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2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6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7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9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0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1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R:\Documents\Personal\Hannah Price\ice-d\"/>
    </mc:Choice>
  </mc:AlternateContent>
  <bookViews>
    <workbookView xWindow="0" yWindow="0" windowWidth="28800" windowHeight="13335" tabRatio="921" activeTab="6"/>
  </bookViews>
  <sheets>
    <sheet name="ns" sheetId="41" r:id="rId1"/>
    <sheet name="100ft plot" sheetId="35" r:id="rId2"/>
    <sheet name="b929 inp plot" sheetId="34" r:id="rId3"/>
    <sheet name="b924 inp plot" sheetId="33" r:id="rId4"/>
    <sheet name="blanks" sheetId="32" r:id="rId5"/>
    <sheet name="ff plot" sheetId="31" r:id="rId6"/>
    <sheet name="coeffs" sheetId="2" r:id="rId7"/>
    <sheet name="inp plot" sheetId="30" r:id="rId8"/>
    <sheet name="size dists" sheetId="37" r:id="rId9"/>
    <sheet name="DeMott" sheetId="38" r:id="rId10"/>
    <sheet name="Niemand and Atkinson" sheetId="39" r:id="rId11"/>
    <sheet name="b919_4" sheetId="1" r:id="rId12"/>
    <sheet name="b920_2" sheetId="3" r:id="rId13"/>
    <sheet name="b920_4" sheetId="5" r:id="rId14"/>
    <sheet name="b920_6" sheetId="6" r:id="rId15"/>
    <sheet name="b921_2" sheetId="7" r:id="rId16"/>
    <sheet name="b921_4" sheetId="8" r:id="rId17"/>
    <sheet name="b921_6" sheetId="10" r:id="rId18"/>
    <sheet name="b922_2" sheetId="9" r:id="rId19"/>
    <sheet name="b922_4" sheetId="11" r:id="rId20"/>
    <sheet name="b924_4" sheetId="12" r:id="rId21"/>
    <sheet name="b924_6" sheetId="13" r:id="rId22"/>
    <sheet name="b924_8" sheetId="14" r:id="rId23"/>
    <sheet name="b925_2" sheetId="15" r:id="rId24"/>
    <sheet name="b926_2" sheetId="16" r:id="rId25"/>
    <sheet name="b927_2" sheetId="17" r:id="rId26"/>
    <sheet name="b928_2" sheetId="18" r:id="rId27"/>
    <sheet name="b928_4" sheetId="19" r:id="rId28"/>
    <sheet name="b928_6" sheetId="20" r:id="rId29"/>
    <sheet name="b929_1" sheetId="22" r:id="rId30"/>
    <sheet name="b928_9" sheetId="21" r:id="rId31"/>
    <sheet name="b929_2" sheetId="23" r:id="rId32"/>
    <sheet name="b931_2" sheetId="24" r:id="rId33"/>
    <sheet name="b932_2" sheetId="25" r:id="rId34"/>
    <sheet name="b932_4" sheetId="26" r:id="rId35"/>
    <sheet name="b932_6" sheetId="27" r:id="rId36"/>
    <sheet name="table" sheetId="40" r:id="rId3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2" l="1"/>
  <c r="H28" i="2"/>
  <c r="G28" i="2"/>
  <c r="F28" i="2"/>
  <c r="E28" i="2"/>
  <c r="D28" i="2"/>
  <c r="C28" i="2"/>
  <c r="D3" i="5"/>
  <c r="E3" i="2"/>
  <c r="D3" i="2"/>
  <c r="B31" i="2"/>
  <c r="B30" i="2"/>
  <c r="C8" i="26" l="1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8" i="27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104" i="26"/>
  <c r="C105" i="26"/>
  <c r="C106" i="26"/>
  <c r="C107" i="26"/>
  <c r="C108" i="26"/>
  <c r="C109" i="26"/>
  <c r="C110" i="26"/>
  <c r="C111" i="26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C104" i="25"/>
  <c r="C105" i="25"/>
  <c r="C106" i="25"/>
  <c r="C107" i="25"/>
  <c r="C108" i="25"/>
  <c r="C109" i="25"/>
  <c r="C110" i="25"/>
  <c r="C111" i="25"/>
  <c r="C112" i="25"/>
  <c r="C113" i="25"/>
  <c r="C114" i="25"/>
  <c r="C115" i="25"/>
  <c r="C116" i="25"/>
  <c r="C117" i="25"/>
  <c r="C118" i="25"/>
  <c r="C119" i="25"/>
  <c r="C120" i="25"/>
  <c r="C121" i="25"/>
  <c r="C122" i="25"/>
  <c r="C123" i="25"/>
  <c r="C124" i="25"/>
  <c r="C125" i="25"/>
  <c r="C126" i="25"/>
  <c r="C127" i="25"/>
  <c r="C128" i="25"/>
  <c r="C129" i="25"/>
  <c r="C130" i="25"/>
  <c r="C131" i="25"/>
  <c r="C132" i="25"/>
  <c r="C133" i="25"/>
  <c r="C134" i="25"/>
  <c r="C8" i="25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8" i="24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C104" i="23"/>
  <c r="C105" i="23"/>
  <c r="C106" i="23"/>
  <c r="C107" i="23"/>
  <c r="C108" i="23"/>
  <c r="C109" i="23"/>
  <c r="C110" i="23"/>
  <c r="C111" i="23"/>
  <c r="C112" i="23"/>
  <c r="C113" i="23"/>
  <c r="C114" i="23"/>
  <c r="C115" i="23"/>
  <c r="C116" i="23"/>
  <c r="C117" i="23"/>
  <c r="C118" i="23"/>
  <c r="C119" i="23"/>
  <c r="C120" i="23"/>
  <c r="C121" i="23"/>
  <c r="C122" i="23"/>
  <c r="C123" i="23"/>
  <c r="C124" i="23"/>
  <c r="C125" i="23"/>
  <c r="C126" i="23"/>
  <c r="C127" i="23"/>
  <c r="C128" i="23"/>
  <c r="C129" i="23"/>
  <c r="C130" i="23"/>
  <c r="C131" i="23"/>
  <c r="C132" i="23"/>
  <c r="C133" i="23"/>
  <c r="C134" i="23"/>
  <c r="C8" i="23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8" i="21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8" i="22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8" i="20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8" i="18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8" i="17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8" i="16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8" i="15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8" i="14"/>
  <c r="E5" i="14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8" i="13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8" i="12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8" i="11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8" i="9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9" i="10"/>
  <c r="C8" i="10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8" i="8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" i="7"/>
  <c r="D4" i="7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8" i="6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9" i="3"/>
  <c r="C10" i="3"/>
  <c r="C11" i="3"/>
  <c r="C12" i="3"/>
  <c r="C13" i="3"/>
  <c r="C14" i="3"/>
  <c r="C8" i="3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BX3" i="32"/>
  <c r="BX4" i="32"/>
  <c r="BX5" i="32"/>
  <c r="BX6" i="32"/>
  <c r="BX7" i="32"/>
  <c r="BX8" i="32"/>
  <c r="BX9" i="32"/>
  <c r="BX10" i="32"/>
  <c r="BX11" i="32"/>
  <c r="BX12" i="32"/>
  <c r="BX13" i="32"/>
  <c r="BX14" i="32"/>
  <c r="BX15" i="32"/>
  <c r="BX16" i="32"/>
  <c r="BX17" i="32"/>
  <c r="BX18" i="32"/>
  <c r="BX19" i="32"/>
  <c r="BX20" i="32"/>
  <c r="BX21" i="32"/>
  <c r="BX22" i="32"/>
  <c r="BX23" i="32"/>
  <c r="BX24" i="32"/>
  <c r="BX25" i="32"/>
  <c r="BX26" i="32"/>
  <c r="BX27" i="32"/>
  <c r="BX28" i="32"/>
  <c r="BX29" i="32"/>
  <c r="BX30" i="32"/>
  <c r="BX31" i="32"/>
  <c r="BX32" i="32"/>
  <c r="BX33" i="32"/>
  <c r="BX34" i="32"/>
  <c r="BX35" i="32"/>
  <c r="BX36" i="32"/>
  <c r="BX37" i="32"/>
  <c r="BX38" i="32"/>
  <c r="BX39" i="32"/>
  <c r="BX40" i="32"/>
  <c r="BX41" i="32"/>
  <c r="BX42" i="32"/>
  <c r="BX43" i="32"/>
  <c r="BX44" i="32"/>
  <c r="BX45" i="32"/>
  <c r="BX46" i="32"/>
  <c r="BX47" i="32"/>
  <c r="BX48" i="32"/>
  <c r="BX49" i="32"/>
  <c r="BX50" i="32"/>
  <c r="BX51" i="32"/>
  <c r="BX52" i="32"/>
  <c r="BX53" i="32"/>
  <c r="BX54" i="32"/>
  <c r="BX55" i="32"/>
  <c r="BX56" i="32"/>
  <c r="BX57" i="32"/>
  <c r="BX58" i="32"/>
  <c r="BX59" i="32"/>
  <c r="BX60" i="32"/>
  <c r="BX61" i="32"/>
  <c r="BX62" i="32"/>
  <c r="BX63" i="32"/>
  <c r="BX64" i="32"/>
  <c r="BX65" i="32"/>
  <c r="BX66" i="32"/>
  <c r="BX67" i="32"/>
  <c r="BX68" i="32"/>
  <c r="BX69" i="32"/>
  <c r="BX70" i="32"/>
  <c r="BX71" i="32"/>
  <c r="BX72" i="32"/>
  <c r="BX73" i="32"/>
  <c r="BX74" i="32"/>
  <c r="BX75" i="32"/>
  <c r="BX76" i="32"/>
  <c r="BX77" i="32"/>
  <c r="BX78" i="32"/>
  <c r="BX79" i="32"/>
  <c r="BX80" i="32"/>
  <c r="BX81" i="32"/>
  <c r="BX82" i="32"/>
  <c r="BX83" i="32"/>
  <c r="BX84" i="32"/>
  <c r="BX85" i="32"/>
  <c r="BX86" i="32"/>
  <c r="BX87" i="32"/>
  <c r="BX88" i="32"/>
  <c r="BX89" i="32"/>
  <c r="BX90" i="32"/>
  <c r="BX91" i="32"/>
  <c r="BX92" i="32"/>
  <c r="BX93" i="32"/>
  <c r="BX94" i="32"/>
  <c r="BX95" i="32"/>
  <c r="BX96" i="32"/>
  <c r="BX97" i="32"/>
  <c r="BX98" i="32"/>
  <c r="BX99" i="32"/>
  <c r="BX100" i="32"/>
  <c r="BX101" i="32"/>
  <c r="BX102" i="32"/>
  <c r="BX103" i="32"/>
  <c r="BX104" i="32"/>
  <c r="BX105" i="32"/>
  <c r="BX106" i="32"/>
  <c r="BX107" i="32"/>
  <c r="BX108" i="32"/>
  <c r="BX109" i="32"/>
  <c r="BX110" i="32"/>
  <c r="BX111" i="32"/>
  <c r="BX112" i="32"/>
  <c r="BX113" i="32"/>
  <c r="BX114" i="32"/>
  <c r="BX115" i="32"/>
  <c r="BX116" i="32"/>
  <c r="BX117" i="32"/>
  <c r="BX118" i="32"/>
  <c r="BX119" i="32"/>
  <c r="BX120" i="32"/>
  <c r="BX121" i="32"/>
  <c r="BX122" i="32"/>
  <c r="BX123" i="32"/>
  <c r="BX124" i="32"/>
  <c r="BX125" i="32"/>
  <c r="BX126" i="32"/>
  <c r="BX127" i="32"/>
  <c r="BX128" i="32"/>
  <c r="BX129" i="32"/>
  <c r="BX130" i="32"/>
  <c r="BX131" i="32"/>
  <c r="BX132" i="32"/>
  <c r="BX133" i="32"/>
  <c r="BX134" i="32"/>
  <c r="BX135" i="32"/>
  <c r="BX136" i="32"/>
  <c r="BX137" i="32"/>
  <c r="BX138" i="32"/>
  <c r="BX139" i="32"/>
  <c r="BX140" i="32"/>
  <c r="BX141" i="32"/>
  <c r="BX142" i="32"/>
  <c r="BX143" i="32"/>
  <c r="BX144" i="32"/>
  <c r="BX145" i="32"/>
  <c r="BX146" i="32"/>
  <c r="BX147" i="32"/>
  <c r="BX148" i="32"/>
  <c r="BX149" i="32"/>
  <c r="BX150" i="32"/>
  <c r="BX151" i="32"/>
  <c r="BX152" i="32"/>
  <c r="BX153" i="32"/>
  <c r="BX154" i="32"/>
  <c r="BX155" i="32"/>
  <c r="BX156" i="32"/>
  <c r="BX157" i="32"/>
  <c r="BX158" i="32"/>
  <c r="BX159" i="32"/>
  <c r="BX160" i="32"/>
  <c r="BX161" i="32"/>
  <c r="BX162" i="32"/>
  <c r="BX163" i="32"/>
  <c r="BX164" i="32"/>
  <c r="BX165" i="32"/>
  <c r="BX166" i="32"/>
  <c r="BX167" i="32"/>
  <c r="BX168" i="32"/>
  <c r="BX169" i="32"/>
  <c r="BX170" i="32"/>
  <c r="BX171" i="32"/>
  <c r="BX172" i="32"/>
  <c r="BX173" i="32"/>
  <c r="BX174" i="32"/>
  <c r="BX175" i="32"/>
  <c r="BX176" i="32"/>
  <c r="BX177" i="32"/>
  <c r="BX178" i="32"/>
  <c r="BX179" i="32"/>
  <c r="BX180" i="32"/>
  <c r="BX181" i="32"/>
  <c r="BX182" i="32"/>
  <c r="BX183" i="32"/>
  <c r="BX184" i="32"/>
  <c r="BX185" i="32"/>
  <c r="BX186" i="32"/>
  <c r="BX187" i="32"/>
  <c r="BX188" i="32"/>
  <c r="BX189" i="32"/>
  <c r="BX190" i="32"/>
  <c r="BX191" i="32"/>
  <c r="BX192" i="32"/>
  <c r="BX193" i="32"/>
  <c r="BX194" i="32"/>
  <c r="BX195" i="32"/>
  <c r="BX196" i="32"/>
  <c r="BX197" i="32"/>
  <c r="BX198" i="32"/>
  <c r="BX199" i="32"/>
  <c r="BX200" i="32"/>
  <c r="BX201" i="32"/>
  <c r="BX202" i="32"/>
  <c r="BX203" i="32"/>
  <c r="BX204" i="32"/>
  <c r="BX205" i="32"/>
  <c r="BX206" i="32"/>
  <c r="BX207" i="32"/>
  <c r="BX208" i="32"/>
  <c r="BX209" i="32"/>
  <c r="BX210" i="32"/>
  <c r="BX211" i="32"/>
  <c r="BX212" i="32"/>
  <c r="BX213" i="32"/>
  <c r="BX214" i="32"/>
  <c r="BX215" i="32"/>
  <c r="BX216" i="32"/>
  <c r="BX217" i="32"/>
  <c r="BX218" i="32"/>
  <c r="BX219" i="32"/>
  <c r="BX220" i="32"/>
  <c r="BX221" i="32"/>
  <c r="BX222" i="32"/>
  <c r="BX223" i="32"/>
  <c r="BX224" i="32"/>
  <c r="BX225" i="32"/>
  <c r="BX226" i="32"/>
  <c r="BX227" i="32"/>
  <c r="BX228" i="32"/>
  <c r="BX229" i="32"/>
  <c r="BX230" i="32"/>
  <c r="BX231" i="32"/>
  <c r="BX232" i="32"/>
  <c r="BX233" i="32"/>
  <c r="BX234" i="32"/>
  <c r="BX235" i="32"/>
  <c r="BX236" i="32"/>
  <c r="BX237" i="32"/>
  <c r="BX238" i="32"/>
  <c r="BX239" i="32"/>
  <c r="BX240" i="32"/>
  <c r="BX241" i="32"/>
  <c r="BX242" i="32"/>
  <c r="BX243" i="32"/>
  <c r="BX244" i="32"/>
  <c r="BX245" i="32"/>
  <c r="BX246" i="32"/>
  <c r="BX247" i="32"/>
  <c r="BX248" i="32"/>
  <c r="BX249" i="32"/>
  <c r="BX250" i="32"/>
  <c r="BX251" i="32"/>
  <c r="BX252" i="32"/>
  <c r="BX253" i="32"/>
  <c r="BX254" i="32"/>
  <c r="BX255" i="32"/>
  <c r="BX256" i="32"/>
  <c r="BX257" i="32"/>
  <c r="BX258" i="32"/>
  <c r="BX259" i="32"/>
  <c r="BX260" i="32"/>
  <c r="BX261" i="32"/>
  <c r="BX262" i="32"/>
  <c r="BX263" i="32"/>
  <c r="BX264" i="32"/>
  <c r="BX265" i="32"/>
  <c r="BX266" i="32"/>
  <c r="BX267" i="32"/>
  <c r="BX268" i="32"/>
  <c r="BX269" i="32"/>
  <c r="BX270" i="32"/>
  <c r="BX271" i="32"/>
  <c r="BX272" i="32"/>
  <c r="BX273" i="32"/>
  <c r="BX274" i="32"/>
  <c r="BX275" i="32"/>
  <c r="BX276" i="32"/>
  <c r="BX277" i="32"/>
  <c r="BX278" i="32"/>
  <c r="BX279" i="32"/>
  <c r="BX280" i="32"/>
  <c r="BX281" i="32"/>
  <c r="BX282" i="32"/>
  <c r="BX283" i="32"/>
  <c r="BX284" i="32"/>
  <c r="BX285" i="32"/>
  <c r="BX286" i="32"/>
  <c r="BX287" i="32"/>
  <c r="BX288" i="32"/>
  <c r="BX289" i="32"/>
  <c r="BX290" i="32"/>
  <c r="BX291" i="32"/>
  <c r="BX292" i="32"/>
  <c r="BX293" i="32"/>
  <c r="BX294" i="32"/>
  <c r="BX295" i="32"/>
  <c r="BX296" i="32"/>
  <c r="BX297" i="32"/>
  <c r="BX298" i="32"/>
  <c r="BX299" i="32"/>
  <c r="BX300" i="32"/>
  <c r="BX301" i="32"/>
  <c r="BX302" i="32"/>
  <c r="BX303" i="32"/>
  <c r="BX304" i="32"/>
  <c r="BX305" i="32"/>
  <c r="BX306" i="32"/>
  <c r="BX307" i="32"/>
  <c r="BX308" i="32"/>
  <c r="BX309" i="32"/>
  <c r="BX310" i="32"/>
  <c r="BX311" i="32"/>
  <c r="BX312" i="32"/>
  <c r="BX313" i="32"/>
  <c r="BX314" i="32"/>
  <c r="BX315" i="32"/>
  <c r="BX316" i="32"/>
  <c r="BX317" i="32"/>
  <c r="BX318" i="32"/>
  <c r="BX319" i="32"/>
  <c r="BX320" i="32"/>
  <c r="BX321" i="32"/>
  <c r="BX322" i="32"/>
  <c r="BX323" i="32"/>
  <c r="BX324" i="32"/>
  <c r="BX325" i="32"/>
  <c r="BX326" i="32"/>
  <c r="BX327" i="32"/>
  <c r="BX328" i="32"/>
  <c r="BX329" i="32"/>
  <c r="BX330" i="32"/>
  <c r="BX331" i="32"/>
  <c r="BX332" i="32"/>
  <c r="BX333" i="32"/>
  <c r="BX334" i="32"/>
  <c r="BX335" i="32"/>
  <c r="BX336" i="32"/>
  <c r="BX337" i="32"/>
  <c r="BX338" i="32"/>
  <c r="BX339" i="32"/>
  <c r="BX340" i="32"/>
  <c r="BX341" i="32"/>
  <c r="BX342" i="32"/>
  <c r="BX343" i="32"/>
  <c r="BX344" i="32"/>
  <c r="BX345" i="32"/>
  <c r="BX346" i="32"/>
  <c r="BX347" i="32"/>
  <c r="BX348" i="32"/>
  <c r="BX349" i="32"/>
  <c r="BX350" i="32"/>
  <c r="BX351" i="32"/>
  <c r="BX352" i="32"/>
  <c r="BX353" i="32"/>
  <c r="BX354" i="32"/>
  <c r="BX355" i="32"/>
  <c r="BX356" i="32"/>
  <c r="BX357" i="32"/>
  <c r="BX358" i="32"/>
  <c r="BX359" i="32"/>
  <c r="BX360" i="32"/>
  <c r="BX361" i="32"/>
  <c r="BX362" i="32"/>
  <c r="BX363" i="32"/>
  <c r="BX364" i="32"/>
  <c r="BX365" i="32"/>
  <c r="BX366" i="32"/>
  <c r="BX367" i="32"/>
  <c r="BX368" i="32"/>
  <c r="BX369" i="32"/>
  <c r="BX370" i="32"/>
  <c r="BX371" i="32"/>
  <c r="BX372" i="32"/>
  <c r="BX373" i="32"/>
  <c r="BX374" i="32"/>
  <c r="BX375" i="32"/>
  <c r="BX376" i="32"/>
  <c r="BX377" i="32"/>
  <c r="BX378" i="32"/>
  <c r="BX379" i="32"/>
  <c r="BX380" i="32"/>
  <c r="BX381" i="32"/>
  <c r="BX382" i="32"/>
  <c r="BX383" i="32"/>
  <c r="BX384" i="32"/>
  <c r="BX385" i="32"/>
  <c r="BX386" i="32"/>
  <c r="BX387" i="32"/>
  <c r="BX388" i="32"/>
  <c r="BX389" i="32"/>
  <c r="BX390" i="32"/>
  <c r="BX391" i="32"/>
  <c r="BX392" i="32"/>
  <c r="BX393" i="32"/>
  <c r="BX394" i="32"/>
  <c r="BX395" i="32"/>
  <c r="BX396" i="32"/>
  <c r="BX397" i="32"/>
  <c r="BX398" i="32"/>
  <c r="BX399" i="32"/>
  <c r="BX400" i="32"/>
  <c r="BX401" i="32"/>
  <c r="BX402" i="32"/>
  <c r="BX403" i="32"/>
  <c r="BX404" i="32"/>
  <c r="BX405" i="32"/>
  <c r="BX406" i="32"/>
  <c r="BX407" i="32"/>
  <c r="BX408" i="32"/>
  <c r="BX409" i="32"/>
  <c r="BX410" i="32"/>
  <c r="BX411" i="32"/>
  <c r="BX412" i="32"/>
  <c r="BX413" i="32"/>
  <c r="BX414" i="32"/>
  <c r="BX415" i="32"/>
  <c r="BX416" i="32"/>
  <c r="BX417" i="32"/>
  <c r="BX418" i="32"/>
  <c r="BX419" i="32"/>
  <c r="BX420" i="32"/>
  <c r="BX421" i="32"/>
  <c r="BX422" i="32"/>
  <c r="BX423" i="32"/>
  <c r="BX424" i="32"/>
  <c r="BX425" i="32"/>
  <c r="BX426" i="32"/>
  <c r="BX427" i="32"/>
  <c r="BX428" i="32"/>
  <c r="BX429" i="32"/>
  <c r="BX430" i="32"/>
  <c r="BX431" i="32"/>
  <c r="BX432" i="32"/>
  <c r="BX433" i="32"/>
  <c r="BX434" i="32"/>
  <c r="BX435" i="32"/>
  <c r="BX436" i="32"/>
  <c r="BX437" i="32"/>
  <c r="BX438" i="32"/>
  <c r="BX439" i="32"/>
  <c r="BX440" i="32"/>
  <c r="BX441" i="32"/>
  <c r="BX442" i="32"/>
  <c r="BX443" i="32"/>
  <c r="BX444" i="32"/>
  <c r="BX445" i="32"/>
  <c r="BX446" i="32"/>
  <c r="BX447" i="32"/>
  <c r="BX448" i="32"/>
  <c r="BX449" i="32"/>
  <c r="BX450" i="32"/>
  <c r="BX451" i="32"/>
  <c r="BX452" i="32"/>
  <c r="BX453" i="32"/>
  <c r="BX454" i="32"/>
  <c r="BX455" i="32"/>
  <c r="BX456" i="32"/>
  <c r="BX457" i="32"/>
  <c r="BX458" i="32"/>
  <c r="BX459" i="32"/>
  <c r="BX460" i="32"/>
  <c r="BX461" i="32"/>
  <c r="BX462" i="32"/>
  <c r="BX463" i="32"/>
  <c r="BX464" i="32"/>
  <c r="BX465" i="32"/>
  <c r="BX466" i="32"/>
  <c r="BX467" i="32"/>
  <c r="BX468" i="32"/>
  <c r="BX469" i="32"/>
  <c r="BX470" i="32"/>
  <c r="BX471" i="32"/>
  <c r="BX472" i="32"/>
  <c r="BX473" i="32"/>
  <c r="BX474" i="32"/>
  <c r="BX475" i="32"/>
  <c r="BX476" i="32"/>
  <c r="BX477" i="32"/>
  <c r="BX478" i="32"/>
  <c r="BX479" i="32"/>
  <c r="BX480" i="32"/>
  <c r="BX481" i="32"/>
  <c r="BX482" i="32"/>
  <c r="BX483" i="32"/>
  <c r="BX484" i="32"/>
  <c r="BX485" i="32"/>
  <c r="BX486" i="32"/>
  <c r="BX487" i="32"/>
  <c r="BX488" i="32"/>
  <c r="BX489" i="32"/>
  <c r="BX490" i="32"/>
  <c r="BX491" i="32"/>
  <c r="BX492" i="32"/>
  <c r="BX493" i="32"/>
  <c r="BX494" i="32"/>
  <c r="BX495" i="32"/>
  <c r="BX496" i="32"/>
  <c r="BX497" i="32"/>
  <c r="BX498" i="32"/>
  <c r="BX499" i="32"/>
  <c r="BX500" i="32"/>
  <c r="BX501" i="32"/>
  <c r="BX502" i="32"/>
  <c r="BX503" i="32"/>
  <c r="BX504" i="32"/>
  <c r="BX505" i="32"/>
  <c r="BX506" i="32"/>
  <c r="BX507" i="32"/>
  <c r="BX508" i="32"/>
  <c r="BX509" i="32"/>
  <c r="BX510" i="32"/>
  <c r="BX511" i="32"/>
  <c r="BX512" i="32"/>
  <c r="BX513" i="32"/>
  <c r="BX514" i="32"/>
  <c r="BX515" i="32"/>
  <c r="BX516" i="32"/>
  <c r="BX517" i="32"/>
  <c r="BX518" i="32"/>
  <c r="BX519" i="32"/>
  <c r="BX520" i="32"/>
  <c r="BX521" i="32"/>
  <c r="BX522" i="32"/>
  <c r="BX523" i="32"/>
  <c r="BX524" i="32"/>
  <c r="BX525" i="32"/>
  <c r="BX526" i="32"/>
  <c r="BX527" i="32"/>
  <c r="BX528" i="32"/>
  <c r="BX529" i="32"/>
  <c r="BX530" i="32"/>
  <c r="BX531" i="32"/>
  <c r="BX532" i="32"/>
  <c r="BX533" i="32"/>
  <c r="BX534" i="32"/>
  <c r="BX535" i="32"/>
  <c r="BX536" i="32"/>
  <c r="BX537" i="32"/>
  <c r="BX538" i="32"/>
  <c r="BX539" i="32"/>
  <c r="BX540" i="32"/>
  <c r="BX541" i="32"/>
  <c r="BX542" i="32"/>
  <c r="BX543" i="32"/>
  <c r="BX544" i="32"/>
  <c r="BX545" i="32"/>
  <c r="BX546" i="32"/>
  <c r="BX547" i="32"/>
  <c r="BX548" i="32"/>
  <c r="BX549" i="32"/>
  <c r="BX550" i="32"/>
  <c r="BX551" i="32"/>
  <c r="BX552" i="32"/>
  <c r="BX553" i="32"/>
  <c r="BX554" i="32"/>
  <c r="BX555" i="32"/>
  <c r="BX556" i="32"/>
  <c r="BX557" i="32"/>
  <c r="BX558" i="32"/>
  <c r="BX559" i="32"/>
  <c r="BX560" i="32"/>
  <c r="BX561" i="32"/>
  <c r="BX562" i="32"/>
  <c r="BX563" i="32"/>
  <c r="BX564" i="32"/>
  <c r="BX565" i="32"/>
  <c r="BX566" i="32"/>
  <c r="BX567" i="32"/>
  <c r="BX568" i="32"/>
  <c r="BX569" i="32"/>
  <c r="BX570" i="32"/>
  <c r="BX571" i="32"/>
  <c r="BX572" i="32"/>
  <c r="BX573" i="32"/>
  <c r="BX574" i="32"/>
  <c r="BX575" i="32"/>
  <c r="BX576" i="32"/>
  <c r="BX577" i="32"/>
  <c r="BX578" i="32"/>
  <c r="BX579" i="32"/>
  <c r="BX580" i="32"/>
  <c r="BX581" i="32"/>
  <c r="BX582" i="32"/>
  <c r="BX583" i="32"/>
  <c r="BX584" i="32"/>
  <c r="BX585" i="32"/>
  <c r="BX586" i="32"/>
  <c r="BX587" i="32"/>
  <c r="BX588" i="32"/>
  <c r="BX589" i="32"/>
  <c r="BX590" i="32"/>
  <c r="BX591" i="32"/>
  <c r="BX592" i="32"/>
  <c r="BX593" i="32"/>
  <c r="BX594" i="32"/>
  <c r="BX595" i="32"/>
  <c r="BX596" i="32"/>
  <c r="BX597" i="32"/>
  <c r="BX598" i="32"/>
  <c r="BX599" i="32"/>
  <c r="BX600" i="32"/>
  <c r="BX601" i="32"/>
  <c r="BX602" i="32"/>
  <c r="BX603" i="32"/>
  <c r="BX604" i="32"/>
  <c r="BX605" i="32"/>
  <c r="BX606" i="32"/>
  <c r="BX607" i="32"/>
  <c r="BX608" i="32"/>
  <c r="BX609" i="32"/>
  <c r="BX610" i="32"/>
  <c r="BX611" i="32"/>
  <c r="BX612" i="32"/>
  <c r="BX613" i="32"/>
  <c r="BX614" i="32"/>
  <c r="BX615" i="32"/>
  <c r="BX616" i="32"/>
  <c r="BX617" i="32"/>
  <c r="BX618" i="32"/>
  <c r="BX619" i="32"/>
  <c r="BX620" i="32"/>
  <c r="BX621" i="32"/>
  <c r="BX622" i="32"/>
  <c r="BX623" i="32"/>
  <c r="BX624" i="32"/>
  <c r="BX625" i="32"/>
  <c r="BX626" i="32"/>
  <c r="BX627" i="32"/>
  <c r="BX628" i="32"/>
  <c r="BX629" i="32"/>
  <c r="BX630" i="32"/>
  <c r="BX631" i="32"/>
  <c r="BX632" i="32"/>
  <c r="BX633" i="32"/>
  <c r="BX634" i="32"/>
  <c r="BX635" i="32"/>
  <c r="BX636" i="32"/>
  <c r="BX637" i="32"/>
  <c r="BX638" i="32"/>
  <c r="BX639" i="32"/>
  <c r="BX640" i="32"/>
  <c r="BX641" i="32"/>
  <c r="BX642" i="32"/>
  <c r="BX643" i="32"/>
  <c r="BX644" i="32"/>
  <c r="BX645" i="32"/>
  <c r="BX646" i="32"/>
  <c r="BX647" i="32"/>
  <c r="BX648" i="32"/>
  <c r="BX649" i="32"/>
  <c r="BX650" i="32"/>
  <c r="BX651" i="32"/>
  <c r="BX652" i="32"/>
  <c r="BX653" i="32"/>
  <c r="BX654" i="32"/>
  <c r="BX655" i="32"/>
  <c r="BX656" i="32"/>
  <c r="BX657" i="32"/>
  <c r="BX658" i="32"/>
  <c r="BX659" i="32"/>
  <c r="BX660" i="32"/>
  <c r="BX661" i="32"/>
  <c r="BX662" i="32"/>
  <c r="BX663" i="32"/>
  <c r="BX664" i="32"/>
  <c r="BX665" i="32"/>
  <c r="BX666" i="32"/>
  <c r="BX667" i="32"/>
  <c r="BX668" i="32"/>
  <c r="BX669" i="32"/>
  <c r="BX670" i="32"/>
  <c r="BX671" i="32"/>
  <c r="BX672" i="32"/>
  <c r="BX673" i="32"/>
  <c r="BX674" i="32"/>
  <c r="BX675" i="32"/>
  <c r="BX676" i="32"/>
  <c r="BX677" i="32"/>
  <c r="BX678" i="32"/>
  <c r="BX679" i="32"/>
  <c r="BX680" i="32"/>
  <c r="BX681" i="32"/>
  <c r="BX682" i="32"/>
  <c r="BX683" i="32"/>
  <c r="BX684" i="32"/>
  <c r="BX685" i="32"/>
  <c r="BX686" i="32"/>
  <c r="BX687" i="32"/>
  <c r="BX688" i="32"/>
  <c r="BX689" i="32"/>
  <c r="BX690" i="32"/>
  <c r="BX691" i="32"/>
  <c r="BX692" i="32"/>
  <c r="BX693" i="32"/>
  <c r="BX694" i="32"/>
  <c r="BX695" i="32"/>
  <c r="BX696" i="32"/>
  <c r="BX697" i="32"/>
  <c r="BX698" i="32"/>
  <c r="BX699" i="32"/>
  <c r="BX700" i="32"/>
  <c r="BX701" i="32"/>
  <c r="BX702" i="32"/>
  <c r="BX703" i="32"/>
  <c r="BX704" i="32"/>
  <c r="BX705" i="32"/>
  <c r="BX706" i="32"/>
  <c r="BX707" i="32"/>
  <c r="BX708" i="32"/>
  <c r="BX709" i="32"/>
  <c r="BX710" i="32"/>
  <c r="BX711" i="32"/>
  <c r="BX712" i="32"/>
  <c r="BX713" i="32"/>
  <c r="BX714" i="32"/>
  <c r="BX715" i="32"/>
  <c r="BX716" i="32"/>
  <c r="BX717" i="32"/>
  <c r="BX718" i="32"/>
  <c r="BX719" i="32"/>
  <c r="BX720" i="32"/>
  <c r="BX721" i="32"/>
  <c r="BX722" i="32"/>
  <c r="BX723" i="32"/>
  <c r="BX724" i="32"/>
  <c r="BX725" i="32"/>
  <c r="BX726" i="32"/>
  <c r="BX727" i="32"/>
  <c r="BX728" i="32"/>
  <c r="BX729" i="32"/>
  <c r="BX730" i="32"/>
  <c r="BX731" i="32"/>
  <c r="BX732" i="32"/>
  <c r="BX733" i="32"/>
  <c r="BX734" i="32"/>
  <c r="BX735" i="32"/>
  <c r="BX736" i="32"/>
  <c r="BX737" i="32"/>
  <c r="BX738" i="32"/>
  <c r="BX739" i="32"/>
  <c r="BX740" i="32"/>
  <c r="BX741" i="32"/>
  <c r="BX742" i="32"/>
  <c r="BX743" i="32"/>
  <c r="BX744" i="32"/>
  <c r="BX745" i="32"/>
  <c r="BX746" i="32"/>
  <c r="BX747" i="32"/>
  <c r="BX748" i="32"/>
  <c r="BX749" i="32"/>
  <c r="BX750" i="32"/>
  <c r="BX751" i="32"/>
  <c r="BX752" i="32"/>
  <c r="BX753" i="32"/>
  <c r="BX754" i="32"/>
  <c r="BX755" i="32"/>
  <c r="BX756" i="32"/>
  <c r="BX757" i="32"/>
  <c r="BX758" i="32"/>
  <c r="BX759" i="32"/>
  <c r="BX760" i="32"/>
  <c r="BX761" i="32"/>
  <c r="BX762" i="32"/>
  <c r="BX763" i="32"/>
  <c r="BX764" i="32"/>
  <c r="BX765" i="32"/>
  <c r="BX766" i="32"/>
  <c r="BX767" i="32"/>
  <c r="BX768" i="32"/>
  <c r="BX769" i="32"/>
  <c r="BX770" i="32"/>
  <c r="BX771" i="32"/>
  <c r="BX772" i="32"/>
  <c r="BX773" i="32"/>
  <c r="BX774" i="32"/>
  <c r="BX775" i="32"/>
  <c r="BX776" i="32"/>
  <c r="BX777" i="32"/>
  <c r="BX778" i="32"/>
  <c r="BX779" i="32"/>
  <c r="BX780" i="32"/>
  <c r="BX781" i="32"/>
  <c r="BX782" i="32"/>
  <c r="BX783" i="32"/>
  <c r="BX784" i="32"/>
  <c r="BX785" i="32"/>
  <c r="BX786" i="32"/>
  <c r="BX787" i="32"/>
  <c r="BX788" i="32"/>
  <c r="BX789" i="32"/>
  <c r="BX790" i="32"/>
  <c r="BX791" i="32"/>
  <c r="BX792" i="32"/>
  <c r="BX793" i="32"/>
  <c r="BX794" i="32"/>
  <c r="BX795" i="32"/>
  <c r="BX796" i="32"/>
  <c r="BX797" i="32"/>
  <c r="BX798" i="32"/>
  <c r="BX799" i="32"/>
  <c r="BX800" i="32"/>
  <c r="BX801" i="32"/>
  <c r="BX802" i="32"/>
  <c r="BX803" i="32"/>
  <c r="BX804" i="32"/>
  <c r="BX805" i="32"/>
  <c r="BX806" i="32"/>
  <c r="BX807" i="32"/>
  <c r="BX808" i="32"/>
  <c r="BX809" i="32"/>
  <c r="BX810" i="32"/>
  <c r="BX811" i="32"/>
  <c r="BX812" i="32"/>
  <c r="BX813" i="32"/>
  <c r="BX814" i="32"/>
  <c r="BX815" i="32"/>
  <c r="BX816" i="32"/>
  <c r="BX817" i="32"/>
  <c r="BX818" i="32"/>
  <c r="BX819" i="32"/>
  <c r="BX820" i="32"/>
  <c r="BX821" i="32"/>
  <c r="BX822" i="32"/>
  <c r="BX823" i="32"/>
  <c r="BX824" i="32"/>
  <c r="BX825" i="32"/>
  <c r="BX2" i="32"/>
  <c r="BW3" i="32"/>
  <c r="BW4" i="32"/>
  <c r="BW5" i="32"/>
  <c r="BW6" i="32"/>
  <c r="BW7" i="32"/>
  <c r="BW8" i="32"/>
  <c r="BW9" i="32"/>
  <c r="BW10" i="32"/>
  <c r="BW11" i="32"/>
  <c r="BW12" i="32"/>
  <c r="BW13" i="32"/>
  <c r="BW14" i="32"/>
  <c r="BW15" i="32"/>
  <c r="BW16" i="32"/>
  <c r="BW17" i="32"/>
  <c r="BW18" i="32"/>
  <c r="BW19" i="32"/>
  <c r="BW20" i="32"/>
  <c r="BW21" i="32"/>
  <c r="BW22" i="32"/>
  <c r="BW23" i="32"/>
  <c r="BW24" i="32"/>
  <c r="BW25" i="32"/>
  <c r="BW26" i="32"/>
  <c r="BW27" i="32"/>
  <c r="BW28" i="32"/>
  <c r="BW29" i="32"/>
  <c r="BW30" i="32"/>
  <c r="BW31" i="32"/>
  <c r="BW32" i="32"/>
  <c r="BW33" i="32"/>
  <c r="BW34" i="32"/>
  <c r="BW35" i="32"/>
  <c r="BW36" i="32"/>
  <c r="BW37" i="32"/>
  <c r="BW38" i="32"/>
  <c r="BW39" i="32"/>
  <c r="BW40" i="32"/>
  <c r="BW41" i="32"/>
  <c r="BW42" i="32"/>
  <c r="BW43" i="32"/>
  <c r="BW44" i="32"/>
  <c r="BW45" i="32"/>
  <c r="BW46" i="32"/>
  <c r="BW47" i="32"/>
  <c r="BW48" i="32"/>
  <c r="BW49" i="32"/>
  <c r="BW50" i="32"/>
  <c r="BW51" i="32"/>
  <c r="BW52" i="32"/>
  <c r="BW53" i="32"/>
  <c r="BW54" i="32"/>
  <c r="BW55" i="32"/>
  <c r="BW56" i="32"/>
  <c r="BW57" i="32"/>
  <c r="BW58" i="32"/>
  <c r="BW59" i="32"/>
  <c r="BW60" i="32"/>
  <c r="BW61" i="32"/>
  <c r="BW62" i="32"/>
  <c r="BW63" i="32"/>
  <c r="BW64" i="32"/>
  <c r="BW65" i="32"/>
  <c r="BW66" i="32"/>
  <c r="BW67" i="32"/>
  <c r="BW68" i="32"/>
  <c r="BW69" i="32"/>
  <c r="BW70" i="32"/>
  <c r="BW71" i="32"/>
  <c r="BW72" i="32"/>
  <c r="BW73" i="32"/>
  <c r="BW74" i="32"/>
  <c r="BW75" i="32"/>
  <c r="BW76" i="32"/>
  <c r="BW77" i="32"/>
  <c r="BW78" i="32"/>
  <c r="BW79" i="32"/>
  <c r="BW80" i="32"/>
  <c r="BW81" i="32"/>
  <c r="BW82" i="32"/>
  <c r="BW83" i="32"/>
  <c r="BW84" i="32"/>
  <c r="BW85" i="32"/>
  <c r="BW86" i="32"/>
  <c r="BW87" i="32"/>
  <c r="BW88" i="32"/>
  <c r="BW89" i="32"/>
  <c r="BW90" i="32"/>
  <c r="BW91" i="32"/>
  <c r="BW92" i="32"/>
  <c r="BW93" i="32"/>
  <c r="BW94" i="32"/>
  <c r="BW95" i="32"/>
  <c r="BW96" i="32"/>
  <c r="BW97" i="32"/>
  <c r="BW98" i="32"/>
  <c r="BW99" i="32"/>
  <c r="BW100" i="32"/>
  <c r="BW101" i="32"/>
  <c r="BW102" i="32"/>
  <c r="BW103" i="32"/>
  <c r="BW104" i="32"/>
  <c r="BW105" i="32"/>
  <c r="BW106" i="32"/>
  <c r="BW107" i="32"/>
  <c r="BW108" i="32"/>
  <c r="BW109" i="32"/>
  <c r="BW110" i="32"/>
  <c r="BW111" i="32"/>
  <c r="BW112" i="32"/>
  <c r="BW113" i="32"/>
  <c r="BW114" i="32"/>
  <c r="BW115" i="32"/>
  <c r="BW116" i="32"/>
  <c r="BW117" i="32"/>
  <c r="BW118" i="32"/>
  <c r="BW119" i="32"/>
  <c r="BW120" i="32"/>
  <c r="BW121" i="32"/>
  <c r="BW122" i="32"/>
  <c r="BW123" i="32"/>
  <c r="BW124" i="32"/>
  <c r="BW125" i="32"/>
  <c r="BW126" i="32"/>
  <c r="BW127" i="32"/>
  <c r="BW128" i="32"/>
  <c r="BW129" i="32"/>
  <c r="BW130" i="32"/>
  <c r="BW131" i="32"/>
  <c r="BW132" i="32"/>
  <c r="BW133" i="32"/>
  <c r="BW134" i="32"/>
  <c r="BW135" i="32"/>
  <c r="BW136" i="32"/>
  <c r="BW137" i="32"/>
  <c r="BW138" i="32"/>
  <c r="BW139" i="32"/>
  <c r="BW140" i="32"/>
  <c r="BW141" i="32"/>
  <c r="BW142" i="32"/>
  <c r="BW143" i="32"/>
  <c r="BW144" i="32"/>
  <c r="BW145" i="32"/>
  <c r="BW146" i="32"/>
  <c r="BW147" i="32"/>
  <c r="BW148" i="32"/>
  <c r="BW149" i="32"/>
  <c r="BW150" i="32"/>
  <c r="BW151" i="32"/>
  <c r="BW152" i="32"/>
  <c r="BW153" i="32"/>
  <c r="BW154" i="32"/>
  <c r="BW155" i="32"/>
  <c r="BW156" i="32"/>
  <c r="BW157" i="32"/>
  <c r="BW158" i="32"/>
  <c r="BW159" i="32"/>
  <c r="BW160" i="32"/>
  <c r="BW161" i="32"/>
  <c r="BW162" i="32"/>
  <c r="BW163" i="32"/>
  <c r="BW164" i="32"/>
  <c r="BW165" i="32"/>
  <c r="BW166" i="32"/>
  <c r="BW167" i="32"/>
  <c r="BW168" i="32"/>
  <c r="BW169" i="32"/>
  <c r="BW170" i="32"/>
  <c r="BW171" i="32"/>
  <c r="BW172" i="32"/>
  <c r="BW173" i="32"/>
  <c r="BW174" i="32"/>
  <c r="BW175" i="32"/>
  <c r="BW176" i="32"/>
  <c r="BW177" i="32"/>
  <c r="BW178" i="32"/>
  <c r="BW179" i="32"/>
  <c r="BW180" i="32"/>
  <c r="BW181" i="32"/>
  <c r="BW182" i="32"/>
  <c r="BW183" i="32"/>
  <c r="BW184" i="32"/>
  <c r="BW185" i="32"/>
  <c r="BW186" i="32"/>
  <c r="BW187" i="32"/>
  <c r="BW188" i="32"/>
  <c r="BW189" i="32"/>
  <c r="BW190" i="32"/>
  <c r="BW191" i="32"/>
  <c r="BW192" i="32"/>
  <c r="BW193" i="32"/>
  <c r="BW194" i="32"/>
  <c r="BW195" i="32"/>
  <c r="BW196" i="32"/>
  <c r="BW197" i="32"/>
  <c r="BW198" i="32"/>
  <c r="BW199" i="32"/>
  <c r="BW200" i="32"/>
  <c r="BW201" i="32"/>
  <c r="BW202" i="32"/>
  <c r="BW203" i="32"/>
  <c r="BW204" i="32"/>
  <c r="BW205" i="32"/>
  <c r="BW206" i="32"/>
  <c r="BW207" i="32"/>
  <c r="BW208" i="32"/>
  <c r="BW209" i="32"/>
  <c r="BW210" i="32"/>
  <c r="BW211" i="32"/>
  <c r="BW212" i="32"/>
  <c r="BW213" i="32"/>
  <c r="BW214" i="32"/>
  <c r="BW215" i="32"/>
  <c r="BW216" i="32"/>
  <c r="BW217" i="32"/>
  <c r="BW218" i="32"/>
  <c r="BW219" i="32"/>
  <c r="BW220" i="32"/>
  <c r="BW221" i="32"/>
  <c r="BW222" i="32"/>
  <c r="BW223" i="32"/>
  <c r="BW224" i="32"/>
  <c r="BW225" i="32"/>
  <c r="BW226" i="32"/>
  <c r="BW227" i="32"/>
  <c r="BW228" i="32"/>
  <c r="BW229" i="32"/>
  <c r="BW230" i="32"/>
  <c r="BW231" i="32"/>
  <c r="BW232" i="32"/>
  <c r="BW233" i="32"/>
  <c r="BW234" i="32"/>
  <c r="BW235" i="32"/>
  <c r="BW236" i="32"/>
  <c r="BW237" i="32"/>
  <c r="BW238" i="32"/>
  <c r="BW239" i="32"/>
  <c r="BW240" i="32"/>
  <c r="BW241" i="32"/>
  <c r="BW242" i="32"/>
  <c r="BW243" i="32"/>
  <c r="BW244" i="32"/>
  <c r="BW245" i="32"/>
  <c r="BW246" i="32"/>
  <c r="BW247" i="32"/>
  <c r="BW248" i="32"/>
  <c r="BW249" i="32"/>
  <c r="BW250" i="32"/>
  <c r="BW251" i="32"/>
  <c r="BW252" i="32"/>
  <c r="BW253" i="32"/>
  <c r="BW254" i="32"/>
  <c r="BW255" i="32"/>
  <c r="BW256" i="32"/>
  <c r="BW257" i="32"/>
  <c r="BW258" i="32"/>
  <c r="BW259" i="32"/>
  <c r="BW260" i="32"/>
  <c r="BW261" i="32"/>
  <c r="BW262" i="32"/>
  <c r="BW263" i="32"/>
  <c r="BW264" i="32"/>
  <c r="BW265" i="32"/>
  <c r="BW266" i="32"/>
  <c r="BW267" i="32"/>
  <c r="BW268" i="32"/>
  <c r="BW269" i="32"/>
  <c r="BW270" i="32"/>
  <c r="BW271" i="32"/>
  <c r="BW272" i="32"/>
  <c r="BW273" i="32"/>
  <c r="BW274" i="32"/>
  <c r="BW275" i="32"/>
  <c r="BW276" i="32"/>
  <c r="BW277" i="32"/>
  <c r="BW278" i="32"/>
  <c r="BW279" i="32"/>
  <c r="BW280" i="32"/>
  <c r="BW281" i="32"/>
  <c r="BW282" i="32"/>
  <c r="BW283" i="32"/>
  <c r="BW284" i="32"/>
  <c r="BW285" i="32"/>
  <c r="BW286" i="32"/>
  <c r="BW287" i="32"/>
  <c r="BW288" i="32"/>
  <c r="BW289" i="32"/>
  <c r="BW290" i="32"/>
  <c r="BW291" i="32"/>
  <c r="BW292" i="32"/>
  <c r="BW293" i="32"/>
  <c r="BW294" i="32"/>
  <c r="BW295" i="32"/>
  <c r="BW296" i="32"/>
  <c r="BW297" i="32"/>
  <c r="BW298" i="32"/>
  <c r="BW299" i="32"/>
  <c r="BW300" i="32"/>
  <c r="BW301" i="32"/>
  <c r="BW302" i="32"/>
  <c r="BW303" i="32"/>
  <c r="BW304" i="32"/>
  <c r="BW305" i="32"/>
  <c r="BW306" i="32"/>
  <c r="BW307" i="32"/>
  <c r="BW308" i="32"/>
  <c r="BW309" i="32"/>
  <c r="BW310" i="32"/>
  <c r="BW311" i="32"/>
  <c r="BW312" i="32"/>
  <c r="BW313" i="32"/>
  <c r="BW314" i="32"/>
  <c r="BW315" i="32"/>
  <c r="BW316" i="32"/>
  <c r="BW317" i="32"/>
  <c r="BW318" i="32"/>
  <c r="BW319" i="32"/>
  <c r="BW320" i="32"/>
  <c r="BW321" i="32"/>
  <c r="BW322" i="32"/>
  <c r="BW323" i="32"/>
  <c r="BW324" i="32"/>
  <c r="BW325" i="32"/>
  <c r="BW326" i="32"/>
  <c r="BW327" i="32"/>
  <c r="BW328" i="32"/>
  <c r="BW329" i="32"/>
  <c r="BW330" i="32"/>
  <c r="BW331" i="32"/>
  <c r="BW332" i="32"/>
  <c r="BW333" i="32"/>
  <c r="BW334" i="32"/>
  <c r="BW335" i="32"/>
  <c r="BW336" i="32"/>
  <c r="BW337" i="32"/>
  <c r="BW338" i="32"/>
  <c r="BW339" i="32"/>
  <c r="BW340" i="32"/>
  <c r="BW341" i="32"/>
  <c r="BW342" i="32"/>
  <c r="BW343" i="32"/>
  <c r="BW344" i="32"/>
  <c r="BW345" i="32"/>
  <c r="BW346" i="32"/>
  <c r="BW347" i="32"/>
  <c r="BW348" i="32"/>
  <c r="BW349" i="32"/>
  <c r="BW350" i="32"/>
  <c r="BW351" i="32"/>
  <c r="BW352" i="32"/>
  <c r="BW353" i="32"/>
  <c r="BW354" i="32"/>
  <c r="BW355" i="32"/>
  <c r="BW356" i="32"/>
  <c r="BW357" i="32"/>
  <c r="BW358" i="32"/>
  <c r="BW359" i="32"/>
  <c r="BW360" i="32"/>
  <c r="BW361" i="32"/>
  <c r="BW362" i="32"/>
  <c r="BW363" i="32"/>
  <c r="BW364" i="32"/>
  <c r="BW365" i="32"/>
  <c r="BW366" i="32"/>
  <c r="BW367" i="32"/>
  <c r="BW368" i="32"/>
  <c r="BW369" i="32"/>
  <c r="BW370" i="32"/>
  <c r="BW371" i="32"/>
  <c r="BW372" i="32"/>
  <c r="BW373" i="32"/>
  <c r="BW374" i="32"/>
  <c r="BW375" i="32"/>
  <c r="BW376" i="32"/>
  <c r="BW377" i="32"/>
  <c r="BW378" i="32"/>
  <c r="BW379" i="32"/>
  <c r="BW380" i="32"/>
  <c r="BW381" i="32"/>
  <c r="BW382" i="32"/>
  <c r="BW383" i="32"/>
  <c r="BW384" i="32"/>
  <c r="BW385" i="32"/>
  <c r="BW386" i="32"/>
  <c r="BW387" i="32"/>
  <c r="BW388" i="32"/>
  <c r="BW389" i="32"/>
  <c r="BW390" i="32"/>
  <c r="BW391" i="32"/>
  <c r="BW392" i="32"/>
  <c r="BW393" i="32"/>
  <c r="BW394" i="32"/>
  <c r="BW395" i="32"/>
  <c r="BW396" i="32"/>
  <c r="BW397" i="32"/>
  <c r="BW398" i="32"/>
  <c r="BW399" i="32"/>
  <c r="BW400" i="32"/>
  <c r="BW401" i="32"/>
  <c r="BW402" i="32"/>
  <c r="BW403" i="32"/>
  <c r="BW404" i="32"/>
  <c r="BW405" i="32"/>
  <c r="BW406" i="32"/>
  <c r="BW407" i="32"/>
  <c r="BW408" i="32"/>
  <c r="BW409" i="32"/>
  <c r="BW410" i="32"/>
  <c r="BW411" i="32"/>
  <c r="BW412" i="32"/>
  <c r="BW413" i="32"/>
  <c r="BW414" i="32"/>
  <c r="BW415" i="32"/>
  <c r="BW416" i="32"/>
  <c r="BW417" i="32"/>
  <c r="BW418" i="32"/>
  <c r="BW419" i="32"/>
  <c r="BW420" i="32"/>
  <c r="BW421" i="32"/>
  <c r="BW422" i="32"/>
  <c r="BW423" i="32"/>
  <c r="BW424" i="32"/>
  <c r="BW425" i="32"/>
  <c r="BW426" i="32"/>
  <c r="BW427" i="32"/>
  <c r="BW428" i="32"/>
  <c r="BW429" i="32"/>
  <c r="BW430" i="32"/>
  <c r="BW431" i="32"/>
  <c r="BW432" i="32"/>
  <c r="BW433" i="32"/>
  <c r="BW434" i="32"/>
  <c r="BW435" i="32"/>
  <c r="BW436" i="32"/>
  <c r="BW437" i="32"/>
  <c r="BW438" i="32"/>
  <c r="BW439" i="32"/>
  <c r="BW440" i="32"/>
  <c r="BW441" i="32"/>
  <c r="BW442" i="32"/>
  <c r="BW443" i="32"/>
  <c r="BW444" i="32"/>
  <c r="BW445" i="32"/>
  <c r="BW446" i="32"/>
  <c r="BW447" i="32"/>
  <c r="BW448" i="32"/>
  <c r="BW449" i="32"/>
  <c r="BW450" i="32"/>
  <c r="BW451" i="32"/>
  <c r="BW452" i="32"/>
  <c r="BW453" i="32"/>
  <c r="BW454" i="32"/>
  <c r="BW455" i="32"/>
  <c r="BW456" i="32"/>
  <c r="BW457" i="32"/>
  <c r="BW458" i="32"/>
  <c r="BW459" i="32"/>
  <c r="BW460" i="32"/>
  <c r="BW461" i="32"/>
  <c r="BW462" i="32"/>
  <c r="BW463" i="32"/>
  <c r="BW464" i="32"/>
  <c r="BW465" i="32"/>
  <c r="BW466" i="32"/>
  <c r="BW467" i="32"/>
  <c r="BW468" i="32"/>
  <c r="BW469" i="32"/>
  <c r="BW470" i="32"/>
  <c r="BW471" i="32"/>
  <c r="BW472" i="32"/>
  <c r="BW473" i="32"/>
  <c r="BW474" i="32"/>
  <c r="BW475" i="32"/>
  <c r="BW476" i="32"/>
  <c r="BW477" i="32"/>
  <c r="BW478" i="32"/>
  <c r="BW479" i="32"/>
  <c r="BW480" i="32"/>
  <c r="BW481" i="32"/>
  <c r="BW482" i="32"/>
  <c r="BW483" i="32"/>
  <c r="BW484" i="32"/>
  <c r="BW485" i="32"/>
  <c r="BW486" i="32"/>
  <c r="BW487" i="32"/>
  <c r="BW488" i="32"/>
  <c r="BW489" i="32"/>
  <c r="BW490" i="32"/>
  <c r="BW491" i="32"/>
  <c r="BW492" i="32"/>
  <c r="BW493" i="32"/>
  <c r="BW494" i="32"/>
  <c r="BW495" i="32"/>
  <c r="BW496" i="32"/>
  <c r="BW497" i="32"/>
  <c r="BW498" i="32"/>
  <c r="BW499" i="32"/>
  <c r="BW500" i="32"/>
  <c r="BW501" i="32"/>
  <c r="BW502" i="32"/>
  <c r="BW503" i="32"/>
  <c r="BW504" i="32"/>
  <c r="BW505" i="32"/>
  <c r="BW506" i="32"/>
  <c r="BW507" i="32"/>
  <c r="BW508" i="32"/>
  <c r="BW509" i="32"/>
  <c r="BW510" i="32"/>
  <c r="BW511" i="32"/>
  <c r="BW512" i="32"/>
  <c r="BW513" i="32"/>
  <c r="BW514" i="32"/>
  <c r="BW515" i="32"/>
  <c r="BW516" i="32"/>
  <c r="BW517" i="32"/>
  <c r="BW518" i="32"/>
  <c r="BW519" i="32"/>
  <c r="BW520" i="32"/>
  <c r="BW521" i="32"/>
  <c r="BW522" i="32"/>
  <c r="BW523" i="32"/>
  <c r="BW524" i="32"/>
  <c r="BW525" i="32"/>
  <c r="BW526" i="32"/>
  <c r="BW527" i="32"/>
  <c r="BW528" i="32"/>
  <c r="BW529" i="32"/>
  <c r="BW530" i="32"/>
  <c r="BW531" i="32"/>
  <c r="BW532" i="32"/>
  <c r="BW533" i="32"/>
  <c r="BW534" i="32"/>
  <c r="BW535" i="32"/>
  <c r="BW536" i="32"/>
  <c r="BW537" i="32"/>
  <c r="BW538" i="32"/>
  <c r="BW539" i="32"/>
  <c r="BW540" i="32"/>
  <c r="BW541" i="32"/>
  <c r="BW542" i="32"/>
  <c r="BW543" i="32"/>
  <c r="BW544" i="32"/>
  <c r="BW545" i="32"/>
  <c r="BW546" i="32"/>
  <c r="BW547" i="32"/>
  <c r="BW548" i="32"/>
  <c r="BW549" i="32"/>
  <c r="BW550" i="32"/>
  <c r="BW551" i="32"/>
  <c r="BW552" i="32"/>
  <c r="BW553" i="32"/>
  <c r="BW554" i="32"/>
  <c r="BW555" i="32"/>
  <c r="BW556" i="32"/>
  <c r="BW557" i="32"/>
  <c r="BW558" i="32"/>
  <c r="BW559" i="32"/>
  <c r="BW560" i="32"/>
  <c r="BW561" i="32"/>
  <c r="BW562" i="32"/>
  <c r="BW563" i="32"/>
  <c r="BW564" i="32"/>
  <c r="BW565" i="32"/>
  <c r="BW566" i="32"/>
  <c r="BW567" i="32"/>
  <c r="BW568" i="32"/>
  <c r="BW569" i="32"/>
  <c r="BW570" i="32"/>
  <c r="BW571" i="32"/>
  <c r="BW572" i="32"/>
  <c r="BW573" i="32"/>
  <c r="BW574" i="32"/>
  <c r="BW575" i="32"/>
  <c r="BW576" i="32"/>
  <c r="BW577" i="32"/>
  <c r="BW578" i="32"/>
  <c r="BW579" i="32"/>
  <c r="BW580" i="32"/>
  <c r="BW581" i="32"/>
  <c r="BW582" i="32"/>
  <c r="BW583" i="32"/>
  <c r="BW584" i="32"/>
  <c r="BW585" i="32"/>
  <c r="BW586" i="32"/>
  <c r="BW587" i="32"/>
  <c r="BW588" i="32"/>
  <c r="BW589" i="32"/>
  <c r="BW590" i="32"/>
  <c r="BW591" i="32"/>
  <c r="BW592" i="32"/>
  <c r="BW593" i="32"/>
  <c r="BW594" i="32"/>
  <c r="BW595" i="32"/>
  <c r="BW596" i="32"/>
  <c r="BW597" i="32"/>
  <c r="BW598" i="32"/>
  <c r="BW599" i="32"/>
  <c r="BW600" i="32"/>
  <c r="BW601" i="32"/>
  <c r="BW602" i="32"/>
  <c r="BW603" i="32"/>
  <c r="BW604" i="32"/>
  <c r="BW605" i="32"/>
  <c r="BW606" i="32"/>
  <c r="BW607" i="32"/>
  <c r="BW608" i="32"/>
  <c r="BW609" i="32"/>
  <c r="BW610" i="32"/>
  <c r="BW611" i="32"/>
  <c r="BW612" i="32"/>
  <c r="BW613" i="32"/>
  <c r="BW614" i="32"/>
  <c r="BW615" i="32"/>
  <c r="BW616" i="32"/>
  <c r="BW617" i="32"/>
  <c r="BW618" i="32"/>
  <c r="BW619" i="32"/>
  <c r="BW620" i="32"/>
  <c r="BW621" i="32"/>
  <c r="BW622" i="32"/>
  <c r="BW623" i="32"/>
  <c r="BW624" i="32"/>
  <c r="BW625" i="32"/>
  <c r="BW626" i="32"/>
  <c r="BW627" i="32"/>
  <c r="BW628" i="32"/>
  <c r="BW629" i="32"/>
  <c r="BW630" i="32"/>
  <c r="BW631" i="32"/>
  <c r="BW632" i="32"/>
  <c r="BW633" i="32"/>
  <c r="BW634" i="32"/>
  <c r="BW635" i="32"/>
  <c r="BW636" i="32"/>
  <c r="BW637" i="32"/>
  <c r="BW638" i="32"/>
  <c r="BW639" i="32"/>
  <c r="BW640" i="32"/>
  <c r="BW641" i="32"/>
  <c r="BW642" i="32"/>
  <c r="BW643" i="32"/>
  <c r="BW644" i="32"/>
  <c r="BW645" i="32"/>
  <c r="BW646" i="32"/>
  <c r="BW647" i="32"/>
  <c r="BW648" i="32"/>
  <c r="BW649" i="32"/>
  <c r="BW650" i="32"/>
  <c r="BW651" i="32"/>
  <c r="BW652" i="32"/>
  <c r="BW653" i="32"/>
  <c r="BW654" i="32"/>
  <c r="BW655" i="32"/>
  <c r="BW656" i="32"/>
  <c r="BW657" i="32"/>
  <c r="BW658" i="32"/>
  <c r="BW659" i="32"/>
  <c r="BW660" i="32"/>
  <c r="BW661" i="32"/>
  <c r="BW662" i="32"/>
  <c r="BW663" i="32"/>
  <c r="BW664" i="32"/>
  <c r="BW665" i="32"/>
  <c r="BW666" i="32"/>
  <c r="BW667" i="32"/>
  <c r="BW668" i="32"/>
  <c r="BW669" i="32"/>
  <c r="BW670" i="32"/>
  <c r="BW671" i="32"/>
  <c r="BW672" i="32"/>
  <c r="BW673" i="32"/>
  <c r="BW674" i="32"/>
  <c r="BW675" i="32"/>
  <c r="BW676" i="32"/>
  <c r="BW677" i="32"/>
  <c r="BW678" i="32"/>
  <c r="BW679" i="32"/>
  <c r="BW680" i="32"/>
  <c r="BW681" i="32"/>
  <c r="BW682" i="32"/>
  <c r="BW683" i="32"/>
  <c r="BW684" i="32"/>
  <c r="BW685" i="32"/>
  <c r="BW686" i="32"/>
  <c r="BW687" i="32"/>
  <c r="BW688" i="32"/>
  <c r="BW689" i="32"/>
  <c r="BW690" i="32"/>
  <c r="BW691" i="32"/>
  <c r="BW692" i="32"/>
  <c r="BW693" i="32"/>
  <c r="BW694" i="32"/>
  <c r="BW695" i="32"/>
  <c r="BW696" i="32"/>
  <c r="BW697" i="32"/>
  <c r="BW698" i="32"/>
  <c r="BW699" i="32"/>
  <c r="BW700" i="32"/>
  <c r="BW701" i="32"/>
  <c r="BW702" i="32"/>
  <c r="BW703" i="32"/>
  <c r="BW704" i="32"/>
  <c r="BW705" i="32"/>
  <c r="BW706" i="32"/>
  <c r="BW707" i="32"/>
  <c r="BW708" i="32"/>
  <c r="BW709" i="32"/>
  <c r="BW710" i="32"/>
  <c r="BW711" i="32"/>
  <c r="BW712" i="32"/>
  <c r="BW713" i="32"/>
  <c r="BW714" i="32"/>
  <c r="BW715" i="32"/>
  <c r="BW716" i="32"/>
  <c r="BW717" i="32"/>
  <c r="BW718" i="32"/>
  <c r="BW719" i="32"/>
  <c r="BW720" i="32"/>
  <c r="BW721" i="32"/>
  <c r="BW722" i="32"/>
  <c r="BW723" i="32"/>
  <c r="BW724" i="32"/>
  <c r="BW725" i="32"/>
  <c r="BW726" i="32"/>
  <c r="BW727" i="32"/>
  <c r="BW728" i="32"/>
  <c r="BW729" i="32"/>
  <c r="BW730" i="32"/>
  <c r="BW731" i="32"/>
  <c r="BW732" i="32"/>
  <c r="BW733" i="32"/>
  <c r="BW734" i="32"/>
  <c r="BW735" i="32"/>
  <c r="BW736" i="32"/>
  <c r="BW737" i="32"/>
  <c r="BW738" i="32"/>
  <c r="BW739" i="32"/>
  <c r="BW740" i="32"/>
  <c r="BW741" i="32"/>
  <c r="BW742" i="32"/>
  <c r="BW743" i="32"/>
  <c r="BW744" i="32"/>
  <c r="BW745" i="32"/>
  <c r="BW746" i="32"/>
  <c r="BW747" i="32"/>
  <c r="BW748" i="32"/>
  <c r="BW749" i="32"/>
  <c r="BW750" i="32"/>
  <c r="BW751" i="32"/>
  <c r="BW752" i="32"/>
  <c r="BW753" i="32"/>
  <c r="BW754" i="32"/>
  <c r="BW755" i="32"/>
  <c r="BW756" i="32"/>
  <c r="BW757" i="32"/>
  <c r="BW758" i="32"/>
  <c r="BW759" i="32"/>
  <c r="BW760" i="32"/>
  <c r="BW761" i="32"/>
  <c r="BW762" i="32"/>
  <c r="BW763" i="32"/>
  <c r="BW764" i="32"/>
  <c r="BW765" i="32"/>
  <c r="BW766" i="32"/>
  <c r="BW767" i="32"/>
  <c r="BW768" i="32"/>
  <c r="BW769" i="32"/>
  <c r="BW770" i="32"/>
  <c r="BW771" i="32"/>
  <c r="BW772" i="32"/>
  <c r="BW773" i="32"/>
  <c r="BW774" i="32"/>
  <c r="BW775" i="32"/>
  <c r="BW776" i="32"/>
  <c r="BW777" i="32"/>
  <c r="BW778" i="32"/>
  <c r="BW779" i="32"/>
  <c r="BW780" i="32"/>
  <c r="BW781" i="32"/>
  <c r="BW782" i="32"/>
  <c r="BW783" i="32"/>
  <c r="BW784" i="32"/>
  <c r="BW785" i="32"/>
  <c r="BW786" i="32"/>
  <c r="BW787" i="32"/>
  <c r="BW788" i="32"/>
  <c r="BW789" i="32"/>
  <c r="BW790" i="32"/>
  <c r="BW791" i="32"/>
  <c r="BW792" i="32"/>
  <c r="BW793" i="32"/>
  <c r="BW794" i="32"/>
  <c r="BW795" i="32"/>
  <c r="BW796" i="32"/>
  <c r="BW797" i="32"/>
  <c r="BW798" i="32"/>
  <c r="BW799" i="32"/>
  <c r="BW800" i="32"/>
  <c r="BW801" i="32"/>
  <c r="BW802" i="32"/>
  <c r="BW803" i="32"/>
  <c r="BW804" i="32"/>
  <c r="BW805" i="32"/>
  <c r="BW806" i="32"/>
  <c r="BW807" i="32"/>
  <c r="BW808" i="32"/>
  <c r="BW809" i="32"/>
  <c r="BW810" i="32"/>
  <c r="BW811" i="32"/>
  <c r="BW812" i="32"/>
  <c r="BW813" i="32"/>
  <c r="BW814" i="32"/>
  <c r="BW815" i="32"/>
  <c r="BW816" i="32"/>
  <c r="BW817" i="32"/>
  <c r="BW818" i="32"/>
  <c r="BW819" i="32"/>
  <c r="BW820" i="32"/>
  <c r="BW821" i="32"/>
  <c r="BW822" i="32"/>
  <c r="BW823" i="32"/>
  <c r="BW824" i="32"/>
  <c r="BW825" i="32"/>
  <c r="BW2" i="32"/>
  <c r="BV825" i="32" l="1"/>
  <c r="BV824" i="32"/>
  <c r="BV823" i="32"/>
  <c r="BV822" i="32"/>
  <c r="BV821" i="32"/>
  <c r="BV820" i="32"/>
  <c r="BV819" i="32"/>
  <c r="BV818" i="32"/>
  <c r="BV817" i="32"/>
  <c r="BV816" i="32"/>
  <c r="BV815" i="32"/>
  <c r="BV814" i="32"/>
  <c r="BV813" i="32"/>
  <c r="BV812" i="32"/>
  <c r="BV811" i="32"/>
  <c r="BV810" i="32"/>
  <c r="BV809" i="32"/>
  <c r="BV808" i="32"/>
  <c r="BV807" i="32"/>
  <c r="BV806" i="32"/>
  <c r="BV805" i="32"/>
  <c r="BV804" i="32"/>
  <c r="BV803" i="32"/>
  <c r="BV802" i="32"/>
  <c r="BV801" i="32"/>
  <c r="BV800" i="32"/>
  <c r="BV799" i="32"/>
  <c r="BV798" i="32"/>
  <c r="BV797" i="32"/>
  <c r="BV796" i="32"/>
  <c r="BV795" i="32"/>
  <c r="BV794" i="32"/>
  <c r="BV793" i="32"/>
  <c r="BV792" i="32"/>
  <c r="BV791" i="32"/>
  <c r="BV790" i="32"/>
  <c r="BV789" i="32"/>
  <c r="BV788" i="32"/>
  <c r="BV787" i="32"/>
  <c r="BV786" i="32"/>
  <c r="BV785" i="32"/>
  <c r="BV784" i="32"/>
  <c r="BV783" i="32"/>
  <c r="BV782" i="32"/>
  <c r="BV781" i="32"/>
  <c r="BV780" i="32"/>
  <c r="BV779" i="32"/>
  <c r="BV778" i="32"/>
  <c r="BV777" i="32"/>
  <c r="BV776" i="32"/>
  <c r="BV775" i="32"/>
  <c r="BV774" i="32"/>
  <c r="BV773" i="32"/>
  <c r="BV772" i="32"/>
  <c r="BV771" i="32"/>
  <c r="BV770" i="32"/>
  <c r="BV769" i="32"/>
  <c r="BV768" i="32"/>
  <c r="BV767" i="32"/>
  <c r="BV766" i="32"/>
  <c r="BV765" i="32"/>
  <c r="BV764" i="32"/>
  <c r="BV763" i="32"/>
  <c r="BV762" i="32"/>
  <c r="BV761" i="32"/>
  <c r="BV760" i="32"/>
  <c r="BV759" i="32"/>
  <c r="BV758" i="32"/>
  <c r="BV757" i="32"/>
  <c r="BV756" i="32"/>
  <c r="BV755" i="32"/>
  <c r="BV754" i="32"/>
  <c r="BV753" i="32"/>
  <c r="BV752" i="32"/>
  <c r="BV751" i="32"/>
  <c r="BV750" i="32"/>
  <c r="BV749" i="32"/>
  <c r="BV748" i="32"/>
  <c r="BV747" i="32"/>
  <c r="BV746" i="32"/>
  <c r="BV745" i="32"/>
  <c r="BV744" i="32"/>
  <c r="BV743" i="32"/>
  <c r="BV742" i="32"/>
  <c r="BV741" i="32"/>
  <c r="BV740" i="32"/>
  <c r="BV739" i="32"/>
  <c r="BV738" i="32"/>
  <c r="BV737" i="32"/>
  <c r="BV736" i="32"/>
  <c r="BV735" i="32"/>
  <c r="BV734" i="32"/>
  <c r="BV733" i="32"/>
  <c r="BV732" i="32"/>
  <c r="BV731" i="32"/>
  <c r="BV730" i="32"/>
  <c r="BV729" i="32"/>
  <c r="BV728" i="32"/>
  <c r="BV727" i="32"/>
  <c r="BV726" i="32"/>
  <c r="BV725" i="32"/>
  <c r="BV724" i="32"/>
  <c r="BV723" i="32"/>
  <c r="BV722" i="32"/>
  <c r="BV721" i="32"/>
  <c r="BV720" i="32"/>
  <c r="BV719" i="32"/>
  <c r="BV718" i="32"/>
  <c r="BV717" i="32"/>
  <c r="BV716" i="32"/>
  <c r="BV715" i="32"/>
  <c r="BV714" i="32"/>
  <c r="BV713" i="32"/>
  <c r="BV712" i="32"/>
  <c r="BV711" i="32"/>
  <c r="BV710" i="32"/>
  <c r="BV709" i="32"/>
  <c r="BV708" i="32"/>
  <c r="BV707" i="32"/>
  <c r="BV706" i="32"/>
  <c r="BV705" i="32"/>
  <c r="BV704" i="32"/>
  <c r="BV703" i="32"/>
  <c r="BV702" i="32"/>
  <c r="BV701" i="32"/>
  <c r="BV700" i="32"/>
  <c r="BV699" i="32"/>
  <c r="BV698" i="32"/>
  <c r="BV697" i="32"/>
  <c r="BV696" i="32"/>
  <c r="BV695" i="32"/>
  <c r="BV694" i="32"/>
  <c r="BV693" i="32"/>
  <c r="BV692" i="32"/>
  <c r="BV691" i="32"/>
  <c r="BV690" i="32"/>
  <c r="BV689" i="32"/>
  <c r="BV688" i="32"/>
  <c r="BV687" i="32"/>
  <c r="BV686" i="32"/>
  <c r="BV685" i="32"/>
  <c r="BV684" i="32"/>
  <c r="BV683" i="32"/>
  <c r="BV682" i="32"/>
  <c r="BV681" i="32"/>
  <c r="BV680" i="32"/>
  <c r="BV679" i="32"/>
  <c r="BV678" i="32"/>
  <c r="BV677" i="32"/>
  <c r="BV676" i="32"/>
  <c r="BV675" i="32"/>
  <c r="BV674" i="32"/>
  <c r="BV673" i="32"/>
  <c r="BV672" i="32"/>
  <c r="BV671" i="32"/>
  <c r="BV670" i="32"/>
  <c r="BV669" i="32"/>
  <c r="BV668" i="32"/>
  <c r="BV667" i="32"/>
  <c r="BV666" i="32"/>
  <c r="BV665" i="32"/>
  <c r="BV664" i="32"/>
  <c r="BV663" i="32"/>
  <c r="BV662" i="32"/>
  <c r="BV661" i="32"/>
  <c r="BV660" i="32"/>
  <c r="BV659" i="32"/>
  <c r="BV658" i="32"/>
  <c r="BV657" i="32"/>
  <c r="BV656" i="32"/>
  <c r="BV655" i="32"/>
  <c r="BV654" i="32"/>
  <c r="BV653" i="32"/>
  <c r="BV652" i="32"/>
  <c r="BV651" i="32"/>
  <c r="BV650" i="32"/>
  <c r="BV649" i="32"/>
  <c r="BV648" i="32"/>
  <c r="BV647" i="32"/>
  <c r="BV646" i="32"/>
  <c r="BV645" i="32"/>
  <c r="BV644" i="32"/>
  <c r="BV643" i="32"/>
  <c r="BV642" i="32"/>
  <c r="BV641" i="32"/>
  <c r="BV640" i="32"/>
  <c r="BV639" i="32"/>
  <c r="BV638" i="32"/>
  <c r="BV637" i="32"/>
  <c r="BV636" i="32"/>
  <c r="BV635" i="32"/>
  <c r="BV634" i="32"/>
  <c r="BV633" i="32"/>
  <c r="BV632" i="32"/>
  <c r="BV631" i="32"/>
  <c r="BV630" i="32"/>
  <c r="BV629" i="32"/>
  <c r="BV628" i="32"/>
  <c r="BV627" i="32"/>
  <c r="BV626" i="32"/>
  <c r="BV625" i="32"/>
  <c r="BV624" i="32"/>
  <c r="BV623" i="32"/>
  <c r="BV622" i="32"/>
  <c r="BV621" i="32"/>
  <c r="BV620" i="32"/>
  <c r="BV619" i="32"/>
  <c r="BV618" i="32"/>
  <c r="BV617" i="32"/>
  <c r="BV616" i="32"/>
  <c r="BV615" i="32"/>
  <c r="BV614" i="32"/>
  <c r="BV613" i="32"/>
  <c r="BV612" i="32"/>
  <c r="BV611" i="32"/>
  <c r="BV610" i="32"/>
  <c r="BV609" i="32"/>
  <c r="BV608" i="32"/>
  <c r="BV607" i="32"/>
  <c r="BV606" i="32"/>
  <c r="BV605" i="32"/>
  <c r="BV604" i="32"/>
  <c r="BV603" i="32"/>
  <c r="BV602" i="32"/>
  <c r="BV601" i="32"/>
  <c r="BV600" i="32"/>
  <c r="BV599" i="32"/>
  <c r="BV598" i="32"/>
  <c r="BV597" i="32"/>
  <c r="BV596" i="32"/>
  <c r="BV595" i="32"/>
  <c r="BV594" i="32"/>
  <c r="BV593" i="32"/>
  <c r="BV592" i="32"/>
  <c r="BV591" i="32"/>
  <c r="BV590" i="32"/>
  <c r="BV589" i="32"/>
  <c r="BV588" i="32"/>
  <c r="BV587" i="32"/>
  <c r="BV586" i="32"/>
  <c r="BV585" i="32"/>
  <c r="BV584" i="32"/>
  <c r="BV583" i="32"/>
  <c r="BV582" i="32"/>
  <c r="BV581" i="32"/>
  <c r="BV580" i="32"/>
  <c r="BV579" i="32"/>
  <c r="BV578" i="32"/>
  <c r="BV577" i="32"/>
  <c r="BV576" i="32"/>
  <c r="BV575" i="32"/>
  <c r="BV574" i="32"/>
  <c r="BV573" i="32"/>
  <c r="BV572" i="32"/>
  <c r="BV571" i="32"/>
  <c r="BV570" i="32"/>
  <c r="BV569" i="32"/>
  <c r="BV568" i="32"/>
  <c r="BV567" i="32"/>
  <c r="BV566" i="32"/>
  <c r="BV565" i="32"/>
  <c r="BV564" i="32"/>
  <c r="BV563" i="32"/>
  <c r="BV562" i="32"/>
  <c r="BV561" i="32"/>
  <c r="BV560" i="32"/>
  <c r="BV559" i="32"/>
  <c r="BV558" i="32"/>
  <c r="BV557" i="32"/>
  <c r="BV556" i="32"/>
  <c r="BV555" i="32"/>
  <c r="BV554" i="32"/>
  <c r="BV553" i="32"/>
  <c r="BV552" i="32"/>
  <c r="BV551" i="32"/>
  <c r="BV550" i="32"/>
  <c r="BV549" i="32"/>
  <c r="BV548" i="32"/>
  <c r="BV547" i="32"/>
  <c r="BV546" i="32"/>
  <c r="BV545" i="32"/>
  <c r="BV544" i="32"/>
  <c r="BV543" i="32"/>
  <c r="BV542" i="32"/>
  <c r="BV541" i="32"/>
  <c r="BV540" i="32"/>
  <c r="BV539" i="32"/>
  <c r="BV538" i="32"/>
  <c r="BV537" i="32"/>
  <c r="BV536" i="32"/>
  <c r="BV535" i="32"/>
  <c r="BV534" i="32"/>
  <c r="BV533" i="32"/>
  <c r="BV532" i="32"/>
  <c r="BV531" i="32"/>
  <c r="BV530" i="32"/>
  <c r="BV529" i="32"/>
  <c r="BV528" i="32"/>
  <c r="BV527" i="32"/>
  <c r="BV526" i="32"/>
  <c r="BV525" i="32"/>
  <c r="BV524" i="32"/>
  <c r="BV523" i="32"/>
  <c r="BV522" i="32"/>
  <c r="BV521" i="32"/>
  <c r="BV520" i="32"/>
  <c r="BV519" i="32"/>
  <c r="BV518" i="32"/>
  <c r="BV517" i="32"/>
  <c r="BV516" i="32"/>
  <c r="BV515" i="32"/>
  <c r="BV514" i="32"/>
  <c r="BV513" i="32"/>
  <c r="BV512" i="32"/>
  <c r="BV511" i="32"/>
  <c r="BV510" i="32"/>
  <c r="BV509" i="32"/>
  <c r="BV508" i="32"/>
  <c r="BV507" i="32"/>
  <c r="BV506" i="32"/>
  <c r="BV505" i="32"/>
  <c r="BV504" i="32"/>
  <c r="BV503" i="32"/>
  <c r="BV502" i="32"/>
  <c r="BV501" i="32"/>
  <c r="BV500" i="32"/>
  <c r="BV499" i="32"/>
  <c r="BV498" i="32"/>
  <c r="BV497" i="32"/>
  <c r="BV496" i="32"/>
  <c r="BV495" i="32"/>
  <c r="BV494" i="32"/>
  <c r="BV493" i="32"/>
  <c r="BV492" i="32"/>
  <c r="BV491" i="32"/>
  <c r="BV490" i="32"/>
  <c r="BV489" i="32"/>
  <c r="BV488" i="32"/>
  <c r="BV487" i="32"/>
  <c r="BV486" i="32"/>
  <c r="BV485" i="32"/>
  <c r="BV484" i="32"/>
  <c r="BV483" i="32"/>
  <c r="BV482" i="32"/>
  <c r="BV481" i="32"/>
  <c r="BV480" i="32"/>
  <c r="BV479" i="32"/>
  <c r="BV478" i="32"/>
  <c r="BV477" i="32"/>
  <c r="BV476" i="32"/>
  <c r="BV475" i="32"/>
  <c r="BV474" i="32"/>
  <c r="BV473" i="32"/>
  <c r="BV472" i="32"/>
  <c r="BV471" i="32"/>
  <c r="BV470" i="32"/>
  <c r="BV469" i="32"/>
  <c r="BV468" i="32"/>
  <c r="BV467" i="32"/>
  <c r="BV466" i="32"/>
  <c r="BV465" i="32"/>
  <c r="BV464" i="32"/>
  <c r="BV463" i="32"/>
  <c r="BV462" i="32"/>
  <c r="BV461" i="32"/>
  <c r="BV460" i="32"/>
  <c r="BV459" i="32"/>
  <c r="BV458" i="32"/>
  <c r="BV457" i="32"/>
  <c r="BV456" i="32"/>
  <c r="BV455" i="32"/>
  <c r="BV454" i="32"/>
  <c r="BV453" i="32"/>
  <c r="BV452" i="32"/>
  <c r="BV451" i="32"/>
  <c r="BV450" i="32"/>
  <c r="BV449" i="32"/>
  <c r="BV448" i="32"/>
  <c r="BV447" i="32"/>
  <c r="BV446" i="32"/>
  <c r="BV445" i="32"/>
  <c r="BV444" i="32"/>
  <c r="BV443" i="32"/>
  <c r="BV442" i="32"/>
  <c r="BV441" i="32"/>
  <c r="BV440" i="32"/>
  <c r="BV439" i="32"/>
  <c r="BV438" i="32"/>
  <c r="BV437" i="32"/>
  <c r="BV436" i="32"/>
  <c r="BV435" i="32"/>
  <c r="BV434" i="32"/>
  <c r="BV433" i="32"/>
  <c r="BV432" i="32"/>
  <c r="BV431" i="32"/>
  <c r="BV430" i="32"/>
  <c r="BV429" i="32"/>
  <c r="BV428" i="32"/>
  <c r="BV427" i="32"/>
  <c r="BV426" i="32"/>
  <c r="BV425" i="32"/>
  <c r="BV424" i="32"/>
  <c r="BV423" i="32"/>
  <c r="BV422" i="32"/>
  <c r="BV421" i="32"/>
  <c r="BV420" i="32"/>
  <c r="BV419" i="32"/>
  <c r="BV418" i="32"/>
  <c r="BV417" i="32"/>
  <c r="BV416" i="32"/>
  <c r="BV415" i="32"/>
  <c r="BV414" i="32"/>
  <c r="BV413" i="32"/>
  <c r="BV412" i="32"/>
  <c r="BV411" i="32"/>
  <c r="BV410" i="32"/>
  <c r="BV409" i="32"/>
  <c r="BV408" i="32"/>
  <c r="BV407" i="32"/>
  <c r="BV406" i="32"/>
  <c r="BV405" i="32"/>
  <c r="BV404" i="32"/>
  <c r="BV403" i="32"/>
  <c r="BV402" i="32"/>
  <c r="BV401" i="32"/>
  <c r="BV400" i="32"/>
  <c r="BV399" i="32"/>
  <c r="BV398" i="32"/>
  <c r="BV397" i="32"/>
  <c r="BV396" i="32"/>
  <c r="BV395" i="32"/>
  <c r="BV394" i="32"/>
  <c r="BV393" i="32"/>
  <c r="BV392" i="32"/>
  <c r="BV391" i="32"/>
  <c r="BV390" i="32"/>
  <c r="BV389" i="32"/>
  <c r="BV388" i="32"/>
  <c r="BV387" i="32"/>
  <c r="BV386" i="32"/>
  <c r="BV385" i="32"/>
  <c r="BV384" i="32"/>
  <c r="BV383" i="32"/>
  <c r="BV382" i="32"/>
  <c r="BV381" i="32"/>
  <c r="BV380" i="32"/>
  <c r="BV379" i="32"/>
  <c r="BV378" i="32"/>
  <c r="BV377" i="32"/>
  <c r="BV376" i="32"/>
  <c r="BV375" i="32"/>
  <c r="BV374" i="32"/>
  <c r="BV373" i="32"/>
  <c r="BV372" i="32"/>
  <c r="BV371" i="32"/>
  <c r="BV370" i="32"/>
  <c r="BV369" i="32"/>
  <c r="BV368" i="32"/>
  <c r="BV367" i="32"/>
  <c r="BV366" i="32"/>
  <c r="BV365" i="32"/>
  <c r="BV364" i="32"/>
  <c r="BV363" i="32"/>
  <c r="BV362" i="32"/>
  <c r="BV361" i="32"/>
  <c r="BV360" i="32"/>
  <c r="BV359" i="32"/>
  <c r="BV358" i="32"/>
  <c r="BV357" i="32"/>
  <c r="BV356" i="32"/>
  <c r="BV355" i="32"/>
  <c r="BV354" i="32"/>
  <c r="BV353" i="32"/>
  <c r="BV352" i="32"/>
  <c r="BV351" i="32"/>
  <c r="BV350" i="32"/>
  <c r="BV349" i="32"/>
  <c r="BV348" i="32"/>
  <c r="BV347" i="32"/>
  <c r="BV346" i="32"/>
  <c r="BV345" i="32"/>
  <c r="BV344" i="32"/>
  <c r="BV343" i="32"/>
  <c r="BV342" i="32"/>
  <c r="BV341" i="32"/>
  <c r="BV340" i="32"/>
  <c r="BV339" i="32"/>
  <c r="BV338" i="32"/>
  <c r="BV337" i="32"/>
  <c r="BV336" i="32"/>
  <c r="BV335" i="32"/>
  <c r="BV334" i="32"/>
  <c r="BV333" i="32"/>
  <c r="BV332" i="32"/>
  <c r="BV331" i="32"/>
  <c r="BV330" i="32"/>
  <c r="BV329" i="32"/>
  <c r="BV328" i="32"/>
  <c r="BV327" i="32"/>
  <c r="BV326" i="32"/>
  <c r="BV325" i="32"/>
  <c r="BV324" i="32"/>
  <c r="BV323" i="32"/>
  <c r="BV322" i="32"/>
  <c r="BV321" i="32"/>
  <c r="BV320" i="32"/>
  <c r="BV319" i="32"/>
  <c r="BV318" i="32"/>
  <c r="BV317" i="32"/>
  <c r="BV316" i="32"/>
  <c r="BV315" i="32"/>
  <c r="BV314" i="32"/>
  <c r="BV313" i="32"/>
  <c r="BV312" i="32"/>
  <c r="BV311" i="32"/>
  <c r="BV310" i="32"/>
  <c r="BV309" i="32"/>
  <c r="BV308" i="32"/>
  <c r="BV307" i="32"/>
  <c r="BV306" i="32"/>
  <c r="BV305" i="32"/>
  <c r="BV304" i="32"/>
  <c r="BV303" i="32"/>
  <c r="BV302" i="32"/>
  <c r="BV301" i="32"/>
  <c r="BV300" i="32"/>
  <c r="BV299" i="32"/>
  <c r="BV298" i="32"/>
  <c r="BV297" i="32"/>
  <c r="BV296" i="32"/>
  <c r="BV295" i="32"/>
  <c r="BV294" i="32"/>
  <c r="BV293" i="32"/>
  <c r="BV292" i="32"/>
  <c r="BV291" i="32"/>
  <c r="BV290" i="32"/>
  <c r="BV289" i="32"/>
  <c r="BV288" i="32"/>
  <c r="BV287" i="32"/>
  <c r="BV286" i="32"/>
  <c r="BV285" i="32"/>
  <c r="BV284" i="32"/>
  <c r="BV283" i="32"/>
  <c r="BV282" i="32"/>
  <c r="BV281" i="32"/>
  <c r="BV280" i="32"/>
  <c r="BV279" i="32"/>
  <c r="BV278" i="32"/>
  <c r="BV277" i="32"/>
  <c r="BV276" i="32"/>
  <c r="BV275" i="32"/>
  <c r="BV274" i="32"/>
  <c r="BV273" i="32"/>
  <c r="BV272" i="32"/>
  <c r="BV271" i="32"/>
  <c r="BV270" i="32"/>
  <c r="BV269" i="32"/>
  <c r="BV268" i="32"/>
  <c r="BV267" i="32"/>
  <c r="BV266" i="32"/>
  <c r="BV265" i="32"/>
  <c r="BV264" i="32"/>
  <c r="BV263" i="32"/>
  <c r="BV262" i="32"/>
  <c r="BV261" i="32"/>
  <c r="BV260" i="32"/>
  <c r="BV259" i="32"/>
  <c r="BV258" i="32"/>
  <c r="BV257" i="32"/>
  <c r="BV256" i="32"/>
  <c r="BV255" i="32"/>
  <c r="BV254" i="32"/>
  <c r="BV253" i="32"/>
  <c r="BV252" i="32"/>
  <c r="BV251" i="32"/>
  <c r="BV250" i="32"/>
  <c r="BV249" i="32"/>
  <c r="BV248" i="32"/>
  <c r="BV247" i="32"/>
  <c r="BV246" i="32"/>
  <c r="BV245" i="32"/>
  <c r="BV244" i="32"/>
  <c r="BV243" i="32"/>
  <c r="BV242" i="32"/>
  <c r="BV241" i="32"/>
  <c r="BV240" i="32"/>
  <c r="BV239" i="32"/>
  <c r="BV238" i="32"/>
  <c r="BV237" i="32"/>
  <c r="BV236" i="32"/>
  <c r="BV235" i="32"/>
  <c r="BV234" i="32"/>
  <c r="BV233" i="32"/>
  <c r="BV232" i="32"/>
  <c r="BV231" i="32"/>
  <c r="BV230" i="32"/>
  <c r="BV229" i="32"/>
  <c r="BV228" i="32"/>
  <c r="BV227" i="32"/>
  <c r="BV226" i="32"/>
  <c r="BV225" i="32"/>
  <c r="BV224" i="32"/>
  <c r="BV223" i="32"/>
  <c r="BV222" i="32"/>
  <c r="BV221" i="32"/>
  <c r="BV220" i="32"/>
  <c r="BV219" i="32"/>
  <c r="BV218" i="32"/>
  <c r="BV217" i="32"/>
  <c r="BV216" i="32"/>
  <c r="BV215" i="32"/>
  <c r="BV214" i="32"/>
  <c r="BV213" i="32"/>
  <c r="BV212" i="32"/>
  <c r="BV211" i="32"/>
  <c r="BV210" i="32"/>
  <c r="BV209" i="32"/>
  <c r="BV208" i="32"/>
  <c r="BV207" i="32"/>
  <c r="BV206" i="32"/>
  <c r="BV205" i="32"/>
  <c r="BV204" i="32"/>
  <c r="BV203" i="32"/>
  <c r="BV202" i="32"/>
  <c r="BV201" i="32"/>
  <c r="BV200" i="32"/>
  <c r="BV199" i="32"/>
  <c r="BV198" i="32"/>
  <c r="BV197" i="32"/>
  <c r="BV196" i="32"/>
  <c r="BV195" i="32"/>
  <c r="BV194" i="32"/>
  <c r="BV193" i="32"/>
  <c r="BV192" i="32"/>
  <c r="BV191" i="32"/>
  <c r="BV190" i="32"/>
  <c r="BV189" i="32"/>
  <c r="BV188" i="32"/>
  <c r="BV187" i="32"/>
  <c r="BV186" i="32"/>
  <c r="BV185" i="32"/>
  <c r="BV184" i="32"/>
  <c r="BV183" i="32"/>
  <c r="BV182" i="32"/>
  <c r="BV181" i="32"/>
  <c r="BV180" i="32"/>
  <c r="BV179" i="32"/>
  <c r="BV178" i="32"/>
  <c r="BV177" i="32"/>
  <c r="BV176" i="32"/>
  <c r="BV175" i="32"/>
  <c r="BV174" i="32"/>
  <c r="BV173" i="32"/>
  <c r="BV172" i="32"/>
  <c r="BV171" i="32"/>
  <c r="BV170" i="32"/>
  <c r="BV169" i="32"/>
  <c r="BV168" i="32"/>
  <c r="BV167" i="32"/>
  <c r="BV166" i="32"/>
  <c r="BV165" i="32"/>
  <c r="BV164" i="32"/>
  <c r="BV163" i="32"/>
  <c r="BV162" i="32"/>
  <c r="BV161" i="32"/>
  <c r="BV160" i="32"/>
  <c r="BV159" i="32"/>
  <c r="BV158" i="32"/>
  <c r="BV157" i="32"/>
  <c r="BV156" i="32"/>
  <c r="BV155" i="32"/>
  <c r="BV154" i="32"/>
  <c r="BV153" i="32"/>
  <c r="BV152" i="32"/>
  <c r="BV151" i="32"/>
  <c r="BV150" i="32"/>
  <c r="BV149" i="32"/>
  <c r="BV148" i="32"/>
  <c r="BV147" i="32"/>
  <c r="BV146" i="32"/>
  <c r="BV145" i="32"/>
  <c r="BV144" i="32"/>
  <c r="BV143" i="32"/>
  <c r="BV142" i="32"/>
  <c r="BV141" i="32"/>
  <c r="BV140" i="32"/>
  <c r="BV139" i="32"/>
  <c r="BV138" i="32"/>
  <c r="BV137" i="32"/>
  <c r="BV136" i="32"/>
  <c r="BV135" i="32"/>
  <c r="BV134" i="32"/>
  <c r="BV133" i="32"/>
  <c r="BV132" i="32"/>
  <c r="BV131" i="32"/>
  <c r="BV130" i="32"/>
  <c r="BV129" i="32"/>
  <c r="BV128" i="32"/>
  <c r="BV127" i="32"/>
  <c r="BV126" i="32"/>
  <c r="BV125" i="32"/>
  <c r="BV124" i="32"/>
  <c r="BV123" i="32"/>
  <c r="BV122" i="32"/>
  <c r="BV121" i="32"/>
  <c r="BV120" i="32"/>
  <c r="BV119" i="32"/>
  <c r="BV118" i="32"/>
  <c r="BV117" i="32"/>
  <c r="BV116" i="32"/>
  <c r="BV115" i="32"/>
  <c r="BV114" i="32"/>
  <c r="BV113" i="32"/>
  <c r="BV112" i="32"/>
  <c r="BV111" i="32"/>
  <c r="BV110" i="32"/>
  <c r="BV109" i="32"/>
  <c r="BV108" i="32"/>
  <c r="BV107" i="32"/>
  <c r="BV106" i="32"/>
  <c r="BV105" i="32"/>
  <c r="BV104" i="32"/>
  <c r="BV103" i="32"/>
  <c r="BV102" i="32"/>
  <c r="BV101" i="32"/>
  <c r="BV100" i="32"/>
  <c r="BV99" i="32"/>
  <c r="BV98" i="32"/>
  <c r="BV97" i="32"/>
  <c r="BV96" i="32"/>
  <c r="BV95" i="32"/>
  <c r="BV94" i="32"/>
  <c r="BV93" i="32"/>
  <c r="BV92" i="32"/>
  <c r="BV91" i="32"/>
  <c r="BV90" i="32"/>
  <c r="BV89" i="32"/>
  <c r="BV88" i="32"/>
  <c r="BV87" i="32"/>
  <c r="BV86" i="32"/>
  <c r="BV85" i="32"/>
  <c r="BV84" i="32"/>
  <c r="BV83" i="32"/>
  <c r="BV82" i="32"/>
  <c r="BV81" i="32"/>
  <c r="BV80" i="32"/>
  <c r="BV79" i="32"/>
  <c r="BV78" i="32"/>
  <c r="BV77" i="32"/>
  <c r="BV76" i="32"/>
  <c r="BV75" i="32"/>
  <c r="BV74" i="32"/>
  <c r="BV73" i="32"/>
  <c r="BV72" i="32"/>
  <c r="BV71" i="32"/>
  <c r="BV70" i="32"/>
  <c r="BV69" i="32"/>
  <c r="BV68" i="32"/>
  <c r="BV67" i="32"/>
  <c r="BV66" i="32"/>
  <c r="BV65" i="32"/>
  <c r="BV64" i="32"/>
  <c r="BV63" i="32"/>
  <c r="BV62" i="32"/>
  <c r="BV61" i="32"/>
  <c r="BV60" i="32"/>
  <c r="BV59" i="32"/>
  <c r="BV58" i="32"/>
  <c r="BV57" i="32"/>
  <c r="BV56" i="32"/>
  <c r="BV55" i="32"/>
  <c r="BV54" i="32"/>
  <c r="BV53" i="32"/>
  <c r="BV52" i="32"/>
  <c r="BV51" i="32"/>
  <c r="BV50" i="32"/>
  <c r="BV49" i="32"/>
  <c r="BV48" i="32"/>
  <c r="BV47" i="32"/>
  <c r="BV46" i="32"/>
  <c r="BV45" i="32"/>
  <c r="BV44" i="32"/>
  <c r="BV43" i="32"/>
  <c r="BV42" i="32"/>
  <c r="BV41" i="32"/>
  <c r="BV40" i="32"/>
  <c r="BV39" i="32"/>
  <c r="BV38" i="32"/>
  <c r="BV37" i="32"/>
  <c r="BV36" i="32"/>
  <c r="BV35" i="32"/>
  <c r="BV34" i="32"/>
  <c r="BV33" i="32"/>
  <c r="BV32" i="32"/>
  <c r="BV31" i="32"/>
  <c r="BV30" i="32"/>
  <c r="BV29" i="32"/>
  <c r="BV28" i="32"/>
  <c r="BV27" i="32"/>
  <c r="BV26" i="32"/>
  <c r="BV25" i="32"/>
  <c r="BV24" i="32"/>
  <c r="BV23" i="32"/>
  <c r="BV22" i="32"/>
  <c r="BV21" i="32"/>
  <c r="BV20" i="32"/>
  <c r="BV19" i="32"/>
  <c r="BV18" i="32"/>
  <c r="BV17" i="32"/>
  <c r="BV16" i="32"/>
  <c r="BV15" i="32"/>
  <c r="BV14" i="32"/>
  <c r="BV13" i="32"/>
  <c r="BV12" i="32"/>
  <c r="BV11" i="32"/>
  <c r="BV10" i="32"/>
  <c r="BV9" i="32"/>
  <c r="BV8" i="32"/>
  <c r="BV7" i="32"/>
  <c r="BV6" i="32"/>
  <c r="BV5" i="32"/>
  <c r="BV4" i="32"/>
  <c r="BV3" i="32"/>
  <c r="BV2" i="32"/>
  <c r="E4" i="27"/>
  <c r="D4" i="27"/>
  <c r="E4" i="26"/>
  <c r="D4" i="26"/>
  <c r="E4" i="25"/>
  <c r="D4" i="25"/>
  <c r="E4" i="24"/>
  <c r="D4" i="24"/>
  <c r="E4" i="23"/>
  <c r="D4" i="23"/>
  <c r="E4" i="21"/>
  <c r="D4" i="21"/>
  <c r="E4" i="22"/>
  <c r="D4" i="22"/>
  <c r="E4" i="20"/>
  <c r="D4" i="20"/>
  <c r="E4" i="19"/>
  <c r="D4" i="19"/>
  <c r="E4" i="18"/>
  <c r="D4" i="18"/>
  <c r="E4" i="17"/>
  <c r="D4" i="17"/>
  <c r="E4" i="16"/>
  <c r="D4" i="16"/>
  <c r="E4" i="15"/>
  <c r="D4" i="15"/>
  <c r="E4" i="14"/>
  <c r="D4" i="14"/>
  <c r="E4" i="13"/>
  <c r="D4" i="13"/>
  <c r="E4" i="12"/>
  <c r="D4" i="12"/>
  <c r="E4" i="11"/>
  <c r="D4" i="11"/>
  <c r="E4" i="9"/>
  <c r="D4" i="9"/>
  <c r="E4" i="10"/>
  <c r="D4" i="10"/>
  <c r="E4" i="8"/>
  <c r="D4" i="8"/>
  <c r="E4" i="7"/>
  <c r="E4" i="6"/>
  <c r="D4" i="6"/>
  <c r="E4" i="5"/>
  <c r="D4" i="5"/>
  <c r="D3" i="12"/>
  <c r="E3" i="12"/>
  <c r="D5" i="5"/>
  <c r="E5" i="5"/>
  <c r="E4" i="3"/>
  <c r="D4" i="3"/>
  <c r="E4" i="1"/>
  <c r="D4" i="1"/>
  <c r="D3" i="1"/>
  <c r="I104" i="27" l="1"/>
  <c r="H104" i="27"/>
  <c r="E104" i="27"/>
  <c r="I103" i="27"/>
  <c r="H103" i="27"/>
  <c r="E103" i="27"/>
  <c r="I102" i="27"/>
  <c r="H102" i="27"/>
  <c r="E102" i="27"/>
  <c r="I101" i="27"/>
  <c r="H101" i="27"/>
  <c r="E101" i="27"/>
  <c r="I100" i="27"/>
  <c r="H100" i="27"/>
  <c r="E100" i="27"/>
  <c r="I99" i="27"/>
  <c r="H99" i="27"/>
  <c r="E99" i="27"/>
  <c r="I98" i="27"/>
  <c r="H98" i="27"/>
  <c r="E98" i="27"/>
  <c r="I97" i="27"/>
  <c r="H97" i="27"/>
  <c r="E97" i="27"/>
  <c r="I96" i="27"/>
  <c r="H96" i="27"/>
  <c r="E96" i="27"/>
  <c r="I95" i="27"/>
  <c r="H95" i="27"/>
  <c r="E95" i="27"/>
  <c r="I94" i="27"/>
  <c r="H94" i="27"/>
  <c r="E94" i="27"/>
  <c r="I93" i="27"/>
  <c r="H93" i="27"/>
  <c r="E93" i="27"/>
  <c r="I92" i="27"/>
  <c r="H92" i="27"/>
  <c r="E92" i="27"/>
  <c r="I91" i="27"/>
  <c r="H91" i="27"/>
  <c r="E91" i="27"/>
  <c r="I90" i="27"/>
  <c r="H90" i="27"/>
  <c r="E90" i="27"/>
  <c r="I89" i="27"/>
  <c r="H89" i="27"/>
  <c r="E89" i="27"/>
  <c r="I88" i="27"/>
  <c r="H88" i="27"/>
  <c r="E88" i="27"/>
  <c r="I87" i="27"/>
  <c r="H87" i="27"/>
  <c r="E87" i="27"/>
  <c r="I86" i="27"/>
  <c r="H86" i="27"/>
  <c r="E86" i="27"/>
  <c r="I85" i="27"/>
  <c r="H85" i="27"/>
  <c r="E85" i="27"/>
  <c r="I84" i="27"/>
  <c r="H84" i="27"/>
  <c r="E84" i="27"/>
  <c r="I83" i="27"/>
  <c r="H83" i="27"/>
  <c r="E83" i="27"/>
  <c r="I82" i="27"/>
  <c r="H82" i="27"/>
  <c r="E82" i="27"/>
  <c r="I81" i="27"/>
  <c r="H81" i="27"/>
  <c r="E81" i="27"/>
  <c r="I80" i="27"/>
  <c r="H80" i="27"/>
  <c r="E80" i="27"/>
  <c r="I79" i="27"/>
  <c r="H79" i="27"/>
  <c r="E79" i="27"/>
  <c r="I78" i="27"/>
  <c r="H78" i="27"/>
  <c r="E78" i="27"/>
  <c r="I77" i="27"/>
  <c r="H77" i="27"/>
  <c r="E77" i="27"/>
  <c r="I76" i="27"/>
  <c r="H76" i="27"/>
  <c r="E76" i="27"/>
  <c r="I75" i="27"/>
  <c r="H75" i="27"/>
  <c r="E75" i="27"/>
  <c r="I74" i="27"/>
  <c r="H74" i="27"/>
  <c r="E74" i="27"/>
  <c r="I73" i="27"/>
  <c r="H73" i="27"/>
  <c r="E73" i="27"/>
  <c r="I72" i="27"/>
  <c r="H72" i="27"/>
  <c r="E72" i="27"/>
  <c r="I71" i="27"/>
  <c r="H71" i="27"/>
  <c r="E71" i="27"/>
  <c r="I70" i="27"/>
  <c r="H70" i="27"/>
  <c r="E70" i="27"/>
  <c r="I69" i="27"/>
  <c r="H69" i="27"/>
  <c r="E69" i="27"/>
  <c r="I68" i="27"/>
  <c r="H68" i="27"/>
  <c r="E68" i="27"/>
  <c r="I67" i="27"/>
  <c r="H67" i="27"/>
  <c r="E67" i="27"/>
  <c r="I66" i="27"/>
  <c r="H66" i="27"/>
  <c r="E66" i="27"/>
  <c r="I65" i="27"/>
  <c r="H65" i="27"/>
  <c r="E65" i="27"/>
  <c r="I64" i="27"/>
  <c r="H64" i="27"/>
  <c r="E64" i="27"/>
  <c r="I63" i="27"/>
  <c r="H63" i="27"/>
  <c r="E63" i="27"/>
  <c r="I62" i="27"/>
  <c r="H62" i="27"/>
  <c r="E62" i="27"/>
  <c r="I61" i="27"/>
  <c r="H61" i="27"/>
  <c r="E61" i="27"/>
  <c r="I60" i="27"/>
  <c r="H60" i="27"/>
  <c r="E60" i="27"/>
  <c r="I59" i="27"/>
  <c r="H59" i="27"/>
  <c r="E59" i="27"/>
  <c r="I58" i="27"/>
  <c r="H58" i="27"/>
  <c r="E58" i="27"/>
  <c r="I57" i="27"/>
  <c r="H57" i="27"/>
  <c r="E57" i="27"/>
  <c r="I56" i="27"/>
  <c r="H56" i="27"/>
  <c r="E56" i="27"/>
  <c r="I55" i="27"/>
  <c r="H55" i="27"/>
  <c r="E55" i="27"/>
  <c r="I54" i="27"/>
  <c r="H54" i="27"/>
  <c r="E54" i="27"/>
  <c r="I53" i="27"/>
  <c r="H53" i="27"/>
  <c r="E53" i="27"/>
  <c r="I52" i="27"/>
  <c r="H52" i="27"/>
  <c r="E52" i="27"/>
  <c r="I51" i="27"/>
  <c r="H51" i="27"/>
  <c r="E51" i="27"/>
  <c r="I50" i="27"/>
  <c r="H50" i="27"/>
  <c r="E50" i="27"/>
  <c r="I49" i="27"/>
  <c r="H49" i="27"/>
  <c r="E49" i="27"/>
  <c r="I48" i="27"/>
  <c r="H48" i="27"/>
  <c r="E48" i="27"/>
  <c r="I47" i="27"/>
  <c r="H47" i="27"/>
  <c r="E47" i="27"/>
  <c r="I46" i="27"/>
  <c r="H46" i="27"/>
  <c r="E46" i="27"/>
  <c r="I45" i="27"/>
  <c r="H45" i="27"/>
  <c r="E45" i="27"/>
  <c r="I44" i="27"/>
  <c r="H44" i="27"/>
  <c r="E44" i="27"/>
  <c r="I43" i="27"/>
  <c r="H43" i="27"/>
  <c r="E43" i="27"/>
  <c r="I42" i="27"/>
  <c r="H42" i="27"/>
  <c r="E42" i="27"/>
  <c r="I41" i="27"/>
  <c r="H41" i="27"/>
  <c r="E41" i="27"/>
  <c r="I40" i="27"/>
  <c r="H40" i="27"/>
  <c r="E40" i="27"/>
  <c r="I39" i="27"/>
  <c r="H39" i="27"/>
  <c r="E39" i="27"/>
  <c r="I38" i="27"/>
  <c r="H38" i="27"/>
  <c r="E38" i="27"/>
  <c r="I37" i="27"/>
  <c r="H37" i="27"/>
  <c r="E37" i="27"/>
  <c r="I36" i="27"/>
  <c r="H36" i="27"/>
  <c r="E36" i="27"/>
  <c r="I35" i="27"/>
  <c r="H35" i="27"/>
  <c r="E35" i="27"/>
  <c r="I34" i="27"/>
  <c r="H34" i="27"/>
  <c r="E34" i="27"/>
  <c r="I33" i="27"/>
  <c r="H33" i="27"/>
  <c r="E33" i="27"/>
  <c r="I32" i="27"/>
  <c r="H32" i="27"/>
  <c r="E32" i="27"/>
  <c r="I31" i="27"/>
  <c r="H31" i="27"/>
  <c r="E31" i="27"/>
  <c r="I30" i="27"/>
  <c r="H30" i="27"/>
  <c r="E30" i="27"/>
  <c r="I29" i="27"/>
  <c r="H29" i="27"/>
  <c r="E29" i="27"/>
  <c r="I28" i="27"/>
  <c r="H28" i="27"/>
  <c r="E28" i="27"/>
  <c r="I27" i="27"/>
  <c r="H27" i="27"/>
  <c r="E27" i="27"/>
  <c r="I26" i="27"/>
  <c r="H26" i="27"/>
  <c r="E26" i="27"/>
  <c r="I25" i="27"/>
  <c r="H25" i="27"/>
  <c r="E25" i="27"/>
  <c r="I24" i="27"/>
  <c r="H24" i="27"/>
  <c r="E24" i="27"/>
  <c r="I23" i="27"/>
  <c r="H23" i="27"/>
  <c r="E23" i="27"/>
  <c r="I22" i="27"/>
  <c r="H22" i="27"/>
  <c r="E22" i="27"/>
  <c r="I21" i="27"/>
  <c r="H21" i="27"/>
  <c r="E21" i="27"/>
  <c r="I20" i="27"/>
  <c r="H20" i="27"/>
  <c r="E20" i="27"/>
  <c r="I19" i="27"/>
  <c r="H19" i="27"/>
  <c r="E19" i="27"/>
  <c r="I18" i="27"/>
  <c r="H18" i="27"/>
  <c r="E18" i="27"/>
  <c r="I17" i="27"/>
  <c r="H17" i="27"/>
  <c r="E17" i="27"/>
  <c r="I16" i="27"/>
  <c r="H16" i="27"/>
  <c r="E16" i="27"/>
  <c r="I15" i="27"/>
  <c r="H15" i="27"/>
  <c r="E15" i="27"/>
  <c r="I14" i="27"/>
  <c r="H14" i="27"/>
  <c r="E14" i="27"/>
  <c r="I13" i="27"/>
  <c r="H13" i="27"/>
  <c r="E13" i="27"/>
  <c r="I12" i="27"/>
  <c r="H12" i="27"/>
  <c r="E12" i="27"/>
  <c r="I11" i="27"/>
  <c r="H11" i="27"/>
  <c r="E11" i="27"/>
  <c r="I10" i="27"/>
  <c r="H10" i="27"/>
  <c r="E10" i="27"/>
  <c r="I9" i="27"/>
  <c r="H9" i="27"/>
  <c r="E9" i="27"/>
  <c r="I8" i="27"/>
  <c r="H8" i="27"/>
  <c r="E8" i="27"/>
  <c r="E6" i="27"/>
  <c r="D6" i="27"/>
  <c r="E5" i="27"/>
  <c r="D5" i="27"/>
  <c r="E3" i="27"/>
  <c r="D3" i="27"/>
  <c r="I111" i="26"/>
  <c r="H111" i="26"/>
  <c r="E111" i="26"/>
  <c r="I110" i="26"/>
  <c r="H110" i="26"/>
  <c r="E110" i="26"/>
  <c r="I109" i="26"/>
  <c r="H109" i="26"/>
  <c r="E109" i="26"/>
  <c r="I108" i="26"/>
  <c r="H108" i="26"/>
  <c r="E108" i="26"/>
  <c r="I107" i="26"/>
  <c r="H107" i="26"/>
  <c r="E107" i="26"/>
  <c r="I106" i="26"/>
  <c r="H106" i="26"/>
  <c r="E106" i="26"/>
  <c r="I105" i="26"/>
  <c r="H105" i="26"/>
  <c r="E105" i="26"/>
  <c r="I104" i="26"/>
  <c r="H104" i="26"/>
  <c r="E104" i="26"/>
  <c r="I103" i="26"/>
  <c r="H103" i="26"/>
  <c r="E103" i="26"/>
  <c r="I102" i="26"/>
  <c r="H102" i="26"/>
  <c r="E102" i="26"/>
  <c r="I101" i="26"/>
  <c r="H101" i="26"/>
  <c r="E101" i="26"/>
  <c r="I100" i="26"/>
  <c r="H100" i="26"/>
  <c r="E100" i="26"/>
  <c r="I99" i="26"/>
  <c r="H99" i="26"/>
  <c r="E99" i="26"/>
  <c r="I98" i="26"/>
  <c r="H98" i="26"/>
  <c r="E98" i="26"/>
  <c r="I97" i="26"/>
  <c r="H97" i="26"/>
  <c r="E97" i="26"/>
  <c r="I96" i="26"/>
  <c r="H96" i="26"/>
  <c r="E96" i="26"/>
  <c r="I95" i="26"/>
  <c r="H95" i="26"/>
  <c r="E95" i="26"/>
  <c r="I94" i="26"/>
  <c r="H94" i="26"/>
  <c r="E94" i="26"/>
  <c r="I93" i="26"/>
  <c r="H93" i="26"/>
  <c r="E93" i="26"/>
  <c r="I92" i="26"/>
  <c r="H92" i="26"/>
  <c r="E92" i="26"/>
  <c r="I91" i="26"/>
  <c r="H91" i="26"/>
  <c r="E91" i="26"/>
  <c r="I90" i="26"/>
  <c r="H90" i="26"/>
  <c r="E90" i="26"/>
  <c r="I89" i="26"/>
  <c r="H89" i="26"/>
  <c r="E89" i="26"/>
  <c r="I88" i="26"/>
  <c r="H88" i="26"/>
  <c r="E88" i="26"/>
  <c r="I87" i="26"/>
  <c r="H87" i="26"/>
  <c r="E87" i="26"/>
  <c r="I86" i="26"/>
  <c r="H86" i="26"/>
  <c r="E86" i="26"/>
  <c r="I85" i="26"/>
  <c r="H85" i="26"/>
  <c r="E85" i="26"/>
  <c r="I84" i="26"/>
  <c r="H84" i="26"/>
  <c r="E84" i="26"/>
  <c r="I83" i="26"/>
  <c r="H83" i="26"/>
  <c r="E83" i="26"/>
  <c r="I82" i="26"/>
  <c r="H82" i="26"/>
  <c r="E82" i="26"/>
  <c r="I81" i="26"/>
  <c r="H81" i="26"/>
  <c r="E81" i="26"/>
  <c r="I80" i="26"/>
  <c r="H80" i="26"/>
  <c r="E80" i="26"/>
  <c r="I79" i="26"/>
  <c r="H79" i="26"/>
  <c r="E79" i="26"/>
  <c r="I78" i="26"/>
  <c r="H78" i="26"/>
  <c r="E78" i="26"/>
  <c r="I77" i="26"/>
  <c r="H77" i="26"/>
  <c r="E77" i="26"/>
  <c r="I76" i="26"/>
  <c r="H76" i="26"/>
  <c r="E76" i="26"/>
  <c r="I75" i="26"/>
  <c r="H75" i="26"/>
  <c r="E75" i="26"/>
  <c r="I74" i="26"/>
  <c r="H74" i="26"/>
  <c r="E74" i="26"/>
  <c r="I73" i="26"/>
  <c r="H73" i="26"/>
  <c r="E73" i="26"/>
  <c r="I72" i="26"/>
  <c r="H72" i="26"/>
  <c r="E72" i="26"/>
  <c r="I71" i="26"/>
  <c r="H71" i="26"/>
  <c r="E71" i="26"/>
  <c r="I70" i="26"/>
  <c r="H70" i="26"/>
  <c r="E70" i="26"/>
  <c r="I69" i="26"/>
  <c r="H69" i="26"/>
  <c r="E69" i="26"/>
  <c r="I68" i="26"/>
  <c r="H68" i="26"/>
  <c r="E68" i="26"/>
  <c r="I67" i="26"/>
  <c r="H67" i="26"/>
  <c r="E67" i="26"/>
  <c r="I66" i="26"/>
  <c r="H66" i="26"/>
  <c r="E66" i="26"/>
  <c r="I65" i="26"/>
  <c r="H65" i="26"/>
  <c r="E65" i="26"/>
  <c r="I64" i="26"/>
  <c r="H64" i="26"/>
  <c r="E64" i="26"/>
  <c r="I63" i="26"/>
  <c r="H63" i="26"/>
  <c r="E63" i="26"/>
  <c r="I62" i="26"/>
  <c r="H62" i="26"/>
  <c r="E62" i="26"/>
  <c r="I61" i="26"/>
  <c r="H61" i="26"/>
  <c r="E61" i="26"/>
  <c r="I60" i="26"/>
  <c r="H60" i="26"/>
  <c r="E60" i="26"/>
  <c r="I59" i="26"/>
  <c r="H59" i="26"/>
  <c r="E59" i="26"/>
  <c r="I58" i="26"/>
  <c r="H58" i="26"/>
  <c r="E58" i="26"/>
  <c r="I57" i="26"/>
  <c r="H57" i="26"/>
  <c r="E57" i="26"/>
  <c r="I56" i="26"/>
  <c r="H56" i="26"/>
  <c r="E56" i="26"/>
  <c r="I55" i="26"/>
  <c r="H55" i="26"/>
  <c r="E55" i="26"/>
  <c r="I54" i="26"/>
  <c r="H54" i="26"/>
  <c r="E54" i="26"/>
  <c r="I53" i="26"/>
  <c r="H53" i="26"/>
  <c r="E53" i="26"/>
  <c r="I52" i="26"/>
  <c r="H52" i="26"/>
  <c r="E52" i="26"/>
  <c r="I51" i="26"/>
  <c r="H51" i="26"/>
  <c r="E51" i="26"/>
  <c r="I50" i="26"/>
  <c r="H50" i="26"/>
  <c r="E50" i="26"/>
  <c r="I49" i="26"/>
  <c r="H49" i="26"/>
  <c r="E49" i="26"/>
  <c r="I48" i="26"/>
  <c r="H48" i="26"/>
  <c r="E48" i="26"/>
  <c r="I47" i="26"/>
  <c r="H47" i="26"/>
  <c r="E47" i="26"/>
  <c r="I46" i="26"/>
  <c r="H46" i="26"/>
  <c r="E46" i="26"/>
  <c r="I45" i="26"/>
  <c r="H45" i="26"/>
  <c r="E45" i="26"/>
  <c r="I44" i="26"/>
  <c r="H44" i="26"/>
  <c r="E44" i="26"/>
  <c r="I43" i="26"/>
  <c r="H43" i="26"/>
  <c r="E43" i="26"/>
  <c r="I42" i="26"/>
  <c r="H42" i="26"/>
  <c r="E42" i="26"/>
  <c r="I41" i="26"/>
  <c r="H41" i="26"/>
  <c r="E41" i="26"/>
  <c r="I40" i="26"/>
  <c r="H40" i="26"/>
  <c r="E40" i="26"/>
  <c r="I39" i="26"/>
  <c r="H39" i="26"/>
  <c r="E39" i="26"/>
  <c r="I38" i="26"/>
  <c r="H38" i="26"/>
  <c r="E38" i="26"/>
  <c r="I37" i="26"/>
  <c r="H37" i="26"/>
  <c r="E37" i="26"/>
  <c r="I36" i="26"/>
  <c r="H36" i="26"/>
  <c r="E36" i="26"/>
  <c r="I35" i="26"/>
  <c r="H35" i="26"/>
  <c r="E35" i="26"/>
  <c r="I34" i="26"/>
  <c r="H34" i="26"/>
  <c r="E34" i="26"/>
  <c r="I33" i="26"/>
  <c r="H33" i="26"/>
  <c r="E33" i="26"/>
  <c r="I32" i="26"/>
  <c r="H32" i="26"/>
  <c r="E32" i="26"/>
  <c r="I31" i="26"/>
  <c r="H31" i="26"/>
  <c r="E31" i="26"/>
  <c r="I30" i="26"/>
  <c r="H30" i="26"/>
  <c r="E30" i="26"/>
  <c r="I29" i="26"/>
  <c r="H29" i="26"/>
  <c r="E29" i="26"/>
  <c r="I28" i="26"/>
  <c r="H28" i="26"/>
  <c r="E28" i="26"/>
  <c r="I27" i="26"/>
  <c r="H27" i="26"/>
  <c r="E27" i="26"/>
  <c r="I26" i="26"/>
  <c r="H26" i="26"/>
  <c r="E26" i="26"/>
  <c r="I25" i="26"/>
  <c r="H25" i="26"/>
  <c r="E25" i="26"/>
  <c r="I24" i="26"/>
  <c r="H24" i="26"/>
  <c r="E24" i="26"/>
  <c r="I23" i="26"/>
  <c r="H23" i="26"/>
  <c r="E23" i="26"/>
  <c r="I22" i="26"/>
  <c r="H22" i="26"/>
  <c r="E22" i="26"/>
  <c r="I21" i="26"/>
  <c r="H21" i="26"/>
  <c r="E21" i="26"/>
  <c r="I20" i="26"/>
  <c r="H20" i="26"/>
  <c r="E20" i="26"/>
  <c r="I19" i="26"/>
  <c r="H19" i="26"/>
  <c r="E19" i="26"/>
  <c r="I18" i="26"/>
  <c r="H18" i="26"/>
  <c r="E18" i="26"/>
  <c r="I17" i="26"/>
  <c r="H17" i="26"/>
  <c r="E17" i="26"/>
  <c r="I16" i="26"/>
  <c r="H16" i="26"/>
  <c r="E16" i="26"/>
  <c r="I15" i="26"/>
  <c r="H15" i="26"/>
  <c r="E15" i="26"/>
  <c r="I14" i="26"/>
  <c r="H14" i="26"/>
  <c r="E14" i="26"/>
  <c r="I13" i="26"/>
  <c r="H13" i="26"/>
  <c r="E13" i="26"/>
  <c r="I12" i="26"/>
  <c r="H12" i="26"/>
  <c r="E12" i="26"/>
  <c r="I11" i="26"/>
  <c r="H11" i="26"/>
  <c r="E11" i="26"/>
  <c r="I10" i="26"/>
  <c r="H10" i="26"/>
  <c r="E10" i="26"/>
  <c r="I9" i="26"/>
  <c r="H9" i="26"/>
  <c r="E9" i="26"/>
  <c r="I8" i="26"/>
  <c r="H8" i="26"/>
  <c r="E8" i="26"/>
  <c r="E6" i="26"/>
  <c r="D6" i="26"/>
  <c r="E5" i="26"/>
  <c r="D5" i="26"/>
  <c r="E3" i="26"/>
  <c r="D3" i="26"/>
  <c r="I134" i="25"/>
  <c r="H134" i="25"/>
  <c r="E134" i="25"/>
  <c r="I133" i="25"/>
  <c r="H133" i="25"/>
  <c r="E133" i="25"/>
  <c r="I132" i="25"/>
  <c r="H132" i="25"/>
  <c r="E132" i="25"/>
  <c r="I131" i="25"/>
  <c r="H131" i="25"/>
  <c r="E131" i="25"/>
  <c r="I130" i="25"/>
  <c r="H130" i="25"/>
  <c r="E130" i="25"/>
  <c r="I129" i="25"/>
  <c r="H129" i="25"/>
  <c r="E129" i="25"/>
  <c r="I128" i="25"/>
  <c r="H128" i="25"/>
  <c r="E128" i="25"/>
  <c r="I127" i="25"/>
  <c r="H127" i="25"/>
  <c r="E127" i="25"/>
  <c r="I126" i="25"/>
  <c r="H126" i="25"/>
  <c r="E126" i="25"/>
  <c r="I125" i="25"/>
  <c r="H125" i="25"/>
  <c r="E125" i="25"/>
  <c r="I124" i="25"/>
  <c r="H124" i="25"/>
  <c r="E124" i="25"/>
  <c r="I123" i="25"/>
  <c r="H123" i="25"/>
  <c r="E123" i="25"/>
  <c r="I122" i="25"/>
  <c r="H122" i="25"/>
  <c r="E122" i="25"/>
  <c r="I121" i="25"/>
  <c r="H121" i="25"/>
  <c r="E121" i="25"/>
  <c r="I120" i="25"/>
  <c r="H120" i="25"/>
  <c r="E120" i="25"/>
  <c r="I119" i="25"/>
  <c r="H119" i="25"/>
  <c r="E119" i="25"/>
  <c r="I118" i="25"/>
  <c r="H118" i="25"/>
  <c r="E118" i="25"/>
  <c r="I117" i="25"/>
  <c r="H117" i="25"/>
  <c r="E117" i="25"/>
  <c r="I116" i="25"/>
  <c r="H116" i="25"/>
  <c r="E116" i="25"/>
  <c r="I115" i="25"/>
  <c r="H115" i="25"/>
  <c r="E115" i="25"/>
  <c r="I114" i="25"/>
  <c r="H114" i="25"/>
  <c r="E114" i="25"/>
  <c r="I113" i="25"/>
  <c r="H113" i="25"/>
  <c r="E113" i="25"/>
  <c r="I112" i="25"/>
  <c r="H112" i="25"/>
  <c r="E112" i="25"/>
  <c r="I111" i="25"/>
  <c r="H111" i="25"/>
  <c r="E111" i="25"/>
  <c r="I110" i="25"/>
  <c r="H110" i="25"/>
  <c r="E110" i="25"/>
  <c r="I109" i="25"/>
  <c r="H109" i="25"/>
  <c r="E109" i="25"/>
  <c r="I108" i="25"/>
  <c r="H108" i="25"/>
  <c r="E108" i="25"/>
  <c r="I107" i="25"/>
  <c r="H107" i="25"/>
  <c r="E107" i="25"/>
  <c r="I106" i="25"/>
  <c r="H106" i="25"/>
  <c r="E106" i="25"/>
  <c r="I105" i="25"/>
  <c r="H105" i="25"/>
  <c r="E105" i="25"/>
  <c r="I104" i="25"/>
  <c r="H104" i="25"/>
  <c r="E104" i="25"/>
  <c r="I103" i="25"/>
  <c r="H103" i="25"/>
  <c r="E103" i="25"/>
  <c r="I102" i="25"/>
  <c r="H102" i="25"/>
  <c r="E102" i="25"/>
  <c r="I101" i="25"/>
  <c r="H101" i="25"/>
  <c r="E101" i="25"/>
  <c r="I100" i="25"/>
  <c r="H100" i="25"/>
  <c r="E100" i="25"/>
  <c r="I99" i="25"/>
  <c r="H99" i="25"/>
  <c r="E99" i="25"/>
  <c r="I98" i="25"/>
  <c r="H98" i="25"/>
  <c r="E98" i="25"/>
  <c r="I97" i="25"/>
  <c r="H97" i="25"/>
  <c r="E97" i="25"/>
  <c r="I96" i="25"/>
  <c r="H96" i="25"/>
  <c r="E96" i="25"/>
  <c r="I95" i="25"/>
  <c r="H95" i="25"/>
  <c r="E95" i="25"/>
  <c r="I94" i="25"/>
  <c r="H94" i="25"/>
  <c r="E94" i="25"/>
  <c r="I93" i="25"/>
  <c r="H93" i="25"/>
  <c r="E93" i="25"/>
  <c r="I92" i="25"/>
  <c r="H92" i="25"/>
  <c r="E92" i="25"/>
  <c r="I91" i="25"/>
  <c r="H91" i="25"/>
  <c r="E91" i="25"/>
  <c r="I90" i="25"/>
  <c r="H90" i="25"/>
  <c r="E90" i="25"/>
  <c r="I89" i="25"/>
  <c r="H89" i="25"/>
  <c r="E89" i="25"/>
  <c r="I88" i="25"/>
  <c r="H88" i="25"/>
  <c r="E88" i="25"/>
  <c r="I87" i="25"/>
  <c r="H87" i="25"/>
  <c r="E87" i="25"/>
  <c r="I86" i="25"/>
  <c r="H86" i="25"/>
  <c r="E86" i="25"/>
  <c r="I85" i="25"/>
  <c r="H85" i="25"/>
  <c r="E85" i="25"/>
  <c r="I84" i="25"/>
  <c r="H84" i="25"/>
  <c r="E84" i="25"/>
  <c r="I83" i="25"/>
  <c r="H83" i="25"/>
  <c r="E83" i="25"/>
  <c r="I82" i="25"/>
  <c r="H82" i="25"/>
  <c r="E82" i="25"/>
  <c r="I81" i="25"/>
  <c r="H81" i="25"/>
  <c r="E81" i="25"/>
  <c r="I80" i="25"/>
  <c r="H80" i="25"/>
  <c r="E80" i="25"/>
  <c r="I79" i="25"/>
  <c r="H79" i="25"/>
  <c r="E79" i="25"/>
  <c r="I78" i="25"/>
  <c r="H78" i="25"/>
  <c r="E78" i="25"/>
  <c r="I77" i="25"/>
  <c r="H77" i="25"/>
  <c r="E77" i="25"/>
  <c r="I76" i="25"/>
  <c r="H76" i="25"/>
  <c r="E76" i="25"/>
  <c r="I75" i="25"/>
  <c r="H75" i="25"/>
  <c r="E75" i="25"/>
  <c r="I74" i="25"/>
  <c r="H74" i="25"/>
  <c r="E74" i="25"/>
  <c r="I73" i="25"/>
  <c r="H73" i="25"/>
  <c r="E73" i="25"/>
  <c r="I72" i="25"/>
  <c r="H72" i="25"/>
  <c r="E72" i="25"/>
  <c r="I71" i="25"/>
  <c r="H71" i="25"/>
  <c r="E71" i="25"/>
  <c r="I70" i="25"/>
  <c r="H70" i="25"/>
  <c r="E70" i="25"/>
  <c r="I69" i="25"/>
  <c r="H69" i="25"/>
  <c r="E69" i="25"/>
  <c r="I68" i="25"/>
  <c r="H68" i="25"/>
  <c r="E68" i="25"/>
  <c r="I67" i="25"/>
  <c r="H67" i="25"/>
  <c r="E67" i="25"/>
  <c r="I66" i="25"/>
  <c r="H66" i="25"/>
  <c r="E66" i="25"/>
  <c r="I65" i="25"/>
  <c r="H65" i="25"/>
  <c r="E65" i="25"/>
  <c r="I64" i="25"/>
  <c r="H64" i="25"/>
  <c r="E64" i="25"/>
  <c r="I63" i="25"/>
  <c r="H63" i="25"/>
  <c r="E63" i="25"/>
  <c r="I62" i="25"/>
  <c r="H62" i="25"/>
  <c r="E62" i="25"/>
  <c r="I61" i="25"/>
  <c r="H61" i="25"/>
  <c r="E61" i="25"/>
  <c r="I60" i="25"/>
  <c r="H60" i="25"/>
  <c r="E60" i="25"/>
  <c r="I59" i="25"/>
  <c r="H59" i="25"/>
  <c r="E59" i="25"/>
  <c r="I58" i="25"/>
  <c r="H58" i="25"/>
  <c r="E58" i="25"/>
  <c r="I57" i="25"/>
  <c r="H57" i="25"/>
  <c r="E57" i="25"/>
  <c r="I56" i="25"/>
  <c r="H56" i="25"/>
  <c r="E56" i="25"/>
  <c r="I55" i="25"/>
  <c r="H55" i="25"/>
  <c r="E55" i="25"/>
  <c r="I54" i="25"/>
  <c r="H54" i="25"/>
  <c r="E54" i="25"/>
  <c r="I53" i="25"/>
  <c r="H53" i="25"/>
  <c r="E53" i="25"/>
  <c r="I52" i="25"/>
  <c r="H52" i="25"/>
  <c r="E52" i="25"/>
  <c r="I51" i="25"/>
  <c r="H51" i="25"/>
  <c r="E51" i="25"/>
  <c r="I50" i="25"/>
  <c r="H50" i="25"/>
  <c r="E50" i="25"/>
  <c r="I49" i="25"/>
  <c r="H49" i="25"/>
  <c r="E49" i="25"/>
  <c r="I48" i="25"/>
  <c r="H48" i="25"/>
  <c r="E48" i="25"/>
  <c r="I47" i="25"/>
  <c r="H47" i="25"/>
  <c r="E47" i="25"/>
  <c r="I46" i="25"/>
  <c r="H46" i="25"/>
  <c r="E46" i="25"/>
  <c r="I45" i="25"/>
  <c r="H45" i="25"/>
  <c r="E45" i="25"/>
  <c r="I44" i="25"/>
  <c r="H44" i="25"/>
  <c r="E44" i="25"/>
  <c r="I43" i="25"/>
  <c r="H43" i="25"/>
  <c r="E43" i="25"/>
  <c r="I42" i="25"/>
  <c r="H42" i="25"/>
  <c r="E42" i="25"/>
  <c r="I41" i="25"/>
  <c r="H41" i="25"/>
  <c r="E41" i="25"/>
  <c r="I40" i="25"/>
  <c r="H40" i="25"/>
  <c r="E40" i="25"/>
  <c r="I39" i="25"/>
  <c r="H39" i="25"/>
  <c r="E39" i="25"/>
  <c r="I38" i="25"/>
  <c r="H38" i="25"/>
  <c r="E38" i="25"/>
  <c r="I37" i="25"/>
  <c r="H37" i="25"/>
  <c r="E37" i="25"/>
  <c r="I36" i="25"/>
  <c r="H36" i="25"/>
  <c r="E36" i="25"/>
  <c r="I35" i="25"/>
  <c r="H35" i="25"/>
  <c r="E35" i="25"/>
  <c r="I34" i="25"/>
  <c r="H34" i="25"/>
  <c r="E34" i="25"/>
  <c r="I33" i="25"/>
  <c r="H33" i="25"/>
  <c r="E33" i="25"/>
  <c r="I32" i="25"/>
  <c r="H32" i="25"/>
  <c r="E32" i="25"/>
  <c r="I31" i="25"/>
  <c r="H31" i="25"/>
  <c r="E31" i="25"/>
  <c r="I30" i="25"/>
  <c r="H30" i="25"/>
  <c r="E30" i="25"/>
  <c r="I29" i="25"/>
  <c r="H29" i="25"/>
  <c r="E29" i="25"/>
  <c r="I28" i="25"/>
  <c r="H28" i="25"/>
  <c r="E28" i="25"/>
  <c r="I27" i="25"/>
  <c r="H27" i="25"/>
  <c r="E27" i="25"/>
  <c r="I26" i="25"/>
  <c r="H26" i="25"/>
  <c r="E26" i="25"/>
  <c r="I25" i="25"/>
  <c r="H25" i="25"/>
  <c r="E25" i="25"/>
  <c r="I24" i="25"/>
  <c r="H24" i="25"/>
  <c r="E24" i="25"/>
  <c r="I23" i="25"/>
  <c r="H23" i="25"/>
  <c r="E23" i="25"/>
  <c r="I22" i="25"/>
  <c r="H22" i="25"/>
  <c r="E22" i="25"/>
  <c r="I21" i="25"/>
  <c r="H21" i="25"/>
  <c r="E21" i="25"/>
  <c r="I20" i="25"/>
  <c r="H20" i="25"/>
  <c r="E20" i="25"/>
  <c r="I19" i="25"/>
  <c r="H19" i="25"/>
  <c r="E19" i="25"/>
  <c r="I18" i="25"/>
  <c r="H18" i="25"/>
  <c r="E18" i="25"/>
  <c r="I17" i="25"/>
  <c r="H17" i="25"/>
  <c r="E17" i="25"/>
  <c r="I16" i="25"/>
  <c r="H16" i="25"/>
  <c r="E16" i="25"/>
  <c r="I15" i="25"/>
  <c r="H15" i="25"/>
  <c r="E15" i="25"/>
  <c r="I14" i="25"/>
  <c r="H14" i="25"/>
  <c r="E14" i="25"/>
  <c r="I13" i="25"/>
  <c r="H13" i="25"/>
  <c r="E13" i="25"/>
  <c r="I12" i="25"/>
  <c r="H12" i="25"/>
  <c r="E12" i="25"/>
  <c r="I11" i="25"/>
  <c r="H11" i="25"/>
  <c r="E11" i="25"/>
  <c r="I10" i="25"/>
  <c r="H10" i="25"/>
  <c r="E10" i="25"/>
  <c r="I9" i="25"/>
  <c r="H9" i="25"/>
  <c r="E9" i="25"/>
  <c r="I8" i="25"/>
  <c r="H8" i="25"/>
  <c r="E8" i="25"/>
  <c r="E6" i="25"/>
  <c r="D6" i="25"/>
  <c r="E5" i="25"/>
  <c r="D5" i="25"/>
  <c r="E3" i="25"/>
  <c r="D3" i="25"/>
  <c r="I111" i="24"/>
  <c r="H111" i="24"/>
  <c r="E111" i="24"/>
  <c r="I110" i="24"/>
  <c r="H110" i="24"/>
  <c r="E110" i="24"/>
  <c r="I109" i="24"/>
  <c r="H109" i="24"/>
  <c r="E109" i="24"/>
  <c r="I108" i="24"/>
  <c r="H108" i="24"/>
  <c r="E108" i="24"/>
  <c r="I107" i="24"/>
  <c r="H107" i="24"/>
  <c r="E107" i="24"/>
  <c r="I106" i="24"/>
  <c r="H106" i="24"/>
  <c r="E106" i="24"/>
  <c r="I105" i="24"/>
  <c r="H105" i="24"/>
  <c r="E105" i="24"/>
  <c r="I104" i="24"/>
  <c r="H104" i="24"/>
  <c r="E104" i="24"/>
  <c r="I103" i="24"/>
  <c r="H103" i="24"/>
  <c r="E103" i="24"/>
  <c r="I102" i="24"/>
  <c r="H102" i="24"/>
  <c r="E102" i="24"/>
  <c r="I101" i="24"/>
  <c r="H101" i="24"/>
  <c r="E101" i="24"/>
  <c r="I100" i="24"/>
  <c r="H100" i="24"/>
  <c r="E100" i="24"/>
  <c r="I99" i="24"/>
  <c r="H99" i="24"/>
  <c r="E99" i="24"/>
  <c r="I98" i="24"/>
  <c r="H98" i="24"/>
  <c r="E98" i="24"/>
  <c r="I97" i="24"/>
  <c r="H97" i="24"/>
  <c r="E97" i="24"/>
  <c r="I96" i="24"/>
  <c r="H96" i="24"/>
  <c r="E96" i="24"/>
  <c r="I95" i="24"/>
  <c r="H95" i="24"/>
  <c r="E95" i="24"/>
  <c r="I94" i="24"/>
  <c r="H94" i="24"/>
  <c r="E94" i="24"/>
  <c r="I93" i="24"/>
  <c r="H93" i="24"/>
  <c r="E93" i="24"/>
  <c r="I92" i="24"/>
  <c r="H92" i="24"/>
  <c r="E92" i="24"/>
  <c r="I91" i="24"/>
  <c r="H91" i="24"/>
  <c r="E91" i="24"/>
  <c r="I90" i="24"/>
  <c r="H90" i="24"/>
  <c r="E90" i="24"/>
  <c r="I89" i="24"/>
  <c r="H89" i="24"/>
  <c r="E89" i="24"/>
  <c r="I88" i="24"/>
  <c r="H88" i="24"/>
  <c r="E88" i="24"/>
  <c r="I87" i="24"/>
  <c r="H87" i="24"/>
  <c r="E87" i="24"/>
  <c r="I86" i="24"/>
  <c r="H86" i="24"/>
  <c r="E86" i="24"/>
  <c r="I85" i="24"/>
  <c r="H85" i="24"/>
  <c r="E85" i="24"/>
  <c r="I84" i="24"/>
  <c r="H84" i="24"/>
  <c r="E84" i="24"/>
  <c r="I83" i="24"/>
  <c r="H83" i="24"/>
  <c r="E83" i="24"/>
  <c r="I82" i="24"/>
  <c r="H82" i="24"/>
  <c r="E82" i="24"/>
  <c r="I81" i="24"/>
  <c r="H81" i="24"/>
  <c r="E81" i="24"/>
  <c r="I80" i="24"/>
  <c r="H80" i="24"/>
  <c r="E80" i="24"/>
  <c r="I79" i="24"/>
  <c r="H79" i="24"/>
  <c r="E79" i="24"/>
  <c r="I78" i="24"/>
  <c r="H78" i="24"/>
  <c r="E78" i="24"/>
  <c r="I77" i="24"/>
  <c r="H77" i="24"/>
  <c r="E77" i="24"/>
  <c r="I76" i="24"/>
  <c r="H76" i="24"/>
  <c r="E76" i="24"/>
  <c r="I75" i="24"/>
  <c r="H75" i="24"/>
  <c r="E75" i="24"/>
  <c r="I74" i="24"/>
  <c r="H74" i="24"/>
  <c r="E74" i="24"/>
  <c r="I73" i="24"/>
  <c r="H73" i="24"/>
  <c r="E73" i="24"/>
  <c r="I72" i="24"/>
  <c r="H72" i="24"/>
  <c r="E72" i="24"/>
  <c r="I71" i="24"/>
  <c r="H71" i="24"/>
  <c r="E71" i="24"/>
  <c r="I70" i="24"/>
  <c r="H70" i="24"/>
  <c r="E70" i="24"/>
  <c r="I69" i="24"/>
  <c r="H69" i="24"/>
  <c r="E69" i="24"/>
  <c r="I68" i="24"/>
  <c r="H68" i="24"/>
  <c r="E68" i="24"/>
  <c r="I67" i="24"/>
  <c r="H67" i="24"/>
  <c r="E67" i="24"/>
  <c r="I66" i="24"/>
  <c r="H66" i="24"/>
  <c r="E66" i="24"/>
  <c r="I65" i="24"/>
  <c r="H65" i="24"/>
  <c r="E65" i="24"/>
  <c r="I64" i="24"/>
  <c r="H64" i="24"/>
  <c r="E64" i="24"/>
  <c r="I63" i="24"/>
  <c r="H63" i="24"/>
  <c r="E63" i="24"/>
  <c r="I62" i="24"/>
  <c r="H62" i="24"/>
  <c r="E62" i="24"/>
  <c r="I61" i="24"/>
  <c r="H61" i="24"/>
  <c r="E61" i="24"/>
  <c r="I60" i="24"/>
  <c r="H60" i="24"/>
  <c r="E60" i="24"/>
  <c r="I59" i="24"/>
  <c r="H59" i="24"/>
  <c r="E59" i="24"/>
  <c r="I58" i="24"/>
  <c r="H58" i="24"/>
  <c r="E58" i="24"/>
  <c r="I57" i="24"/>
  <c r="H57" i="24"/>
  <c r="E57" i="24"/>
  <c r="I56" i="24"/>
  <c r="H56" i="24"/>
  <c r="E56" i="24"/>
  <c r="I55" i="24"/>
  <c r="H55" i="24"/>
  <c r="E55" i="24"/>
  <c r="I54" i="24"/>
  <c r="H54" i="24"/>
  <c r="E54" i="24"/>
  <c r="I53" i="24"/>
  <c r="H53" i="24"/>
  <c r="E53" i="24"/>
  <c r="I52" i="24"/>
  <c r="H52" i="24"/>
  <c r="E52" i="24"/>
  <c r="I51" i="24"/>
  <c r="H51" i="24"/>
  <c r="E51" i="24"/>
  <c r="I50" i="24"/>
  <c r="H50" i="24"/>
  <c r="E50" i="24"/>
  <c r="I49" i="24"/>
  <c r="H49" i="24"/>
  <c r="E49" i="24"/>
  <c r="I48" i="24"/>
  <c r="H48" i="24"/>
  <c r="E48" i="24"/>
  <c r="I47" i="24"/>
  <c r="H47" i="24"/>
  <c r="E47" i="24"/>
  <c r="I46" i="24"/>
  <c r="H46" i="24"/>
  <c r="E46" i="24"/>
  <c r="I45" i="24"/>
  <c r="H45" i="24"/>
  <c r="E45" i="24"/>
  <c r="I44" i="24"/>
  <c r="H44" i="24"/>
  <c r="E44" i="24"/>
  <c r="I43" i="24"/>
  <c r="H43" i="24"/>
  <c r="E43" i="24"/>
  <c r="I42" i="24"/>
  <c r="H42" i="24"/>
  <c r="E42" i="24"/>
  <c r="I41" i="24"/>
  <c r="H41" i="24"/>
  <c r="E41" i="24"/>
  <c r="I40" i="24"/>
  <c r="H40" i="24"/>
  <c r="E40" i="24"/>
  <c r="I39" i="24"/>
  <c r="H39" i="24"/>
  <c r="E39" i="24"/>
  <c r="I38" i="24"/>
  <c r="H38" i="24"/>
  <c r="E38" i="24"/>
  <c r="I37" i="24"/>
  <c r="H37" i="24"/>
  <c r="E37" i="24"/>
  <c r="I36" i="24"/>
  <c r="H36" i="24"/>
  <c r="E36" i="24"/>
  <c r="I35" i="24"/>
  <c r="H35" i="24"/>
  <c r="E35" i="24"/>
  <c r="I34" i="24"/>
  <c r="H34" i="24"/>
  <c r="E34" i="24"/>
  <c r="I33" i="24"/>
  <c r="H33" i="24"/>
  <c r="E33" i="24"/>
  <c r="I32" i="24"/>
  <c r="H32" i="24"/>
  <c r="E32" i="24"/>
  <c r="I31" i="24"/>
  <c r="H31" i="24"/>
  <c r="E31" i="24"/>
  <c r="I30" i="24"/>
  <c r="H30" i="24"/>
  <c r="E30" i="24"/>
  <c r="I29" i="24"/>
  <c r="H29" i="24"/>
  <c r="E29" i="24"/>
  <c r="I28" i="24"/>
  <c r="H28" i="24"/>
  <c r="E28" i="24"/>
  <c r="I27" i="24"/>
  <c r="H27" i="24"/>
  <c r="E27" i="24"/>
  <c r="I26" i="24"/>
  <c r="H26" i="24"/>
  <c r="E26" i="24"/>
  <c r="I25" i="24"/>
  <c r="H25" i="24"/>
  <c r="E25" i="24"/>
  <c r="I24" i="24"/>
  <c r="H24" i="24"/>
  <c r="E24" i="24"/>
  <c r="I23" i="24"/>
  <c r="H23" i="24"/>
  <c r="E23" i="24"/>
  <c r="I22" i="24"/>
  <c r="H22" i="24"/>
  <c r="E22" i="24"/>
  <c r="I21" i="24"/>
  <c r="H21" i="24"/>
  <c r="E21" i="24"/>
  <c r="I20" i="24"/>
  <c r="H20" i="24"/>
  <c r="E20" i="24"/>
  <c r="I19" i="24"/>
  <c r="H19" i="24"/>
  <c r="E19" i="24"/>
  <c r="I18" i="24"/>
  <c r="H18" i="24"/>
  <c r="E18" i="24"/>
  <c r="I17" i="24"/>
  <c r="H17" i="24"/>
  <c r="E17" i="24"/>
  <c r="I16" i="24"/>
  <c r="H16" i="24"/>
  <c r="E16" i="24"/>
  <c r="I15" i="24"/>
  <c r="H15" i="24"/>
  <c r="E15" i="24"/>
  <c r="I14" i="24"/>
  <c r="H14" i="24"/>
  <c r="E14" i="24"/>
  <c r="I13" i="24"/>
  <c r="H13" i="24"/>
  <c r="E13" i="24"/>
  <c r="I12" i="24"/>
  <c r="H12" i="24"/>
  <c r="E12" i="24"/>
  <c r="I11" i="24"/>
  <c r="H11" i="24"/>
  <c r="E11" i="24"/>
  <c r="I10" i="24"/>
  <c r="H10" i="24"/>
  <c r="E10" i="24"/>
  <c r="I9" i="24"/>
  <c r="H9" i="24"/>
  <c r="E9" i="24"/>
  <c r="I8" i="24"/>
  <c r="H8" i="24"/>
  <c r="E8" i="24"/>
  <c r="E6" i="24"/>
  <c r="D6" i="24"/>
  <c r="E5" i="24"/>
  <c r="D5" i="24"/>
  <c r="E3" i="24"/>
  <c r="D3" i="24"/>
  <c r="I134" i="23"/>
  <c r="H134" i="23"/>
  <c r="E134" i="23"/>
  <c r="I133" i="23"/>
  <c r="H133" i="23"/>
  <c r="E133" i="23"/>
  <c r="I132" i="23"/>
  <c r="H132" i="23"/>
  <c r="E132" i="23"/>
  <c r="I131" i="23"/>
  <c r="H131" i="23"/>
  <c r="E131" i="23"/>
  <c r="I130" i="23"/>
  <c r="H130" i="23"/>
  <c r="E130" i="23"/>
  <c r="I129" i="23"/>
  <c r="H129" i="23"/>
  <c r="E129" i="23"/>
  <c r="I128" i="23"/>
  <c r="H128" i="23"/>
  <c r="E128" i="23"/>
  <c r="I127" i="23"/>
  <c r="H127" i="23"/>
  <c r="E127" i="23"/>
  <c r="I126" i="23"/>
  <c r="H126" i="23"/>
  <c r="E126" i="23"/>
  <c r="I125" i="23"/>
  <c r="H125" i="23"/>
  <c r="E125" i="23"/>
  <c r="I124" i="23"/>
  <c r="H124" i="23"/>
  <c r="E124" i="23"/>
  <c r="I123" i="23"/>
  <c r="H123" i="23"/>
  <c r="E123" i="23"/>
  <c r="I122" i="23"/>
  <c r="H122" i="23"/>
  <c r="E122" i="23"/>
  <c r="I121" i="23"/>
  <c r="H121" i="23"/>
  <c r="E121" i="23"/>
  <c r="I120" i="23"/>
  <c r="H120" i="23"/>
  <c r="E120" i="23"/>
  <c r="I119" i="23"/>
  <c r="H119" i="23"/>
  <c r="E119" i="23"/>
  <c r="I118" i="23"/>
  <c r="H118" i="23"/>
  <c r="E118" i="23"/>
  <c r="I117" i="23"/>
  <c r="H117" i="23"/>
  <c r="E117" i="23"/>
  <c r="I116" i="23"/>
  <c r="H116" i="23"/>
  <c r="E116" i="23"/>
  <c r="I115" i="23"/>
  <c r="H115" i="23"/>
  <c r="E115" i="23"/>
  <c r="I114" i="23"/>
  <c r="H114" i="23"/>
  <c r="E114" i="23"/>
  <c r="I113" i="23"/>
  <c r="H113" i="23"/>
  <c r="E113" i="23"/>
  <c r="I112" i="23"/>
  <c r="H112" i="23"/>
  <c r="E112" i="23"/>
  <c r="I111" i="23"/>
  <c r="H111" i="23"/>
  <c r="E111" i="23"/>
  <c r="I110" i="23"/>
  <c r="H110" i="23"/>
  <c r="E110" i="23"/>
  <c r="I109" i="23"/>
  <c r="H109" i="23"/>
  <c r="E109" i="23"/>
  <c r="I108" i="23"/>
  <c r="H108" i="23"/>
  <c r="E108" i="23"/>
  <c r="I107" i="23"/>
  <c r="H107" i="23"/>
  <c r="E107" i="23"/>
  <c r="I106" i="23"/>
  <c r="H106" i="23"/>
  <c r="E106" i="23"/>
  <c r="I105" i="23"/>
  <c r="H105" i="23"/>
  <c r="E105" i="23"/>
  <c r="I104" i="23"/>
  <c r="H104" i="23"/>
  <c r="E104" i="23"/>
  <c r="I103" i="23"/>
  <c r="H103" i="23"/>
  <c r="E103" i="23"/>
  <c r="I102" i="23"/>
  <c r="H102" i="23"/>
  <c r="E102" i="23"/>
  <c r="I101" i="23"/>
  <c r="H101" i="23"/>
  <c r="E101" i="23"/>
  <c r="I100" i="23"/>
  <c r="H100" i="23"/>
  <c r="E100" i="23"/>
  <c r="I99" i="23"/>
  <c r="H99" i="23"/>
  <c r="E99" i="23"/>
  <c r="I98" i="23"/>
  <c r="H98" i="23"/>
  <c r="E98" i="23"/>
  <c r="I97" i="23"/>
  <c r="H97" i="23"/>
  <c r="E97" i="23"/>
  <c r="I96" i="23"/>
  <c r="H96" i="23"/>
  <c r="E96" i="23"/>
  <c r="I95" i="23"/>
  <c r="H95" i="23"/>
  <c r="E95" i="23"/>
  <c r="I94" i="23"/>
  <c r="H94" i="23"/>
  <c r="E94" i="23"/>
  <c r="I93" i="23"/>
  <c r="H93" i="23"/>
  <c r="E93" i="23"/>
  <c r="I92" i="23"/>
  <c r="H92" i="23"/>
  <c r="E92" i="23"/>
  <c r="I91" i="23"/>
  <c r="H91" i="23"/>
  <c r="E91" i="23"/>
  <c r="I90" i="23"/>
  <c r="H90" i="23"/>
  <c r="E90" i="23"/>
  <c r="I89" i="23"/>
  <c r="H89" i="23"/>
  <c r="E89" i="23"/>
  <c r="I88" i="23"/>
  <c r="H88" i="23"/>
  <c r="E88" i="23"/>
  <c r="I87" i="23"/>
  <c r="H87" i="23"/>
  <c r="E87" i="23"/>
  <c r="I86" i="23"/>
  <c r="H86" i="23"/>
  <c r="E86" i="23"/>
  <c r="I85" i="23"/>
  <c r="H85" i="23"/>
  <c r="E85" i="23"/>
  <c r="I84" i="23"/>
  <c r="H84" i="23"/>
  <c r="E84" i="23"/>
  <c r="I83" i="23"/>
  <c r="H83" i="23"/>
  <c r="E83" i="23"/>
  <c r="I82" i="23"/>
  <c r="H82" i="23"/>
  <c r="E82" i="23"/>
  <c r="I81" i="23"/>
  <c r="H81" i="23"/>
  <c r="E81" i="23"/>
  <c r="I80" i="23"/>
  <c r="H80" i="23"/>
  <c r="E80" i="23"/>
  <c r="I79" i="23"/>
  <c r="H79" i="23"/>
  <c r="E79" i="23"/>
  <c r="I78" i="23"/>
  <c r="H78" i="23"/>
  <c r="E78" i="23"/>
  <c r="I77" i="23"/>
  <c r="H77" i="23"/>
  <c r="E77" i="23"/>
  <c r="I76" i="23"/>
  <c r="H76" i="23"/>
  <c r="E76" i="23"/>
  <c r="I75" i="23"/>
  <c r="H75" i="23"/>
  <c r="E75" i="23"/>
  <c r="I74" i="23"/>
  <c r="H74" i="23"/>
  <c r="E74" i="23"/>
  <c r="I73" i="23"/>
  <c r="H73" i="23"/>
  <c r="E73" i="23"/>
  <c r="I72" i="23"/>
  <c r="H72" i="23"/>
  <c r="E72" i="23"/>
  <c r="I71" i="23"/>
  <c r="H71" i="23"/>
  <c r="E71" i="23"/>
  <c r="I70" i="23"/>
  <c r="H70" i="23"/>
  <c r="E70" i="23"/>
  <c r="I69" i="23"/>
  <c r="H69" i="23"/>
  <c r="E69" i="23"/>
  <c r="I68" i="23"/>
  <c r="H68" i="23"/>
  <c r="E68" i="23"/>
  <c r="I67" i="23"/>
  <c r="H67" i="23"/>
  <c r="E67" i="23"/>
  <c r="I66" i="23"/>
  <c r="H66" i="23"/>
  <c r="E66" i="23"/>
  <c r="I65" i="23"/>
  <c r="H65" i="23"/>
  <c r="E65" i="23"/>
  <c r="I64" i="23"/>
  <c r="H64" i="23"/>
  <c r="E64" i="23"/>
  <c r="I63" i="23"/>
  <c r="H63" i="23"/>
  <c r="E63" i="23"/>
  <c r="I62" i="23"/>
  <c r="H62" i="23"/>
  <c r="E62" i="23"/>
  <c r="I61" i="23"/>
  <c r="H61" i="23"/>
  <c r="E61" i="23"/>
  <c r="I60" i="23"/>
  <c r="H60" i="23"/>
  <c r="E60" i="23"/>
  <c r="I59" i="23"/>
  <c r="H59" i="23"/>
  <c r="E59" i="23"/>
  <c r="I58" i="23"/>
  <c r="H58" i="23"/>
  <c r="E58" i="23"/>
  <c r="I57" i="23"/>
  <c r="H57" i="23"/>
  <c r="E57" i="23"/>
  <c r="I56" i="23"/>
  <c r="H56" i="23"/>
  <c r="E56" i="23"/>
  <c r="I55" i="23"/>
  <c r="H55" i="23"/>
  <c r="E55" i="23"/>
  <c r="I54" i="23"/>
  <c r="H54" i="23"/>
  <c r="E54" i="23"/>
  <c r="I53" i="23"/>
  <c r="H53" i="23"/>
  <c r="E53" i="23"/>
  <c r="I52" i="23"/>
  <c r="H52" i="23"/>
  <c r="E52" i="23"/>
  <c r="I51" i="23"/>
  <c r="H51" i="23"/>
  <c r="E51" i="23"/>
  <c r="I50" i="23"/>
  <c r="H50" i="23"/>
  <c r="E50" i="23"/>
  <c r="I49" i="23"/>
  <c r="H49" i="23"/>
  <c r="E49" i="23"/>
  <c r="I48" i="23"/>
  <c r="H48" i="23"/>
  <c r="E48" i="23"/>
  <c r="I47" i="23"/>
  <c r="H47" i="23"/>
  <c r="E47" i="23"/>
  <c r="I46" i="23"/>
  <c r="H46" i="23"/>
  <c r="E46" i="23"/>
  <c r="I45" i="23"/>
  <c r="H45" i="23"/>
  <c r="E45" i="23"/>
  <c r="I44" i="23"/>
  <c r="H44" i="23"/>
  <c r="E44" i="23"/>
  <c r="I43" i="23"/>
  <c r="H43" i="23"/>
  <c r="E43" i="23"/>
  <c r="I42" i="23"/>
  <c r="H42" i="23"/>
  <c r="E42" i="23"/>
  <c r="I41" i="23"/>
  <c r="H41" i="23"/>
  <c r="E41" i="23"/>
  <c r="I40" i="23"/>
  <c r="H40" i="23"/>
  <c r="E40" i="23"/>
  <c r="I39" i="23"/>
  <c r="H39" i="23"/>
  <c r="E39" i="23"/>
  <c r="I38" i="23"/>
  <c r="H38" i="23"/>
  <c r="E38" i="23"/>
  <c r="I37" i="23"/>
  <c r="H37" i="23"/>
  <c r="E37" i="23"/>
  <c r="I36" i="23"/>
  <c r="H36" i="23"/>
  <c r="E36" i="23"/>
  <c r="I35" i="23"/>
  <c r="H35" i="23"/>
  <c r="E35" i="23"/>
  <c r="I34" i="23"/>
  <c r="H34" i="23"/>
  <c r="E34" i="23"/>
  <c r="I33" i="23"/>
  <c r="H33" i="23"/>
  <c r="E33" i="23"/>
  <c r="I32" i="23"/>
  <c r="H32" i="23"/>
  <c r="E32" i="23"/>
  <c r="I31" i="23"/>
  <c r="H31" i="23"/>
  <c r="E31" i="23"/>
  <c r="I30" i="23"/>
  <c r="H30" i="23"/>
  <c r="E30" i="23"/>
  <c r="I29" i="23"/>
  <c r="H29" i="23"/>
  <c r="E29" i="23"/>
  <c r="I28" i="23"/>
  <c r="H28" i="23"/>
  <c r="E28" i="23"/>
  <c r="I27" i="23"/>
  <c r="H27" i="23"/>
  <c r="E27" i="23"/>
  <c r="I26" i="23"/>
  <c r="H26" i="23"/>
  <c r="E26" i="23"/>
  <c r="I25" i="23"/>
  <c r="H25" i="23"/>
  <c r="E25" i="23"/>
  <c r="I24" i="23"/>
  <c r="H24" i="23"/>
  <c r="E24" i="23"/>
  <c r="I23" i="23"/>
  <c r="H23" i="23"/>
  <c r="E23" i="23"/>
  <c r="I22" i="23"/>
  <c r="H22" i="23"/>
  <c r="E22" i="23"/>
  <c r="I21" i="23"/>
  <c r="H21" i="23"/>
  <c r="E21" i="23"/>
  <c r="I20" i="23"/>
  <c r="H20" i="23"/>
  <c r="E20" i="23"/>
  <c r="I19" i="23"/>
  <c r="H19" i="23"/>
  <c r="E19" i="23"/>
  <c r="I18" i="23"/>
  <c r="H18" i="23"/>
  <c r="E18" i="23"/>
  <c r="I17" i="23"/>
  <c r="H17" i="23"/>
  <c r="E17" i="23"/>
  <c r="I16" i="23"/>
  <c r="H16" i="23"/>
  <c r="E16" i="23"/>
  <c r="I15" i="23"/>
  <c r="H15" i="23"/>
  <c r="E15" i="23"/>
  <c r="I14" i="23"/>
  <c r="H14" i="23"/>
  <c r="E14" i="23"/>
  <c r="I13" i="23"/>
  <c r="H13" i="23"/>
  <c r="E13" i="23"/>
  <c r="I12" i="23"/>
  <c r="H12" i="23"/>
  <c r="E12" i="23"/>
  <c r="I11" i="23"/>
  <c r="H11" i="23"/>
  <c r="E11" i="23"/>
  <c r="I10" i="23"/>
  <c r="H10" i="23"/>
  <c r="E10" i="23"/>
  <c r="I9" i="23"/>
  <c r="H9" i="23"/>
  <c r="E9" i="23"/>
  <c r="I8" i="23"/>
  <c r="H8" i="23"/>
  <c r="E8" i="23"/>
  <c r="E6" i="23"/>
  <c r="D6" i="23"/>
  <c r="E5" i="23"/>
  <c r="D5" i="23"/>
  <c r="E3" i="23"/>
  <c r="D3" i="23"/>
  <c r="I128" i="21"/>
  <c r="H128" i="21"/>
  <c r="E128" i="21"/>
  <c r="I127" i="21"/>
  <c r="H127" i="21"/>
  <c r="E127" i="21"/>
  <c r="I126" i="21"/>
  <c r="H126" i="21"/>
  <c r="E126" i="21"/>
  <c r="I125" i="21"/>
  <c r="H125" i="21"/>
  <c r="E125" i="21"/>
  <c r="I124" i="21"/>
  <c r="H124" i="21"/>
  <c r="E124" i="21"/>
  <c r="I123" i="21"/>
  <c r="H123" i="21"/>
  <c r="E123" i="21"/>
  <c r="I122" i="21"/>
  <c r="H122" i="21"/>
  <c r="E122" i="21"/>
  <c r="I121" i="21"/>
  <c r="H121" i="21"/>
  <c r="E121" i="21"/>
  <c r="I120" i="21"/>
  <c r="H120" i="21"/>
  <c r="E120" i="21"/>
  <c r="I119" i="21"/>
  <c r="H119" i="21"/>
  <c r="E119" i="21"/>
  <c r="I118" i="21"/>
  <c r="H118" i="21"/>
  <c r="E118" i="21"/>
  <c r="I117" i="21"/>
  <c r="H117" i="21"/>
  <c r="E117" i="21"/>
  <c r="I116" i="21"/>
  <c r="H116" i="21"/>
  <c r="E116" i="21"/>
  <c r="I115" i="21"/>
  <c r="H115" i="21"/>
  <c r="E115" i="21"/>
  <c r="I114" i="21"/>
  <c r="H114" i="21"/>
  <c r="E114" i="21"/>
  <c r="I113" i="21"/>
  <c r="H113" i="21"/>
  <c r="E113" i="21"/>
  <c r="I112" i="21"/>
  <c r="H112" i="21"/>
  <c r="E112" i="21"/>
  <c r="I111" i="21"/>
  <c r="H111" i="21"/>
  <c r="E111" i="21"/>
  <c r="I110" i="21"/>
  <c r="H110" i="21"/>
  <c r="E110" i="21"/>
  <c r="I109" i="21"/>
  <c r="H109" i="21"/>
  <c r="E109" i="21"/>
  <c r="I108" i="21"/>
  <c r="H108" i="21"/>
  <c r="E108" i="21"/>
  <c r="I107" i="21"/>
  <c r="H107" i="21"/>
  <c r="E107" i="21"/>
  <c r="I106" i="21"/>
  <c r="H106" i="21"/>
  <c r="E106" i="21"/>
  <c r="I105" i="21"/>
  <c r="H105" i="21"/>
  <c r="E105" i="21"/>
  <c r="I104" i="21"/>
  <c r="H104" i="21"/>
  <c r="E104" i="21"/>
  <c r="I103" i="21"/>
  <c r="H103" i="21"/>
  <c r="E103" i="21"/>
  <c r="I102" i="21"/>
  <c r="H102" i="21"/>
  <c r="E102" i="21"/>
  <c r="I101" i="21"/>
  <c r="H101" i="21"/>
  <c r="E101" i="21"/>
  <c r="I100" i="21"/>
  <c r="H100" i="21"/>
  <c r="E100" i="21"/>
  <c r="I99" i="21"/>
  <c r="H99" i="21"/>
  <c r="E99" i="21"/>
  <c r="I98" i="21"/>
  <c r="H98" i="21"/>
  <c r="E98" i="21"/>
  <c r="I97" i="21"/>
  <c r="H97" i="21"/>
  <c r="E97" i="21"/>
  <c r="I96" i="21"/>
  <c r="H96" i="21"/>
  <c r="E96" i="21"/>
  <c r="I95" i="21"/>
  <c r="H95" i="21"/>
  <c r="E95" i="21"/>
  <c r="I94" i="21"/>
  <c r="H94" i="21"/>
  <c r="E94" i="21"/>
  <c r="I93" i="21"/>
  <c r="H93" i="21"/>
  <c r="E93" i="21"/>
  <c r="I92" i="21"/>
  <c r="H92" i="21"/>
  <c r="E92" i="21"/>
  <c r="I91" i="21"/>
  <c r="H91" i="21"/>
  <c r="E91" i="21"/>
  <c r="I90" i="21"/>
  <c r="H90" i="21"/>
  <c r="E90" i="21"/>
  <c r="I89" i="21"/>
  <c r="H89" i="21"/>
  <c r="E89" i="21"/>
  <c r="I88" i="21"/>
  <c r="H88" i="21"/>
  <c r="E88" i="21"/>
  <c r="I87" i="21"/>
  <c r="H87" i="21"/>
  <c r="E87" i="21"/>
  <c r="I86" i="21"/>
  <c r="H86" i="21"/>
  <c r="E86" i="21"/>
  <c r="I85" i="21"/>
  <c r="H85" i="21"/>
  <c r="E85" i="21"/>
  <c r="I84" i="21"/>
  <c r="H84" i="21"/>
  <c r="E84" i="21"/>
  <c r="I83" i="21"/>
  <c r="H83" i="21"/>
  <c r="E83" i="21"/>
  <c r="I82" i="21"/>
  <c r="H82" i="21"/>
  <c r="E82" i="21"/>
  <c r="I81" i="21"/>
  <c r="H81" i="21"/>
  <c r="E81" i="21"/>
  <c r="I80" i="21"/>
  <c r="H80" i="21"/>
  <c r="E80" i="21"/>
  <c r="I79" i="21"/>
  <c r="H79" i="21"/>
  <c r="E79" i="21"/>
  <c r="I78" i="21"/>
  <c r="H78" i="21"/>
  <c r="E78" i="21"/>
  <c r="I77" i="21"/>
  <c r="H77" i="21"/>
  <c r="E77" i="21"/>
  <c r="I76" i="21"/>
  <c r="H76" i="21"/>
  <c r="E76" i="21"/>
  <c r="I75" i="21"/>
  <c r="H75" i="21"/>
  <c r="E75" i="21"/>
  <c r="I74" i="21"/>
  <c r="H74" i="21"/>
  <c r="E74" i="21"/>
  <c r="I73" i="21"/>
  <c r="H73" i="21"/>
  <c r="E73" i="21"/>
  <c r="I72" i="21"/>
  <c r="H72" i="21"/>
  <c r="E72" i="21"/>
  <c r="I71" i="21"/>
  <c r="H71" i="21"/>
  <c r="E71" i="21"/>
  <c r="I70" i="21"/>
  <c r="H70" i="21"/>
  <c r="E70" i="21"/>
  <c r="I69" i="21"/>
  <c r="H69" i="21"/>
  <c r="E69" i="21"/>
  <c r="I68" i="21"/>
  <c r="H68" i="21"/>
  <c r="E68" i="21"/>
  <c r="I67" i="21"/>
  <c r="H67" i="21"/>
  <c r="E67" i="21"/>
  <c r="I66" i="21"/>
  <c r="H66" i="21"/>
  <c r="E66" i="21"/>
  <c r="I65" i="21"/>
  <c r="H65" i="21"/>
  <c r="E65" i="21"/>
  <c r="I64" i="21"/>
  <c r="H64" i="21"/>
  <c r="E64" i="21"/>
  <c r="I63" i="21"/>
  <c r="H63" i="21"/>
  <c r="E63" i="21"/>
  <c r="I62" i="21"/>
  <c r="H62" i="21"/>
  <c r="E62" i="21"/>
  <c r="I61" i="21"/>
  <c r="H61" i="21"/>
  <c r="E61" i="21"/>
  <c r="I60" i="21"/>
  <c r="H60" i="21"/>
  <c r="E60" i="21"/>
  <c r="I59" i="21"/>
  <c r="H59" i="21"/>
  <c r="E59" i="21"/>
  <c r="I58" i="21"/>
  <c r="H58" i="21"/>
  <c r="E58" i="21"/>
  <c r="I57" i="21"/>
  <c r="H57" i="21"/>
  <c r="E57" i="21"/>
  <c r="I56" i="21"/>
  <c r="H56" i="21"/>
  <c r="E56" i="21"/>
  <c r="I55" i="21"/>
  <c r="H55" i="21"/>
  <c r="E55" i="21"/>
  <c r="I54" i="21"/>
  <c r="H54" i="21"/>
  <c r="E54" i="21"/>
  <c r="I53" i="21"/>
  <c r="H53" i="21"/>
  <c r="E53" i="21"/>
  <c r="I52" i="21"/>
  <c r="H52" i="21"/>
  <c r="E52" i="21"/>
  <c r="I51" i="21"/>
  <c r="H51" i="21"/>
  <c r="E51" i="21"/>
  <c r="I50" i="21"/>
  <c r="H50" i="21"/>
  <c r="E50" i="21"/>
  <c r="I49" i="21"/>
  <c r="H49" i="21"/>
  <c r="E49" i="21"/>
  <c r="I48" i="21"/>
  <c r="H48" i="21"/>
  <c r="E48" i="21"/>
  <c r="I47" i="21"/>
  <c r="H47" i="21"/>
  <c r="E47" i="21"/>
  <c r="I46" i="21"/>
  <c r="H46" i="21"/>
  <c r="E46" i="21"/>
  <c r="I45" i="21"/>
  <c r="H45" i="21"/>
  <c r="E45" i="21"/>
  <c r="I44" i="21"/>
  <c r="H44" i="21"/>
  <c r="E44" i="21"/>
  <c r="I43" i="21"/>
  <c r="H43" i="21"/>
  <c r="E43" i="21"/>
  <c r="I42" i="21"/>
  <c r="H42" i="21"/>
  <c r="E42" i="21"/>
  <c r="I41" i="21"/>
  <c r="H41" i="21"/>
  <c r="E41" i="21"/>
  <c r="I40" i="21"/>
  <c r="H40" i="21"/>
  <c r="E40" i="21"/>
  <c r="I39" i="21"/>
  <c r="H39" i="21"/>
  <c r="E39" i="21"/>
  <c r="I38" i="21"/>
  <c r="H38" i="21"/>
  <c r="E38" i="21"/>
  <c r="I37" i="21"/>
  <c r="H37" i="21"/>
  <c r="E37" i="21"/>
  <c r="I36" i="21"/>
  <c r="H36" i="21"/>
  <c r="E36" i="21"/>
  <c r="I35" i="21"/>
  <c r="H35" i="21"/>
  <c r="E35" i="21"/>
  <c r="I34" i="21"/>
  <c r="H34" i="21"/>
  <c r="E34" i="21"/>
  <c r="I33" i="21"/>
  <c r="H33" i="21"/>
  <c r="E33" i="21"/>
  <c r="I32" i="21"/>
  <c r="H32" i="21"/>
  <c r="E32" i="21"/>
  <c r="I31" i="21"/>
  <c r="H31" i="21"/>
  <c r="E31" i="21"/>
  <c r="I30" i="21"/>
  <c r="H30" i="21"/>
  <c r="E30" i="21"/>
  <c r="I29" i="21"/>
  <c r="H29" i="21"/>
  <c r="E29" i="21"/>
  <c r="I28" i="21"/>
  <c r="H28" i="21"/>
  <c r="E28" i="21"/>
  <c r="I27" i="21"/>
  <c r="H27" i="21"/>
  <c r="E27" i="21"/>
  <c r="I26" i="21"/>
  <c r="H26" i="21"/>
  <c r="E26" i="21"/>
  <c r="I25" i="21"/>
  <c r="H25" i="21"/>
  <c r="E25" i="21"/>
  <c r="I24" i="21"/>
  <c r="H24" i="21"/>
  <c r="E24" i="21"/>
  <c r="I23" i="21"/>
  <c r="H23" i="21"/>
  <c r="E23" i="21"/>
  <c r="I22" i="21"/>
  <c r="H22" i="21"/>
  <c r="E22" i="21"/>
  <c r="I21" i="21"/>
  <c r="H21" i="21"/>
  <c r="E21" i="21"/>
  <c r="I20" i="21"/>
  <c r="H20" i="21"/>
  <c r="E20" i="21"/>
  <c r="I19" i="21"/>
  <c r="H19" i="21"/>
  <c r="E19" i="21"/>
  <c r="I18" i="21"/>
  <c r="H18" i="21"/>
  <c r="E18" i="21"/>
  <c r="I17" i="21"/>
  <c r="H17" i="21"/>
  <c r="E17" i="21"/>
  <c r="I16" i="21"/>
  <c r="H16" i="21"/>
  <c r="E16" i="21"/>
  <c r="I15" i="21"/>
  <c r="H15" i="21"/>
  <c r="E15" i="21"/>
  <c r="I14" i="21"/>
  <c r="H14" i="21"/>
  <c r="E14" i="21"/>
  <c r="I13" i="21"/>
  <c r="H13" i="21"/>
  <c r="E13" i="21"/>
  <c r="I12" i="21"/>
  <c r="H12" i="21"/>
  <c r="E12" i="21"/>
  <c r="I11" i="21"/>
  <c r="H11" i="21"/>
  <c r="E11" i="21"/>
  <c r="I10" i="21"/>
  <c r="H10" i="21"/>
  <c r="E10" i="21"/>
  <c r="I9" i="21"/>
  <c r="H9" i="21"/>
  <c r="E9" i="21"/>
  <c r="I8" i="21"/>
  <c r="H8" i="21"/>
  <c r="E8" i="21"/>
  <c r="E6" i="21"/>
  <c r="D6" i="21"/>
  <c r="E5" i="21"/>
  <c r="D5" i="21"/>
  <c r="E3" i="21"/>
  <c r="D3" i="21"/>
  <c r="I136" i="22"/>
  <c r="H136" i="22"/>
  <c r="E136" i="22"/>
  <c r="I135" i="22"/>
  <c r="H135" i="22"/>
  <c r="E135" i="22"/>
  <c r="I134" i="22"/>
  <c r="H134" i="22"/>
  <c r="E134" i="22"/>
  <c r="I133" i="22"/>
  <c r="H133" i="22"/>
  <c r="E133" i="22"/>
  <c r="I132" i="22"/>
  <c r="H132" i="22"/>
  <c r="E132" i="22"/>
  <c r="I131" i="22"/>
  <c r="H131" i="22"/>
  <c r="E131" i="22"/>
  <c r="I130" i="22"/>
  <c r="H130" i="22"/>
  <c r="E130" i="22"/>
  <c r="I129" i="22"/>
  <c r="H129" i="22"/>
  <c r="E129" i="22"/>
  <c r="I128" i="22"/>
  <c r="H128" i="22"/>
  <c r="E128" i="22"/>
  <c r="I127" i="22"/>
  <c r="H127" i="22"/>
  <c r="E127" i="22"/>
  <c r="I126" i="22"/>
  <c r="H126" i="22"/>
  <c r="E126" i="22"/>
  <c r="I125" i="22"/>
  <c r="H125" i="22"/>
  <c r="E125" i="22"/>
  <c r="I124" i="22"/>
  <c r="H124" i="22"/>
  <c r="E124" i="22"/>
  <c r="I123" i="22"/>
  <c r="H123" i="22"/>
  <c r="E123" i="22"/>
  <c r="I122" i="22"/>
  <c r="H122" i="22"/>
  <c r="E122" i="22"/>
  <c r="I121" i="22"/>
  <c r="H121" i="22"/>
  <c r="E121" i="22"/>
  <c r="I120" i="22"/>
  <c r="H120" i="22"/>
  <c r="E120" i="22"/>
  <c r="I119" i="22"/>
  <c r="H119" i="22"/>
  <c r="E119" i="22"/>
  <c r="I118" i="22"/>
  <c r="H118" i="22"/>
  <c r="E118" i="22"/>
  <c r="I117" i="22"/>
  <c r="H117" i="22"/>
  <c r="E117" i="22"/>
  <c r="I116" i="22"/>
  <c r="H116" i="22"/>
  <c r="E116" i="22"/>
  <c r="I115" i="22"/>
  <c r="H115" i="22"/>
  <c r="E115" i="22"/>
  <c r="I114" i="22"/>
  <c r="H114" i="22"/>
  <c r="E114" i="22"/>
  <c r="I113" i="22"/>
  <c r="H113" i="22"/>
  <c r="E113" i="22"/>
  <c r="I112" i="22"/>
  <c r="H112" i="22"/>
  <c r="E112" i="22"/>
  <c r="I111" i="22"/>
  <c r="H111" i="22"/>
  <c r="E111" i="22"/>
  <c r="I110" i="22"/>
  <c r="H110" i="22"/>
  <c r="E110" i="22"/>
  <c r="I109" i="22"/>
  <c r="H109" i="22"/>
  <c r="E109" i="22"/>
  <c r="I108" i="22"/>
  <c r="H108" i="22"/>
  <c r="E108" i="22"/>
  <c r="I107" i="22"/>
  <c r="H107" i="22"/>
  <c r="E107" i="22"/>
  <c r="I106" i="22"/>
  <c r="H106" i="22"/>
  <c r="E106" i="22"/>
  <c r="I105" i="22"/>
  <c r="H105" i="22"/>
  <c r="E105" i="22"/>
  <c r="I104" i="22"/>
  <c r="H104" i="22"/>
  <c r="E104" i="22"/>
  <c r="I103" i="22"/>
  <c r="H103" i="22"/>
  <c r="E103" i="22"/>
  <c r="I102" i="22"/>
  <c r="H102" i="22"/>
  <c r="E102" i="22"/>
  <c r="I101" i="22"/>
  <c r="H101" i="22"/>
  <c r="E101" i="22"/>
  <c r="I100" i="22"/>
  <c r="H100" i="22"/>
  <c r="E100" i="22"/>
  <c r="I99" i="22"/>
  <c r="H99" i="22"/>
  <c r="E99" i="22"/>
  <c r="I98" i="22"/>
  <c r="H98" i="22"/>
  <c r="E98" i="22"/>
  <c r="I97" i="22"/>
  <c r="H97" i="22"/>
  <c r="E97" i="22"/>
  <c r="I96" i="22"/>
  <c r="H96" i="22"/>
  <c r="E96" i="22"/>
  <c r="I95" i="22"/>
  <c r="H95" i="22"/>
  <c r="E95" i="22"/>
  <c r="I94" i="22"/>
  <c r="H94" i="22"/>
  <c r="E94" i="22"/>
  <c r="I93" i="22"/>
  <c r="H93" i="22"/>
  <c r="E93" i="22"/>
  <c r="I92" i="22"/>
  <c r="H92" i="22"/>
  <c r="E92" i="22"/>
  <c r="I91" i="22"/>
  <c r="H91" i="22"/>
  <c r="E91" i="22"/>
  <c r="I90" i="22"/>
  <c r="H90" i="22"/>
  <c r="E90" i="22"/>
  <c r="I89" i="22"/>
  <c r="H89" i="22"/>
  <c r="E89" i="22"/>
  <c r="I88" i="22"/>
  <c r="H88" i="22"/>
  <c r="E88" i="22"/>
  <c r="I87" i="22"/>
  <c r="H87" i="22"/>
  <c r="E87" i="22"/>
  <c r="I86" i="22"/>
  <c r="H86" i="22"/>
  <c r="E86" i="22"/>
  <c r="I85" i="22"/>
  <c r="H85" i="22"/>
  <c r="E85" i="22"/>
  <c r="I84" i="22"/>
  <c r="H84" i="22"/>
  <c r="E84" i="22"/>
  <c r="I83" i="22"/>
  <c r="H83" i="22"/>
  <c r="E83" i="22"/>
  <c r="I82" i="22"/>
  <c r="H82" i="22"/>
  <c r="E82" i="22"/>
  <c r="I81" i="22"/>
  <c r="H81" i="22"/>
  <c r="E81" i="22"/>
  <c r="I80" i="22"/>
  <c r="H80" i="22"/>
  <c r="E80" i="22"/>
  <c r="I79" i="22"/>
  <c r="H79" i="22"/>
  <c r="E79" i="22"/>
  <c r="I78" i="22"/>
  <c r="H78" i="22"/>
  <c r="E78" i="22"/>
  <c r="I77" i="22"/>
  <c r="H77" i="22"/>
  <c r="E77" i="22"/>
  <c r="I76" i="22"/>
  <c r="H76" i="22"/>
  <c r="E76" i="22"/>
  <c r="I75" i="22"/>
  <c r="H75" i="22"/>
  <c r="E75" i="22"/>
  <c r="I74" i="22"/>
  <c r="H74" i="22"/>
  <c r="E74" i="22"/>
  <c r="I73" i="22"/>
  <c r="H73" i="22"/>
  <c r="E73" i="22"/>
  <c r="I72" i="22"/>
  <c r="H72" i="22"/>
  <c r="E72" i="22"/>
  <c r="I71" i="22"/>
  <c r="H71" i="22"/>
  <c r="E71" i="22"/>
  <c r="I70" i="22"/>
  <c r="H70" i="22"/>
  <c r="E70" i="22"/>
  <c r="I69" i="22"/>
  <c r="H69" i="22"/>
  <c r="E69" i="22"/>
  <c r="I68" i="22"/>
  <c r="H68" i="22"/>
  <c r="E68" i="22"/>
  <c r="I67" i="22"/>
  <c r="H67" i="22"/>
  <c r="E67" i="22"/>
  <c r="I66" i="22"/>
  <c r="H66" i="22"/>
  <c r="E66" i="22"/>
  <c r="I65" i="22"/>
  <c r="H65" i="22"/>
  <c r="E65" i="22"/>
  <c r="I64" i="22"/>
  <c r="H64" i="22"/>
  <c r="E64" i="22"/>
  <c r="I63" i="22"/>
  <c r="H63" i="22"/>
  <c r="E63" i="22"/>
  <c r="I62" i="22"/>
  <c r="H62" i="22"/>
  <c r="E62" i="22"/>
  <c r="I61" i="22"/>
  <c r="H61" i="22"/>
  <c r="E61" i="22"/>
  <c r="I60" i="22"/>
  <c r="H60" i="22"/>
  <c r="E60" i="22"/>
  <c r="I59" i="22"/>
  <c r="H59" i="22"/>
  <c r="E59" i="22"/>
  <c r="I58" i="22"/>
  <c r="H58" i="22"/>
  <c r="E58" i="22"/>
  <c r="I57" i="22"/>
  <c r="H57" i="22"/>
  <c r="E57" i="22"/>
  <c r="I56" i="22"/>
  <c r="H56" i="22"/>
  <c r="E56" i="22"/>
  <c r="I55" i="22"/>
  <c r="H55" i="22"/>
  <c r="E55" i="22"/>
  <c r="I54" i="22"/>
  <c r="H54" i="22"/>
  <c r="E54" i="22"/>
  <c r="I53" i="22"/>
  <c r="H53" i="22"/>
  <c r="E53" i="22"/>
  <c r="I52" i="22"/>
  <c r="H52" i="22"/>
  <c r="E52" i="22"/>
  <c r="I51" i="22"/>
  <c r="H51" i="22"/>
  <c r="E51" i="22"/>
  <c r="I50" i="22"/>
  <c r="H50" i="22"/>
  <c r="E50" i="22"/>
  <c r="I49" i="22"/>
  <c r="H49" i="22"/>
  <c r="E49" i="22"/>
  <c r="I48" i="22"/>
  <c r="H48" i="22"/>
  <c r="E48" i="22"/>
  <c r="I47" i="22"/>
  <c r="H47" i="22"/>
  <c r="E47" i="22"/>
  <c r="I46" i="22"/>
  <c r="H46" i="22"/>
  <c r="E46" i="22"/>
  <c r="I45" i="22"/>
  <c r="H45" i="22"/>
  <c r="E45" i="22"/>
  <c r="I44" i="22"/>
  <c r="H44" i="22"/>
  <c r="E44" i="22"/>
  <c r="I43" i="22"/>
  <c r="H43" i="22"/>
  <c r="E43" i="22"/>
  <c r="I42" i="22"/>
  <c r="H42" i="22"/>
  <c r="E42" i="22"/>
  <c r="I41" i="22"/>
  <c r="H41" i="22"/>
  <c r="E41" i="22"/>
  <c r="I40" i="22"/>
  <c r="H40" i="22"/>
  <c r="E40" i="22"/>
  <c r="I39" i="22"/>
  <c r="H39" i="22"/>
  <c r="E39" i="22"/>
  <c r="I38" i="22"/>
  <c r="H38" i="22"/>
  <c r="E38" i="22"/>
  <c r="I37" i="22"/>
  <c r="H37" i="22"/>
  <c r="E37" i="22"/>
  <c r="I36" i="22"/>
  <c r="H36" i="22"/>
  <c r="E36" i="22"/>
  <c r="I35" i="22"/>
  <c r="H35" i="22"/>
  <c r="E35" i="22"/>
  <c r="I34" i="22"/>
  <c r="H34" i="22"/>
  <c r="E34" i="22"/>
  <c r="I33" i="22"/>
  <c r="H33" i="22"/>
  <c r="E33" i="22"/>
  <c r="I32" i="22"/>
  <c r="H32" i="22"/>
  <c r="E32" i="22"/>
  <c r="I31" i="22"/>
  <c r="H31" i="22"/>
  <c r="E31" i="22"/>
  <c r="I30" i="22"/>
  <c r="H30" i="22"/>
  <c r="E30" i="22"/>
  <c r="I29" i="22"/>
  <c r="H29" i="22"/>
  <c r="E29" i="22"/>
  <c r="I28" i="22"/>
  <c r="H28" i="22"/>
  <c r="E28" i="22"/>
  <c r="I27" i="22"/>
  <c r="H27" i="22"/>
  <c r="E27" i="22"/>
  <c r="I26" i="22"/>
  <c r="H26" i="22"/>
  <c r="E26" i="22"/>
  <c r="I25" i="22"/>
  <c r="H25" i="22"/>
  <c r="E25" i="22"/>
  <c r="I24" i="22"/>
  <c r="H24" i="22"/>
  <c r="E24" i="22"/>
  <c r="I23" i="22"/>
  <c r="H23" i="22"/>
  <c r="E23" i="22"/>
  <c r="I22" i="22"/>
  <c r="H22" i="22"/>
  <c r="E22" i="22"/>
  <c r="I21" i="22"/>
  <c r="H21" i="22"/>
  <c r="E21" i="22"/>
  <c r="I20" i="22"/>
  <c r="H20" i="22"/>
  <c r="E20" i="22"/>
  <c r="I19" i="22"/>
  <c r="H19" i="22"/>
  <c r="E19" i="22"/>
  <c r="I18" i="22"/>
  <c r="H18" i="22"/>
  <c r="E18" i="22"/>
  <c r="I17" i="22"/>
  <c r="H17" i="22"/>
  <c r="E17" i="22"/>
  <c r="I16" i="22"/>
  <c r="H16" i="22"/>
  <c r="E16" i="22"/>
  <c r="I15" i="22"/>
  <c r="H15" i="22"/>
  <c r="E15" i="22"/>
  <c r="I14" i="22"/>
  <c r="H14" i="22"/>
  <c r="E14" i="22"/>
  <c r="I13" i="22"/>
  <c r="H13" i="22"/>
  <c r="E13" i="22"/>
  <c r="I12" i="22"/>
  <c r="H12" i="22"/>
  <c r="E12" i="22"/>
  <c r="I11" i="22"/>
  <c r="H11" i="22"/>
  <c r="E11" i="22"/>
  <c r="I10" i="22"/>
  <c r="H10" i="22"/>
  <c r="E10" i="22"/>
  <c r="I9" i="22"/>
  <c r="H9" i="22"/>
  <c r="E9" i="22"/>
  <c r="I8" i="22"/>
  <c r="H8" i="22"/>
  <c r="E8" i="22"/>
  <c r="E6" i="22"/>
  <c r="D6" i="22"/>
  <c r="E5" i="22"/>
  <c r="D5" i="22"/>
  <c r="E3" i="22"/>
  <c r="D3" i="22"/>
  <c r="I72" i="20"/>
  <c r="H72" i="20"/>
  <c r="E72" i="20"/>
  <c r="I71" i="20"/>
  <c r="H71" i="20"/>
  <c r="E71" i="20"/>
  <c r="I70" i="20"/>
  <c r="H70" i="20"/>
  <c r="E70" i="20"/>
  <c r="I69" i="20"/>
  <c r="H69" i="20"/>
  <c r="E69" i="20"/>
  <c r="I68" i="20"/>
  <c r="H68" i="20"/>
  <c r="E68" i="20"/>
  <c r="I67" i="20"/>
  <c r="H67" i="20"/>
  <c r="E67" i="20"/>
  <c r="I66" i="20"/>
  <c r="H66" i="20"/>
  <c r="E66" i="20"/>
  <c r="I65" i="20"/>
  <c r="H65" i="20"/>
  <c r="E65" i="20"/>
  <c r="I64" i="20"/>
  <c r="H64" i="20"/>
  <c r="E64" i="20"/>
  <c r="I63" i="20"/>
  <c r="H63" i="20"/>
  <c r="E63" i="20"/>
  <c r="I62" i="20"/>
  <c r="H62" i="20"/>
  <c r="E62" i="20"/>
  <c r="I61" i="20"/>
  <c r="H61" i="20"/>
  <c r="E61" i="20"/>
  <c r="I60" i="20"/>
  <c r="H60" i="20"/>
  <c r="E60" i="20"/>
  <c r="I59" i="20"/>
  <c r="H59" i="20"/>
  <c r="E59" i="20"/>
  <c r="I58" i="20"/>
  <c r="H58" i="20"/>
  <c r="E58" i="20"/>
  <c r="I57" i="20"/>
  <c r="H57" i="20"/>
  <c r="E57" i="20"/>
  <c r="I56" i="20"/>
  <c r="H56" i="20"/>
  <c r="E56" i="20"/>
  <c r="I55" i="20"/>
  <c r="H55" i="20"/>
  <c r="E55" i="20"/>
  <c r="I54" i="20"/>
  <c r="H54" i="20"/>
  <c r="E54" i="20"/>
  <c r="I53" i="20"/>
  <c r="H53" i="20"/>
  <c r="E53" i="20"/>
  <c r="I52" i="20"/>
  <c r="H52" i="20"/>
  <c r="E52" i="20"/>
  <c r="I51" i="20"/>
  <c r="H51" i="20"/>
  <c r="E51" i="20"/>
  <c r="I50" i="20"/>
  <c r="H50" i="20"/>
  <c r="E50" i="20"/>
  <c r="I49" i="20"/>
  <c r="H49" i="20"/>
  <c r="E49" i="20"/>
  <c r="I48" i="20"/>
  <c r="H48" i="20"/>
  <c r="E48" i="20"/>
  <c r="I47" i="20"/>
  <c r="H47" i="20"/>
  <c r="E47" i="20"/>
  <c r="I46" i="20"/>
  <c r="H46" i="20"/>
  <c r="E46" i="20"/>
  <c r="I45" i="20"/>
  <c r="H45" i="20"/>
  <c r="E45" i="20"/>
  <c r="I44" i="20"/>
  <c r="H44" i="20"/>
  <c r="E44" i="20"/>
  <c r="I43" i="20"/>
  <c r="H43" i="20"/>
  <c r="E43" i="20"/>
  <c r="I42" i="20"/>
  <c r="H42" i="20"/>
  <c r="E42" i="20"/>
  <c r="I41" i="20"/>
  <c r="H41" i="20"/>
  <c r="E41" i="20"/>
  <c r="I40" i="20"/>
  <c r="H40" i="20"/>
  <c r="E40" i="20"/>
  <c r="I39" i="20"/>
  <c r="H39" i="20"/>
  <c r="E39" i="20"/>
  <c r="I38" i="20"/>
  <c r="H38" i="20"/>
  <c r="E38" i="20"/>
  <c r="I37" i="20"/>
  <c r="H37" i="20"/>
  <c r="E37" i="20"/>
  <c r="I36" i="20"/>
  <c r="H36" i="20"/>
  <c r="E36" i="20"/>
  <c r="I35" i="20"/>
  <c r="H35" i="20"/>
  <c r="E35" i="20"/>
  <c r="I34" i="20"/>
  <c r="H34" i="20"/>
  <c r="E34" i="20"/>
  <c r="I33" i="20"/>
  <c r="H33" i="20"/>
  <c r="E33" i="20"/>
  <c r="I32" i="20"/>
  <c r="H32" i="20"/>
  <c r="E32" i="20"/>
  <c r="I31" i="20"/>
  <c r="H31" i="20"/>
  <c r="E31" i="20"/>
  <c r="I30" i="20"/>
  <c r="H30" i="20"/>
  <c r="E30" i="20"/>
  <c r="I29" i="20"/>
  <c r="H29" i="20"/>
  <c r="E29" i="20"/>
  <c r="I28" i="20"/>
  <c r="H28" i="20"/>
  <c r="E28" i="20"/>
  <c r="I27" i="20"/>
  <c r="H27" i="20"/>
  <c r="E27" i="20"/>
  <c r="I26" i="20"/>
  <c r="H26" i="20"/>
  <c r="E26" i="20"/>
  <c r="I25" i="20"/>
  <c r="H25" i="20"/>
  <c r="E25" i="20"/>
  <c r="I24" i="20"/>
  <c r="H24" i="20"/>
  <c r="E24" i="20"/>
  <c r="I23" i="20"/>
  <c r="H23" i="20"/>
  <c r="E23" i="20"/>
  <c r="I22" i="20"/>
  <c r="H22" i="20"/>
  <c r="E22" i="20"/>
  <c r="I21" i="20"/>
  <c r="H21" i="20"/>
  <c r="E21" i="20"/>
  <c r="I20" i="20"/>
  <c r="H20" i="20"/>
  <c r="E20" i="20"/>
  <c r="I19" i="20"/>
  <c r="H19" i="20"/>
  <c r="E19" i="20"/>
  <c r="I18" i="20"/>
  <c r="H18" i="20"/>
  <c r="E18" i="20"/>
  <c r="I17" i="20"/>
  <c r="H17" i="20"/>
  <c r="E17" i="20"/>
  <c r="I16" i="20"/>
  <c r="H16" i="20"/>
  <c r="E16" i="20"/>
  <c r="I15" i="20"/>
  <c r="H15" i="20"/>
  <c r="E15" i="20"/>
  <c r="I14" i="20"/>
  <c r="H14" i="20"/>
  <c r="E14" i="20"/>
  <c r="I13" i="20"/>
  <c r="H13" i="20"/>
  <c r="E13" i="20"/>
  <c r="I12" i="20"/>
  <c r="H12" i="20"/>
  <c r="E12" i="20"/>
  <c r="I11" i="20"/>
  <c r="H11" i="20"/>
  <c r="E11" i="20"/>
  <c r="I10" i="20"/>
  <c r="H10" i="20"/>
  <c r="E10" i="20"/>
  <c r="I9" i="20"/>
  <c r="H9" i="20"/>
  <c r="E9" i="20"/>
  <c r="I8" i="20"/>
  <c r="H8" i="20"/>
  <c r="E8" i="20"/>
  <c r="E6" i="20"/>
  <c r="D6" i="20"/>
  <c r="E5" i="20"/>
  <c r="D5" i="20"/>
  <c r="E3" i="20"/>
  <c r="D3" i="20"/>
  <c r="I66" i="19"/>
  <c r="H66" i="19"/>
  <c r="E66" i="19"/>
  <c r="I65" i="19"/>
  <c r="H65" i="19"/>
  <c r="E65" i="19"/>
  <c r="I64" i="19"/>
  <c r="H64" i="19"/>
  <c r="E64" i="19"/>
  <c r="I63" i="19"/>
  <c r="H63" i="19"/>
  <c r="E63" i="19"/>
  <c r="I62" i="19"/>
  <c r="H62" i="19"/>
  <c r="E62" i="19"/>
  <c r="I61" i="19"/>
  <c r="H61" i="19"/>
  <c r="E61" i="19"/>
  <c r="I60" i="19"/>
  <c r="H60" i="19"/>
  <c r="E60" i="19"/>
  <c r="I59" i="19"/>
  <c r="H59" i="19"/>
  <c r="E59" i="19"/>
  <c r="I58" i="19"/>
  <c r="H58" i="19"/>
  <c r="E58" i="19"/>
  <c r="I57" i="19"/>
  <c r="H57" i="19"/>
  <c r="E57" i="19"/>
  <c r="I56" i="19"/>
  <c r="H56" i="19"/>
  <c r="E56" i="19"/>
  <c r="I55" i="19"/>
  <c r="H55" i="19"/>
  <c r="E55" i="19"/>
  <c r="I54" i="19"/>
  <c r="H54" i="19"/>
  <c r="E54" i="19"/>
  <c r="I53" i="19"/>
  <c r="H53" i="19"/>
  <c r="E53" i="19"/>
  <c r="I52" i="19"/>
  <c r="H52" i="19"/>
  <c r="E52" i="19"/>
  <c r="I51" i="19"/>
  <c r="H51" i="19"/>
  <c r="E51" i="19"/>
  <c r="I50" i="19"/>
  <c r="H50" i="19"/>
  <c r="E50" i="19"/>
  <c r="I49" i="19"/>
  <c r="H49" i="19"/>
  <c r="E49" i="19"/>
  <c r="I48" i="19"/>
  <c r="H48" i="19"/>
  <c r="E48" i="19"/>
  <c r="I47" i="19"/>
  <c r="H47" i="19"/>
  <c r="E47" i="19"/>
  <c r="I46" i="19"/>
  <c r="H46" i="19"/>
  <c r="E46" i="19"/>
  <c r="I45" i="19"/>
  <c r="H45" i="19"/>
  <c r="E45" i="19"/>
  <c r="I44" i="19"/>
  <c r="H44" i="19"/>
  <c r="E44" i="19"/>
  <c r="I43" i="19"/>
  <c r="H43" i="19"/>
  <c r="E43" i="19"/>
  <c r="I42" i="19"/>
  <c r="H42" i="19"/>
  <c r="E42" i="19"/>
  <c r="I41" i="19"/>
  <c r="H41" i="19"/>
  <c r="E41" i="19"/>
  <c r="I40" i="19"/>
  <c r="H40" i="19"/>
  <c r="E40" i="19"/>
  <c r="I39" i="19"/>
  <c r="H39" i="19"/>
  <c r="E39" i="19"/>
  <c r="I38" i="19"/>
  <c r="H38" i="19"/>
  <c r="E38" i="19"/>
  <c r="I37" i="19"/>
  <c r="H37" i="19"/>
  <c r="E37" i="19"/>
  <c r="I36" i="19"/>
  <c r="H36" i="19"/>
  <c r="E36" i="19"/>
  <c r="I35" i="19"/>
  <c r="H35" i="19"/>
  <c r="E35" i="19"/>
  <c r="I34" i="19"/>
  <c r="H34" i="19"/>
  <c r="E34" i="19"/>
  <c r="I33" i="19"/>
  <c r="H33" i="19"/>
  <c r="E33" i="19"/>
  <c r="I32" i="19"/>
  <c r="H32" i="19"/>
  <c r="E32" i="19"/>
  <c r="I31" i="19"/>
  <c r="H31" i="19"/>
  <c r="E31" i="19"/>
  <c r="I30" i="19"/>
  <c r="H30" i="19"/>
  <c r="E30" i="19"/>
  <c r="I29" i="19"/>
  <c r="H29" i="19"/>
  <c r="E29" i="19"/>
  <c r="I28" i="19"/>
  <c r="H28" i="19"/>
  <c r="E28" i="19"/>
  <c r="I27" i="19"/>
  <c r="H27" i="19"/>
  <c r="E27" i="19"/>
  <c r="I26" i="19"/>
  <c r="H26" i="19"/>
  <c r="E26" i="19"/>
  <c r="I25" i="19"/>
  <c r="H25" i="19"/>
  <c r="E25" i="19"/>
  <c r="I24" i="19"/>
  <c r="H24" i="19"/>
  <c r="E24" i="19"/>
  <c r="I23" i="19"/>
  <c r="H23" i="19"/>
  <c r="E23" i="19"/>
  <c r="I22" i="19"/>
  <c r="H22" i="19"/>
  <c r="E22" i="19"/>
  <c r="I21" i="19"/>
  <c r="H21" i="19"/>
  <c r="E21" i="19"/>
  <c r="I20" i="19"/>
  <c r="H20" i="19"/>
  <c r="E20" i="19"/>
  <c r="I19" i="19"/>
  <c r="H19" i="19"/>
  <c r="E19" i="19"/>
  <c r="I18" i="19"/>
  <c r="H18" i="19"/>
  <c r="E18" i="19"/>
  <c r="I17" i="19"/>
  <c r="H17" i="19"/>
  <c r="E17" i="19"/>
  <c r="I16" i="19"/>
  <c r="H16" i="19"/>
  <c r="E16" i="19"/>
  <c r="I15" i="19"/>
  <c r="H15" i="19"/>
  <c r="E15" i="19"/>
  <c r="I14" i="19"/>
  <c r="H14" i="19"/>
  <c r="E14" i="19"/>
  <c r="I13" i="19"/>
  <c r="H13" i="19"/>
  <c r="E13" i="19"/>
  <c r="I12" i="19"/>
  <c r="H12" i="19"/>
  <c r="E12" i="19"/>
  <c r="I11" i="19"/>
  <c r="H11" i="19"/>
  <c r="E11" i="19"/>
  <c r="I10" i="19"/>
  <c r="H10" i="19"/>
  <c r="E10" i="19"/>
  <c r="I9" i="19"/>
  <c r="H9" i="19"/>
  <c r="E9" i="19"/>
  <c r="I8" i="19"/>
  <c r="H8" i="19"/>
  <c r="E8" i="19"/>
  <c r="E6" i="19"/>
  <c r="D6" i="19"/>
  <c r="E5" i="19"/>
  <c r="D5" i="19"/>
  <c r="E3" i="19"/>
  <c r="D3" i="19"/>
  <c r="I100" i="18"/>
  <c r="H100" i="18"/>
  <c r="E100" i="18"/>
  <c r="I99" i="18"/>
  <c r="H99" i="18"/>
  <c r="E99" i="18"/>
  <c r="I98" i="18"/>
  <c r="H98" i="18"/>
  <c r="E98" i="18"/>
  <c r="I97" i="18"/>
  <c r="H97" i="18"/>
  <c r="E97" i="18"/>
  <c r="I96" i="18"/>
  <c r="H96" i="18"/>
  <c r="E96" i="18"/>
  <c r="I95" i="18"/>
  <c r="H95" i="18"/>
  <c r="E95" i="18"/>
  <c r="I94" i="18"/>
  <c r="H94" i="18"/>
  <c r="E94" i="18"/>
  <c r="I93" i="18"/>
  <c r="H93" i="18"/>
  <c r="E93" i="18"/>
  <c r="I92" i="18"/>
  <c r="H92" i="18"/>
  <c r="E92" i="18"/>
  <c r="I91" i="18"/>
  <c r="H91" i="18"/>
  <c r="E91" i="18"/>
  <c r="I90" i="18"/>
  <c r="H90" i="18"/>
  <c r="E90" i="18"/>
  <c r="I89" i="18"/>
  <c r="H89" i="18"/>
  <c r="E89" i="18"/>
  <c r="I88" i="18"/>
  <c r="H88" i="18"/>
  <c r="E88" i="18"/>
  <c r="I87" i="18"/>
  <c r="H87" i="18"/>
  <c r="E87" i="18"/>
  <c r="I86" i="18"/>
  <c r="H86" i="18"/>
  <c r="E86" i="18"/>
  <c r="I85" i="18"/>
  <c r="H85" i="18"/>
  <c r="E85" i="18"/>
  <c r="I84" i="18"/>
  <c r="H84" i="18"/>
  <c r="E84" i="18"/>
  <c r="I83" i="18"/>
  <c r="H83" i="18"/>
  <c r="E83" i="18"/>
  <c r="I82" i="18"/>
  <c r="H82" i="18"/>
  <c r="E82" i="18"/>
  <c r="I81" i="18"/>
  <c r="H81" i="18"/>
  <c r="E81" i="18"/>
  <c r="I80" i="18"/>
  <c r="H80" i="18"/>
  <c r="E80" i="18"/>
  <c r="I79" i="18"/>
  <c r="H79" i="18"/>
  <c r="E79" i="18"/>
  <c r="I78" i="18"/>
  <c r="H78" i="18"/>
  <c r="E78" i="18"/>
  <c r="I77" i="18"/>
  <c r="H77" i="18"/>
  <c r="E77" i="18"/>
  <c r="I76" i="18"/>
  <c r="H76" i="18"/>
  <c r="E76" i="18"/>
  <c r="I75" i="18"/>
  <c r="H75" i="18"/>
  <c r="E75" i="18"/>
  <c r="I74" i="18"/>
  <c r="H74" i="18"/>
  <c r="E74" i="18"/>
  <c r="I73" i="18"/>
  <c r="H73" i="18"/>
  <c r="E73" i="18"/>
  <c r="I72" i="18"/>
  <c r="H72" i="18"/>
  <c r="E72" i="18"/>
  <c r="I71" i="18"/>
  <c r="H71" i="18"/>
  <c r="E71" i="18"/>
  <c r="I70" i="18"/>
  <c r="H70" i="18"/>
  <c r="E70" i="18"/>
  <c r="I69" i="18"/>
  <c r="H69" i="18"/>
  <c r="E69" i="18"/>
  <c r="I68" i="18"/>
  <c r="H68" i="18"/>
  <c r="E68" i="18"/>
  <c r="I67" i="18"/>
  <c r="H67" i="18"/>
  <c r="E67" i="18"/>
  <c r="I66" i="18"/>
  <c r="H66" i="18"/>
  <c r="E66" i="18"/>
  <c r="I65" i="18"/>
  <c r="H65" i="18"/>
  <c r="E65" i="18"/>
  <c r="I64" i="18"/>
  <c r="H64" i="18"/>
  <c r="E64" i="18"/>
  <c r="I63" i="18"/>
  <c r="H63" i="18"/>
  <c r="E63" i="18"/>
  <c r="I62" i="18"/>
  <c r="H62" i="18"/>
  <c r="E62" i="18"/>
  <c r="I61" i="18"/>
  <c r="H61" i="18"/>
  <c r="E61" i="18"/>
  <c r="I60" i="18"/>
  <c r="H60" i="18"/>
  <c r="E60" i="18"/>
  <c r="I59" i="18"/>
  <c r="H59" i="18"/>
  <c r="E59" i="18"/>
  <c r="I58" i="18"/>
  <c r="H58" i="18"/>
  <c r="E58" i="18"/>
  <c r="I57" i="18"/>
  <c r="H57" i="18"/>
  <c r="E57" i="18"/>
  <c r="I56" i="18"/>
  <c r="H56" i="18"/>
  <c r="E56" i="18"/>
  <c r="I55" i="18"/>
  <c r="H55" i="18"/>
  <c r="E55" i="18"/>
  <c r="I54" i="18"/>
  <c r="H54" i="18"/>
  <c r="E54" i="18"/>
  <c r="I53" i="18"/>
  <c r="H53" i="18"/>
  <c r="E53" i="18"/>
  <c r="I52" i="18"/>
  <c r="H52" i="18"/>
  <c r="E52" i="18"/>
  <c r="I51" i="18"/>
  <c r="H51" i="18"/>
  <c r="E51" i="18"/>
  <c r="I50" i="18"/>
  <c r="H50" i="18"/>
  <c r="E50" i="18"/>
  <c r="I49" i="18"/>
  <c r="H49" i="18"/>
  <c r="E49" i="18"/>
  <c r="I48" i="18"/>
  <c r="H48" i="18"/>
  <c r="E48" i="18"/>
  <c r="I47" i="18"/>
  <c r="H47" i="18"/>
  <c r="E47" i="18"/>
  <c r="I46" i="18"/>
  <c r="H46" i="18"/>
  <c r="E46" i="18"/>
  <c r="I45" i="18"/>
  <c r="H45" i="18"/>
  <c r="E45" i="18"/>
  <c r="I44" i="18"/>
  <c r="H44" i="18"/>
  <c r="E44" i="18"/>
  <c r="I43" i="18"/>
  <c r="H43" i="18"/>
  <c r="E43" i="18"/>
  <c r="I42" i="18"/>
  <c r="H42" i="18"/>
  <c r="E42" i="18"/>
  <c r="I41" i="18"/>
  <c r="H41" i="18"/>
  <c r="E41" i="18"/>
  <c r="I40" i="18"/>
  <c r="H40" i="18"/>
  <c r="E40" i="18"/>
  <c r="I39" i="18"/>
  <c r="H39" i="18"/>
  <c r="E39" i="18"/>
  <c r="I38" i="18"/>
  <c r="H38" i="18"/>
  <c r="E38" i="18"/>
  <c r="I37" i="18"/>
  <c r="H37" i="18"/>
  <c r="E37" i="18"/>
  <c r="I36" i="18"/>
  <c r="H36" i="18"/>
  <c r="E36" i="18"/>
  <c r="I35" i="18"/>
  <c r="H35" i="18"/>
  <c r="E35" i="18"/>
  <c r="I34" i="18"/>
  <c r="H34" i="18"/>
  <c r="E34" i="18"/>
  <c r="I33" i="18"/>
  <c r="H33" i="18"/>
  <c r="E33" i="18"/>
  <c r="I32" i="18"/>
  <c r="H32" i="18"/>
  <c r="E32" i="18"/>
  <c r="I31" i="18"/>
  <c r="H31" i="18"/>
  <c r="E31" i="18"/>
  <c r="I30" i="18"/>
  <c r="H30" i="18"/>
  <c r="E30" i="18"/>
  <c r="I29" i="18"/>
  <c r="H29" i="18"/>
  <c r="E29" i="18"/>
  <c r="I28" i="18"/>
  <c r="H28" i="18"/>
  <c r="E28" i="18"/>
  <c r="I27" i="18"/>
  <c r="H27" i="18"/>
  <c r="E27" i="18"/>
  <c r="I26" i="18"/>
  <c r="H26" i="18"/>
  <c r="E26" i="18"/>
  <c r="I25" i="18"/>
  <c r="H25" i="18"/>
  <c r="E25" i="18"/>
  <c r="I24" i="18"/>
  <c r="H24" i="18"/>
  <c r="E24" i="18"/>
  <c r="I23" i="18"/>
  <c r="H23" i="18"/>
  <c r="E23" i="18"/>
  <c r="I22" i="18"/>
  <c r="H22" i="18"/>
  <c r="E22" i="18"/>
  <c r="I21" i="18"/>
  <c r="H21" i="18"/>
  <c r="E21" i="18"/>
  <c r="I20" i="18"/>
  <c r="H20" i="18"/>
  <c r="E20" i="18"/>
  <c r="I19" i="18"/>
  <c r="H19" i="18"/>
  <c r="E19" i="18"/>
  <c r="I18" i="18"/>
  <c r="H18" i="18"/>
  <c r="E18" i="18"/>
  <c r="I17" i="18"/>
  <c r="H17" i="18"/>
  <c r="E17" i="18"/>
  <c r="I16" i="18"/>
  <c r="H16" i="18"/>
  <c r="E16" i="18"/>
  <c r="I15" i="18"/>
  <c r="H15" i="18"/>
  <c r="E15" i="18"/>
  <c r="I14" i="18"/>
  <c r="H14" i="18"/>
  <c r="E14" i="18"/>
  <c r="I13" i="18"/>
  <c r="H13" i="18"/>
  <c r="E13" i="18"/>
  <c r="I12" i="18"/>
  <c r="H12" i="18"/>
  <c r="E12" i="18"/>
  <c r="I11" i="18"/>
  <c r="H11" i="18"/>
  <c r="E11" i="18"/>
  <c r="I10" i="18"/>
  <c r="H10" i="18"/>
  <c r="E10" i="18"/>
  <c r="I9" i="18"/>
  <c r="H9" i="18"/>
  <c r="E9" i="18"/>
  <c r="I8" i="18"/>
  <c r="H8" i="18"/>
  <c r="E8" i="18"/>
  <c r="E6" i="18"/>
  <c r="D6" i="18"/>
  <c r="E5" i="18"/>
  <c r="D5" i="18"/>
  <c r="E3" i="18"/>
  <c r="D3" i="18"/>
  <c r="I119" i="17"/>
  <c r="H119" i="17"/>
  <c r="E119" i="17"/>
  <c r="I118" i="17"/>
  <c r="H118" i="17"/>
  <c r="E118" i="17"/>
  <c r="I117" i="17"/>
  <c r="H117" i="17"/>
  <c r="E117" i="17"/>
  <c r="I116" i="17"/>
  <c r="H116" i="17"/>
  <c r="E116" i="17"/>
  <c r="I115" i="17"/>
  <c r="H115" i="17"/>
  <c r="E115" i="17"/>
  <c r="I114" i="17"/>
  <c r="H114" i="17"/>
  <c r="E114" i="17"/>
  <c r="I113" i="17"/>
  <c r="H113" i="17"/>
  <c r="E113" i="17"/>
  <c r="I112" i="17"/>
  <c r="H112" i="17"/>
  <c r="E112" i="17"/>
  <c r="I111" i="17"/>
  <c r="H111" i="17"/>
  <c r="E111" i="17"/>
  <c r="I110" i="17"/>
  <c r="H110" i="17"/>
  <c r="E110" i="17"/>
  <c r="I109" i="17"/>
  <c r="H109" i="17"/>
  <c r="E109" i="17"/>
  <c r="I108" i="17"/>
  <c r="H108" i="17"/>
  <c r="E108" i="17"/>
  <c r="I107" i="17"/>
  <c r="H107" i="17"/>
  <c r="E107" i="17"/>
  <c r="I106" i="17"/>
  <c r="H106" i="17"/>
  <c r="E106" i="17"/>
  <c r="I105" i="17"/>
  <c r="H105" i="17"/>
  <c r="E105" i="17"/>
  <c r="I104" i="17"/>
  <c r="H104" i="17"/>
  <c r="E104" i="17"/>
  <c r="I103" i="17"/>
  <c r="H103" i="17"/>
  <c r="E103" i="17"/>
  <c r="I102" i="17"/>
  <c r="H102" i="17"/>
  <c r="E102" i="17"/>
  <c r="I101" i="17"/>
  <c r="H101" i="17"/>
  <c r="E101" i="17"/>
  <c r="I100" i="17"/>
  <c r="H100" i="17"/>
  <c r="E100" i="17"/>
  <c r="I99" i="17"/>
  <c r="H99" i="17"/>
  <c r="E99" i="17"/>
  <c r="I98" i="17"/>
  <c r="H98" i="17"/>
  <c r="E98" i="17"/>
  <c r="I97" i="17"/>
  <c r="H97" i="17"/>
  <c r="E97" i="17"/>
  <c r="I96" i="17"/>
  <c r="H96" i="17"/>
  <c r="E96" i="17"/>
  <c r="I95" i="17"/>
  <c r="H95" i="17"/>
  <c r="E95" i="17"/>
  <c r="I94" i="17"/>
  <c r="H94" i="17"/>
  <c r="E94" i="17"/>
  <c r="I93" i="17"/>
  <c r="H93" i="17"/>
  <c r="E93" i="17"/>
  <c r="I92" i="17"/>
  <c r="H92" i="17"/>
  <c r="E92" i="17"/>
  <c r="I91" i="17"/>
  <c r="H91" i="17"/>
  <c r="E91" i="17"/>
  <c r="I90" i="17"/>
  <c r="H90" i="17"/>
  <c r="E90" i="17"/>
  <c r="I89" i="17"/>
  <c r="H89" i="17"/>
  <c r="E89" i="17"/>
  <c r="I88" i="17"/>
  <c r="H88" i="17"/>
  <c r="E88" i="17"/>
  <c r="I87" i="17"/>
  <c r="H87" i="17"/>
  <c r="E87" i="17"/>
  <c r="I86" i="17"/>
  <c r="H86" i="17"/>
  <c r="E86" i="17"/>
  <c r="I85" i="17"/>
  <c r="H85" i="17"/>
  <c r="E85" i="17"/>
  <c r="I84" i="17"/>
  <c r="H84" i="17"/>
  <c r="E84" i="17"/>
  <c r="I83" i="17"/>
  <c r="H83" i="17"/>
  <c r="E83" i="17"/>
  <c r="I82" i="17"/>
  <c r="H82" i="17"/>
  <c r="E82" i="17"/>
  <c r="I81" i="17"/>
  <c r="H81" i="17"/>
  <c r="E81" i="17"/>
  <c r="I80" i="17"/>
  <c r="H80" i="17"/>
  <c r="E80" i="17"/>
  <c r="I79" i="17"/>
  <c r="H79" i="17"/>
  <c r="E79" i="17"/>
  <c r="I78" i="17"/>
  <c r="H78" i="17"/>
  <c r="E78" i="17"/>
  <c r="I77" i="17"/>
  <c r="H77" i="17"/>
  <c r="E77" i="17"/>
  <c r="I76" i="17"/>
  <c r="H76" i="17"/>
  <c r="E76" i="17"/>
  <c r="I75" i="17"/>
  <c r="H75" i="17"/>
  <c r="E75" i="17"/>
  <c r="I74" i="17"/>
  <c r="H74" i="17"/>
  <c r="E74" i="17"/>
  <c r="I73" i="17"/>
  <c r="H73" i="17"/>
  <c r="E73" i="17"/>
  <c r="I72" i="17"/>
  <c r="H72" i="17"/>
  <c r="E72" i="17"/>
  <c r="I71" i="17"/>
  <c r="H71" i="17"/>
  <c r="E71" i="17"/>
  <c r="I70" i="17"/>
  <c r="H70" i="17"/>
  <c r="E70" i="17"/>
  <c r="I69" i="17"/>
  <c r="H69" i="17"/>
  <c r="E69" i="17"/>
  <c r="I68" i="17"/>
  <c r="H68" i="17"/>
  <c r="E68" i="17"/>
  <c r="I67" i="17"/>
  <c r="H67" i="17"/>
  <c r="E67" i="17"/>
  <c r="I66" i="17"/>
  <c r="H66" i="17"/>
  <c r="E66" i="17"/>
  <c r="I65" i="17"/>
  <c r="H65" i="17"/>
  <c r="E65" i="17"/>
  <c r="I64" i="17"/>
  <c r="H64" i="17"/>
  <c r="E64" i="17"/>
  <c r="I63" i="17"/>
  <c r="H63" i="17"/>
  <c r="E63" i="17"/>
  <c r="I62" i="17"/>
  <c r="H62" i="17"/>
  <c r="E62" i="17"/>
  <c r="I61" i="17"/>
  <c r="H61" i="17"/>
  <c r="E61" i="17"/>
  <c r="I60" i="17"/>
  <c r="H60" i="17"/>
  <c r="E60" i="17"/>
  <c r="I59" i="17"/>
  <c r="H59" i="17"/>
  <c r="E59" i="17"/>
  <c r="I58" i="17"/>
  <c r="H58" i="17"/>
  <c r="E58" i="17"/>
  <c r="I57" i="17"/>
  <c r="H57" i="17"/>
  <c r="E57" i="17"/>
  <c r="I56" i="17"/>
  <c r="H56" i="17"/>
  <c r="E56" i="17"/>
  <c r="I55" i="17"/>
  <c r="H55" i="17"/>
  <c r="E55" i="17"/>
  <c r="I54" i="17"/>
  <c r="H54" i="17"/>
  <c r="E54" i="17"/>
  <c r="I53" i="17"/>
  <c r="H53" i="17"/>
  <c r="E53" i="17"/>
  <c r="I52" i="17"/>
  <c r="H52" i="17"/>
  <c r="E52" i="17"/>
  <c r="I51" i="17"/>
  <c r="H51" i="17"/>
  <c r="E51" i="17"/>
  <c r="I50" i="17"/>
  <c r="H50" i="17"/>
  <c r="E50" i="17"/>
  <c r="I49" i="17"/>
  <c r="H49" i="17"/>
  <c r="E49" i="17"/>
  <c r="I48" i="17"/>
  <c r="H48" i="17"/>
  <c r="E48" i="17"/>
  <c r="I47" i="17"/>
  <c r="H47" i="17"/>
  <c r="E47" i="17"/>
  <c r="I46" i="17"/>
  <c r="H46" i="17"/>
  <c r="E46" i="17"/>
  <c r="I45" i="17"/>
  <c r="H45" i="17"/>
  <c r="E45" i="17"/>
  <c r="I44" i="17"/>
  <c r="H44" i="17"/>
  <c r="E44" i="17"/>
  <c r="I43" i="17"/>
  <c r="H43" i="17"/>
  <c r="E43" i="17"/>
  <c r="I42" i="17"/>
  <c r="H42" i="17"/>
  <c r="E42" i="17"/>
  <c r="I41" i="17"/>
  <c r="H41" i="17"/>
  <c r="E41" i="17"/>
  <c r="I40" i="17"/>
  <c r="H40" i="17"/>
  <c r="E40" i="17"/>
  <c r="I39" i="17"/>
  <c r="H39" i="17"/>
  <c r="E39" i="17"/>
  <c r="I38" i="17"/>
  <c r="H38" i="17"/>
  <c r="E38" i="17"/>
  <c r="I37" i="17"/>
  <c r="H37" i="17"/>
  <c r="E37" i="17"/>
  <c r="I36" i="17"/>
  <c r="H36" i="17"/>
  <c r="E36" i="17"/>
  <c r="I35" i="17"/>
  <c r="H35" i="17"/>
  <c r="E35" i="17"/>
  <c r="I34" i="17"/>
  <c r="H34" i="17"/>
  <c r="E34" i="17"/>
  <c r="I33" i="17"/>
  <c r="H33" i="17"/>
  <c r="E33" i="17"/>
  <c r="I32" i="17"/>
  <c r="H32" i="17"/>
  <c r="E32" i="17"/>
  <c r="I31" i="17"/>
  <c r="H31" i="17"/>
  <c r="E31" i="17"/>
  <c r="I30" i="17"/>
  <c r="H30" i="17"/>
  <c r="E30" i="17"/>
  <c r="I29" i="17"/>
  <c r="H29" i="17"/>
  <c r="E29" i="17"/>
  <c r="I28" i="17"/>
  <c r="H28" i="17"/>
  <c r="E28" i="17"/>
  <c r="I27" i="17"/>
  <c r="H27" i="17"/>
  <c r="E27" i="17"/>
  <c r="I26" i="17"/>
  <c r="H26" i="17"/>
  <c r="E26" i="17"/>
  <c r="I25" i="17"/>
  <c r="H25" i="17"/>
  <c r="E25" i="17"/>
  <c r="I24" i="17"/>
  <c r="H24" i="17"/>
  <c r="E24" i="17"/>
  <c r="I23" i="17"/>
  <c r="H23" i="17"/>
  <c r="E23" i="17"/>
  <c r="I22" i="17"/>
  <c r="H22" i="17"/>
  <c r="E22" i="17"/>
  <c r="I21" i="17"/>
  <c r="H21" i="17"/>
  <c r="E21" i="17"/>
  <c r="I20" i="17"/>
  <c r="H20" i="17"/>
  <c r="E20" i="17"/>
  <c r="I19" i="17"/>
  <c r="H19" i="17"/>
  <c r="E19" i="17"/>
  <c r="I18" i="17"/>
  <c r="H18" i="17"/>
  <c r="E18" i="17"/>
  <c r="I17" i="17"/>
  <c r="H17" i="17"/>
  <c r="E17" i="17"/>
  <c r="I16" i="17"/>
  <c r="H16" i="17"/>
  <c r="E16" i="17"/>
  <c r="I15" i="17"/>
  <c r="H15" i="17"/>
  <c r="E15" i="17"/>
  <c r="I14" i="17"/>
  <c r="H14" i="17"/>
  <c r="E14" i="17"/>
  <c r="I13" i="17"/>
  <c r="H13" i="17"/>
  <c r="E13" i="17"/>
  <c r="I12" i="17"/>
  <c r="H12" i="17"/>
  <c r="E12" i="17"/>
  <c r="I11" i="17"/>
  <c r="H11" i="17"/>
  <c r="E11" i="17"/>
  <c r="I10" i="17"/>
  <c r="H10" i="17"/>
  <c r="E10" i="17"/>
  <c r="I9" i="17"/>
  <c r="H9" i="17"/>
  <c r="E9" i="17"/>
  <c r="I8" i="17"/>
  <c r="H8" i="17"/>
  <c r="E8" i="17"/>
  <c r="E6" i="17"/>
  <c r="D6" i="17"/>
  <c r="E5" i="17"/>
  <c r="D5" i="17"/>
  <c r="E3" i="17"/>
  <c r="D3" i="17"/>
  <c r="I39" i="16"/>
  <c r="H39" i="16"/>
  <c r="E39" i="16"/>
  <c r="I38" i="16"/>
  <c r="H38" i="16"/>
  <c r="E38" i="16"/>
  <c r="I37" i="16"/>
  <c r="H37" i="16"/>
  <c r="E37" i="16"/>
  <c r="I36" i="16"/>
  <c r="H36" i="16"/>
  <c r="E36" i="16"/>
  <c r="I35" i="16"/>
  <c r="H35" i="16"/>
  <c r="E35" i="16"/>
  <c r="I34" i="16"/>
  <c r="H34" i="16"/>
  <c r="E34" i="16"/>
  <c r="I33" i="16"/>
  <c r="H33" i="16"/>
  <c r="E33" i="16"/>
  <c r="I32" i="16"/>
  <c r="H32" i="16"/>
  <c r="E32" i="16"/>
  <c r="I31" i="16"/>
  <c r="H31" i="16"/>
  <c r="E31" i="16"/>
  <c r="I30" i="16"/>
  <c r="H30" i="16"/>
  <c r="E30" i="16"/>
  <c r="I29" i="16"/>
  <c r="H29" i="16"/>
  <c r="E29" i="16"/>
  <c r="I28" i="16"/>
  <c r="H28" i="16"/>
  <c r="E28" i="16"/>
  <c r="I27" i="16"/>
  <c r="H27" i="16"/>
  <c r="E27" i="16"/>
  <c r="I26" i="16"/>
  <c r="H26" i="16"/>
  <c r="E26" i="16"/>
  <c r="I25" i="16"/>
  <c r="H25" i="16"/>
  <c r="E25" i="16"/>
  <c r="I24" i="16"/>
  <c r="H24" i="16"/>
  <c r="E24" i="16"/>
  <c r="I23" i="16"/>
  <c r="H23" i="16"/>
  <c r="E23" i="16"/>
  <c r="I22" i="16"/>
  <c r="H22" i="16"/>
  <c r="E22" i="16"/>
  <c r="I21" i="16"/>
  <c r="H21" i="16"/>
  <c r="E21" i="16"/>
  <c r="I20" i="16"/>
  <c r="H20" i="16"/>
  <c r="E20" i="16"/>
  <c r="I19" i="16"/>
  <c r="H19" i="16"/>
  <c r="E19" i="16"/>
  <c r="I18" i="16"/>
  <c r="H18" i="16"/>
  <c r="E18" i="16"/>
  <c r="I17" i="16"/>
  <c r="H17" i="16"/>
  <c r="E17" i="16"/>
  <c r="I16" i="16"/>
  <c r="H16" i="16"/>
  <c r="E16" i="16"/>
  <c r="I15" i="16"/>
  <c r="H15" i="16"/>
  <c r="E15" i="16"/>
  <c r="I14" i="16"/>
  <c r="H14" i="16"/>
  <c r="E14" i="16"/>
  <c r="I13" i="16"/>
  <c r="H13" i="16"/>
  <c r="E13" i="16"/>
  <c r="I12" i="16"/>
  <c r="H12" i="16"/>
  <c r="E12" i="16"/>
  <c r="I11" i="16"/>
  <c r="H11" i="16"/>
  <c r="E11" i="16"/>
  <c r="I10" i="16"/>
  <c r="H10" i="16"/>
  <c r="E10" i="16"/>
  <c r="I9" i="16"/>
  <c r="H9" i="16"/>
  <c r="E9" i="16"/>
  <c r="I8" i="16"/>
  <c r="H8" i="16"/>
  <c r="E8" i="16"/>
  <c r="E6" i="16"/>
  <c r="D6" i="16"/>
  <c r="E5" i="16"/>
  <c r="D5" i="16"/>
  <c r="E3" i="16"/>
  <c r="D3" i="16"/>
  <c r="I132" i="15"/>
  <c r="H132" i="15"/>
  <c r="E132" i="15"/>
  <c r="I131" i="15"/>
  <c r="H131" i="15"/>
  <c r="E131" i="15"/>
  <c r="I130" i="15"/>
  <c r="H130" i="15"/>
  <c r="E130" i="15"/>
  <c r="I129" i="15"/>
  <c r="H129" i="15"/>
  <c r="E129" i="15"/>
  <c r="I128" i="15"/>
  <c r="H128" i="15"/>
  <c r="E128" i="15"/>
  <c r="I127" i="15"/>
  <c r="H127" i="15"/>
  <c r="E127" i="15"/>
  <c r="I126" i="15"/>
  <c r="H126" i="15"/>
  <c r="E126" i="15"/>
  <c r="I125" i="15"/>
  <c r="H125" i="15"/>
  <c r="E125" i="15"/>
  <c r="I124" i="15"/>
  <c r="H124" i="15"/>
  <c r="E124" i="15"/>
  <c r="I123" i="15"/>
  <c r="H123" i="15"/>
  <c r="E123" i="15"/>
  <c r="I122" i="15"/>
  <c r="H122" i="15"/>
  <c r="E122" i="15"/>
  <c r="I121" i="15"/>
  <c r="H121" i="15"/>
  <c r="E121" i="15"/>
  <c r="I120" i="15"/>
  <c r="H120" i="15"/>
  <c r="E120" i="15"/>
  <c r="I119" i="15"/>
  <c r="H119" i="15"/>
  <c r="E119" i="15"/>
  <c r="I118" i="15"/>
  <c r="H118" i="15"/>
  <c r="E118" i="15"/>
  <c r="I117" i="15"/>
  <c r="H117" i="15"/>
  <c r="E117" i="15"/>
  <c r="I116" i="15"/>
  <c r="H116" i="15"/>
  <c r="E116" i="15"/>
  <c r="I115" i="15"/>
  <c r="H115" i="15"/>
  <c r="E115" i="15"/>
  <c r="I114" i="15"/>
  <c r="H114" i="15"/>
  <c r="E114" i="15"/>
  <c r="I113" i="15"/>
  <c r="H113" i="15"/>
  <c r="E113" i="15"/>
  <c r="I112" i="15"/>
  <c r="H112" i="15"/>
  <c r="E112" i="15"/>
  <c r="I111" i="15"/>
  <c r="H111" i="15"/>
  <c r="E111" i="15"/>
  <c r="I110" i="15"/>
  <c r="H110" i="15"/>
  <c r="E110" i="15"/>
  <c r="I109" i="15"/>
  <c r="H109" i="15"/>
  <c r="E109" i="15"/>
  <c r="I108" i="15"/>
  <c r="H108" i="15"/>
  <c r="E108" i="15"/>
  <c r="I107" i="15"/>
  <c r="H107" i="15"/>
  <c r="E107" i="15"/>
  <c r="I106" i="15"/>
  <c r="H106" i="15"/>
  <c r="E106" i="15"/>
  <c r="I105" i="15"/>
  <c r="H105" i="15"/>
  <c r="E105" i="15"/>
  <c r="I104" i="15"/>
  <c r="H104" i="15"/>
  <c r="E104" i="15"/>
  <c r="I103" i="15"/>
  <c r="H103" i="15"/>
  <c r="E103" i="15"/>
  <c r="I102" i="15"/>
  <c r="H102" i="15"/>
  <c r="E102" i="15"/>
  <c r="I101" i="15"/>
  <c r="H101" i="15"/>
  <c r="E101" i="15"/>
  <c r="I100" i="15"/>
  <c r="H100" i="15"/>
  <c r="E100" i="15"/>
  <c r="I99" i="15"/>
  <c r="H99" i="15"/>
  <c r="E99" i="15"/>
  <c r="I98" i="15"/>
  <c r="H98" i="15"/>
  <c r="E98" i="15"/>
  <c r="I97" i="15"/>
  <c r="H97" i="15"/>
  <c r="E97" i="15"/>
  <c r="I96" i="15"/>
  <c r="H96" i="15"/>
  <c r="E96" i="15"/>
  <c r="I95" i="15"/>
  <c r="H95" i="15"/>
  <c r="E95" i="15"/>
  <c r="I94" i="15"/>
  <c r="H94" i="15"/>
  <c r="E94" i="15"/>
  <c r="I93" i="15"/>
  <c r="H93" i="15"/>
  <c r="E93" i="15"/>
  <c r="I92" i="15"/>
  <c r="H92" i="15"/>
  <c r="E92" i="15"/>
  <c r="I91" i="15"/>
  <c r="H91" i="15"/>
  <c r="E91" i="15"/>
  <c r="I90" i="15"/>
  <c r="H90" i="15"/>
  <c r="E90" i="15"/>
  <c r="I89" i="15"/>
  <c r="H89" i="15"/>
  <c r="E89" i="15"/>
  <c r="I88" i="15"/>
  <c r="H88" i="15"/>
  <c r="E88" i="15"/>
  <c r="I87" i="15"/>
  <c r="H87" i="15"/>
  <c r="E87" i="15"/>
  <c r="I86" i="15"/>
  <c r="H86" i="15"/>
  <c r="E86" i="15"/>
  <c r="I85" i="15"/>
  <c r="H85" i="15"/>
  <c r="E85" i="15"/>
  <c r="I84" i="15"/>
  <c r="H84" i="15"/>
  <c r="E84" i="15"/>
  <c r="I83" i="15"/>
  <c r="H83" i="15"/>
  <c r="E83" i="15"/>
  <c r="I82" i="15"/>
  <c r="H82" i="15"/>
  <c r="E82" i="15"/>
  <c r="I81" i="15"/>
  <c r="H81" i="15"/>
  <c r="E81" i="15"/>
  <c r="I80" i="15"/>
  <c r="H80" i="15"/>
  <c r="E80" i="15"/>
  <c r="I79" i="15"/>
  <c r="H79" i="15"/>
  <c r="E79" i="15"/>
  <c r="I78" i="15"/>
  <c r="H78" i="15"/>
  <c r="E78" i="15"/>
  <c r="I77" i="15"/>
  <c r="H77" i="15"/>
  <c r="E77" i="15"/>
  <c r="I76" i="15"/>
  <c r="H76" i="15"/>
  <c r="E76" i="15"/>
  <c r="I75" i="15"/>
  <c r="H75" i="15"/>
  <c r="E75" i="15"/>
  <c r="I74" i="15"/>
  <c r="H74" i="15"/>
  <c r="E74" i="15"/>
  <c r="I73" i="15"/>
  <c r="H73" i="15"/>
  <c r="E73" i="15"/>
  <c r="I72" i="15"/>
  <c r="H72" i="15"/>
  <c r="E72" i="15"/>
  <c r="I71" i="15"/>
  <c r="H71" i="15"/>
  <c r="E71" i="15"/>
  <c r="I70" i="15"/>
  <c r="H70" i="15"/>
  <c r="E70" i="15"/>
  <c r="I69" i="15"/>
  <c r="H69" i="15"/>
  <c r="E69" i="15"/>
  <c r="I68" i="15"/>
  <c r="H68" i="15"/>
  <c r="E68" i="15"/>
  <c r="I67" i="15"/>
  <c r="H67" i="15"/>
  <c r="E67" i="15"/>
  <c r="I66" i="15"/>
  <c r="H66" i="15"/>
  <c r="E66" i="15"/>
  <c r="I65" i="15"/>
  <c r="H65" i="15"/>
  <c r="E65" i="15"/>
  <c r="I64" i="15"/>
  <c r="H64" i="15"/>
  <c r="E64" i="15"/>
  <c r="I63" i="15"/>
  <c r="H63" i="15"/>
  <c r="E63" i="15"/>
  <c r="I62" i="15"/>
  <c r="H62" i="15"/>
  <c r="E62" i="15"/>
  <c r="I61" i="15"/>
  <c r="H61" i="15"/>
  <c r="E61" i="15"/>
  <c r="I60" i="15"/>
  <c r="H60" i="15"/>
  <c r="E60" i="15"/>
  <c r="I59" i="15"/>
  <c r="H59" i="15"/>
  <c r="E59" i="15"/>
  <c r="I58" i="15"/>
  <c r="H58" i="15"/>
  <c r="E58" i="15"/>
  <c r="I57" i="15"/>
  <c r="H57" i="15"/>
  <c r="E57" i="15"/>
  <c r="I56" i="15"/>
  <c r="H56" i="15"/>
  <c r="E56" i="15"/>
  <c r="I55" i="15"/>
  <c r="H55" i="15"/>
  <c r="E55" i="15"/>
  <c r="I54" i="15"/>
  <c r="H54" i="15"/>
  <c r="E54" i="15"/>
  <c r="I53" i="15"/>
  <c r="H53" i="15"/>
  <c r="E53" i="15"/>
  <c r="I52" i="15"/>
  <c r="H52" i="15"/>
  <c r="E52" i="15"/>
  <c r="I51" i="15"/>
  <c r="H51" i="15"/>
  <c r="E51" i="15"/>
  <c r="I50" i="15"/>
  <c r="H50" i="15"/>
  <c r="E50" i="15"/>
  <c r="I49" i="15"/>
  <c r="H49" i="15"/>
  <c r="E49" i="15"/>
  <c r="I48" i="15"/>
  <c r="H48" i="15"/>
  <c r="E48" i="15"/>
  <c r="I47" i="15"/>
  <c r="H47" i="15"/>
  <c r="E47" i="15"/>
  <c r="I46" i="15"/>
  <c r="H46" i="15"/>
  <c r="E46" i="15"/>
  <c r="I45" i="15"/>
  <c r="H45" i="15"/>
  <c r="E45" i="15"/>
  <c r="I44" i="15"/>
  <c r="H44" i="15"/>
  <c r="E44" i="15"/>
  <c r="I43" i="15"/>
  <c r="H43" i="15"/>
  <c r="E43" i="15"/>
  <c r="I42" i="15"/>
  <c r="H42" i="15"/>
  <c r="E42" i="15"/>
  <c r="I41" i="15"/>
  <c r="H41" i="15"/>
  <c r="E41" i="15"/>
  <c r="I40" i="15"/>
  <c r="H40" i="15"/>
  <c r="E40" i="15"/>
  <c r="I39" i="15"/>
  <c r="H39" i="15"/>
  <c r="E39" i="15"/>
  <c r="I38" i="15"/>
  <c r="H38" i="15"/>
  <c r="E38" i="15"/>
  <c r="I37" i="15"/>
  <c r="H37" i="15"/>
  <c r="E37" i="15"/>
  <c r="I36" i="15"/>
  <c r="H36" i="15"/>
  <c r="E36" i="15"/>
  <c r="I35" i="15"/>
  <c r="H35" i="15"/>
  <c r="E35" i="15"/>
  <c r="I34" i="15"/>
  <c r="H34" i="15"/>
  <c r="E34" i="15"/>
  <c r="I33" i="15"/>
  <c r="H33" i="15"/>
  <c r="E33" i="15"/>
  <c r="I32" i="15"/>
  <c r="H32" i="15"/>
  <c r="E32" i="15"/>
  <c r="I31" i="15"/>
  <c r="H31" i="15"/>
  <c r="E31" i="15"/>
  <c r="I30" i="15"/>
  <c r="H30" i="15"/>
  <c r="E30" i="15"/>
  <c r="I29" i="15"/>
  <c r="H29" i="15"/>
  <c r="E29" i="15"/>
  <c r="I28" i="15"/>
  <c r="H28" i="15"/>
  <c r="E28" i="15"/>
  <c r="I27" i="15"/>
  <c r="H27" i="15"/>
  <c r="E27" i="15"/>
  <c r="I26" i="15"/>
  <c r="H26" i="15"/>
  <c r="E26" i="15"/>
  <c r="I25" i="15"/>
  <c r="H25" i="15"/>
  <c r="E25" i="15"/>
  <c r="I24" i="15"/>
  <c r="H24" i="15"/>
  <c r="E24" i="15"/>
  <c r="I23" i="15"/>
  <c r="H23" i="15"/>
  <c r="E23" i="15"/>
  <c r="I22" i="15"/>
  <c r="H22" i="15"/>
  <c r="E22" i="15"/>
  <c r="I21" i="15"/>
  <c r="H21" i="15"/>
  <c r="E21" i="15"/>
  <c r="I20" i="15"/>
  <c r="H20" i="15"/>
  <c r="E20" i="15"/>
  <c r="I19" i="15"/>
  <c r="H19" i="15"/>
  <c r="E19" i="15"/>
  <c r="I18" i="15"/>
  <c r="H18" i="15"/>
  <c r="E18" i="15"/>
  <c r="I17" i="15"/>
  <c r="H17" i="15"/>
  <c r="E17" i="15"/>
  <c r="I16" i="15"/>
  <c r="H16" i="15"/>
  <c r="E16" i="15"/>
  <c r="I15" i="15"/>
  <c r="H15" i="15"/>
  <c r="E15" i="15"/>
  <c r="I14" i="15"/>
  <c r="H14" i="15"/>
  <c r="E14" i="15"/>
  <c r="I13" i="15"/>
  <c r="H13" i="15"/>
  <c r="E13" i="15"/>
  <c r="I12" i="15"/>
  <c r="H12" i="15"/>
  <c r="E12" i="15"/>
  <c r="I11" i="15"/>
  <c r="H11" i="15"/>
  <c r="E11" i="15"/>
  <c r="I10" i="15"/>
  <c r="H10" i="15"/>
  <c r="E10" i="15"/>
  <c r="I9" i="15"/>
  <c r="H9" i="15"/>
  <c r="E9" i="15"/>
  <c r="I8" i="15"/>
  <c r="H8" i="15"/>
  <c r="E8" i="15"/>
  <c r="E6" i="15"/>
  <c r="D6" i="15"/>
  <c r="E5" i="15"/>
  <c r="D5" i="15"/>
  <c r="E3" i="15"/>
  <c r="D3" i="15"/>
  <c r="I64" i="14"/>
  <c r="H64" i="14"/>
  <c r="E64" i="14"/>
  <c r="I63" i="14"/>
  <c r="H63" i="14"/>
  <c r="E63" i="14"/>
  <c r="I62" i="14"/>
  <c r="H62" i="14"/>
  <c r="E62" i="14"/>
  <c r="I61" i="14"/>
  <c r="H61" i="14"/>
  <c r="E61" i="14"/>
  <c r="I60" i="14"/>
  <c r="H60" i="14"/>
  <c r="E60" i="14"/>
  <c r="I59" i="14"/>
  <c r="H59" i="14"/>
  <c r="E59" i="14"/>
  <c r="I58" i="14"/>
  <c r="H58" i="14"/>
  <c r="E58" i="14"/>
  <c r="I57" i="14"/>
  <c r="H57" i="14"/>
  <c r="E57" i="14"/>
  <c r="I56" i="14"/>
  <c r="H56" i="14"/>
  <c r="E56" i="14"/>
  <c r="I55" i="14"/>
  <c r="H55" i="14"/>
  <c r="E55" i="14"/>
  <c r="I54" i="14"/>
  <c r="H54" i="14"/>
  <c r="E54" i="14"/>
  <c r="I53" i="14"/>
  <c r="H53" i="14"/>
  <c r="E53" i="14"/>
  <c r="I52" i="14"/>
  <c r="H52" i="14"/>
  <c r="E52" i="14"/>
  <c r="I51" i="14"/>
  <c r="H51" i="14"/>
  <c r="E51" i="14"/>
  <c r="I50" i="14"/>
  <c r="H50" i="14"/>
  <c r="E50" i="14"/>
  <c r="I49" i="14"/>
  <c r="H49" i="14"/>
  <c r="E49" i="14"/>
  <c r="I48" i="14"/>
  <c r="H48" i="14"/>
  <c r="E48" i="14"/>
  <c r="I47" i="14"/>
  <c r="H47" i="14"/>
  <c r="E47" i="14"/>
  <c r="I46" i="14"/>
  <c r="H46" i="14"/>
  <c r="E46" i="14"/>
  <c r="I45" i="14"/>
  <c r="H45" i="14"/>
  <c r="E45" i="14"/>
  <c r="I44" i="14"/>
  <c r="H44" i="14"/>
  <c r="E44" i="14"/>
  <c r="I43" i="14"/>
  <c r="H43" i="14"/>
  <c r="E43" i="14"/>
  <c r="I42" i="14"/>
  <c r="H42" i="14"/>
  <c r="E42" i="14"/>
  <c r="I41" i="14"/>
  <c r="H41" i="14"/>
  <c r="E41" i="14"/>
  <c r="I40" i="14"/>
  <c r="H40" i="14"/>
  <c r="E40" i="14"/>
  <c r="I39" i="14"/>
  <c r="H39" i="14"/>
  <c r="E39" i="14"/>
  <c r="I38" i="14"/>
  <c r="H38" i="14"/>
  <c r="E38" i="14"/>
  <c r="I37" i="14"/>
  <c r="H37" i="14"/>
  <c r="E37" i="14"/>
  <c r="I36" i="14"/>
  <c r="H36" i="14"/>
  <c r="E36" i="14"/>
  <c r="I35" i="14"/>
  <c r="H35" i="14"/>
  <c r="E35" i="14"/>
  <c r="I34" i="14"/>
  <c r="H34" i="14"/>
  <c r="E34" i="14"/>
  <c r="I33" i="14"/>
  <c r="H33" i="14"/>
  <c r="E33" i="14"/>
  <c r="I32" i="14"/>
  <c r="H32" i="14"/>
  <c r="E32" i="14"/>
  <c r="I31" i="14"/>
  <c r="H31" i="14"/>
  <c r="E31" i="14"/>
  <c r="I30" i="14"/>
  <c r="H30" i="14"/>
  <c r="E30" i="14"/>
  <c r="I29" i="14"/>
  <c r="H29" i="14"/>
  <c r="E29" i="14"/>
  <c r="I28" i="14"/>
  <c r="H28" i="14"/>
  <c r="E28" i="14"/>
  <c r="I27" i="14"/>
  <c r="H27" i="14"/>
  <c r="E27" i="14"/>
  <c r="I26" i="14"/>
  <c r="H26" i="14"/>
  <c r="E26" i="14"/>
  <c r="I25" i="14"/>
  <c r="H25" i="14"/>
  <c r="E25" i="14"/>
  <c r="I24" i="14"/>
  <c r="H24" i="14"/>
  <c r="E24" i="14"/>
  <c r="I23" i="14"/>
  <c r="H23" i="14"/>
  <c r="E23" i="14"/>
  <c r="I22" i="14"/>
  <c r="H22" i="14"/>
  <c r="E22" i="14"/>
  <c r="I21" i="14"/>
  <c r="H21" i="14"/>
  <c r="E21" i="14"/>
  <c r="I20" i="14"/>
  <c r="H20" i="14"/>
  <c r="E20" i="14"/>
  <c r="I19" i="14"/>
  <c r="H19" i="14"/>
  <c r="E19" i="14"/>
  <c r="I18" i="14"/>
  <c r="H18" i="14"/>
  <c r="E18" i="14"/>
  <c r="I17" i="14"/>
  <c r="H17" i="14"/>
  <c r="E17" i="14"/>
  <c r="I16" i="14"/>
  <c r="H16" i="14"/>
  <c r="E16" i="14"/>
  <c r="I15" i="14"/>
  <c r="H15" i="14"/>
  <c r="E15" i="14"/>
  <c r="I14" i="14"/>
  <c r="H14" i="14"/>
  <c r="E14" i="14"/>
  <c r="I13" i="14"/>
  <c r="H13" i="14"/>
  <c r="E13" i="14"/>
  <c r="I12" i="14"/>
  <c r="H12" i="14"/>
  <c r="E12" i="14"/>
  <c r="I11" i="14"/>
  <c r="H11" i="14"/>
  <c r="E11" i="14"/>
  <c r="I10" i="14"/>
  <c r="H10" i="14"/>
  <c r="E10" i="14"/>
  <c r="I9" i="14"/>
  <c r="H9" i="14"/>
  <c r="E9" i="14"/>
  <c r="I8" i="14"/>
  <c r="H8" i="14"/>
  <c r="E8" i="14"/>
  <c r="E6" i="14"/>
  <c r="D6" i="14"/>
  <c r="D5" i="14"/>
  <c r="E3" i="14"/>
  <c r="D3" i="14"/>
  <c r="I51" i="13"/>
  <c r="H51" i="13"/>
  <c r="E51" i="13"/>
  <c r="I50" i="13"/>
  <c r="H50" i="13"/>
  <c r="E50" i="13"/>
  <c r="I49" i="13"/>
  <c r="H49" i="13"/>
  <c r="E49" i="13"/>
  <c r="I48" i="13"/>
  <c r="H48" i="13"/>
  <c r="E48" i="13"/>
  <c r="I47" i="13"/>
  <c r="H47" i="13"/>
  <c r="E47" i="13"/>
  <c r="I46" i="13"/>
  <c r="H46" i="13"/>
  <c r="E46" i="13"/>
  <c r="I45" i="13"/>
  <c r="H45" i="13"/>
  <c r="E45" i="13"/>
  <c r="I44" i="13"/>
  <c r="H44" i="13"/>
  <c r="E44" i="13"/>
  <c r="I43" i="13"/>
  <c r="H43" i="13"/>
  <c r="E43" i="13"/>
  <c r="I42" i="13"/>
  <c r="H42" i="13"/>
  <c r="E42" i="13"/>
  <c r="I41" i="13"/>
  <c r="H41" i="13"/>
  <c r="E41" i="13"/>
  <c r="I40" i="13"/>
  <c r="H40" i="13"/>
  <c r="E40" i="13"/>
  <c r="I39" i="13"/>
  <c r="H39" i="13"/>
  <c r="E39" i="13"/>
  <c r="I38" i="13"/>
  <c r="H38" i="13"/>
  <c r="E38" i="13"/>
  <c r="I37" i="13"/>
  <c r="H37" i="13"/>
  <c r="E37" i="13"/>
  <c r="I36" i="13"/>
  <c r="H36" i="13"/>
  <c r="E36" i="13"/>
  <c r="I35" i="13"/>
  <c r="H35" i="13"/>
  <c r="E35" i="13"/>
  <c r="I34" i="13"/>
  <c r="H34" i="13"/>
  <c r="E34" i="13"/>
  <c r="I33" i="13"/>
  <c r="H33" i="13"/>
  <c r="E33" i="13"/>
  <c r="I32" i="13"/>
  <c r="H32" i="13"/>
  <c r="E32" i="13"/>
  <c r="I31" i="13"/>
  <c r="H31" i="13"/>
  <c r="E31" i="13"/>
  <c r="I30" i="13"/>
  <c r="H30" i="13"/>
  <c r="E30" i="13"/>
  <c r="I29" i="13"/>
  <c r="H29" i="13"/>
  <c r="E29" i="13"/>
  <c r="I28" i="13"/>
  <c r="H28" i="13"/>
  <c r="E28" i="13"/>
  <c r="I27" i="13"/>
  <c r="H27" i="13"/>
  <c r="E27" i="13"/>
  <c r="I26" i="13"/>
  <c r="H26" i="13"/>
  <c r="E26" i="13"/>
  <c r="I25" i="13"/>
  <c r="H25" i="13"/>
  <c r="E25" i="13"/>
  <c r="I24" i="13"/>
  <c r="H24" i="13"/>
  <c r="E24" i="13"/>
  <c r="I23" i="13"/>
  <c r="H23" i="13"/>
  <c r="E23" i="13"/>
  <c r="I22" i="13"/>
  <c r="H22" i="13"/>
  <c r="E22" i="13"/>
  <c r="I21" i="13"/>
  <c r="H21" i="13"/>
  <c r="E21" i="13"/>
  <c r="I20" i="13"/>
  <c r="H20" i="13"/>
  <c r="E20" i="13"/>
  <c r="I19" i="13"/>
  <c r="H19" i="13"/>
  <c r="E19" i="13"/>
  <c r="I18" i="13"/>
  <c r="H18" i="13"/>
  <c r="E18" i="13"/>
  <c r="I17" i="13"/>
  <c r="H17" i="13"/>
  <c r="E17" i="13"/>
  <c r="I16" i="13"/>
  <c r="H16" i="13"/>
  <c r="E16" i="13"/>
  <c r="I15" i="13"/>
  <c r="H15" i="13"/>
  <c r="E15" i="13"/>
  <c r="I14" i="13"/>
  <c r="H14" i="13"/>
  <c r="E14" i="13"/>
  <c r="I13" i="13"/>
  <c r="H13" i="13"/>
  <c r="E13" i="13"/>
  <c r="I12" i="13"/>
  <c r="H12" i="13"/>
  <c r="E12" i="13"/>
  <c r="I11" i="13"/>
  <c r="H11" i="13"/>
  <c r="E11" i="13"/>
  <c r="I10" i="13"/>
  <c r="H10" i="13"/>
  <c r="E10" i="13"/>
  <c r="I9" i="13"/>
  <c r="H9" i="13"/>
  <c r="E9" i="13"/>
  <c r="I8" i="13"/>
  <c r="H8" i="13"/>
  <c r="E8" i="13"/>
  <c r="E6" i="13"/>
  <c r="D6" i="13"/>
  <c r="E5" i="13"/>
  <c r="D5" i="13"/>
  <c r="E3" i="13"/>
  <c r="D3" i="13"/>
  <c r="I101" i="12"/>
  <c r="H101" i="12"/>
  <c r="E101" i="12"/>
  <c r="I100" i="12"/>
  <c r="H100" i="12"/>
  <c r="E100" i="12"/>
  <c r="I99" i="12"/>
  <c r="H99" i="12"/>
  <c r="E99" i="12"/>
  <c r="I98" i="12"/>
  <c r="H98" i="12"/>
  <c r="E98" i="12"/>
  <c r="I97" i="12"/>
  <c r="H97" i="12"/>
  <c r="E97" i="12"/>
  <c r="I96" i="12"/>
  <c r="H96" i="12"/>
  <c r="E96" i="12"/>
  <c r="I95" i="12"/>
  <c r="H95" i="12"/>
  <c r="E95" i="12"/>
  <c r="I94" i="12"/>
  <c r="H94" i="12"/>
  <c r="E94" i="12"/>
  <c r="I93" i="12"/>
  <c r="H93" i="12"/>
  <c r="E93" i="12"/>
  <c r="I92" i="12"/>
  <c r="H92" i="12"/>
  <c r="E92" i="12"/>
  <c r="I91" i="12"/>
  <c r="H91" i="12"/>
  <c r="E91" i="12"/>
  <c r="I90" i="12"/>
  <c r="H90" i="12"/>
  <c r="E90" i="12"/>
  <c r="I89" i="12"/>
  <c r="H89" i="12"/>
  <c r="E89" i="12"/>
  <c r="I88" i="12"/>
  <c r="H88" i="12"/>
  <c r="E88" i="12"/>
  <c r="I87" i="12"/>
  <c r="H87" i="12"/>
  <c r="E87" i="12"/>
  <c r="I86" i="12"/>
  <c r="H86" i="12"/>
  <c r="E86" i="12"/>
  <c r="I85" i="12"/>
  <c r="H85" i="12"/>
  <c r="E85" i="12"/>
  <c r="I84" i="12"/>
  <c r="H84" i="12"/>
  <c r="E84" i="12"/>
  <c r="I83" i="12"/>
  <c r="H83" i="12"/>
  <c r="E83" i="12"/>
  <c r="I82" i="12"/>
  <c r="H82" i="12"/>
  <c r="E82" i="12"/>
  <c r="I81" i="12"/>
  <c r="H81" i="12"/>
  <c r="E81" i="12"/>
  <c r="I80" i="12"/>
  <c r="H80" i="12"/>
  <c r="E80" i="12"/>
  <c r="I79" i="12"/>
  <c r="H79" i="12"/>
  <c r="E79" i="12"/>
  <c r="I78" i="12"/>
  <c r="H78" i="12"/>
  <c r="E78" i="12"/>
  <c r="I77" i="12"/>
  <c r="H77" i="12"/>
  <c r="E77" i="12"/>
  <c r="I76" i="12"/>
  <c r="H76" i="12"/>
  <c r="E76" i="12"/>
  <c r="I75" i="12"/>
  <c r="H75" i="12"/>
  <c r="E75" i="12"/>
  <c r="I74" i="12"/>
  <c r="H74" i="12"/>
  <c r="E74" i="12"/>
  <c r="I73" i="12"/>
  <c r="H73" i="12"/>
  <c r="E73" i="12"/>
  <c r="I72" i="12"/>
  <c r="H72" i="12"/>
  <c r="E72" i="12"/>
  <c r="I71" i="12"/>
  <c r="H71" i="12"/>
  <c r="E71" i="12"/>
  <c r="I70" i="12"/>
  <c r="H70" i="12"/>
  <c r="E70" i="12"/>
  <c r="I69" i="12"/>
  <c r="H69" i="12"/>
  <c r="E69" i="12"/>
  <c r="I68" i="12"/>
  <c r="H68" i="12"/>
  <c r="E68" i="12"/>
  <c r="I67" i="12"/>
  <c r="H67" i="12"/>
  <c r="E67" i="12"/>
  <c r="I66" i="12"/>
  <c r="H66" i="12"/>
  <c r="E66" i="12"/>
  <c r="I65" i="12"/>
  <c r="H65" i="12"/>
  <c r="E65" i="12"/>
  <c r="I64" i="12"/>
  <c r="H64" i="12"/>
  <c r="E64" i="12"/>
  <c r="I63" i="12"/>
  <c r="H63" i="12"/>
  <c r="E63" i="12"/>
  <c r="I62" i="12"/>
  <c r="H62" i="12"/>
  <c r="E62" i="12"/>
  <c r="I61" i="12"/>
  <c r="H61" i="12"/>
  <c r="E61" i="12"/>
  <c r="I60" i="12"/>
  <c r="H60" i="12"/>
  <c r="E60" i="12"/>
  <c r="I59" i="12"/>
  <c r="H59" i="12"/>
  <c r="E59" i="12"/>
  <c r="I58" i="12"/>
  <c r="H58" i="12"/>
  <c r="E58" i="12"/>
  <c r="I57" i="12"/>
  <c r="H57" i="12"/>
  <c r="E57" i="12"/>
  <c r="I56" i="12"/>
  <c r="H56" i="12"/>
  <c r="E56" i="12"/>
  <c r="I55" i="12"/>
  <c r="H55" i="12"/>
  <c r="E55" i="12"/>
  <c r="I54" i="12"/>
  <c r="H54" i="12"/>
  <c r="E54" i="12"/>
  <c r="I53" i="12"/>
  <c r="H53" i="12"/>
  <c r="E53" i="12"/>
  <c r="I52" i="12"/>
  <c r="H52" i="12"/>
  <c r="E52" i="12"/>
  <c r="I51" i="12"/>
  <c r="H51" i="12"/>
  <c r="E51" i="12"/>
  <c r="I50" i="12"/>
  <c r="H50" i="12"/>
  <c r="E50" i="12"/>
  <c r="I49" i="12"/>
  <c r="H49" i="12"/>
  <c r="E49" i="12"/>
  <c r="I48" i="12"/>
  <c r="H48" i="12"/>
  <c r="E48" i="12"/>
  <c r="I47" i="12"/>
  <c r="H47" i="12"/>
  <c r="E47" i="12"/>
  <c r="I46" i="12"/>
  <c r="H46" i="12"/>
  <c r="E46" i="12"/>
  <c r="I45" i="12"/>
  <c r="H45" i="12"/>
  <c r="E45" i="12"/>
  <c r="I44" i="12"/>
  <c r="H44" i="12"/>
  <c r="E44" i="12"/>
  <c r="I43" i="12"/>
  <c r="H43" i="12"/>
  <c r="E43" i="12"/>
  <c r="I42" i="12"/>
  <c r="H42" i="12"/>
  <c r="E42" i="12"/>
  <c r="I41" i="12"/>
  <c r="H41" i="12"/>
  <c r="E41" i="12"/>
  <c r="I40" i="12"/>
  <c r="H40" i="12"/>
  <c r="E40" i="12"/>
  <c r="I39" i="12"/>
  <c r="H39" i="12"/>
  <c r="E39" i="12"/>
  <c r="I38" i="12"/>
  <c r="H38" i="12"/>
  <c r="E38" i="12"/>
  <c r="I37" i="12"/>
  <c r="H37" i="12"/>
  <c r="E37" i="12"/>
  <c r="I36" i="12"/>
  <c r="H36" i="12"/>
  <c r="E36" i="12"/>
  <c r="I35" i="12"/>
  <c r="H35" i="12"/>
  <c r="E35" i="12"/>
  <c r="I34" i="12"/>
  <c r="H34" i="12"/>
  <c r="E34" i="12"/>
  <c r="I33" i="12"/>
  <c r="H33" i="12"/>
  <c r="E33" i="12"/>
  <c r="I32" i="12"/>
  <c r="H32" i="12"/>
  <c r="E32" i="12"/>
  <c r="I31" i="12"/>
  <c r="H31" i="12"/>
  <c r="E31" i="12"/>
  <c r="I30" i="12"/>
  <c r="H30" i="12"/>
  <c r="E30" i="12"/>
  <c r="I29" i="12"/>
  <c r="H29" i="12"/>
  <c r="E29" i="12"/>
  <c r="I28" i="12"/>
  <c r="H28" i="12"/>
  <c r="E28" i="12"/>
  <c r="I27" i="12"/>
  <c r="H27" i="12"/>
  <c r="E27" i="12"/>
  <c r="I26" i="12"/>
  <c r="H26" i="12"/>
  <c r="E26" i="12"/>
  <c r="I25" i="12"/>
  <c r="H25" i="12"/>
  <c r="E25" i="12"/>
  <c r="I24" i="12"/>
  <c r="H24" i="12"/>
  <c r="E24" i="12"/>
  <c r="I23" i="12"/>
  <c r="H23" i="12"/>
  <c r="E23" i="12"/>
  <c r="I22" i="12"/>
  <c r="H22" i="12"/>
  <c r="E22" i="12"/>
  <c r="I21" i="12"/>
  <c r="H21" i="12"/>
  <c r="E21" i="12"/>
  <c r="I20" i="12"/>
  <c r="H20" i="12"/>
  <c r="E20" i="12"/>
  <c r="I19" i="12"/>
  <c r="H19" i="12"/>
  <c r="E19" i="12"/>
  <c r="I18" i="12"/>
  <c r="H18" i="12"/>
  <c r="E18" i="12"/>
  <c r="I17" i="12"/>
  <c r="H17" i="12"/>
  <c r="E17" i="12"/>
  <c r="I16" i="12"/>
  <c r="H16" i="12"/>
  <c r="E16" i="12"/>
  <c r="I15" i="12"/>
  <c r="H15" i="12"/>
  <c r="E15" i="12"/>
  <c r="I14" i="12"/>
  <c r="H14" i="12"/>
  <c r="E14" i="12"/>
  <c r="I13" i="12"/>
  <c r="H13" i="12"/>
  <c r="E13" i="12"/>
  <c r="I12" i="12"/>
  <c r="H12" i="12"/>
  <c r="E12" i="12"/>
  <c r="I11" i="12"/>
  <c r="H11" i="12"/>
  <c r="E11" i="12"/>
  <c r="I10" i="12"/>
  <c r="H10" i="12"/>
  <c r="E10" i="12"/>
  <c r="I9" i="12"/>
  <c r="H9" i="12"/>
  <c r="E9" i="12"/>
  <c r="I8" i="12"/>
  <c r="H8" i="12"/>
  <c r="E8" i="12"/>
  <c r="E6" i="12"/>
  <c r="D6" i="12"/>
  <c r="E5" i="12"/>
  <c r="D5" i="12"/>
  <c r="I90" i="11"/>
  <c r="H90" i="11"/>
  <c r="E90" i="11"/>
  <c r="I89" i="11"/>
  <c r="H89" i="11"/>
  <c r="E89" i="11"/>
  <c r="I88" i="11"/>
  <c r="H88" i="11"/>
  <c r="E88" i="11"/>
  <c r="I87" i="11"/>
  <c r="H87" i="11"/>
  <c r="E87" i="11"/>
  <c r="I86" i="11"/>
  <c r="H86" i="11"/>
  <c r="E86" i="11"/>
  <c r="I85" i="11"/>
  <c r="H85" i="11"/>
  <c r="E85" i="11"/>
  <c r="I84" i="11"/>
  <c r="H84" i="11"/>
  <c r="E84" i="11"/>
  <c r="I83" i="11"/>
  <c r="H83" i="11"/>
  <c r="E83" i="11"/>
  <c r="I82" i="11"/>
  <c r="H82" i="11"/>
  <c r="E82" i="11"/>
  <c r="I81" i="11"/>
  <c r="H81" i="11"/>
  <c r="E81" i="11"/>
  <c r="I80" i="11"/>
  <c r="H80" i="11"/>
  <c r="E80" i="11"/>
  <c r="I79" i="11"/>
  <c r="H79" i="11"/>
  <c r="E79" i="11"/>
  <c r="I78" i="11"/>
  <c r="H78" i="11"/>
  <c r="E78" i="11"/>
  <c r="I77" i="11"/>
  <c r="H77" i="11"/>
  <c r="E77" i="11"/>
  <c r="I76" i="11"/>
  <c r="H76" i="11"/>
  <c r="E76" i="11"/>
  <c r="I75" i="11"/>
  <c r="H75" i="11"/>
  <c r="E75" i="11"/>
  <c r="I74" i="11"/>
  <c r="H74" i="11"/>
  <c r="E74" i="11"/>
  <c r="I73" i="11"/>
  <c r="H73" i="11"/>
  <c r="E73" i="11"/>
  <c r="I72" i="11"/>
  <c r="H72" i="11"/>
  <c r="E72" i="11"/>
  <c r="I71" i="11"/>
  <c r="H71" i="11"/>
  <c r="E71" i="11"/>
  <c r="I70" i="11"/>
  <c r="H70" i="11"/>
  <c r="E70" i="11"/>
  <c r="I69" i="11"/>
  <c r="H69" i="11"/>
  <c r="E69" i="11"/>
  <c r="I68" i="11"/>
  <c r="H68" i="11"/>
  <c r="E68" i="11"/>
  <c r="I67" i="11"/>
  <c r="H67" i="11"/>
  <c r="E67" i="11"/>
  <c r="I66" i="11"/>
  <c r="H66" i="11"/>
  <c r="E66" i="11"/>
  <c r="I65" i="11"/>
  <c r="H65" i="11"/>
  <c r="E65" i="11"/>
  <c r="I64" i="11"/>
  <c r="H64" i="11"/>
  <c r="E64" i="11"/>
  <c r="I63" i="11"/>
  <c r="H63" i="11"/>
  <c r="E63" i="11"/>
  <c r="I62" i="11"/>
  <c r="H62" i="11"/>
  <c r="E62" i="11"/>
  <c r="I61" i="11"/>
  <c r="H61" i="11"/>
  <c r="E61" i="11"/>
  <c r="I60" i="11"/>
  <c r="H60" i="11"/>
  <c r="E60" i="11"/>
  <c r="I59" i="11"/>
  <c r="H59" i="11"/>
  <c r="E59" i="11"/>
  <c r="I58" i="11"/>
  <c r="H58" i="11"/>
  <c r="E58" i="11"/>
  <c r="I57" i="11"/>
  <c r="H57" i="11"/>
  <c r="E57" i="11"/>
  <c r="I56" i="11"/>
  <c r="H56" i="11"/>
  <c r="E56" i="11"/>
  <c r="I55" i="11"/>
  <c r="H55" i="11"/>
  <c r="E55" i="11"/>
  <c r="I54" i="11"/>
  <c r="H54" i="11"/>
  <c r="E54" i="11"/>
  <c r="I53" i="11"/>
  <c r="H53" i="11"/>
  <c r="E53" i="11"/>
  <c r="I52" i="11"/>
  <c r="H52" i="11"/>
  <c r="E52" i="11"/>
  <c r="I51" i="11"/>
  <c r="H51" i="11"/>
  <c r="E51" i="11"/>
  <c r="I50" i="11"/>
  <c r="H50" i="11"/>
  <c r="E50" i="11"/>
  <c r="I49" i="11"/>
  <c r="H49" i="11"/>
  <c r="E49" i="11"/>
  <c r="I48" i="11"/>
  <c r="H48" i="11"/>
  <c r="E48" i="11"/>
  <c r="I47" i="11"/>
  <c r="H47" i="11"/>
  <c r="E47" i="11"/>
  <c r="I46" i="11"/>
  <c r="H46" i="11"/>
  <c r="E46" i="11"/>
  <c r="I45" i="11"/>
  <c r="H45" i="11"/>
  <c r="E45" i="11"/>
  <c r="I44" i="11"/>
  <c r="H44" i="11"/>
  <c r="E44" i="11"/>
  <c r="I43" i="11"/>
  <c r="H43" i="11"/>
  <c r="E43" i="11"/>
  <c r="I42" i="11"/>
  <c r="H42" i="11"/>
  <c r="E42" i="11"/>
  <c r="I41" i="11"/>
  <c r="H41" i="11"/>
  <c r="E41" i="11"/>
  <c r="I40" i="11"/>
  <c r="H40" i="11"/>
  <c r="E40" i="11"/>
  <c r="I39" i="11"/>
  <c r="H39" i="11"/>
  <c r="E39" i="11"/>
  <c r="I38" i="11"/>
  <c r="H38" i="11"/>
  <c r="E38" i="11"/>
  <c r="I37" i="11"/>
  <c r="H37" i="11"/>
  <c r="E37" i="11"/>
  <c r="I36" i="11"/>
  <c r="H36" i="11"/>
  <c r="E36" i="11"/>
  <c r="I35" i="11"/>
  <c r="H35" i="11"/>
  <c r="E35" i="11"/>
  <c r="I34" i="11"/>
  <c r="H34" i="11"/>
  <c r="E34" i="11"/>
  <c r="I33" i="11"/>
  <c r="H33" i="11"/>
  <c r="E33" i="11"/>
  <c r="I32" i="11"/>
  <c r="H32" i="11"/>
  <c r="E32" i="11"/>
  <c r="I31" i="11"/>
  <c r="H31" i="11"/>
  <c r="E31" i="11"/>
  <c r="I30" i="11"/>
  <c r="H30" i="11"/>
  <c r="E30" i="11"/>
  <c r="I29" i="11"/>
  <c r="H29" i="11"/>
  <c r="E29" i="11"/>
  <c r="I28" i="11"/>
  <c r="H28" i="11"/>
  <c r="E28" i="11"/>
  <c r="I27" i="11"/>
  <c r="H27" i="11"/>
  <c r="E27" i="11"/>
  <c r="I26" i="11"/>
  <c r="H26" i="11"/>
  <c r="E26" i="11"/>
  <c r="I25" i="11"/>
  <c r="H25" i="11"/>
  <c r="E25" i="11"/>
  <c r="I24" i="11"/>
  <c r="H24" i="11"/>
  <c r="E24" i="11"/>
  <c r="I23" i="11"/>
  <c r="H23" i="11"/>
  <c r="E23" i="11"/>
  <c r="I22" i="11"/>
  <c r="H22" i="11"/>
  <c r="E22" i="11"/>
  <c r="I21" i="11"/>
  <c r="H21" i="11"/>
  <c r="E21" i="11"/>
  <c r="I20" i="11"/>
  <c r="H20" i="11"/>
  <c r="E20" i="11"/>
  <c r="I19" i="11"/>
  <c r="H19" i="11"/>
  <c r="E19" i="11"/>
  <c r="I18" i="11"/>
  <c r="H18" i="11"/>
  <c r="E18" i="11"/>
  <c r="I17" i="11"/>
  <c r="H17" i="11"/>
  <c r="E17" i="11"/>
  <c r="I16" i="11"/>
  <c r="H16" i="11"/>
  <c r="E16" i="11"/>
  <c r="I15" i="11"/>
  <c r="H15" i="11"/>
  <c r="E15" i="11"/>
  <c r="I14" i="11"/>
  <c r="H14" i="11"/>
  <c r="E14" i="11"/>
  <c r="I13" i="11"/>
  <c r="H13" i="11"/>
  <c r="E13" i="11"/>
  <c r="I12" i="11"/>
  <c r="H12" i="11"/>
  <c r="E12" i="11"/>
  <c r="I11" i="11"/>
  <c r="H11" i="11"/>
  <c r="E11" i="11"/>
  <c r="I10" i="11"/>
  <c r="H10" i="11"/>
  <c r="E10" i="11"/>
  <c r="I9" i="11"/>
  <c r="H9" i="11"/>
  <c r="E9" i="11"/>
  <c r="I8" i="11"/>
  <c r="H8" i="11"/>
  <c r="E8" i="11"/>
  <c r="E6" i="11"/>
  <c r="D6" i="11"/>
  <c r="E5" i="11"/>
  <c r="D5" i="11"/>
  <c r="E3" i="11"/>
  <c r="D3" i="11"/>
  <c r="I115" i="9"/>
  <c r="H115" i="9"/>
  <c r="E115" i="9"/>
  <c r="I114" i="9"/>
  <c r="H114" i="9"/>
  <c r="E114" i="9"/>
  <c r="I113" i="9"/>
  <c r="H113" i="9"/>
  <c r="E113" i="9"/>
  <c r="I112" i="9"/>
  <c r="H112" i="9"/>
  <c r="E112" i="9"/>
  <c r="I111" i="9"/>
  <c r="H111" i="9"/>
  <c r="E111" i="9"/>
  <c r="I110" i="9"/>
  <c r="H110" i="9"/>
  <c r="E110" i="9"/>
  <c r="I109" i="9"/>
  <c r="H109" i="9"/>
  <c r="E109" i="9"/>
  <c r="I108" i="9"/>
  <c r="H108" i="9"/>
  <c r="E108" i="9"/>
  <c r="I107" i="9"/>
  <c r="H107" i="9"/>
  <c r="E107" i="9"/>
  <c r="I106" i="9"/>
  <c r="H106" i="9"/>
  <c r="E106" i="9"/>
  <c r="I105" i="9"/>
  <c r="H105" i="9"/>
  <c r="E105" i="9"/>
  <c r="I104" i="9"/>
  <c r="H104" i="9"/>
  <c r="E104" i="9"/>
  <c r="I103" i="9"/>
  <c r="H103" i="9"/>
  <c r="E103" i="9"/>
  <c r="I102" i="9"/>
  <c r="H102" i="9"/>
  <c r="E102" i="9"/>
  <c r="I101" i="9"/>
  <c r="H101" i="9"/>
  <c r="E101" i="9"/>
  <c r="I100" i="9"/>
  <c r="H100" i="9"/>
  <c r="E100" i="9"/>
  <c r="I99" i="9"/>
  <c r="H99" i="9"/>
  <c r="E99" i="9"/>
  <c r="I98" i="9"/>
  <c r="H98" i="9"/>
  <c r="E98" i="9"/>
  <c r="I97" i="9"/>
  <c r="H97" i="9"/>
  <c r="E97" i="9"/>
  <c r="I96" i="9"/>
  <c r="H96" i="9"/>
  <c r="E96" i="9"/>
  <c r="I95" i="9"/>
  <c r="H95" i="9"/>
  <c r="E95" i="9"/>
  <c r="I94" i="9"/>
  <c r="H94" i="9"/>
  <c r="E94" i="9"/>
  <c r="I93" i="9"/>
  <c r="H93" i="9"/>
  <c r="E93" i="9"/>
  <c r="I92" i="9"/>
  <c r="H92" i="9"/>
  <c r="E92" i="9"/>
  <c r="I91" i="9"/>
  <c r="H91" i="9"/>
  <c r="E91" i="9"/>
  <c r="I90" i="9"/>
  <c r="H90" i="9"/>
  <c r="E90" i="9"/>
  <c r="I89" i="9"/>
  <c r="H89" i="9"/>
  <c r="E89" i="9"/>
  <c r="I88" i="9"/>
  <c r="H88" i="9"/>
  <c r="E88" i="9"/>
  <c r="I87" i="9"/>
  <c r="H87" i="9"/>
  <c r="E87" i="9"/>
  <c r="I86" i="9"/>
  <c r="H86" i="9"/>
  <c r="E86" i="9"/>
  <c r="I85" i="9"/>
  <c r="H85" i="9"/>
  <c r="E85" i="9"/>
  <c r="I84" i="9"/>
  <c r="H84" i="9"/>
  <c r="E84" i="9"/>
  <c r="I83" i="9"/>
  <c r="H83" i="9"/>
  <c r="E83" i="9"/>
  <c r="I82" i="9"/>
  <c r="H82" i="9"/>
  <c r="E82" i="9"/>
  <c r="I81" i="9"/>
  <c r="H81" i="9"/>
  <c r="E81" i="9"/>
  <c r="I80" i="9"/>
  <c r="H80" i="9"/>
  <c r="E80" i="9"/>
  <c r="I79" i="9"/>
  <c r="H79" i="9"/>
  <c r="E79" i="9"/>
  <c r="I78" i="9"/>
  <c r="H78" i="9"/>
  <c r="E78" i="9"/>
  <c r="I77" i="9"/>
  <c r="H77" i="9"/>
  <c r="E77" i="9"/>
  <c r="I76" i="9"/>
  <c r="H76" i="9"/>
  <c r="E76" i="9"/>
  <c r="I75" i="9"/>
  <c r="H75" i="9"/>
  <c r="E75" i="9"/>
  <c r="I74" i="9"/>
  <c r="H74" i="9"/>
  <c r="E74" i="9"/>
  <c r="I73" i="9"/>
  <c r="H73" i="9"/>
  <c r="E73" i="9"/>
  <c r="I72" i="9"/>
  <c r="H72" i="9"/>
  <c r="E72" i="9"/>
  <c r="I71" i="9"/>
  <c r="H71" i="9"/>
  <c r="E71" i="9"/>
  <c r="I70" i="9"/>
  <c r="H70" i="9"/>
  <c r="E70" i="9"/>
  <c r="I69" i="9"/>
  <c r="H69" i="9"/>
  <c r="E69" i="9"/>
  <c r="I68" i="9"/>
  <c r="H68" i="9"/>
  <c r="E68" i="9"/>
  <c r="I67" i="9"/>
  <c r="H67" i="9"/>
  <c r="E67" i="9"/>
  <c r="I66" i="9"/>
  <c r="H66" i="9"/>
  <c r="E66" i="9"/>
  <c r="I65" i="9"/>
  <c r="H65" i="9"/>
  <c r="E65" i="9"/>
  <c r="I64" i="9"/>
  <c r="H64" i="9"/>
  <c r="E64" i="9"/>
  <c r="I63" i="9"/>
  <c r="H63" i="9"/>
  <c r="E63" i="9"/>
  <c r="I62" i="9"/>
  <c r="H62" i="9"/>
  <c r="E62" i="9"/>
  <c r="I61" i="9"/>
  <c r="H61" i="9"/>
  <c r="E61" i="9"/>
  <c r="I60" i="9"/>
  <c r="H60" i="9"/>
  <c r="E60" i="9"/>
  <c r="I59" i="9"/>
  <c r="H59" i="9"/>
  <c r="E59" i="9"/>
  <c r="I58" i="9"/>
  <c r="H58" i="9"/>
  <c r="E58" i="9"/>
  <c r="I57" i="9"/>
  <c r="H57" i="9"/>
  <c r="E57" i="9"/>
  <c r="I56" i="9"/>
  <c r="H56" i="9"/>
  <c r="E56" i="9"/>
  <c r="I55" i="9"/>
  <c r="H55" i="9"/>
  <c r="E55" i="9"/>
  <c r="I54" i="9"/>
  <c r="H54" i="9"/>
  <c r="E54" i="9"/>
  <c r="I53" i="9"/>
  <c r="H53" i="9"/>
  <c r="E53" i="9"/>
  <c r="I52" i="9"/>
  <c r="H52" i="9"/>
  <c r="E52" i="9"/>
  <c r="I51" i="9"/>
  <c r="H51" i="9"/>
  <c r="E51" i="9"/>
  <c r="I50" i="9"/>
  <c r="H50" i="9"/>
  <c r="E50" i="9"/>
  <c r="I49" i="9"/>
  <c r="H49" i="9"/>
  <c r="E49" i="9"/>
  <c r="I48" i="9"/>
  <c r="H48" i="9"/>
  <c r="E48" i="9"/>
  <c r="I47" i="9"/>
  <c r="H47" i="9"/>
  <c r="E47" i="9"/>
  <c r="I46" i="9"/>
  <c r="H46" i="9"/>
  <c r="E46" i="9"/>
  <c r="I45" i="9"/>
  <c r="H45" i="9"/>
  <c r="E45" i="9"/>
  <c r="I44" i="9"/>
  <c r="H44" i="9"/>
  <c r="E44" i="9"/>
  <c r="I43" i="9"/>
  <c r="H43" i="9"/>
  <c r="E43" i="9"/>
  <c r="I42" i="9"/>
  <c r="H42" i="9"/>
  <c r="E42" i="9"/>
  <c r="I41" i="9"/>
  <c r="H41" i="9"/>
  <c r="E41" i="9"/>
  <c r="I40" i="9"/>
  <c r="H40" i="9"/>
  <c r="E40" i="9"/>
  <c r="I39" i="9"/>
  <c r="H39" i="9"/>
  <c r="E39" i="9"/>
  <c r="I38" i="9"/>
  <c r="H38" i="9"/>
  <c r="E38" i="9"/>
  <c r="I37" i="9"/>
  <c r="H37" i="9"/>
  <c r="E37" i="9"/>
  <c r="I36" i="9"/>
  <c r="H36" i="9"/>
  <c r="E36" i="9"/>
  <c r="I35" i="9"/>
  <c r="H35" i="9"/>
  <c r="E35" i="9"/>
  <c r="I34" i="9"/>
  <c r="H34" i="9"/>
  <c r="E34" i="9"/>
  <c r="I33" i="9"/>
  <c r="H33" i="9"/>
  <c r="E33" i="9"/>
  <c r="I32" i="9"/>
  <c r="H32" i="9"/>
  <c r="E32" i="9"/>
  <c r="I31" i="9"/>
  <c r="H31" i="9"/>
  <c r="E31" i="9"/>
  <c r="I30" i="9"/>
  <c r="H30" i="9"/>
  <c r="E30" i="9"/>
  <c r="I29" i="9"/>
  <c r="H29" i="9"/>
  <c r="E29" i="9"/>
  <c r="I28" i="9"/>
  <c r="H28" i="9"/>
  <c r="E28" i="9"/>
  <c r="I27" i="9"/>
  <c r="H27" i="9"/>
  <c r="E27" i="9"/>
  <c r="I26" i="9"/>
  <c r="H26" i="9"/>
  <c r="E26" i="9"/>
  <c r="I25" i="9"/>
  <c r="H25" i="9"/>
  <c r="E25" i="9"/>
  <c r="I24" i="9"/>
  <c r="H24" i="9"/>
  <c r="E24" i="9"/>
  <c r="I23" i="9"/>
  <c r="H23" i="9"/>
  <c r="E23" i="9"/>
  <c r="I22" i="9"/>
  <c r="H22" i="9"/>
  <c r="E22" i="9"/>
  <c r="I21" i="9"/>
  <c r="H21" i="9"/>
  <c r="E21" i="9"/>
  <c r="I20" i="9"/>
  <c r="H20" i="9"/>
  <c r="E20" i="9"/>
  <c r="I19" i="9"/>
  <c r="H19" i="9"/>
  <c r="E19" i="9"/>
  <c r="I18" i="9"/>
  <c r="H18" i="9"/>
  <c r="E18" i="9"/>
  <c r="I17" i="9"/>
  <c r="H17" i="9"/>
  <c r="E17" i="9"/>
  <c r="I16" i="9"/>
  <c r="H16" i="9"/>
  <c r="E16" i="9"/>
  <c r="I15" i="9"/>
  <c r="H15" i="9"/>
  <c r="E15" i="9"/>
  <c r="I14" i="9"/>
  <c r="H14" i="9"/>
  <c r="E14" i="9"/>
  <c r="I13" i="9"/>
  <c r="H13" i="9"/>
  <c r="E13" i="9"/>
  <c r="I12" i="9"/>
  <c r="H12" i="9"/>
  <c r="E12" i="9"/>
  <c r="I11" i="9"/>
  <c r="H11" i="9"/>
  <c r="E11" i="9"/>
  <c r="I10" i="9"/>
  <c r="H10" i="9"/>
  <c r="E10" i="9"/>
  <c r="I9" i="9"/>
  <c r="H9" i="9"/>
  <c r="E9" i="9"/>
  <c r="I8" i="9"/>
  <c r="H8" i="9"/>
  <c r="E8" i="9"/>
  <c r="E6" i="9"/>
  <c r="D6" i="9"/>
  <c r="E5" i="9"/>
  <c r="D5" i="9"/>
  <c r="E3" i="9"/>
  <c r="D3" i="9"/>
  <c r="I109" i="10"/>
  <c r="H109" i="10"/>
  <c r="E109" i="10"/>
  <c r="I108" i="10"/>
  <c r="H108" i="10"/>
  <c r="E108" i="10"/>
  <c r="I107" i="10"/>
  <c r="H107" i="10"/>
  <c r="E107" i="10"/>
  <c r="I106" i="10"/>
  <c r="H106" i="10"/>
  <c r="E106" i="10"/>
  <c r="I105" i="10"/>
  <c r="H105" i="10"/>
  <c r="E105" i="10"/>
  <c r="I104" i="10"/>
  <c r="H104" i="10"/>
  <c r="E104" i="10"/>
  <c r="I103" i="10"/>
  <c r="H103" i="10"/>
  <c r="E103" i="10"/>
  <c r="I102" i="10"/>
  <c r="H102" i="10"/>
  <c r="E102" i="10"/>
  <c r="I101" i="10"/>
  <c r="H101" i="10"/>
  <c r="E101" i="10"/>
  <c r="I100" i="10"/>
  <c r="H100" i="10"/>
  <c r="E100" i="10"/>
  <c r="I99" i="10"/>
  <c r="H99" i="10"/>
  <c r="E99" i="10"/>
  <c r="I98" i="10"/>
  <c r="H98" i="10"/>
  <c r="E98" i="10"/>
  <c r="I97" i="10"/>
  <c r="H97" i="10"/>
  <c r="E97" i="10"/>
  <c r="I96" i="10"/>
  <c r="H96" i="10"/>
  <c r="E96" i="10"/>
  <c r="I95" i="10"/>
  <c r="H95" i="10"/>
  <c r="E95" i="10"/>
  <c r="I94" i="10"/>
  <c r="H94" i="10"/>
  <c r="E94" i="10"/>
  <c r="I93" i="10"/>
  <c r="H93" i="10"/>
  <c r="E93" i="10"/>
  <c r="I92" i="10"/>
  <c r="H92" i="10"/>
  <c r="E92" i="10"/>
  <c r="I91" i="10"/>
  <c r="H91" i="10"/>
  <c r="E91" i="10"/>
  <c r="I90" i="10"/>
  <c r="H90" i="10"/>
  <c r="E90" i="10"/>
  <c r="I89" i="10"/>
  <c r="H89" i="10"/>
  <c r="E89" i="10"/>
  <c r="I88" i="10"/>
  <c r="H88" i="10"/>
  <c r="E88" i="10"/>
  <c r="I87" i="10"/>
  <c r="H87" i="10"/>
  <c r="E87" i="10"/>
  <c r="I86" i="10"/>
  <c r="H86" i="10"/>
  <c r="E86" i="10"/>
  <c r="I85" i="10"/>
  <c r="H85" i="10"/>
  <c r="E85" i="10"/>
  <c r="I84" i="10"/>
  <c r="H84" i="10"/>
  <c r="E84" i="10"/>
  <c r="I83" i="10"/>
  <c r="H83" i="10"/>
  <c r="E83" i="10"/>
  <c r="I82" i="10"/>
  <c r="H82" i="10"/>
  <c r="E82" i="10"/>
  <c r="I81" i="10"/>
  <c r="H81" i="10"/>
  <c r="E81" i="10"/>
  <c r="I80" i="10"/>
  <c r="H80" i="10"/>
  <c r="E80" i="10"/>
  <c r="I79" i="10"/>
  <c r="H79" i="10"/>
  <c r="E79" i="10"/>
  <c r="I78" i="10"/>
  <c r="H78" i="10"/>
  <c r="E78" i="10"/>
  <c r="I77" i="10"/>
  <c r="H77" i="10"/>
  <c r="E77" i="10"/>
  <c r="I76" i="10"/>
  <c r="H76" i="10"/>
  <c r="E76" i="10"/>
  <c r="I75" i="10"/>
  <c r="H75" i="10"/>
  <c r="E75" i="10"/>
  <c r="I74" i="10"/>
  <c r="H74" i="10"/>
  <c r="E74" i="10"/>
  <c r="I73" i="10"/>
  <c r="H73" i="10"/>
  <c r="E73" i="10"/>
  <c r="I72" i="10"/>
  <c r="H72" i="10"/>
  <c r="E72" i="10"/>
  <c r="I71" i="10"/>
  <c r="H71" i="10"/>
  <c r="E71" i="10"/>
  <c r="I70" i="10"/>
  <c r="H70" i="10"/>
  <c r="E70" i="10"/>
  <c r="I69" i="10"/>
  <c r="H69" i="10"/>
  <c r="E69" i="10"/>
  <c r="I68" i="10"/>
  <c r="H68" i="10"/>
  <c r="E68" i="10"/>
  <c r="I67" i="10"/>
  <c r="H67" i="10"/>
  <c r="E67" i="10"/>
  <c r="I66" i="10"/>
  <c r="H66" i="10"/>
  <c r="E66" i="10"/>
  <c r="I65" i="10"/>
  <c r="H65" i="10"/>
  <c r="E65" i="10"/>
  <c r="I64" i="10"/>
  <c r="H64" i="10"/>
  <c r="E64" i="10"/>
  <c r="I63" i="10"/>
  <c r="H63" i="10"/>
  <c r="E63" i="10"/>
  <c r="I62" i="10"/>
  <c r="H62" i="10"/>
  <c r="E62" i="10"/>
  <c r="I61" i="10"/>
  <c r="H61" i="10"/>
  <c r="E61" i="10"/>
  <c r="I60" i="10"/>
  <c r="H60" i="10"/>
  <c r="E60" i="10"/>
  <c r="I59" i="10"/>
  <c r="H59" i="10"/>
  <c r="E59" i="10"/>
  <c r="I58" i="10"/>
  <c r="H58" i="10"/>
  <c r="E58" i="10"/>
  <c r="I57" i="10"/>
  <c r="H57" i="10"/>
  <c r="E57" i="10"/>
  <c r="I56" i="10"/>
  <c r="H56" i="10"/>
  <c r="E56" i="10"/>
  <c r="I55" i="10"/>
  <c r="H55" i="10"/>
  <c r="E55" i="10"/>
  <c r="I54" i="10"/>
  <c r="H54" i="10"/>
  <c r="E54" i="10"/>
  <c r="I53" i="10"/>
  <c r="H53" i="10"/>
  <c r="E53" i="10"/>
  <c r="I52" i="10"/>
  <c r="H52" i="10"/>
  <c r="E52" i="10"/>
  <c r="I51" i="10"/>
  <c r="H51" i="10"/>
  <c r="E51" i="10"/>
  <c r="I50" i="10"/>
  <c r="H50" i="10"/>
  <c r="E50" i="10"/>
  <c r="I49" i="10"/>
  <c r="H49" i="10"/>
  <c r="E49" i="10"/>
  <c r="I48" i="10"/>
  <c r="H48" i="10"/>
  <c r="E48" i="10"/>
  <c r="I47" i="10"/>
  <c r="H47" i="10"/>
  <c r="E47" i="10"/>
  <c r="I46" i="10"/>
  <c r="H46" i="10"/>
  <c r="E46" i="10"/>
  <c r="I45" i="10"/>
  <c r="H45" i="10"/>
  <c r="E45" i="10"/>
  <c r="I44" i="10"/>
  <c r="H44" i="10"/>
  <c r="E44" i="10"/>
  <c r="I43" i="10"/>
  <c r="H43" i="10"/>
  <c r="E43" i="10"/>
  <c r="I42" i="10"/>
  <c r="H42" i="10"/>
  <c r="E42" i="10"/>
  <c r="I41" i="10"/>
  <c r="H41" i="10"/>
  <c r="E41" i="10"/>
  <c r="I40" i="10"/>
  <c r="H40" i="10"/>
  <c r="E40" i="10"/>
  <c r="I39" i="10"/>
  <c r="H39" i="10"/>
  <c r="E39" i="10"/>
  <c r="I38" i="10"/>
  <c r="H38" i="10"/>
  <c r="E38" i="10"/>
  <c r="I37" i="10"/>
  <c r="H37" i="10"/>
  <c r="E37" i="10"/>
  <c r="I36" i="10"/>
  <c r="H36" i="10"/>
  <c r="E36" i="10"/>
  <c r="I35" i="10"/>
  <c r="H35" i="10"/>
  <c r="E35" i="10"/>
  <c r="I34" i="10"/>
  <c r="H34" i="10"/>
  <c r="E34" i="10"/>
  <c r="I33" i="10"/>
  <c r="H33" i="10"/>
  <c r="E33" i="10"/>
  <c r="I32" i="10"/>
  <c r="H32" i="10"/>
  <c r="E32" i="10"/>
  <c r="I31" i="10"/>
  <c r="H31" i="10"/>
  <c r="E31" i="10"/>
  <c r="I30" i="10"/>
  <c r="H30" i="10"/>
  <c r="E30" i="10"/>
  <c r="I29" i="10"/>
  <c r="H29" i="10"/>
  <c r="E29" i="10"/>
  <c r="I28" i="10"/>
  <c r="H28" i="10"/>
  <c r="E28" i="10"/>
  <c r="I27" i="10"/>
  <c r="H27" i="10"/>
  <c r="E27" i="10"/>
  <c r="I26" i="10"/>
  <c r="H26" i="10"/>
  <c r="E26" i="10"/>
  <c r="I25" i="10"/>
  <c r="H25" i="10"/>
  <c r="E25" i="10"/>
  <c r="I24" i="10"/>
  <c r="H24" i="10"/>
  <c r="E24" i="10"/>
  <c r="I23" i="10"/>
  <c r="H23" i="10"/>
  <c r="E23" i="10"/>
  <c r="I22" i="10"/>
  <c r="H22" i="10"/>
  <c r="E22" i="10"/>
  <c r="I21" i="10"/>
  <c r="H21" i="10"/>
  <c r="E21" i="10"/>
  <c r="I20" i="10"/>
  <c r="H20" i="10"/>
  <c r="E20" i="10"/>
  <c r="I19" i="10"/>
  <c r="H19" i="10"/>
  <c r="E19" i="10"/>
  <c r="I18" i="10"/>
  <c r="H18" i="10"/>
  <c r="E18" i="10"/>
  <c r="I17" i="10"/>
  <c r="H17" i="10"/>
  <c r="E17" i="10"/>
  <c r="I16" i="10"/>
  <c r="H16" i="10"/>
  <c r="E16" i="10"/>
  <c r="I15" i="10"/>
  <c r="H15" i="10"/>
  <c r="E15" i="10"/>
  <c r="I14" i="10"/>
  <c r="H14" i="10"/>
  <c r="E14" i="10"/>
  <c r="I13" i="10"/>
  <c r="H13" i="10"/>
  <c r="E13" i="10"/>
  <c r="I12" i="10"/>
  <c r="H12" i="10"/>
  <c r="E12" i="10"/>
  <c r="I11" i="10"/>
  <c r="H11" i="10"/>
  <c r="E11" i="10"/>
  <c r="I10" i="10"/>
  <c r="H10" i="10"/>
  <c r="E10" i="10"/>
  <c r="I9" i="10"/>
  <c r="H9" i="10"/>
  <c r="E9" i="10"/>
  <c r="I8" i="10"/>
  <c r="H8" i="10"/>
  <c r="E8" i="10"/>
  <c r="E6" i="10"/>
  <c r="D6" i="10"/>
  <c r="E5" i="10"/>
  <c r="D5" i="10"/>
  <c r="E3" i="10"/>
  <c r="D3" i="10"/>
  <c r="I74" i="8"/>
  <c r="H74" i="8"/>
  <c r="E74" i="8"/>
  <c r="I73" i="8"/>
  <c r="H73" i="8"/>
  <c r="E73" i="8"/>
  <c r="I72" i="8"/>
  <c r="H72" i="8"/>
  <c r="E72" i="8"/>
  <c r="I71" i="8"/>
  <c r="H71" i="8"/>
  <c r="E71" i="8"/>
  <c r="I70" i="8"/>
  <c r="H70" i="8"/>
  <c r="E70" i="8"/>
  <c r="I69" i="8"/>
  <c r="H69" i="8"/>
  <c r="E69" i="8"/>
  <c r="I68" i="8"/>
  <c r="H68" i="8"/>
  <c r="E68" i="8"/>
  <c r="I67" i="8"/>
  <c r="H67" i="8"/>
  <c r="E67" i="8"/>
  <c r="I66" i="8"/>
  <c r="H66" i="8"/>
  <c r="E66" i="8"/>
  <c r="I65" i="8"/>
  <c r="H65" i="8"/>
  <c r="E65" i="8"/>
  <c r="I64" i="8"/>
  <c r="H64" i="8"/>
  <c r="E64" i="8"/>
  <c r="I63" i="8"/>
  <c r="H63" i="8"/>
  <c r="E63" i="8"/>
  <c r="I62" i="8"/>
  <c r="H62" i="8"/>
  <c r="E62" i="8"/>
  <c r="I61" i="8"/>
  <c r="H61" i="8"/>
  <c r="E61" i="8"/>
  <c r="I60" i="8"/>
  <c r="H60" i="8"/>
  <c r="E60" i="8"/>
  <c r="I59" i="8"/>
  <c r="H59" i="8"/>
  <c r="E59" i="8"/>
  <c r="I58" i="8"/>
  <c r="H58" i="8"/>
  <c r="E58" i="8"/>
  <c r="I57" i="8"/>
  <c r="H57" i="8"/>
  <c r="E57" i="8"/>
  <c r="I56" i="8"/>
  <c r="H56" i="8"/>
  <c r="E56" i="8"/>
  <c r="I55" i="8"/>
  <c r="H55" i="8"/>
  <c r="E55" i="8"/>
  <c r="I54" i="8"/>
  <c r="H54" i="8"/>
  <c r="E54" i="8"/>
  <c r="I53" i="8"/>
  <c r="H53" i="8"/>
  <c r="E53" i="8"/>
  <c r="I52" i="8"/>
  <c r="H52" i="8"/>
  <c r="E52" i="8"/>
  <c r="I51" i="8"/>
  <c r="H51" i="8"/>
  <c r="E51" i="8"/>
  <c r="I50" i="8"/>
  <c r="H50" i="8"/>
  <c r="E50" i="8"/>
  <c r="I49" i="8"/>
  <c r="H49" i="8"/>
  <c r="E49" i="8"/>
  <c r="I48" i="8"/>
  <c r="H48" i="8"/>
  <c r="E48" i="8"/>
  <c r="I47" i="8"/>
  <c r="H47" i="8"/>
  <c r="E47" i="8"/>
  <c r="I46" i="8"/>
  <c r="H46" i="8"/>
  <c r="E46" i="8"/>
  <c r="I45" i="8"/>
  <c r="H45" i="8"/>
  <c r="E45" i="8"/>
  <c r="I44" i="8"/>
  <c r="H44" i="8"/>
  <c r="E44" i="8"/>
  <c r="I43" i="8"/>
  <c r="H43" i="8"/>
  <c r="E43" i="8"/>
  <c r="I42" i="8"/>
  <c r="H42" i="8"/>
  <c r="E42" i="8"/>
  <c r="I41" i="8"/>
  <c r="H41" i="8"/>
  <c r="E41" i="8"/>
  <c r="I40" i="8"/>
  <c r="H40" i="8"/>
  <c r="E40" i="8"/>
  <c r="I39" i="8"/>
  <c r="H39" i="8"/>
  <c r="E39" i="8"/>
  <c r="I38" i="8"/>
  <c r="H38" i="8"/>
  <c r="E38" i="8"/>
  <c r="I37" i="8"/>
  <c r="H37" i="8"/>
  <c r="E37" i="8"/>
  <c r="I36" i="8"/>
  <c r="H36" i="8"/>
  <c r="E36" i="8"/>
  <c r="I35" i="8"/>
  <c r="H35" i="8"/>
  <c r="E35" i="8"/>
  <c r="I34" i="8"/>
  <c r="H34" i="8"/>
  <c r="E34" i="8"/>
  <c r="I33" i="8"/>
  <c r="H33" i="8"/>
  <c r="E33" i="8"/>
  <c r="I32" i="8"/>
  <c r="H32" i="8"/>
  <c r="E32" i="8"/>
  <c r="I31" i="8"/>
  <c r="H31" i="8"/>
  <c r="E31" i="8"/>
  <c r="I30" i="8"/>
  <c r="H30" i="8"/>
  <c r="E30" i="8"/>
  <c r="I29" i="8"/>
  <c r="H29" i="8"/>
  <c r="E29" i="8"/>
  <c r="I28" i="8"/>
  <c r="H28" i="8"/>
  <c r="E28" i="8"/>
  <c r="I27" i="8"/>
  <c r="H27" i="8"/>
  <c r="E27" i="8"/>
  <c r="I26" i="8"/>
  <c r="H26" i="8"/>
  <c r="E26" i="8"/>
  <c r="I25" i="8"/>
  <c r="H25" i="8"/>
  <c r="E25" i="8"/>
  <c r="I24" i="8"/>
  <c r="H24" i="8"/>
  <c r="E24" i="8"/>
  <c r="I23" i="8"/>
  <c r="H23" i="8"/>
  <c r="E23" i="8"/>
  <c r="I22" i="8"/>
  <c r="H22" i="8"/>
  <c r="E22" i="8"/>
  <c r="I21" i="8"/>
  <c r="H21" i="8"/>
  <c r="E21" i="8"/>
  <c r="I20" i="8"/>
  <c r="H20" i="8"/>
  <c r="E20" i="8"/>
  <c r="I19" i="8"/>
  <c r="H19" i="8"/>
  <c r="E19" i="8"/>
  <c r="I18" i="8"/>
  <c r="H18" i="8"/>
  <c r="E18" i="8"/>
  <c r="I17" i="8"/>
  <c r="H17" i="8"/>
  <c r="E17" i="8"/>
  <c r="I16" i="8"/>
  <c r="H16" i="8"/>
  <c r="E16" i="8"/>
  <c r="I15" i="8"/>
  <c r="H15" i="8"/>
  <c r="E15" i="8"/>
  <c r="I14" i="8"/>
  <c r="H14" i="8"/>
  <c r="E14" i="8"/>
  <c r="I13" i="8"/>
  <c r="H13" i="8"/>
  <c r="E13" i="8"/>
  <c r="I12" i="8"/>
  <c r="H12" i="8"/>
  <c r="E12" i="8"/>
  <c r="I11" i="8"/>
  <c r="H11" i="8"/>
  <c r="E11" i="8"/>
  <c r="I10" i="8"/>
  <c r="H10" i="8"/>
  <c r="E10" i="8"/>
  <c r="I9" i="8"/>
  <c r="H9" i="8"/>
  <c r="E9" i="8"/>
  <c r="I8" i="8"/>
  <c r="H8" i="8"/>
  <c r="E8" i="8"/>
  <c r="E6" i="8"/>
  <c r="D6" i="8"/>
  <c r="E5" i="8"/>
  <c r="D5" i="8"/>
  <c r="E3" i="8"/>
  <c r="D3" i="8"/>
  <c r="I83" i="7"/>
  <c r="H83" i="7"/>
  <c r="E83" i="7"/>
  <c r="I82" i="7"/>
  <c r="H82" i="7"/>
  <c r="E82" i="7"/>
  <c r="I81" i="7"/>
  <c r="H81" i="7"/>
  <c r="E81" i="7"/>
  <c r="I80" i="7"/>
  <c r="H80" i="7"/>
  <c r="E80" i="7"/>
  <c r="I79" i="7"/>
  <c r="H79" i="7"/>
  <c r="E79" i="7"/>
  <c r="I78" i="7"/>
  <c r="H78" i="7"/>
  <c r="E78" i="7"/>
  <c r="I77" i="7"/>
  <c r="H77" i="7"/>
  <c r="E77" i="7"/>
  <c r="I76" i="7"/>
  <c r="H76" i="7"/>
  <c r="E76" i="7"/>
  <c r="I75" i="7"/>
  <c r="H75" i="7"/>
  <c r="E75" i="7"/>
  <c r="I74" i="7"/>
  <c r="H74" i="7"/>
  <c r="E74" i="7"/>
  <c r="I73" i="7"/>
  <c r="H73" i="7"/>
  <c r="E73" i="7"/>
  <c r="I72" i="7"/>
  <c r="H72" i="7"/>
  <c r="E72" i="7"/>
  <c r="I71" i="7"/>
  <c r="H71" i="7"/>
  <c r="E71" i="7"/>
  <c r="I70" i="7"/>
  <c r="H70" i="7"/>
  <c r="E70" i="7"/>
  <c r="I69" i="7"/>
  <c r="H69" i="7"/>
  <c r="E69" i="7"/>
  <c r="I68" i="7"/>
  <c r="H68" i="7"/>
  <c r="E68" i="7"/>
  <c r="I67" i="7"/>
  <c r="H67" i="7"/>
  <c r="E67" i="7"/>
  <c r="I66" i="7"/>
  <c r="H66" i="7"/>
  <c r="E66" i="7"/>
  <c r="I65" i="7"/>
  <c r="H65" i="7"/>
  <c r="E65" i="7"/>
  <c r="I64" i="7"/>
  <c r="H64" i="7"/>
  <c r="E64" i="7"/>
  <c r="I63" i="7"/>
  <c r="H63" i="7"/>
  <c r="E63" i="7"/>
  <c r="I62" i="7"/>
  <c r="H62" i="7"/>
  <c r="E62" i="7"/>
  <c r="I61" i="7"/>
  <c r="H61" i="7"/>
  <c r="E61" i="7"/>
  <c r="I60" i="7"/>
  <c r="H60" i="7"/>
  <c r="E60" i="7"/>
  <c r="I59" i="7"/>
  <c r="H59" i="7"/>
  <c r="E59" i="7"/>
  <c r="I58" i="7"/>
  <c r="H58" i="7"/>
  <c r="E58" i="7"/>
  <c r="I57" i="7"/>
  <c r="H57" i="7"/>
  <c r="E57" i="7"/>
  <c r="I56" i="7"/>
  <c r="H56" i="7"/>
  <c r="E56" i="7"/>
  <c r="I55" i="7"/>
  <c r="H55" i="7"/>
  <c r="E55" i="7"/>
  <c r="I54" i="7"/>
  <c r="H54" i="7"/>
  <c r="E54" i="7"/>
  <c r="I53" i="7"/>
  <c r="H53" i="7"/>
  <c r="E53" i="7"/>
  <c r="I52" i="7"/>
  <c r="H52" i="7"/>
  <c r="E52" i="7"/>
  <c r="I51" i="7"/>
  <c r="H51" i="7"/>
  <c r="E51" i="7"/>
  <c r="I50" i="7"/>
  <c r="H50" i="7"/>
  <c r="E50" i="7"/>
  <c r="I49" i="7"/>
  <c r="H49" i="7"/>
  <c r="E49" i="7"/>
  <c r="I48" i="7"/>
  <c r="H48" i="7"/>
  <c r="E48" i="7"/>
  <c r="I47" i="7"/>
  <c r="H47" i="7"/>
  <c r="E47" i="7"/>
  <c r="I46" i="7"/>
  <c r="H46" i="7"/>
  <c r="E46" i="7"/>
  <c r="I45" i="7"/>
  <c r="H45" i="7"/>
  <c r="E45" i="7"/>
  <c r="I44" i="7"/>
  <c r="H44" i="7"/>
  <c r="E44" i="7"/>
  <c r="I43" i="7"/>
  <c r="H43" i="7"/>
  <c r="E43" i="7"/>
  <c r="I42" i="7"/>
  <c r="H42" i="7"/>
  <c r="E42" i="7"/>
  <c r="I41" i="7"/>
  <c r="H41" i="7"/>
  <c r="E41" i="7"/>
  <c r="I40" i="7"/>
  <c r="H40" i="7"/>
  <c r="E40" i="7"/>
  <c r="I39" i="7"/>
  <c r="H39" i="7"/>
  <c r="E39" i="7"/>
  <c r="I38" i="7"/>
  <c r="H38" i="7"/>
  <c r="E38" i="7"/>
  <c r="I37" i="7"/>
  <c r="H37" i="7"/>
  <c r="E37" i="7"/>
  <c r="I36" i="7"/>
  <c r="H36" i="7"/>
  <c r="E36" i="7"/>
  <c r="I35" i="7"/>
  <c r="H35" i="7"/>
  <c r="E35" i="7"/>
  <c r="I34" i="7"/>
  <c r="H34" i="7"/>
  <c r="E34" i="7"/>
  <c r="I33" i="7"/>
  <c r="H33" i="7"/>
  <c r="E33" i="7"/>
  <c r="I32" i="7"/>
  <c r="H32" i="7"/>
  <c r="E32" i="7"/>
  <c r="I31" i="7"/>
  <c r="H31" i="7"/>
  <c r="E31" i="7"/>
  <c r="I30" i="7"/>
  <c r="H30" i="7"/>
  <c r="E30" i="7"/>
  <c r="I29" i="7"/>
  <c r="H29" i="7"/>
  <c r="E29" i="7"/>
  <c r="I28" i="7"/>
  <c r="H28" i="7"/>
  <c r="E28" i="7"/>
  <c r="I27" i="7"/>
  <c r="H27" i="7"/>
  <c r="E27" i="7"/>
  <c r="I26" i="7"/>
  <c r="H26" i="7"/>
  <c r="E26" i="7"/>
  <c r="I25" i="7"/>
  <c r="H25" i="7"/>
  <c r="E25" i="7"/>
  <c r="I24" i="7"/>
  <c r="H24" i="7"/>
  <c r="E24" i="7"/>
  <c r="I23" i="7"/>
  <c r="H23" i="7"/>
  <c r="E23" i="7"/>
  <c r="I22" i="7"/>
  <c r="H22" i="7"/>
  <c r="E22" i="7"/>
  <c r="I21" i="7"/>
  <c r="H21" i="7"/>
  <c r="E21" i="7"/>
  <c r="I20" i="7"/>
  <c r="H20" i="7"/>
  <c r="E20" i="7"/>
  <c r="I19" i="7"/>
  <c r="H19" i="7"/>
  <c r="E19" i="7"/>
  <c r="I18" i="7"/>
  <c r="H18" i="7"/>
  <c r="E18" i="7"/>
  <c r="I17" i="7"/>
  <c r="H17" i="7"/>
  <c r="E17" i="7"/>
  <c r="I16" i="7"/>
  <c r="H16" i="7"/>
  <c r="E16" i="7"/>
  <c r="I15" i="7"/>
  <c r="H15" i="7"/>
  <c r="E15" i="7"/>
  <c r="I14" i="7"/>
  <c r="H14" i="7"/>
  <c r="E14" i="7"/>
  <c r="I13" i="7"/>
  <c r="H13" i="7"/>
  <c r="E13" i="7"/>
  <c r="I12" i="7"/>
  <c r="H12" i="7"/>
  <c r="E12" i="7"/>
  <c r="I11" i="7"/>
  <c r="H11" i="7"/>
  <c r="E11" i="7"/>
  <c r="I10" i="7"/>
  <c r="H10" i="7"/>
  <c r="E10" i="7"/>
  <c r="I9" i="7"/>
  <c r="H9" i="7"/>
  <c r="E9" i="7"/>
  <c r="I8" i="7"/>
  <c r="H8" i="7"/>
  <c r="E8" i="7"/>
  <c r="E6" i="7"/>
  <c r="D6" i="7"/>
  <c r="E5" i="7"/>
  <c r="D5" i="7"/>
  <c r="E3" i="7"/>
  <c r="D3" i="7"/>
  <c r="I100" i="6"/>
  <c r="H100" i="6"/>
  <c r="E100" i="6"/>
  <c r="I99" i="6"/>
  <c r="H99" i="6"/>
  <c r="E99" i="6"/>
  <c r="I98" i="6"/>
  <c r="H98" i="6"/>
  <c r="E98" i="6"/>
  <c r="I97" i="6"/>
  <c r="H97" i="6"/>
  <c r="E97" i="6"/>
  <c r="I96" i="6"/>
  <c r="H96" i="6"/>
  <c r="E96" i="6"/>
  <c r="I95" i="6"/>
  <c r="H95" i="6"/>
  <c r="E95" i="6"/>
  <c r="I94" i="6"/>
  <c r="H94" i="6"/>
  <c r="E94" i="6"/>
  <c r="I93" i="6"/>
  <c r="H93" i="6"/>
  <c r="E93" i="6"/>
  <c r="I92" i="6"/>
  <c r="H92" i="6"/>
  <c r="E92" i="6"/>
  <c r="I91" i="6"/>
  <c r="H91" i="6"/>
  <c r="E91" i="6"/>
  <c r="I90" i="6"/>
  <c r="H90" i="6"/>
  <c r="E90" i="6"/>
  <c r="I89" i="6"/>
  <c r="H89" i="6"/>
  <c r="E89" i="6"/>
  <c r="I88" i="6"/>
  <c r="H88" i="6"/>
  <c r="E88" i="6"/>
  <c r="I87" i="6"/>
  <c r="H87" i="6"/>
  <c r="E87" i="6"/>
  <c r="I86" i="6"/>
  <c r="H86" i="6"/>
  <c r="E86" i="6"/>
  <c r="I85" i="6"/>
  <c r="H85" i="6"/>
  <c r="E85" i="6"/>
  <c r="I84" i="6"/>
  <c r="H84" i="6"/>
  <c r="E84" i="6"/>
  <c r="I83" i="6"/>
  <c r="H83" i="6"/>
  <c r="E83" i="6"/>
  <c r="I82" i="6"/>
  <c r="H82" i="6"/>
  <c r="E82" i="6"/>
  <c r="I81" i="6"/>
  <c r="H81" i="6"/>
  <c r="E81" i="6"/>
  <c r="I80" i="6"/>
  <c r="H80" i="6"/>
  <c r="E80" i="6"/>
  <c r="I79" i="6"/>
  <c r="H79" i="6"/>
  <c r="E79" i="6"/>
  <c r="I78" i="6"/>
  <c r="H78" i="6"/>
  <c r="E78" i="6"/>
  <c r="I77" i="6"/>
  <c r="H77" i="6"/>
  <c r="E77" i="6"/>
  <c r="I76" i="6"/>
  <c r="H76" i="6"/>
  <c r="E76" i="6"/>
  <c r="I75" i="6"/>
  <c r="H75" i="6"/>
  <c r="E75" i="6"/>
  <c r="I74" i="6"/>
  <c r="H74" i="6"/>
  <c r="E74" i="6"/>
  <c r="I73" i="6"/>
  <c r="H73" i="6"/>
  <c r="E73" i="6"/>
  <c r="I72" i="6"/>
  <c r="H72" i="6"/>
  <c r="E72" i="6"/>
  <c r="I71" i="6"/>
  <c r="H71" i="6"/>
  <c r="E71" i="6"/>
  <c r="I70" i="6"/>
  <c r="H70" i="6"/>
  <c r="E70" i="6"/>
  <c r="I69" i="6"/>
  <c r="H69" i="6"/>
  <c r="E69" i="6"/>
  <c r="I68" i="6"/>
  <c r="H68" i="6"/>
  <c r="E68" i="6"/>
  <c r="I67" i="6"/>
  <c r="H67" i="6"/>
  <c r="E67" i="6"/>
  <c r="I66" i="6"/>
  <c r="H66" i="6"/>
  <c r="E66" i="6"/>
  <c r="I65" i="6"/>
  <c r="H65" i="6"/>
  <c r="E65" i="6"/>
  <c r="I64" i="6"/>
  <c r="H64" i="6"/>
  <c r="E64" i="6"/>
  <c r="I63" i="6"/>
  <c r="H63" i="6"/>
  <c r="E63" i="6"/>
  <c r="I62" i="6"/>
  <c r="H62" i="6"/>
  <c r="E62" i="6"/>
  <c r="I61" i="6"/>
  <c r="H61" i="6"/>
  <c r="E61" i="6"/>
  <c r="I60" i="6"/>
  <c r="H60" i="6"/>
  <c r="E60" i="6"/>
  <c r="I59" i="6"/>
  <c r="H59" i="6"/>
  <c r="E59" i="6"/>
  <c r="I58" i="6"/>
  <c r="H58" i="6"/>
  <c r="E58" i="6"/>
  <c r="I57" i="6"/>
  <c r="H57" i="6"/>
  <c r="E57" i="6"/>
  <c r="I56" i="6"/>
  <c r="H56" i="6"/>
  <c r="E56" i="6"/>
  <c r="I55" i="6"/>
  <c r="H55" i="6"/>
  <c r="E55" i="6"/>
  <c r="I54" i="6"/>
  <c r="H54" i="6"/>
  <c r="E54" i="6"/>
  <c r="I53" i="6"/>
  <c r="H53" i="6"/>
  <c r="E53" i="6"/>
  <c r="I52" i="6"/>
  <c r="H52" i="6"/>
  <c r="E52" i="6"/>
  <c r="I51" i="6"/>
  <c r="H51" i="6"/>
  <c r="E51" i="6"/>
  <c r="I50" i="6"/>
  <c r="H50" i="6"/>
  <c r="E50" i="6"/>
  <c r="I49" i="6"/>
  <c r="H49" i="6"/>
  <c r="E49" i="6"/>
  <c r="I48" i="6"/>
  <c r="H48" i="6"/>
  <c r="E48" i="6"/>
  <c r="I47" i="6"/>
  <c r="H47" i="6"/>
  <c r="E47" i="6"/>
  <c r="I46" i="6"/>
  <c r="H46" i="6"/>
  <c r="E46" i="6"/>
  <c r="I45" i="6"/>
  <c r="H45" i="6"/>
  <c r="E45" i="6"/>
  <c r="I44" i="6"/>
  <c r="H44" i="6"/>
  <c r="E44" i="6"/>
  <c r="I43" i="6"/>
  <c r="H43" i="6"/>
  <c r="E43" i="6"/>
  <c r="I42" i="6"/>
  <c r="H42" i="6"/>
  <c r="E42" i="6"/>
  <c r="I41" i="6"/>
  <c r="H41" i="6"/>
  <c r="E41" i="6"/>
  <c r="I40" i="6"/>
  <c r="H40" i="6"/>
  <c r="E40" i="6"/>
  <c r="I39" i="6"/>
  <c r="H39" i="6"/>
  <c r="E39" i="6"/>
  <c r="I38" i="6"/>
  <c r="H38" i="6"/>
  <c r="E38" i="6"/>
  <c r="I37" i="6"/>
  <c r="H37" i="6"/>
  <c r="E37" i="6"/>
  <c r="I36" i="6"/>
  <c r="H36" i="6"/>
  <c r="E36" i="6"/>
  <c r="I35" i="6"/>
  <c r="H35" i="6"/>
  <c r="E35" i="6"/>
  <c r="I34" i="6"/>
  <c r="H34" i="6"/>
  <c r="E34" i="6"/>
  <c r="I33" i="6"/>
  <c r="H33" i="6"/>
  <c r="E33" i="6"/>
  <c r="I32" i="6"/>
  <c r="H32" i="6"/>
  <c r="E32" i="6"/>
  <c r="I31" i="6"/>
  <c r="H31" i="6"/>
  <c r="E31" i="6"/>
  <c r="I30" i="6"/>
  <c r="H30" i="6"/>
  <c r="E30" i="6"/>
  <c r="I29" i="6"/>
  <c r="H29" i="6"/>
  <c r="E29" i="6"/>
  <c r="I28" i="6"/>
  <c r="H28" i="6"/>
  <c r="E28" i="6"/>
  <c r="I27" i="6"/>
  <c r="H27" i="6"/>
  <c r="E27" i="6"/>
  <c r="I26" i="6"/>
  <c r="H26" i="6"/>
  <c r="E26" i="6"/>
  <c r="I25" i="6"/>
  <c r="H25" i="6"/>
  <c r="E25" i="6"/>
  <c r="I24" i="6"/>
  <c r="H24" i="6"/>
  <c r="E24" i="6"/>
  <c r="I23" i="6"/>
  <c r="H23" i="6"/>
  <c r="E23" i="6"/>
  <c r="I22" i="6"/>
  <c r="H22" i="6"/>
  <c r="E22" i="6"/>
  <c r="I21" i="6"/>
  <c r="H21" i="6"/>
  <c r="E21" i="6"/>
  <c r="I20" i="6"/>
  <c r="H20" i="6"/>
  <c r="E20" i="6"/>
  <c r="I19" i="6"/>
  <c r="H19" i="6"/>
  <c r="E19" i="6"/>
  <c r="I18" i="6"/>
  <c r="H18" i="6"/>
  <c r="E18" i="6"/>
  <c r="I17" i="6"/>
  <c r="H17" i="6"/>
  <c r="E17" i="6"/>
  <c r="I16" i="6"/>
  <c r="H16" i="6"/>
  <c r="E16" i="6"/>
  <c r="I15" i="6"/>
  <c r="H15" i="6"/>
  <c r="E15" i="6"/>
  <c r="I14" i="6"/>
  <c r="H14" i="6"/>
  <c r="E14" i="6"/>
  <c r="I13" i="6"/>
  <c r="H13" i="6"/>
  <c r="E13" i="6"/>
  <c r="I12" i="6"/>
  <c r="H12" i="6"/>
  <c r="E12" i="6"/>
  <c r="I11" i="6"/>
  <c r="H11" i="6"/>
  <c r="E11" i="6"/>
  <c r="I10" i="6"/>
  <c r="H10" i="6"/>
  <c r="E10" i="6"/>
  <c r="I9" i="6"/>
  <c r="H9" i="6"/>
  <c r="E9" i="6"/>
  <c r="I8" i="6"/>
  <c r="H8" i="6"/>
  <c r="E8" i="6"/>
  <c r="E6" i="6"/>
  <c r="D6" i="6"/>
  <c r="E5" i="6"/>
  <c r="D5" i="6"/>
  <c r="E3" i="6"/>
  <c r="D3" i="6"/>
  <c r="I102" i="5"/>
  <c r="H102" i="5"/>
  <c r="E102" i="5"/>
  <c r="I101" i="5"/>
  <c r="H101" i="5"/>
  <c r="E101" i="5"/>
  <c r="I100" i="5"/>
  <c r="H100" i="5"/>
  <c r="E100" i="5"/>
  <c r="I99" i="5"/>
  <c r="H99" i="5"/>
  <c r="E99" i="5"/>
  <c r="I98" i="5"/>
  <c r="H98" i="5"/>
  <c r="E98" i="5"/>
  <c r="I97" i="5"/>
  <c r="H97" i="5"/>
  <c r="E97" i="5"/>
  <c r="I96" i="5"/>
  <c r="H96" i="5"/>
  <c r="E96" i="5"/>
  <c r="I95" i="5"/>
  <c r="H95" i="5"/>
  <c r="E95" i="5"/>
  <c r="I94" i="5"/>
  <c r="H94" i="5"/>
  <c r="E94" i="5"/>
  <c r="I93" i="5"/>
  <c r="H93" i="5"/>
  <c r="E93" i="5"/>
  <c r="I92" i="5"/>
  <c r="H92" i="5"/>
  <c r="E92" i="5"/>
  <c r="I91" i="5"/>
  <c r="H91" i="5"/>
  <c r="E91" i="5"/>
  <c r="I90" i="5"/>
  <c r="H90" i="5"/>
  <c r="E90" i="5"/>
  <c r="I89" i="5"/>
  <c r="H89" i="5"/>
  <c r="E89" i="5"/>
  <c r="I88" i="5"/>
  <c r="H88" i="5"/>
  <c r="E88" i="5"/>
  <c r="I87" i="5"/>
  <c r="H87" i="5"/>
  <c r="E87" i="5"/>
  <c r="I86" i="5"/>
  <c r="H86" i="5"/>
  <c r="E86" i="5"/>
  <c r="I85" i="5"/>
  <c r="H85" i="5"/>
  <c r="E85" i="5"/>
  <c r="I84" i="5"/>
  <c r="H84" i="5"/>
  <c r="E84" i="5"/>
  <c r="I83" i="5"/>
  <c r="H83" i="5"/>
  <c r="E83" i="5"/>
  <c r="I82" i="5"/>
  <c r="H82" i="5"/>
  <c r="E82" i="5"/>
  <c r="I81" i="5"/>
  <c r="H81" i="5"/>
  <c r="E81" i="5"/>
  <c r="I80" i="5"/>
  <c r="H80" i="5"/>
  <c r="E80" i="5"/>
  <c r="I79" i="5"/>
  <c r="H79" i="5"/>
  <c r="E79" i="5"/>
  <c r="I78" i="5"/>
  <c r="H78" i="5"/>
  <c r="E78" i="5"/>
  <c r="I77" i="5"/>
  <c r="H77" i="5"/>
  <c r="E77" i="5"/>
  <c r="I76" i="5"/>
  <c r="H76" i="5"/>
  <c r="E76" i="5"/>
  <c r="I75" i="5"/>
  <c r="H75" i="5"/>
  <c r="E75" i="5"/>
  <c r="I74" i="5"/>
  <c r="H74" i="5"/>
  <c r="E74" i="5"/>
  <c r="I73" i="5"/>
  <c r="H73" i="5"/>
  <c r="E73" i="5"/>
  <c r="I72" i="5"/>
  <c r="H72" i="5"/>
  <c r="E72" i="5"/>
  <c r="I71" i="5"/>
  <c r="H71" i="5"/>
  <c r="E71" i="5"/>
  <c r="I70" i="5"/>
  <c r="H70" i="5"/>
  <c r="E70" i="5"/>
  <c r="I69" i="5"/>
  <c r="H69" i="5"/>
  <c r="E69" i="5"/>
  <c r="I68" i="5"/>
  <c r="H68" i="5"/>
  <c r="E68" i="5"/>
  <c r="I67" i="5"/>
  <c r="H67" i="5"/>
  <c r="E67" i="5"/>
  <c r="I66" i="5"/>
  <c r="H66" i="5"/>
  <c r="E66" i="5"/>
  <c r="I65" i="5"/>
  <c r="H65" i="5"/>
  <c r="E65" i="5"/>
  <c r="I64" i="5"/>
  <c r="H64" i="5"/>
  <c r="E64" i="5"/>
  <c r="I63" i="5"/>
  <c r="H63" i="5"/>
  <c r="E63" i="5"/>
  <c r="I62" i="5"/>
  <c r="H62" i="5"/>
  <c r="E62" i="5"/>
  <c r="I61" i="5"/>
  <c r="H61" i="5"/>
  <c r="E61" i="5"/>
  <c r="I60" i="5"/>
  <c r="H60" i="5"/>
  <c r="E60" i="5"/>
  <c r="I59" i="5"/>
  <c r="H59" i="5"/>
  <c r="E59" i="5"/>
  <c r="I58" i="5"/>
  <c r="H58" i="5"/>
  <c r="E58" i="5"/>
  <c r="I57" i="5"/>
  <c r="H57" i="5"/>
  <c r="E57" i="5"/>
  <c r="I56" i="5"/>
  <c r="H56" i="5"/>
  <c r="E56" i="5"/>
  <c r="I55" i="5"/>
  <c r="H55" i="5"/>
  <c r="E55" i="5"/>
  <c r="I54" i="5"/>
  <c r="H54" i="5"/>
  <c r="E54" i="5"/>
  <c r="I53" i="5"/>
  <c r="H53" i="5"/>
  <c r="E53" i="5"/>
  <c r="I52" i="5"/>
  <c r="H52" i="5"/>
  <c r="E52" i="5"/>
  <c r="I51" i="5"/>
  <c r="H51" i="5"/>
  <c r="E51" i="5"/>
  <c r="I50" i="5"/>
  <c r="H50" i="5"/>
  <c r="E50" i="5"/>
  <c r="I49" i="5"/>
  <c r="H49" i="5"/>
  <c r="E49" i="5"/>
  <c r="I48" i="5"/>
  <c r="H48" i="5"/>
  <c r="E48" i="5"/>
  <c r="I47" i="5"/>
  <c r="H47" i="5"/>
  <c r="E47" i="5"/>
  <c r="I46" i="5"/>
  <c r="H46" i="5"/>
  <c r="E46" i="5"/>
  <c r="I45" i="5"/>
  <c r="H45" i="5"/>
  <c r="E45" i="5"/>
  <c r="I44" i="5"/>
  <c r="H44" i="5"/>
  <c r="E44" i="5"/>
  <c r="I43" i="5"/>
  <c r="H43" i="5"/>
  <c r="E43" i="5"/>
  <c r="I42" i="5"/>
  <c r="H42" i="5"/>
  <c r="E42" i="5"/>
  <c r="I41" i="5"/>
  <c r="H41" i="5"/>
  <c r="E41" i="5"/>
  <c r="I40" i="5"/>
  <c r="H40" i="5"/>
  <c r="E40" i="5"/>
  <c r="I39" i="5"/>
  <c r="H39" i="5"/>
  <c r="E39" i="5"/>
  <c r="I38" i="5"/>
  <c r="H38" i="5"/>
  <c r="E38" i="5"/>
  <c r="I37" i="5"/>
  <c r="H37" i="5"/>
  <c r="E37" i="5"/>
  <c r="I36" i="5"/>
  <c r="H36" i="5"/>
  <c r="E36" i="5"/>
  <c r="I35" i="5"/>
  <c r="H35" i="5"/>
  <c r="E35" i="5"/>
  <c r="I34" i="5"/>
  <c r="H34" i="5"/>
  <c r="E34" i="5"/>
  <c r="I33" i="5"/>
  <c r="H33" i="5"/>
  <c r="E33" i="5"/>
  <c r="I32" i="5"/>
  <c r="H32" i="5"/>
  <c r="E32" i="5"/>
  <c r="I31" i="5"/>
  <c r="H31" i="5"/>
  <c r="E31" i="5"/>
  <c r="I30" i="5"/>
  <c r="H30" i="5"/>
  <c r="E30" i="5"/>
  <c r="I29" i="5"/>
  <c r="H29" i="5"/>
  <c r="E29" i="5"/>
  <c r="I28" i="5"/>
  <c r="H28" i="5"/>
  <c r="E28" i="5"/>
  <c r="I27" i="5"/>
  <c r="H27" i="5"/>
  <c r="E27" i="5"/>
  <c r="I26" i="5"/>
  <c r="H26" i="5"/>
  <c r="E26" i="5"/>
  <c r="I25" i="5"/>
  <c r="H25" i="5"/>
  <c r="E25" i="5"/>
  <c r="I24" i="5"/>
  <c r="H24" i="5"/>
  <c r="E24" i="5"/>
  <c r="I23" i="5"/>
  <c r="H23" i="5"/>
  <c r="E23" i="5"/>
  <c r="I22" i="5"/>
  <c r="H22" i="5"/>
  <c r="E22" i="5"/>
  <c r="I21" i="5"/>
  <c r="H21" i="5"/>
  <c r="E21" i="5"/>
  <c r="I20" i="5"/>
  <c r="H20" i="5"/>
  <c r="E20" i="5"/>
  <c r="I19" i="5"/>
  <c r="H19" i="5"/>
  <c r="E19" i="5"/>
  <c r="I18" i="5"/>
  <c r="H18" i="5"/>
  <c r="E18" i="5"/>
  <c r="I17" i="5"/>
  <c r="H17" i="5"/>
  <c r="E17" i="5"/>
  <c r="I16" i="5"/>
  <c r="H16" i="5"/>
  <c r="E16" i="5"/>
  <c r="I15" i="5"/>
  <c r="H15" i="5"/>
  <c r="E15" i="5"/>
  <c r="I14" i="5"/>
  <c r="H14" i="5"/>
  <c r="E14" i="5"/>
  <c r="I13" i="5"/>
  <c r="H13" i="5"/>
  <c r="E13" i="5"/>
  <c r="I12" i="5"/>
  <c r="H12" i="5"/>
  <c r="E12" i="5"/>
  <c r="I11" i="5"/>
  <c r="H11" i="5"/>
  <c r="E11" i="5"/>
  <c r="I10" i="5"/>
  <c r="H10" i="5"/>
  <c r="E10" i="5"/>
  <c r="I9" i="5"/>
  <c r="H9" i="5"/>
  <c r="E9" i="5"/>
  <c r="I8" i="5"/>
  <c r="H8" i="5"/>
  <c r="E8" i="5"/>
  <c r="E6" i="5"/>
  <c r="D6" i="5"/>
  <c r="E3" i="5"/>
  <c r="E99" i="3"/>
  <c r="I99" i="3" s="1"/>
  <c r="I98" i="3"/>
  <c r="E98" i="3"/>
  <c r="H98" i="3" s="1"/>
  <c r="I97" i="3"/>
  <c r="H97" i="3"/>
  <c r="E97" i="3"/>
  <c r="E96" i="3"/>
  <c r="H96" i="3" s="1"/>
  <c r="E95" i="3"/>
  <c r="I95" i="3" s="1"/>
  <c r="I94" i="3"/>
  <c r="E94" i="3"/>
  <c r="H94" i="3" s="1"/>
  <c r="I93" i="3"/>
  <c r="H93" i="3"/>
  <c r="E93" i="3"/>
  <c r="E92" i="3"/>
  <c r="H92" i="3" s="1"/>
  <c r="E91" i="3"/>
  <c r="I91" i="3" s="1"/>
  <c r="I90" i="3"/>
  <c r="E90" i="3"/>
  <c r="H90" i="3" s="1"/>
  <c r="I89" i="3"/>
  <c r="H89" i="3"/>
  <c r="E89" i="3"/>
  <c r="E88" i="3"/>
  <c r="H88" i="3" s="1"/>
  <c r="E87" i="3"/>
  <c r="I87" i="3" s="1"/>
  <c r="I86" i="3"/>
  <c r="E86" i="3"/>
  <c r="H86" i="3" s="1"/>
  <c r="I85" i="3"/>
  <c r="H85" i="3"/>
  <c r="E85" i="3"/>
  <c r="E84" i="3"/>
  <c r="H84" i="3" s="1"/>
  <c r="E83" i="3"/>
  <c r="I83" i="3" s="1"/>
  <c r="I82" i="3"/>
  <c r="E82" i="3"/>
  <c r="H82" i="3" s="1"/>
  <c r="I81" i="3"/>
  <c r="H81" i="3"/>
  <c r="E81" i="3"/>
  <c r="E80" i="3"/>
  <c r="H80" i="3" s="1"/>
  <c r="E79" i="3"/>
  <c r="I79" i="3" s="1"/>
  <c r="I78" i="3"/>
  <c r="E78" i="3"/>
  <c r="H78" i="3" s="1"/>
  <c r="I77" i="3"/>
  <c r="H77" i="3"/>
  <c r="E77" i="3"/>
  <c r="E76" i="3"/>
  <c r="H76" i="3" s="1"/>
  <c r="E75" i="3"/>
  <c r="I75" i="3" s="1"/>
  <c r="I74" i="3"/>
  <c r="E74" i="3"/>
  <c r="H74" i="3" s="1"/>
  <c r="I73" i="3"/>
  <c r="H73" i="3"/>
  <c r="E73" i="3"/>
  <c r="E72" i="3"/>
  <c r="H72" i="3" s="1"/>
  <c r="E71" i="3"/>
  <c r="I71" i="3" s="1"/>
  <c r="I70" i="3"/>
  <c r="E70" i="3"/>
  <c r="H70" i="3" s="1"/>
  <c r="I69" i="3"/>
  <c r="H69" i="3"/>
  <c r="E69" i="3"/>
  <c r="E68" i="3"/>
  <c r="H68" i="3" s="1"/>
  <c r="E67" i="3"/>
  <c r="I67" i="3" s="1"/>
  <c r="I66" i="3"/>
  <c r="E66" i="3"/>
  <c r="H66" i="3" s="1"/>
  <c r="I65" i="3"/>
  <c r="H65" i="3"/>
  <c r="E65" i="3"/>
  <c r="E64" i="3"/>
  <c r="H64" i="3" s="1"/>
  <c r="E63" i="3"/>
  <c r="I63" i="3" s="1"/>
  <c r="I62" i="3"/>
  <c r="E62" i="3"/>
  <c r="H62" i="3" s="1"/>
  <c r="I61" i="3"/>
  <c r="H61" i="3"/>
  <c r="E61" i="3"/>
  <c r="E60" i="3"/>
  <c r="I60" i="3" s="1"/>
  <c r="I59" i="3"/>
  <c r="H59" i="3"/>
  <c r="E59" i="3"/>
  <c r="H58" i="3"/>
  <c r="E58" i="3"/>
  <c r="I58" i="3" s="1"/>
  <c r="I57" i="3"/>
  <c r="H57" i="3"/>
  <c r="E57" i="3"/>
  <c r="E56" i="3"/>
  <c r="I56" i="3" s="1"/>
  <c r="I55" i="3"/>
  <c r="H55" i="3"/>
  <c r="E55" i="3"/>
  <c r="H54" i="3"/>
  <c r="E54" i="3"/>
  <c r="I54" i="3" s="1"/>
  <c r="I53" i="3"/>
  <c r="H53" i="3"/>
  <c r="E53" i="3"/>
  <c r="H52" i="3"/>
  <c r="E52" i="3"/>
  <c r="I52" i="3" s="1"/>
  <c r="I51" i="3"/>
  <c r="E51" i="3"/>
  <c r="H51" i="3" s="1"/>
  <c r="I50" i="3"/>
  <c r="E50" i="3"/>
  <c r="H50" i="3" s="1"/>
  <c r="E49" i="3"/>
  <c r="H49" i="3" s="1"/>
  <c r="H48" i="3"/>
  <c r="E48" i="3"/>
  <c r="I48" i="3" s="1"/>
  <c r="I47" i="3"/>
  <c r="E47" i="3"/>
  <c r="H47" i="3" s="1"/>
  <c r="I46" i="3"/>
  <c r="E46" i="3"/>
  <c r="H46" i="3" s="1"/>
  <c r="E45" i="3"/>
  <c r="H45" i="3" s="1"/>
  <c r="H44" i="3"/>
  <c r="E44" i="3"/>
  <c r="I44" i="3" s="1"/>
  <c r="I43" i="3"/>
  <c r="E43" i="3"/>
  <c r="H43" i="3" s="1"/>
  <c r="I42" i="3"/>
  <c r="E42" i="3"/>
  <c r="H42" i="3" s="1"/>
  <c r="E41" i="3"/>
  <c r="H41" i="3" s="1"/>
  <c r="H40" i="3"/>
  <c r="E40" i="3"/>
  <c r="I40" i="3" s="1"/>
  <c r="I39" i="3"/>
  <c r="E39" i="3"/>
  <c r="H39" i="3" s="1"/>
  <c r="I38" i="3"/>
  <c r="E38" i="3"/>
  <c r="H38" i="3" s="1"/>
  <c r="E37" i="3"/>
  <c r="H37" i="3" s="1"/>
  <c r="H36" i="3"/>
  <c r="E36" i="3"/>
  <c r="I36" i="3" s="1"/>
  <c r="I35" i="3"/>
  <c r="E35" i="3"/>
  <c r="H35" i="3" s="1"/>
  <c r="I34" i="3"/>
  <c r="E34" i="3"/>
  <c r="H34" i="3" s="1"/>
  <c r="E33" i="3"/>
  <c r="H33" i="3" s="1"/>
  <c r="H32" i="3"/>
  <c r="E32" i="3"/>
  <c r="I32" i="3" s="1"/>
  <c r="I31" i="3"/>
  <c r="E31" i="3"/>
  <c r="H31" i="3" s="1"/>
  <c r="I30" i="3"/>
  <c r="E30" i="3"/>
  <c r="H30" i="3" s="1"/>
  <c r="E29" i="3"/>
  <c r="H29" i="3" s="1"/>
  <c r="H28" i="3"/>
  <c r="E28" i="3"/>
  <c r="I28" i="3" s="1"/>
  <c r="I27" i="3"/>
  <c r="E27" i="3"/>
  <c r="H27" i="3" s="1"/>
  <c r="I26" i="3"/>
  <c r="E26" i="3"/>
  <c r="H26" i="3" s="1"/>
  <c r="E25" i="3"/>
  <c r="H25" i="3" s="1"/>
  <c r="H24" i="3"/>
  <c r="E24" i="3"/>
  <c r="I24" i="3" s="1"/>
  <c r="I23" i="3"/>
  <c r="E23" i="3"/>
  <c r="H23" i="3" s="1"/>
  <c r="I22" i="3"/>
  <c r="E22" i="3"/>
  <c r="H22" i="3" s="1"/>
  <c r="E21" i="3"/>
  <c r="H21" i="3" s="1"/>
  <c r="H20" i="3"/>
  <c r="E20" i="3"/>
  <c r="I20" i="3" s="1"/>
  <c r="I19" i="3"/>
  <c r="E19" i="3"/>
  <c r="H19" i="3" s="1"/>
  <c r="I18" i="3"/>
  <c r="E18" i="3"/>
  <c r="H18" i="3" s="1"/>
  <c r="E17" i="3"/>
  <c r="H17" i="3" s="1"/>
  <c r="H16" i="3"/>
  <c r="E16" i="3"/>
  <c r="I16" i="3" s="1"/>
  <c r="I15" i="3"/>
  <c r="E15" i="3"/>
  <c r="H15" i="3" s="1"/>
  <c r="E14" i="3"/>
  <c r="I14" i="3" s="1"/>
  <c r="I13" i="3"/>
  <c r="H13" i="3"/>
  <c r="E13" i="3"/>
  <c r="E12" i="3"/>
  <c r="I12" i="3" s="1"/>
  <c r="I11" i="3"/>
  <c r="E11" i="3"/>
  <c r="H11" i="3" s="1"/>
  <c r="H10" i="3"/>
  <c r="E10" i="3"/>
  <c r="I10" i="3" s="1"/>
  <c r="I9" i="3"/>
  <c r="E9" i="3"/>
  <c r="H9" i="3" s="1"/>
  <c r="H8" i="3"/>
  <c r="E8" i="3"/>
  <c r="I8" i="3" s="1"/>
  <c r="E6" i="3"/>
  <c r="D6" i="3"/>
  <c r="E5" i="3"/>
  <c r="D5" i="3"/>
  <c r="E3" i="3"/>
  <c r="D3" i="3"/>
  <c r="I89" i="1"/>
  <c r="H89" i="1"/>
  <c r="E89" i="1"/>
  <c r="I88" i="1"/>
  <c r="H88" i="1"/>
  <c r="E88" i="1"/>
  <c r="I87" i="1"/>
  <c r="H87" i="1"/>
  <c r="E87" i="1"/>
  <c r="I86" i="1"/>
  <c r="H86" i="1"/>
  <c r="E86" i="1"/>
  <c r="I85" i="1"/>
  <c r="H85" i="1"/>
  <c r="E85" i="1"/>
  <c r="I84" i="1"/>
  <c r="H84" i="1"/>
  <c r="E84" i="1"/>
  <c r="I83" i="1"/>
  <c r="H83" i="1"/>
  <c r="E83" i="1"/>
  <c r="I82" i="1"/>
  <c r="H82" i="1"/>
  <c r="E82" i="1"/>
  <c r="I81" i="1"/>
  <c r="H81" i="1"/>
  <c r="E81" i="1"/>
  <c r="I80" i="1"/>
  <c r="H80" i="1"/>
  <c r="E80" i="1"/>
  <c r="I79" i="1"/>
  <c r="H79" i="1"/>
  <c r="E79" i="1"/>
  <c r="I78" i="1"/>
  <c r="H78" i="1"/>
  <c r="E78" i="1"/>
  <c r="I77" i="1"/>
  <c r="H77" i="1"/>
  <c r="E77" i="1"/>
  <c r="I76" i="1"/>
  <c r="H76" i="1"/>
  <c r="E76" i="1"/>
  <c r="I75" i="1"/>
  <c r="H75" i="1"/>
  <c r="E75" i="1"/>
  <c r="I74" i="1"/>
  <c r="H74" i="1"/>
  <c r="E74" i="1"/>
  <c r="I73" i="1"/>
  <c r="H73" i="1"/>
  <c r="E73" i="1"/>
  <c r="I72" i="1"/>
  <c r="H72" i="1"/>
  <c r="E72" i="1"/>
  <c r="I71" i="1"/>
  <c r="H71" i="1"/>
  <c r="E71" i="1"/>
  <c r="I70" i="1"/>
  <c r="H70" i="1"/>
  <c r="E70" i="1"/>
  <c r="I69" i="1"/>
  <c r="H69" i="1"/>
  <c r="E69" i="1"/>
  <c r="I68" i="1"/>
  <c r="H68" i="1"/>
  <c r="E68" i="1"/>
  <c r="I67" i="1"/>
  <c r="H67" i="1"/>
  <c r="E67" i="1"/>
  <c r="I66" i="1"/>
  <c r="H66" i="1"/>
  <c r="E66" i="1"/>
  <c r="I65" i="1"/>
  <c r="H65" i="1"/>
  <c r="E65" i="1"/>
  <c r="I64" i="1"/>
  <c r="H64" i="1"/>
  <c r="E64" i="1"/>
  <c r="I63" i="1"/>
  <c r="H63" i="1"/>
  <c r="E63" i="1"/>
  <c r="I62" i="1"/>
  <c r="H62" i="1"/>
  <c r="E62" i="1"/>
  <c r="I61" i="1"/>
  <c r="H61" i="1"/>
  <c r="E61" i="1"/>
  <c r="I60" i="1"/>
  <c r="H60" i="1"/>
  <c r="E60" i="1"/>
  <c r="I59" i="1"/>
  <c r="H59" i="1"/>
  <c r="E59" i="1"/>
  <c r="I58" i="1"/>
  <c r="H58" i="1"/>
  <c r="E58" i="1"/>
  <c r="I57" i="1"/>
  <c r="H57" i="1"/>
  <c r="E57" i="1"/>
  <c r="I56" i="1"/>
  <c r="H56" i="1"/>
  <c r="E56" i="1"/>
  <c r="I55" i="1"/>
  <c r="H55" i="1"/>
  <c r="E55" i="1"/>
  <c r="I54" i="1"/>
  <c r="H54" i="1"/>
  <c r="E54" i="1"/>
  <c r="I53" i="1"/>
  <c r="H53" i="1"/>
  <c r="E53" i="1"/>
  <c r="I52" i="1"/>
  <c r="H52" i="1"/>
  <c r="E52" i="1"/>
  <c r="I51" i="1"/>
  <c r="H51" i="1"/>
  <c r="E51" i="1"/>
  <c r="I50" i="1"/>
  <c r="H50" i="1"/>
  <c r="E50" i="1"/>
  <c r="I49" i="1"/>
  <c r="H49" i="1"/>
  <c r="E49" i="1"/>
  <c r="I48" i="1"/>
  <c r="H48" i="1"/>
  <c r="E48" i="1"/>
  <c r="I47" i="1"/>
  <c r="H47" i="1"/>
  <c r="E47" i="1"/>
  <c r="I46" i="1"/>
  <c r="H46" i="1"/>
  <c r="E46" i="1"/>
  <c r="I45" i="1"/>
  <c r="H45" i="1"/>
  <c r="E45" i="1"/>
  <c r="I44" i="1"/>
  <c r="H44" i="1"/>
  <c r="E44" i="1"/>
  <c r="I43" i="1"/>
  <c r="H43" i="1"/>
  <c r="E43" i="1"/>
  <c r="I42" i="1"/>
  <c r="H42" i="1"/>
  <c r="E42" i="1"/>
  <c r="I41" i="1"/>
  <c r="H41" i="1"/>
  <c r="E41" i="1"/>
  <c r="I40" i="1"/>
  <c r="H40" i="1"/>
  <c r="E40" i="1"/>
  <c r="I39" i="1"/>
  <c r="H39" i="1"/>
  <c r="E39" i="1"/>
  <c r="I38" i="1"/>
  <c r="H38" i="1"/>
  <c r="E38" i="1"/>
  <c r="I37" i="1"/>
  <c r="H37" i="1"/>
  <c r="E37" i="1"/>
  <c r="I36" i="1"/>
  <c r="H36" i="1"/>
  <c r="E36" i="1"/>
  <c r="I35" i="1"/>
  <c r="H35" i="1"/>
  <c r="E35" i="1"/>
  <c r="I34" i="1"/>
  <c r="H34" i="1"/>
  <c r="E34" i="1"/>
  <c r="I33" i="1"/>
  <c r="H33" i="1"/>
  <c r="E33" i="1"/>
  <c r="I32" i="1"/>
  <c r="H32" i="1"/>
  <c r="E32" i="1"/>
  <c r="I31" i="1"/>
  <c r="H31" i="1"/>
  <c r="E31" i="1"/>
  <c r="I30" i="1"/>
  <c r="H30" i="1"/>
  <c r="E30" i="1"/>
  <c r="I29" i="1"/>
  <c r="H29" i="1"/>
  <c r="E29" i="1"/>
  <c r="I28" i="1"/>
  <c r="H28" i="1"/>
  <c r="E28" i="1"/>
  <c r="I27" i="1"/>
  <c r="H27" i="1"/>
  <c r="E27" i="1"/>
  <c r="I26" i="1"/>
  <c r="H26" i="1"/>
  <c r="E26" i="1"/>
  <c r="I25" i="1"/>
  <c r="H25" i="1"/>
  <c r="E25" i="1"/>
  <c r="I24" i="1"/>
  <c r="H24" i="1"/>
  <c r="E24" i="1"/>
  <c r="I23" i="1"/>
  <c r="H23" i="1"/>
  <c r="E23" i="1"/>
  <c r="I22" i="1"/>
  <c r="H22" i="1"/>
  <c r="E22" i="1"/>
  <c r="I21" i="1"/>
  <c r="H21" i="1"/>
  <c r="E21" i="1"/>
  <c r="I20" i="1"/>
  <c r="H20" i="1"/>
  <c r="E20" i="1"/>
  <c r="I19" i="1"/>
  <c r="H19" i="1"/>
  <c r="E19" i="1"/>
  <c r="I18" i="1"/>
  <c r="H18" i="1"/>
  <c r="E18" i="1"/>
  <c r="I17" i="1"/>
  <c r="H17" i="1"/>
  <c r="E17" i="1"/>
  <c r="I16" i="1"/>
  <c r="H16" i="1"/>
  <c r="E16" i="1"/>
  <c r="I15" i="1"/>
  <c r="H15" i="1"/>
  <c r="E15" i="1"/>
  <c r="I14" i="1"/>
  <c r="H14" i="1"/>
  <c r="E14" i="1"/>
  <c r="I13" i="1"/>
  <c r="H13" i="1"/>
  <c r="E13" i="1"/>
  <c r="I12" i="1"/>
  <c r="H12" i="1"/>
  <c r="E12" i="1"/>
  <c r="I11" i="1"/>
  <c r="H11" i="1"/>
  <c r="E11" i="1"/>
  <c r="I10" i="1"/>
  <c r="H10" i="1"/>
  <c r="E10" i="1"/>
  <c r="I9" i="1"/>
  <c r="H9" i="1"/>
  <c r="E9" i="1"/>
  <c r="I8" i="1"/>
  <c r="H8" i="1"/>
  <c r="E8" i="1"/>
  <c r="E6" i="1"/>
  <c r="D6" i="1"/>
  <c r="E5" i="1"/>
  <c r="D5" i="1"/>
  <c r="E3" i="1"/>
  <c r="D7" i="39"/>
  <c r="C7" i="39"/>
  <c r="B7" i="39"/>
  <c r="D6" i="39"/>
  <c r="C6" i="39"/>
  <c r="B6" i="39"/>
  <c r="D5" i="39"/>
  <c r="C5" i="39"/>
  <c r="B5" i="39"/>
  <c r="D4" i="39"/>
  <c r="C4" i="39"/>
  <c r="B4" i="39"/>
  <c r="D3" i="39"/>
  <c r="C3" i="39"/>
  <c r="B3" i="39"/>
  <c r="X41" i="38"/>
  <c r="W41" i="38"/>
  <c r="V41" i="38"/>
  <c r="U41" i="38"/>
  <c r="T41" i="38"/>
  <c r="S41" i="38"/>
  <c r="R41" i="38"/>
  <c r="Q41" i="38"/>
  <c r="P41" i="38"/>
  <c r="O41" i="38"/>
  <c r="N41" i="38"/>
  <c r="M41" i="38"/>
  <c r="L41" i="38"/>
  <c r="K41" i="38"/>
  <c r="J41" i="38"/>
  <c r="I41" i="38"/>
  <c r="H41" i="38"/>
  <c r="G41" i="38"/>
  <c r="F41" i="38"/>
  <c r="E41" i="38"/>
  <c r="D41" i="38"/>
  <c r="C41" i="38"/>
  <c r="X40" i="38"/>
  <c r="W40" i="38"/>
  <c r="V40" i="38"/>
  <c r="U40" i="38"/>
  <c r="T40" i="38"/>
  <c r="S40" i="38"/>
  <c r="R40" i="38"/>
  <c r="Q40" i="38"/>
  <c r="P40" i="38"/>
  <c r="O40" i="38"/>
  <c r="N40" i="38"/>
  <c r="M40" i="38"/>
  <c r="L40" i="38"/>
  <c r="K40" i="38"/>
  <c r="J40" i="38"/>
  <c r="I40" i="38"/>
  <c r="H40" i="38"/>
  <c r="G40" i="38"/>
  <c r="F40" i="38"/>
  <c r="E40" i="38"/>
  <c r="D40" i="38"/>
  <c r="C40" i="38"/>
  <c r="X39" i="38"/>
  <c r="W39" i="38"/>
  <c r="V39" i="38"/>
  <c r="U39" i="38"/>
  <c r="T39" i="38"/>
  <c r="S39" i="38"/>
  <c r="R39" i="38"/>
  <c r="Q39" i="38"/>
  <c r="P39" i="38"/>
  <c r="O39" i="38"/>
  <c r="N39" i="38"/>
  <c r="M39" i="38"/>
  <c r="L39" i="38"/>
  <c r="K39" i="38"/>
  <c r="J39" i="38"/>
  <c r="I39" i="38"/>
  <c r="H39" i="38"/>
  <c r="G39" i="38"/>
  <c r="F39" i="38"/>
  <c r="E39" i="38"/>
  <c r="D39" i="38"/>
  <c r="C39" i="38"/>
  <c r="X38" i="38"/>
  <c r="W38" i="38"/>
  <c r="V38" i="38"/>
  <c r="U38" i="38"/>
  <c r="T38" i="38"/>
  <c r="S38" i="38"/>
  <c r="R38" i="38"/>
  <c r="Q38" i="38"/>
  <c r="P38" i="38"/>
  <c r="O38" i="38"/>
  <c r="N38" i="38"/>
  <c r="M38" i="38"/>
  <c r="L38" i="38"/>
  <c r="K38" i="38"/>
  <c r="J38" i="38"/>
  <c r="I38" i="38"/>
  <c r="H38" i="38"/>
  <c r="G38" i="38"/>
  <c r="F38" i="38"/>
  <c r="E38" i="38"/>
  <c r="D38" i="38"/>
  <c r="C38" i="38"/>
  <c r="X37" i="38"/>
  <c r="W37" i="38"/>
  <c r="V37" i="38"/>
  <c r="U37" i="38"/>
  <c r="T37" i="38"/>
  <c r="S37" i="38"/>
  <c r="R37" i="38"/>
  <c r="Q37" i="38"/>
  <c r="P37" i="38"/>
  <c r="O37" i="38"/>
  <c r="N37" i="38"/>
  <c r="M37" i="38"/>
  <c r="L37" i="38"/>
  <c r="K37" i="38"/>
  <c r="J37" i="38"/>
  <c r="I37" i="38"/>
  <c r="H37" i="38"/>
  <c r="G37" i="38"/>
  <c r="F37" i="38"/>
  <c r="E37" i="38"/>
  <c r="D37" i="38"/>
  <c r="C37" i="38"/>
  <c r="X36" i="38"/>
  <c r="W36" i="38"/>
  <c r="V36" i="38"/>
  <c r="U36" i="38"/>
  <c r="T36" i="38"/>
  <c r="S36" i="38"/>
  <c r="R36" i="38"/>
  <c r="Q36" i="38"/>
  <c r="P36" i="38"/>
  <c r="O36" i="38"/>
  <c r="N36" i="38"/>
  <c r="M36" i="38"/>
  <c r="L36" i="38"/>
  <c r="K36" i="38"/>
  <c r="J36" i="38"/>
  <c r="I36" i="38"/>
  <c r="H36" i="38"/>
  <c r="G36" i="38"/>
  <c r="F36" i="38"/>
  <c r="E36" i="38"/>
  <c r="D36" i="38"/>
  <c r="C36" i="38"/>
  <c r="X35" i="38"/>
  <c r="W35" i="38"/>
  <c r="V35" i="38"/>
  <c r="U35" i="38"/>
  <c r="T35" i="38"/>
  <c r="S35" i="38"/>
  <c r="R35" i="38"/>
  <c r="Q35" i="38"/>
  <c r="P35" i="38"/>
  <c r="O35" i="38"/>
  <c r="N35" i="38"/>
  <c r="M35" i="38"/>
  <c r="L35" i="38"/>
  <c r="K35" i="38"/>
  <c r="J35" i="38"/>
  <c r="I35" i="38"/>
  <c r="H35" i="38"/>
  <c r="G35" i="38"/>
  <c r="F35" i="38"/>
  <c r="E35" i="38"/>
  <c r="D35" i="38"/>
  <c r="C35" i="38"/>
  <c r="X34" i="38"/>
  <c r="W34" i="38"/>
  <c r="V34" i="38"/>
  <c r="U34" i="38"/>
  <c r="T34" i="38"/>
  <c r="S34" i="38"/>
  <c r="R34" i="38"/>
  <c r="Q34" i="38"/>
  <c r="P34" i="38"/>
  <c r="O34" i="38"/>
  <c r="N34" i="38"/>
  <c r="M34" i="38"/>
  <c r="L34" i="38"/>
  <c r="K34" i="38"/>
  <c r="J34" i="38"/>
  <c r="I34" i="38"/>
  <c r="H34" i="38"/>
  <c r="G34" i="38"/>
  <c r="F34" i="38"/>
  <c r="E34" i="38"/>
  <c r="D34" i="38"/>
  <c r="C34" i="38"/>
  <c r="X33" i="38"/>
  <c r="W33" i="38"/>
  <c r="V33" i="38"/>
  <c r="U33" i="38"/>
  <c r="T33" i="38"/>
  <c r="S33" i="38"/>
  <c r="R33" i="38"/>
  <c r="Q33" i="38"/>
  <c r="P33" i="38"/>
  <c r="O33" i="38"/>
  <c r="N33" i="38"/>
  <c r="M33" i="38"/>
  <c r="L33" i="38"/>
  <c r="K33" i="38"/>
  <c r="J33" i="38"/>
  <c r="I33" i="38"/>
  <c r="H33" i="38"/>
  <c r="G33" i="38"/>
  <c r="F33" i="38"/>
  <c r="E33" i="38"/>
  <c r="D33" i="38"/>
  <c r="C33" i="38"/>
  <c r="X32" i="38"/>
  <c r="W32" i="38"/>
  <c r="V32" i="38"/>
  <c r="U32" i="38"/>
  <c r="T32" i="38"/>
  <c r="S32" i="38"/>
  <c r="R32" i="38"/>
  <c r="Q32" i="38"/>
  <c r="P32" i="38"/>
  <c r="O32" i="38"/>
  <c r="N32" i="38"/>
  <c r="M32" i="38"/>
  <c r="L32" i="38"/>
  <c r="K32" i="38"/>
  <c r="J32" i="38"/>
  <c r="I32" i="38"/>
  <c r="H32" i="38"/>
  <c r="G32" i="38"/>
  <c r="F32" i="38"/>
  <c r="E32" i="38"/>
  <c r="D32" i="38"/>
  <c r="C32" i="38"/>
  <c r="X31" i="38"/>
  <c r="W31" i="38"/>
  <c r="V31" i="38"/>
  <c r="U31" i="38"/>
  <c r="T31" i="38"/>
  <c r="S31" i="38"/>
  <c r="R31" i="38"/>
  <c r="Q31" i="38"/>
  <c r="P31" i="38"/>
  <c r="O31" i="38"/>
  <c r="N31" i="38"/>
  <c r="M31" i="38"/>
  <c r="L31" i="38"/>
  <c r="K31" i="38"/>
  <c r="J31" i="38"/>
  <c r="I31" i="38"/>
  <c r="H31" i="38"/>
  <c r="G31" i="38"/>
  <c r="F31" i="38"/>
  <c r="E31" i="38"/>
  <c r="D31" i="38"/>
  <c r="C31" i="38"/>
  <c r="X30" i="38"/>
  <c r="W30" i="38"/>
  <c r="V30" i="38"/>
  <c r="U30" i="38"/>
  <c r="T30" i="38"/>
  <c r="S30" i="38"/>
  <c r="R30" i="38"/>
  <c r="Q30" i="38"/>
  <c r="P30" i="38"/>
  <c r="O30" i="38"/>
  <c r="N30" i="38"/>
  <c r="M30" i="38"/>
  <c r="L30" i="38"/>
  <c r="K30" i="38"/>
  <c r="J30" i="38"/>
  <c r="I30" i="38"/>
  <c r="H30" i="38"/>
  <c r="G30" i="38"/>
  <c r="F30" i="38"/>
  <c r="E30" i="38"/>
  <c r="D30" i="38"/>
  <c r="C30" i="38"/>
  <c r="X29" i="38"/>
  <c r="W29" i="38"/>
  <c r="V29" i="38"/>
  <c r="U29" i="38"/>
  <c r="T29" i="38"/>
  <c r="S29" i="38"/>
  <c r="R29" i="38"/>
  <c r="Q29" i="38"/>
  <c r="P29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X28" i="38"/>
  <c r="W28" i="38"/>
  <c r="V28" i="38"/>
  <c r="U28" i="38"/>
  <c r="T28" i="38"/>
  <c r="S28" i="38"/>
  <c r="R28" i="38"/>
  <c r="Q28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X27" i="38"/>
  <c r="W27" i="38"/>
  <c r="V27" i="38"/>
  <c r="U27" i="38"/>
  <c r="T27" i="38"/>
  <c r="S27" i="38"/>
  <c r="R27" i="38"/>
  <c r="Q27" i="38"/>
  <c r="P27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X26" i="38"/>
  <c r="W26" i="38"/>
  <c r="V26" i="38"/>
  <c r="U26" i="38"/>
  <c r="T26" i="38"/>
  <c r="S26" i="38"/>
  <c r="R26" i="38"/>
  <c r="Q26" i="38"/>
  <c r="P26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X25" i="38"/>
  <c r="W25" i="38"/>
  <c r="V25" i="38"/>
  <c r="U25" i="38"/>
  <c r="T25" i="38"/>
  <c r="S25" i="38"/>
  <c r="R25" i="38"/>
  <c r="Q25" i="38"/>
  <c r="P25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X24" i="38"/>
  <c r="W24" i="38"/>
  <c r="V24" i="38"/>
  <c r="U24" i="38"/>
  <c r="T24" i="38"/>
  <c r="S24" i="38"/>
  <c r="R24" i="38"/>
  <c r="Q24" i="38"/>
  <c r="P24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X23" i="38"/>
  <c r="W23" i="38"/>
  <c r="V23" i="38"/>
  <c r="U23" i="38"/>
  <c r="T23" i="38"/>
  <c r="S23" i="38"/>
  <c r="R23" i="38"/>
  <c r="Q23" i="38"/>
  <c r="P23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X22" i="38"/>
  <c r="W22" i="38"/>
  <c r="V22" i="38"/>
  <c r="U22" i="38"/>
  <c r="T22" i="38"/>
  <c r="S22" i="38"/>
  <c r="R22" i="38"/>
  <c r="Q22" i="38"/>
  <c r="P22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X21" i="38"/>
  <c r="W21" i="38"/>
  <c r="V21" i="38"/>
  <c r="U21" i="38"/>
  <c r="T21" i="38"/>
  <c r="S21" i="38"/>
  <c r="R21" i="38"/>
  <c r="Q21" i="38"/>
  <c r="P21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X20" i="38"/>
  <c r="W20" i="38"/>
  <c r="V20" i="38"/>
  <c r="U20" i="38"/>
  <c r="T20" i="38"/>
  <c r="S20" i="38"/>
  <c r="R20" i="38"/>
  <c r="Q20" i="38"/>
  <c r="P20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X19" i="38"/>
  <c r="W19" i="38"/>
  <c r="V19" i="38"/>
  <c r="U19" i="38"/>
  <c r="T19" i="38"/>
  <c r="S19" i="38"/>
  <c r="R19" i="38"/>
  <c r="Q19" i="38"/>
  <c r="P19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X18" i="38"/>
  <c r="W18" i="38"/>
  <c r="V18" i="38"/>
  <c r="U18" i="38"/>
  <c r="T18" i="38"/>
  <c r="S18" i="38"/>
  <c r="R18" i="38"/>
  <c r="Q18" i="38"/>
  <c r="P18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X17" i="38"/>
  <c r="W17" i="38"/>
  <c r="V17" i="38"/>
  <c r="U17" i="38"/>
  <c r="T17" i="38"/>
  <c r="S17" i="38"/>
  <c r="R17" i="38"/>
  <c r="Q17" i="38"/>
  <c r="P17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X16" i="38"/>
  <c r="W16" i="38"/>
  <c r="V16" i="38"/>
  <c r="U16" i="38"/>
  <c r="T16" i="38"/>
  <c r="S16" i="38"/>
  <c r="R16" i="38"/>
  <c r="Q16" i="38"/>
  <c r="P16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X15" i="38"/>
  <c r="W15" i="38"/>
  <c r="V15" i="38"/>
  <c r="U15" i="38"/>
  <c r="T15" i="38"/>
  <c r="S15" i="38"/>
  <c r="R15" i="38"/>
  <c r="Q15" i="38"/>
  <c r="P15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X14" i="38"/>
  <c r="W14" i="38"/>
  <c r="V14" i="38"/>
  <c r="U14" i="38"/>
  <c r="T14" i="38"/>
  <c r="S14" i="38"/>
  <c r="R14" i="38"/>
  <c r="Q14" i="38"/>
  <c r="P14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X13" i="38"/>
  <c r="W13" i="38"/>
  <c r="V13" i="38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X12" i="38"/>
  <c r="W12" i="38"/>
  <c r="V12" i="38"/>
  <c r="U12" i="38"/>
  <c r="T12" i="38"/>
  <c r="S12" i="38"/>
  <c r="R12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S33" i="37"/>
  <c r="R33" i="37"/>
  <c r="Q33" i="37"/>
  <c r="P33" i="37"/>
  <c r="O33" i="37"/>
  <c r="N33" i="37"/>
  <c r="M33" i="37"/>
  <c r="L33" i="37"/>
  <c r="K33" i="37"/>
  <c r="J33" i="37"/>
  <c r="I33" i="37"/>
  <c r="H33" i="37"/>
  <c r="G33" i="37"/>
  <c r="F33" i="37"/>
  <c r="E33" i="37"/>
  <c r="D33" i="37"/>
  <c r="S32" i="37"/>
  <c r="R32" i="37"/>
  <c r="Q32" i="37"/>
  <c r="P32" i="37"/>
  <c r="O32" i="37"/>
  <c r="N32" i="37"/>
  <c r="M32" i="37"/>
  <c r="L32" i="37"/>
  <c r="K32" i="37"/>
  <c r="J32" i="37"/>
  <c r="I32" i="37"/>
  <c r="H32" i="37"/>
  <c r="G32" i="37"/>
  <c r="F32" i="37"/>
  <c r="E32" i="37"/>
  <c r="D32" i="37"/>
  <c r="S31" i="37"/>
  <c r="R31" i="37"/>
  <c r="Q31" i="37"/>
  <c r="P31" i="37"/>
  <c r="O31" i="37"/>
  <c r="N31" i="37"/>
  <c r="M31" i="37"/>
  <c r="L31" i="37"/>
  <c r="K31" i="37"/>
  <c r="J31" i="37"/>
  <c r="I31" i="37"/>
  <c r="H31" i="37"/>
  <c r="G31" i="37"/>
  <c r="F31" i="37"/>
  <c r="E31" i="37"/>
  <c r="D31" i="37"/>
  <c r="S30" i="37"/>
  <c r="R30" i="37"/>
  <c r="Q30" i="37"/>
  <c r="P30" i="37"/>
  <c r="O30" i="37"/>
  <c r="N30" i="37"/>
  <c r="M30" i="37"/>
  <c r="L30" i="37"/>
  <c r="K30" i="37"/>
  <c r="J30" i="37"/>
  <c r="I30" i="37"/>
  <c r="H30" i="37"/>
  <c r="G30" i="37"/>
  <c r="F30" i="37"/>
  <c r="E30" i="37"/>
  <c r="D30" i="37"/>
  <c r="S29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S28" i="37"/>
  <c r="R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S27" i="37"/>
  <c r="R27" i="37"/>
  <c r="Q27" i="37"/>
  <c r="P27" i="37"/>
  <c r="O27" i="37"/>
  <c r="N27" i="37"/>
  <c r="M27" i="37"/>
  <c r="L27" i="37"/>
  <c r="K27" i="37"/>
  <c r="J27" i="37"/>
  <c r="I27" i="37"/>
  <c r="H27" i="37"/>
  <c r="G27" i="37"/>
  <c r="F27" i="37"/>
  <c r="E27" i="37"/>
  <c r="D27" i="37"/>
  <c r="S26" i="37"/>
  <c r="R26" i="37"/>
  <c r="Q26" i="37"/>
  <c r="P26" i="37"/>
  <c r="O26" i="37"/>
  <c r="N26" i="37"/>
  <c r="M26" i="37"/>
  <c r="L26" i="37"/>
  <c r="K26" i="37"/>
  <c r="J26" i="37"/>
  <c r="I26" i="37"/>
  <c r="H26" i="37"/>
  <c r="G26" i="37"/>
  <c r="F26" i="37"/>
  <c r="E26" i="37"/>
  <c r="D26" i="37"/>
  <c r="S25" i="37"/>
  <c r="R25" i="37"/>
  <c r="Q25" i="37"/>
  <c r="P25" i="37"/>
  <c r="O25" i="37"/>
  <c r="N25" i="37"/>
  <c r="M25" i="37"/>
  <c r="L25" i="37"/>
  <c r="K25" i="37"/>
  <c r="J25" i="37"/>
  <c r="I25" i="37"/>
  <c r="H25" i="37"/>
  <c r="G25" i="37"/>
  <c r="F25" i="37"/>
  <c r="E25" i="37"/>
  <c r="D25" i="37"/>
  <c r="S24" i="37"/>
  <c r="R24" i="37"/>
  <c r="Q24" i="37"/>
  <c r="P24" i="37"/>
  <c r="O24" i="37"/>
  <c r="N24" i="37"/>
  <c r="M24" i="37"/>
  <c r="L24" i="37"/>
  <c r="K24" i="37"/>
  <c r="J24" i="37"/>
  <c r="I24" i="37"/>
  <c r="H24" i="37"/>
  <c r="G24" i="37"/>
  <c r="F24" i="37"/>
  <c r="E24" i="37"/>
  <c r="D24" i="37"/>
  <c r="S23" i="37"/>
  <c r="R23" i="37"/>
  <c r="Q23" i="37"/>
  <c r="P23" i="37"/>
  <c r="O23" i="37"/>
  <c r="N23" i="37"/>
  <c r="M23" i="37"/>
  <c r="L23" i="37"/>
  <c r="K23" i="37"/>
  <c r="J23" i="37"/>
  <c r="I23" i="37"/>
  <c r="H23" i="37"/>
  <c r="G23" i="37"/>
  <c r="F23" i="37"/>
  <c r="E23" i="37"/>
  <c r="D23" i="37"/>
  <c r="S22" i="37"/>
  <c r="R22" i="37"/>
  <c r="Q22" i="37"/>
  <c r="P22" i="37"/>
  <c r="O22" i="37"/>
  <c r="N22" i="37"/>
  <c r="M22" i="37"/>
  <c r="L22" i="37"/>
  <c r="K22" i="37"/>
  <c r="J22" i="37"/>
  <c r="I22" i="37"/>
  <c r="H22" i="37"/>
  <c r="G22" i="37"/>
  <c r="F22" i="37"/>
  <c r="E22" i="37"/>
  <c r="D22" i="37"/>
  <c r="S21" i="37"/>
  <c r="R21" i="37"/>
  <c r="Q21" i="37"/>
  <c r="P21" i="37"/>
  <c r="O21" i="37"/>
  <c r="N21" i="37"/>
  <c r="M21" i="37"/>
  <c r="L21" i="37"/>
  <c r="K21" i="37"/>
  <c r="J21" i="37"/>
  <c r="I21" i="37"/>
  <c r="H21" i="37"/>
  <c r="G21" i="37"/>
  <c r="F21" i="37"/>
  <c r="E21" i="37"/>
  <c r="D21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S19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S18" i="37"/>
  <c r="R18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S17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S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B26" i="2"/>
  <c r="B25" i="2"/>
  <c r="E8" i="2"/>
  <c r="D8" i="2"/>
  <c r="D6" i="2"/>
  <c r="D5" i="2"/>
  <c r="E4" i="2"/>
  <c r="D4" i="2"/>
  <c r="I3" i="2"/>
  <c r="H3" i="2"/>
  <c r="I2" i="2"/>
  <c r="H2" i="2"/>
  <c r="D2" i="2"/>
  <c r="G140" i="32"/>
  <c r="G139" i="32"/>
  <c r="G138" i="32"/>
  <c r="G137" i="32"/>
  <c r="G136" i="32"/>
  <c r="G135" i="32"/>
  <c r="G134" i="32"/>
  <c r="G133" i="32"/>
  <c r="G132" i="32"/>
  <c r="G131" i="32"/>
  <c r="G130" i="32"/>
  <c r="G129" i="32"/>
  <c r="G128" i="32"/>
  <c r="O127" i="32"/>
  <c r="G127" i="32"/>
  <c r="O126" i="32"/>
  <c r="G126" i="32"/>
  <c r="O125" i="32"/>
  <c r="G125" i="32"/>
  <c r="O124" i="32"/>
  <c r="G124" i="32"/>
  <c r="O123" i="32"/>
  <c r="G123" i="32"/>
  <c r="O122" i="32"/>
  <c r="G122" i="32"/>
  <c r="O121" i="32"/>
  <c r="K121" i="32"/>
  <c r="G121" i="32"/>
  <c r="O120" i="32"/>
  <c r="K120" i="32"/>
  <c r="G120" i="32"/>
  <c r="O119" i="32"/>
  <c r="K119" i="32"/>
  <c r="G119" i="32"/>
  <c r="O118" i="32"/>
  <c r="K118" i="32"/>
  <c r="G118" i="32"/>
  <c r="O117" i="32"/>
  <c r="K117" i="32"/>
  <c r="G117" i="32"/>
  <c r="O116" i="32"/>
  <c r="K116" i="32"/>
  <c r="G116" i="32"/>
  <c r="O115" i="32"/>
  <c r="K115" i="32"/>
  <c r="G115" i="32"/>
  <c r="AX114" i="32"/>
  <c r="O114" i="32"/>
  <c r="K114" i="32"/>
  <c r="G114" i="32"/>
  <c r="AX113" i="32"/>
  <c r="O113" i="32"/>
  <c r="K113" i="32"/>
  <c r="G113" i="32"/>
  <c r="AX112" i="32"/>
  <c r="O112" i="32"/>
  <c r="K112" i="32"/>
  <c r="G112" i="32"/>
  <c r="AX111" i="32"/>
  <c r="S111" i="32"/>
  <c r="O111" i="32"/>
  <c r="K111" i="32"/>
  <c r="G111" i="32"/>
  <c r="AX110" i="32"/>
  <c r="S110" i="32"/>
  <c r="O110" i="32"/>
  <c r="K110" i="32"/>
  <c r="G110" i="32"/>
  <c r="AX109" i="32"/>
  <c r="S109" i="32"/>
  <c r="O109" i="32"/>
  <c r="K109" i="32"/>
  <c r="G109" i="32"/>
  <c r="AX108" i="32"/>
  <c r="S108" i="32"/>
  <c r="O108" i="32"/>
  <c r="K108" i="32"/>
  <c r="G108" i="32"/>
  <c r="AX107" i="32"/>
  <c r="S107" i="32"/>
  <c r="O107" i="32"/>
  <c r="K107" i="32"/>
  <c r="G107" i="32"/>
  <c r="AX106" i="32"/>
  <c r="S106" i="32"/>
  <c r="O106" i="32"/>
  <c r="K106" i="32"/>
  <c r="G106" i="32"/>
  <c r="AX105" i="32"/>
  <c r="S105" i="32"/>
  <c r="O105" i="32"/>
  <c r="K105" i="32"/>
  <c r="G105" i="32"/>
  <c r="AX104" i="32"/>
  <c r="AT104" i="32"/>
  <c r="S104" i="32"/>
  <c r="O104" i="32"/>
  <c r="K104" i="32"/>
  <c r="G104" i="32"/>
  <c r="AX103" i="32"/>
  <c r="AT103" i="32"/>
  <c r="S103" i="32"/>
  <c r="O103" i="32"/>
  <c r="K103" i="32"/>
  <c r="G103" i="32"/>
  <c r="AX102" i="32"/>
  <c r="AT102" i="32"/>
  <c r="S102" i="32"/>
  <c r="O102" i="32"/>
  <c r="K102" i="32"/>
  <c r="G102" i="32"/>
  <c r="AX101" i="32"/>
  <c r="AT101" i="32"/>
  <c r="S101" i="32"/>
  <c r="O101" i="32"/>
  <c r="K101" i="32"/>
  <c r="G101" i="32"/>
  <c r="AX100" i="32"/>
  <c r="AT100" i="32"/>
  <c r="S100" i="32"/>
  <c r="O100" i="32"/>
  <c r="K100" i="32"/>
  <c r="G100" i="32"/>
  <c r="AX99" i="32"/>
  <c r="AT99" i="32"/>
  <c r="W99" i="32"/>
  <c r="S99" i="32"/>
  <c r="O99" i="32"/>
  <c r="K99" i="32"/>
  <c r="G99" i="32"/>
  <c r="AX98" i="32"/>
  <c r="AT98" i="32"/>
  <c r="W98" i="32"/>
  <c r="S98" i="32"/>
  <c r="O98" i="32"/>
  <c r="K98" i="32"/>
  <c r="G98" i="32"/>
  <c r="AX97" i="32"/>
  <c r="AT97" i="32"/>
  <c r="W97" i="32"/>
  <c r="S97" i="32"/>
  <c r="O97" i="32"/>
  <c r="K97" i="32"/>
  <c r="G97" i="32"/>
  <c r="AX96" i="32"/>
  <c r="AT96" i="32"/>
  <c r="W96" i="32"/>
  <c r="S96" i="32"/>
  <c r="O96" i="32"/>
  <c r="K96" i="32"/>
  <c r="G96" i="32"/>
  <c r="BB95" i="32"/>
  <c r="AX95" i="32"/>
  <c r="AT95" i="32"/>
  <c r="W95" i="32"/>
  <c r="S95" i="32"/>
  <c r="O95" i="32"/>
  <c r="K95" i="32"/>
  <c r="G95" i="32"/>
  <c r="BB94" i="32"/>
  <c r="AX94" i="32"/>
  <c r="AT94" i="32"/>
  <c r="W94" i="32"/>
  <c r="S94" i="32"/>
  <c r="O94" i="32"/>
  <c r="K94" i="32"/>
  <c r="G94" i="32"/>
  <c r="BB93" i="32"/>
  <c r="AX93" i="32"/>
  <c r="AT93" i="32"/>
  <c r="AE93" i="32"/>
  <c r="W93" i="32"/>
  <c r="S93" i="32"/>
  <c r="O93" i="32"/>
  <c r="K93" i="32"/>
  <c r="G93" i="32"/>
  <c r="C93" i="32"/>
  <c r="BB92" i="32"/>
  <c r="AX92" i="32"/>
  <c r="AT92" i="32"/>
  <c r="AE92" i="32"/>
  <c r="W92" i="32"/>
  <c r="S92" i="32"/>
  <c r="O92" i="32"/>
  <c r="K92" i="32"/>
  <c r="G92" i="32"/>
  <c r="C92" i="32"/>
  <c r="BB91" i="32"/>
  <c r="AX91" i="32"/>
  <c r="AT91" i="32"/>
  <c r="AE91" i="32"/>
  <c r="W91" i="32"/>
  <c r="S91" i="32"/>
  <c r="O91" i="32"/>
  <c r="K91" i="32"/>
  <c r="G91" i="32"/>
  <c r="C91" i="32"/>
  <c r="BB90" i="32"/>
  <c r="AX90" i="32"/>
  <c r="AT90" i="32"/>
  <c r="AE90" i="32"/>
  <c r="W90" i="32"/>
  <c r="S90" i="32"/>
  <c r="O90" i="32"/>
  <c r="K90" i="32"/>
  <c r="G90" i="32"/>
  <c r="C90" i="32"/>
  <c r="BN89" i="32"/>
  <c r="BJ89" i="32"/>
  <c r="BB89" i="32"/>
  <c r="AX89" i="32"/>
  <c r="AT89" i="32"/>
  <c r="AE89" i="32"/>
  <c r="W89" i="32"/>
  <c r="S89" i="32"/>
  <c r="O89" i="32"/>
  <c r="K89" i="32"/>
  <c r="G89" i="32"/>
  <c r="C89" i="32"/>
  <c r="BN88" i="32"/>
  <c r="BJ88" i="32"/>
  <c r="BB88" i="32"/>
  <c r="AX88" i="32"/>
  <c r="AT88" i="32"/>
  <c r="AE88" i="32"/>
  <c r="W88" i="32"/>
  <c r="S88" i="32"/>
  <c r="O88" i="32"/>
  <c r="K88" i="32"/>
  <c r="G88" i="32"/>
  <c r="C88" i="32"/>
  <c r="BN87" i="32"/>
  <c r="BJ87" i="32"/>
  <c r="BB87" i="32"/>
  <c r="AX87" i="32"/>
  <c r="AT87" i="32"/>
  <c r="AE87" i="32"/>
  <c r="W87" i="32"/>
  <c r="S87" i="32"/>
  <c r="O87" i="32"/>
  <c r="K87" i="32"/>
  <c r="G87" i="32"/>
  <c r="C87" i="32"/>
  <c r="BN86" i="32"/>
  <c r="BJ86" i="32"/>
  <c r="BB86" i="32"/>
  <c r="AX86" i="32"/>
  <c r="AT86" i="32"/>
  <c r="AE86" i="32"/>
  <c r="W86" i="32"/>
  <c r="S86" i="32"/>
  <c r="O86" i="32"/>
  <c r="K86" i="32"/>
  <c r="G86" i="32"/>
  <c r="C86" i="32"/>
  <c r="BN85" i="32"/>
  <c r="BJ85" i="32"/>
  <c r="BB85" i="32"/>
  <c r="AX85" i="32"/>
  <c r="AT85" i="32"/>
  <c r="AE85" i="32"/>
  <c r="W85" i="32"/>
  <c r="S85" i="32"/>
  <c r="O85" i="32"/>
  <c r="K85" i="32"/>
  <c r="G85" i="32"/>
  <c r="C85" i="32"/>
  <c r="BN84" i="32"/>
  <c r="BJ84" i="32"/>
  <c r="BB84" i="32"/>
  <c r="AX84" i="32"/>
  <c r="AT84" i="32"/>
  <c r="AE84" i="32"/>
  <c r="W84" i="32"/>
  <c r="S84" i="32"/>
  <c r="O84" i="32"/>
  <c r="K84" i="32"/>
  <c r="G84" i="32"/>
  <c r="C84" i="32"/>
  <c r="BN83" i="32"/>
  <c r="BJ83" i="32"/>
  <c r="BB83" i="32"/>
  <c r="AX83" i="32"/>
  <c r="AT83" i="32"/>
  <c r="AE83" i="32"/>
  <c r="W83" i="32"/>
  <c r="S83" i="32"/>
  <c r="O83" i="32"/>
  <c r="K83" i="32"/>
  <c r="G83" i="32"/>
  <c r="C83" i="32"/>
  <c r="BR82" i="32"/>
  <c r="BN82" i="32"/>
  <c r="BJ82" i="32"/>
  <c r="BB82" i="32"/>
  <c r="AX82" i="32"/>
  <c r="AT82" i="32"/>
  <c r="AE82" i="32"/>
  <c r="W82" i="32"/>
  <c r="S82" i="32"/>
  <c r="O82" i="32"/>
  <c r="K82" i="32"/>
  <c r="G82" i="32"/>
  <c r="C82" i="32"/>
  <c r="BR81" i="32"/>
  <c r="BN81" i="32"/>
  <c r="BJ81" i="32"/>
  <c r="BB81" i="32"/>
  <c r="AX81" i="32"/>
  <c r="AT81" i="32"/>
  <c r="AE81" i="32"/>
  <c r="AA81" i="32"/>
  <c r="W81" i="32"/>
  <c r="S81" i="32"/>
  <c r="O81" i="32"/>
  <c r="K81" i="32"/>
  <c r="G81" i="32"/>
  <c r="C81" i="32"/>
  <c r="BR80" i="32"/>
  <c r="BN80" i="32"/>
  <c r="BJ80" i="32"/>
  <c r="BB80" i="32"/>
  <c r="AX80" i="32"/>
  <c r="AT80" i="32"/>
  <c r="AP80" i="32"/>
  <c r="AE80" i="32"/>
  <c r="AA80" i="32"/>
  <c r="W80" i="32"/>
  <c r="S80" i="32"/>
  <c r="O80" i="32"/>
  <c r="K80" i="32"/>
  <c r="G80" i="32"/>
  <c r="C80" i="32"/>
  <c r="BR79" i="32"/>
  <c r="BN79" i="32"/>
  <c r="BJ79" i="32"/>
  <c r="BB79" i="32"/>
  <c r="AX79" i="32"/>
  <c r="AT79" i="32"/>
  <c r="AP79" i="32"/>
  <c r="AE79" i="32"/>
  <c r="AA79" i="32"/>
  <c r="W79" i="32"/>
  <c r="S79" i="32"/>
  <c r="O79" i="32"/>
  <c r="K79" i="32"/>
  <c r="G79" i="32"/>
  <c r="C79" i="32"/>
  <c r="BR78" i="32"/>
  <c r="BN78" i="32"/>
  <c r="BJ78" i="32"/>
  <c r="BF78" i="32"/>
  <c r="BB78" i="32"/>
  <c r="AX78" i="32"/>
  <c r="AT78" i="32"/>
  <c r="AP78" i="32"/>
  <c r="AE78" i="32"/>
  <c r="AA78" i="32"/>
  <c r="W78" i="32"/>
  <c r="S78" i="32"/>
  <c r="O78" i="32"/>
  <c r="K78" i="32"/>
  <c r="G78" i="32"/>
  <c r="C78" i="32"/>
  <c r="BR77" i="32"/>
  <c r="BN77" i="32"/>
  <c r="BJ77" i="32"/>
  <c r="BF77" i="32"/>
  <c r="BB77" i="32"/>
  <c r="AX77" i="32"/>
  <c r="AT77" i="32"/>
  <c r="AP77" i="32"/>
  <c r="AE77" i="32"/>
  <c r="AA77" i="32"/>
  <c r="W77" i="32"/>
  <c r="S77" i="32"/>
  <c r="O77" i="32"/>
  <c r="K77" i="32"/>
  <c r="G77" i="32"/>
  <c r="C77" i="32"/>
  <c r="BR76" i="32"/>
  <c r="BN76" i="32"/>
  <c r="BJ76" i="32"/>
  <c r="BF76" i="32"/>
  <c r="BB76" i="32"/>
  <c r="AX76" i="32"/>
  <c r="AT76" i="32"/>
  <c r="AP76" i="32"/>
  <c r="AL76" i="32"/>
  <c r="AE76" i="32"/>
  <c r="AA76" i="32"/>
  <c r="W76" i="32"/>
  <c r="S76" i="32"/>
  <c r="O76" i="32"/>
  <c r="K76" i="32"/>
  <c r="G76" i="32"/>
  <c r="C76" i="32"/>
  <c r="BR75" i="32"/>
  <c r="BN75" i="32"/>
  <c r="BJ75" i="32"/>
  <c r="BF75" i="32"/>
  <c r="BB75" i="32"/>
  <c r="AX75" i="32"/>
  <c r="AT75" i="32"/>
  <c r="AP75" i="32"/>
  <c r="AL75" i="32"/>
  <c r="AE75" i="32"/>
  <c r="AA75" i="32"/>
  <c r="W75" i="32"/>
  <c r="S75" i="32"/>
  <c r="O75" i="32"/>
  <c r="K75" i="32"/>
  <c r="G75" i="32"/>
  <c r="C75" i="32"/>
  <c r="BR74" i="32"/>
  <c r="BN74" i="32"/>
  <c r="BJ74" i="32"/>
  <c r="BF74" i="32"/>
  <c r="BB74" i="32"/>
  <c r="AX74" i="32"/>
  <c r="AT74" i="32"/>
  <c r="AP74" i="32"/>
  <c r="AL74" i="32"/>
  <c r="AE74" i="32"/>
  <c r="AA74" i="32"/>
  <c r="W74" i="32"/>
  <c r="S74" i="32"/>
  <c r="O74" i="32"/>
  <c r="K74" i="32"/>
  <c r="G74" i="32"/>
  <c r="C74" i="32"/>
  <c r="BR73" i="32"/>
  <c r="BN73" i="32"/>
  <c r="BJ73" i="32"/>
  <c r="BF73" i="32"/>
  <c r="BB73" i="32"/>
  <c r="AX73" i="32"/>
  <c r="AT73" i="32"/>
  <c r="AP73" i="32"/>
  <c r="AL73" i="32"/>
  <c r="AE73" i="32"/>
  <c r="AA73" i="32"/>
  <c r="W73" i="32"/>
  <c r="S73" i="32"/>
  <c r="O73" i="32"/>
  <c r="K73" i="32"/>
  <c r="G73" i="32"/>
  <c r="C73" i="32"/>
  <c r="BR72" i="32"/>
  <c r="BN72" i="32"/>
  <c r="BJ72" i="32"/>
  <c r="BF72" i="32"/>
  <c r="BB72" i="32"/>
  <c r="AX72" i="32"/>
  <c r="AT72" i="32"/>
  <c r="AP72" i="32"/>
  <c r="AL72" i="32"/>
  <c r="AE72" i="32"/>
  <c r="AA72" i="32"/>
  <c r="W72" i="32"/>
  <c r="S72" i="32"/>
  <c r="O72" i="32"/>
  <c r="K72" i="32"/>
  <c r="G72" i="32"/>
  <c r="C72" i="32"/>
  <c r="BR71" i="32"/>
  <c r="BN71" i="32"/>
  <c r="BJ71" i="32"/>
  <c r="BF71" i="32"/>
  <c r="BB71" i="32"/>
  <c r="AX71" i="32"/>
  <c r="AT71" i="32"/>
  <c r="AP71" i="32"/>
  <c r="AL71" i="32"/>
  <c r="AE71" i="32"/>
  <c r="AA71" i="32"/>
  <c r="W71" i="32"/>
  <c r="S71" i="32"/>
  <c r="O71" i="32"/>
  <c r="K71" i="32"/>
  <c r="G71" i="32"/>
  <c r="C71" i="32"/>
  <c r="BR70" i="32"/>
  <c r="BN70" i="32"/>
  <c r="BJ70" i="32"/>
  <c r="BF70" i="32"/>
  <c r="BB70" i="32"/>
  <c r="AX70" i="32"/>
  <c r="AT70" i="32"/>
  <c r="AP70" i="32"/>
  <c r="AL70" i="32"/>
  <c r="AE70" i="32"/>
  <c r="AA70" i="32"/>
  <c r="W70" i="32"/>
  <c r="S70" i="32"/>
  <c r="O70" i="32"/>
  <c r="K70" i="32"/>
  <c r="G70" i="32"/>
  <c r="C70" i="32"/>
  <c r="BR69" i="32"/>
  <c r="BN69" i="32"/>
  <c r="BJ69" i="32"/>
  <c r="BF69" i="32"/>
  <c r="BB69" i="32"/>
  <c r="AX69" i="32"/>
  <c r="AT69" i="32"/>
  <c r="AP69" i="32"/>
  <c r="AL69" i="32"/>
  <c r="AE69" i="32"/>
  <c r="AA69" i="32"/>
  <c r="W69" i="32"/>
  <c r="S69" i="32"/>
  <c r="O69" i="32"/>
  <c r="K69" i="32"/>
  <c r="G69" i="32"/>
  <c r="C69" i="32"/>
  <c r="BR68" i="32"/>
  <c r="BN68" i="32"/>
  <c r="BJ68" i="32"/>
  <c r="BF68" i="32"/>
  <c r="BB68" i="32"/>
  <c r="AX68" i="32"/>
  <c r="AT68" i="32"/>
  <c r="AP68" i="32"/>
  <c r="AL68" i="32"/>
  <c r="AE68" i="32"/>
  <c r="AA68" i="32"/>
  <c r="W68" i="32"/>
  <c r="S68" i="32"/>
  <c r="O68" i="32"/>
  <c r="K68" i="32"/>
  <c r="G68" i="32"/>
  <c r="C68" i="32"/>
  <c r="BR67" i="32"/>
  <c r="BN67" i="32"/>
  <c r="BJ67" i="32"/>
  <c r="BF67" i="32"/>
  <c r="BB67" i="32"/>
  <c r="AX67" i="32"/>
  <c r="AT67" i="32"/>
  <c r="AP67" i="32"/>
  <c r="AL67" i="32"/>
  <c r="AE67" i="32"/>
  <c r="AA67" i="32"/>
  <c r="W67" i="32"/>
  <c r="S67" i="32"/>
  <c r="O67" i="32"/>
  <c r="K67" i="32"/>
  <c r="G67" i="32"/>
  <c r="C67" i="32"/>
  <c r="BR66" i="32"/>
  <c r="BN66" i="32"/>
  <c r="BJ66" i="32"/>
  <c r="BF66" i="32"/>
  <c r="BB66" i="32"/>
  <c r="AX66" i="32"/>
  <c r="AT66" i="32"/>
  <c r="AP66" i="32"/>
  <c r="AL66" i="32"/>
  <c r="AE66" i="32"/>
  <c r="AA66" i="32"/>
  <c r="W66" i="32"/>
  <c r="S66" i="32"/>
  <c r="O66" i="32"/>
  <c r="K66" i="32"/>
  <c r="G66" i="32"/>
  <c r="C66" i="32"/>
  <c r="BR65" i="32"/>
  <c r="BN65" i="32"/>
  <c r="BJ65" i="32"/>
  <c r="BF65" i="32"/>
  <c r="BB65" i="32"/>
  <c r="AX65" i="32"/>
  <c r="AT65" i="32"/>
  <c r="AP65" i="32"/>
  <c r="AL65" i="32"/>
  <c r="AE65" i="32"/>
  <c r="AA65" i="32"/>
  <c r="W65" i="32"/>
  <c r="S65" i="32"/>
  <c r="O65" i="32"/>
  <c r="K65" i="32"/>
  <c r="G65" i="32"/>
  <c r="C65" i="32"/>
  <c r="BR64" i="32"/>
  <c r="BN64" i="32"/>
  <c r="BJ64" i="32"/>
  <c r="BF64" i="32"/>
  <c r="BB64" i="32"/>
  <c r="AX64" i="32"/>
  <c r="AT64" i="32"/>
  <c r="AP64" i="32"/>
  <c r="AL64" i="32"/>
  <c r="AE64" i="32"/>
  <c r="AA64" i="32"/>
  <c r="W64" i="32"/>
  <c r="S64" i="32"/>
  <c r="O64" i="32"/>
  <c r="K64" i="32"/>
  <c r="G64" i="32"/>
  <c r="C64" i="32"/>
  <c r="BR63" i="32"/>
  <c r="BN63" i="32"/>
  <c r="BJ63" i="32"/>
  <c r="BF63" i="32"/>
  <c r="BB63" i="32"/>
  <c r="AX63" i="32"/>
  <c r="AT63" i="32"/>
  <c r="AP63" i="32"/>
  <c r="AL63" i="32"/>
  <c r="AE63" i="32"/>
  <c r="AA63" i="32"/>
  <c r="W63" i="32"/>
  <c r="S63" i="32"/>
  <c r="O63" i="32"/>
  <c r="K63" i="32"/>
  <c r="G63" i="32"/>
  <c r="C63" i="32"/>
  <c r="BR62" i="32"/>
  <c r="BN62" i="32"/>
  <c r="BJ62" i="32"/>
  <c r="BF62" i="32"/>
  <c r="BB62" i="32"/>
  <c r="AX62" i="32"/>
  <c r="AT62" i="32"/>
  <c r="AP62" i="32"/>
  <c r="AL62" i="32"/>
  <c r="AE62" i="32"/>
  <c r="AA62" i="32"/>
  <c r="W62" i="32"/>
  <c r="S62" i="32"/>
  <c r="O62" i="32"/>
  <c r="K62" i="32"/>
  <c r="G62" i="32"/>
  <c r="C62" i="32"/>
  <c r="BR61" i="32"/>
  <c r="BN61" i="32"/>
  <c r="BJ61" i="32"/>
  <c r="BF61" i="32"/>
  <c r="BB61" i="32"/>
  <c r="AX61" i="32"/>
  <c r="AT61" i="32"/>
  <c r="AP61" i="32"/>
  <c r="AL61" i="32"/>
  <c r="AE61" i="32"/>
  <c r="AA61" i="32"/>
  <c r="W61" i="32"/>
  <c r="S61" i="32"/>
  <c r="O61" i="32"/>
  <c r="K61" i="32"/>
  <c r="G61" i="32"/>
  <c r="C61" i="32"/>
  <c r="BR60" i="32"/>
  <c r="BN60" i="32"/>
  <c r="BJ60" i="32"/>
  <c r="BF60" i="32"/>
  <c r="BB60" i="32"/>
  <c r="AX60" i="32"/>
  <c r="AT60" i="32"/>
  <c r="AP60" i="32"/>
  <c r="AL60" i="32"/>
  <c r="AE60" i="32"/>
  <c r="AA60" i="32"/>
  <c r="W60" i="32"/>
  <c r="S60" i="32"/>
  <c r="O60" i="32"/>
  <c r="K60" i="32"/>
  <c r="G60" i="32"/>
  <c r="C60" i="32"/>
  <c r="BR59" i="32"/>
  <c r="BN59" i="32"/>
  <c r="BJ59" i="32"/>
  <c r="BF59" i="32"/>
  <c r="BB59" i="32"/>
  <c r="AX59" i="32"/>
  <c r="AT59" i="32"/>
  <c r="AP59" i="32"/>
  <c r="AL59" i="32"/>
  <c r="AE59" i="32"/>
  <c r="AA59" i="32"/>
  <c r="W59" i="32"/>
  <c r="S59" i="32"/>
  <c r="O59" i="32"/>
  <c r="K59" i="32"/>
  <c r="G59" i="32"/>
  <c r="C59" i="32"/>
  <c r="BR58" i="32"/>
  <c r="BN58" i="32"/>
  <c r="BJ58" i="32"/>
  <c r="BF58" i="32"/>
  <c r="BB58" i="32"/>
  <c r="AX58" i="32"/>
  <c r="AT58" i="32"/>
  <c r="AP58" i="32"/>
  <c r="AL58" i="32"/>
  <c r="AE58" i="32"/>
  <c r="AA58" i="32"/>
  <c r="W58" i="32"/>
  <c r="S58" i="32"/>
  <c r="O58" i="32"/>
  <c r="K58" i="32"/>
  <c r="G58" i="32"/>
  <c r="C58" i="32"/>
  <c r="BR57" i="32"/>
  <c r="BN57" i="32"/>
  <c r="BJ57" i="32"/>
  <c r="BF57" i="32"/>
  <c r="BB57" i="32"/>
  <c r="AX57" i="32"/>
  <c r="AT57" i="32"/>
  <c r="AP57" i="32"/>
  <c r="AL57" i="32"/>
  <c r="AE57" i="32"/>
  <c r="AA57" i="32"/>
  <c r="W57" i="32"/>
  <c r="S57" i="32"/>
  <c r="O57" i="32"/>
  <c r="K57" i="32"/>
  <c r="G57" i="32"/>
  <c r="C57" i="32"/>
  <c r="BR56" i="32"/>
  <c r="BN56" i="32"/>
  <c r="BJ56" i="32"/>
  <c r="BF56" i="32"/>
  <c r="BB56" i="32"/>
  <c r="AX56" i="32"/>
  <c r="AT56" i="32"/>
  <c r="AP56" i="32"/>
  <c r="AL56" i="32"/>
  <c r="AE56" i="32"/>
  <c r="AA56" i="32"/>
  <c r="W56" i="32"/>
  <c r="S56" i="32"/>
  <c r="O56" i="32"/>
  <c r="K56" i="32"/>
  <c r="G56" i="32"/>
  <c r="C56" i="32"/>
  <c r="BR55" i="32"/>
  <c r="BN55" i="32"/>
  <c r="BJ55" i="32"/>
  <c r="BF55" i="32"/>
  <c r="BB55" i="32"/>
  <c r="AX55" i="32"/>
  <c r="AT55" i="32"/>
  <c r="AP55" i="32"/>
  <c r="AL55" i="32"/>
  <c r="AE55" i="32"/>
  <c r="AA55" i="32"/>
  <c r="W55" i="32"/>
  <c r="S55" i="32"/>
  <c r="O55" i="32"/>
  <c r="K55" i="32"/>
  <c r="G55" i="32"/>
  <c r="C55" i="32"/>
  <c r="BR54" i="32"/>
  <c r="BN54" i="32"/>
  <c r="BJ54" i="32"/>
  <c r="BF54" i="32"/>
  <c r="BB54" i="32"/>
  <c r="AX54" i="32"/>
  <c r="AT54" i="32"/>
  <c r="AP54" i="32"/>
  <c r="AL54" i="32"/>
  <c r="AE54" i="32"/>
  <c r="AA54" i="32"/>
  <c r="W54" i="32"/>
  <c r="S54" i="32"/>
  <c r="O54" i="32"/>
  <c r="K54" i="32"/>
  <c r="G54" i="32"/>
  <c r="C54" i="32"/>
  <c r="BR53" i="32"/>
  <c r="BN53" i="32"/>
  <c r="BJ53" i="32"/>
  <c r="BF53" i="32"/>
  <c r="BB53" i="32"/>
  <c r="AX53" i="32"/>
  <c r="AT53" i="32"/>
  <c r="AP53" i="32"/>
  <c r="AL53" i="32"/>
  <c r="AE53" i="32"/>
  <c r="AA53" i="32"/>
  <c r="W53" i="32"/>
  <c r="S53" i="32"/>
  <c r="O53" i="32"/>
  <c r="K53" i="32"/>
  <c r="G53" i="32"/>
  <c r="C53" i="32"/>
  <c r="BR52" i="32"/>
  <c r="BN52" i="32"/>
  <c r="BJ52" i="32"/>
  <c r="BF52" i="32"/>
  <c r="BB52" i="32"/>
  <c r="AX52" i="32"/>
  <c r="AT52" i="32"/>
  <c r="AP52" i="32"/>
  <c r="AL52" i="32"/>
  <c r="AE52" i="32"/>
  <c r="AA52" i="32"/>
  <c r="W52" i="32"/>
  <c r="S52" i="32"/>
  <c r="O52" i="32"/>
  <c r="K52" i="32"/>
  <c r="G52" i="32"/>
  <c r="C52" i="32"/>
  <c r="BR51" i="32"/>
  <c r="BN51" i="32"/>
  <c r="BJ51" i="32"/>
  <c r="BF51" i="32"/>
  <c r="BB51" i="32"/>
  <c r="AX51" i="32"/>
  <c r="AT51" i="32"/>
  <c r="AP51" i="32"/>
  <c r="AL51" i="32"/>
  <c r="AE51" i="32"/>
  <c r="AA51" i="32"/>
  <c r="W51" i="32"/>
  <c r="S51" i="32"/>
  <c r="O51" i="32"/>
  <c r="K51" i="32"/>
  <c r="G51" i="32"/>
  <c r="C51" i="32"/>
  <c r="BR50" i="32"/>
  <c r="BN50" i="32"/>
  <c r="BJ50" i="32"/>
  <c r="BF50" i="32"/>
  <c r="BB50" i="32"/>
  <c r="AX50" i="32"/>
  <c r="AT50" i="32"/>
  <c r="AP50" i="32"/>
  <c r="AL50" i="32"/>
  <c r="AE50" i="32"/>
  <c r="AA50" i="32"/>
  <c r="W50" i="32"/>
  <c r="S50" i="32"/>
  <c r="O50" i="32"/>
  <c r="K50" i="32"/>
  <c r="G50" i="32"/>
  <c r="C50" i="32"/>
  <c r="BR49" i="32"/>
  <c r="BN49" i="32"/>
  <c r="BJ49" i="32"/>
  <c r="BF49" i="32"/>
  <c r="BB49" i="32"/>
  <c r="AX49" i="32"/>
  <c r="AT49" i="32"/>
  <c r="AP49" i="32"/>
  <c r="AL49" i="32"/>
  <c r="AE49" i="32"/>
  <c r="AA49" i="32"/>
  <c r="W49" i="32"/>
  <c r="S49" i="32"/>
  <c r="O49" i="32"/>
  <c r="K49" i="32"/>
  <c r="G49" i="32"/>
  <c r="C49" i="32"/>
  <c r="BR48" i="32"/>
  <c r="BN48" i="32"/>
  <c r="BJ48" i="32"/>
  <c r="BF48" i="32"/>
  <c r="BB48" i="32"/>
  <c r="AX48" i="32"/>
  <c r="AT48" i="32"/>
  <c r="AP48" i="32"/>
  <c r="AL48" i="32"/>
  <c r="AE48" i="32"/>
  <c r="AA48" i="32"/>
  <c r="W48" i="32"/>
  <c r="S48" i="32"/>
  <c r="O48" i="32"/>
  <c r="K48" i="32"/>
  <c r="G48" i="32"/>
  <c r="C48" i="32"/>
  <c r="BR47" i="32"/>
  <c r="BN47" i="32"/>
  <c r="BJ47" i="32"/>
  <c r="BF47" i="32"/>
  <c r="BB47" i="32"/>
  <c r="AX47" i="32"/>
  <c r="AT47" i="32"/>
  <c r="AP47" i="32"/>
  <c r="AL47" i="32"/>
  <c r="AE47" i="32"/>
  <c r="AA47" i="32"/>
  <c r="W47" i="32"/>
  <c r="S47" i="32"/>
  <c r="O47" i="32"/>
  <c r="K47" i="32"/>
  <c r="G47" i="32"/>
  <c r="C47" i="32"/>
  <c r="BR46" i="32"/>
  <c r="BN46" i="32"/>
  <c r="BJ46" i="32"/>
  <c r="BF46" i="32"/>
  <c r="BB46" i="32"/>
  <c r="AX46" i="32"/>
  <c r="AT46" i="32"/>
  <c r="AP46" i="32"/>
  <c r="AL46" i="32"/>
  <c r="AE46" i="32"/>
  <c r="AA46" i="32"/>
  <c r="W46" i="32"/>
  <c r="S46" i="32"/>
  <c r="O46" i="32"/>
  <c r="K46" i="32"/>
  <c r="G46" i="32"/>
  <c r="C46" i="32"/>
  <c r="BR45" i="32"/>
  <c r="BN45" i="32"/>
  <c r="BJ45" i="32"/>
  <c r="BF45" i="32"/>
  <c r="BB45" i="32"/>
  <c r="AX45" i="32"/>
  <c r="AT45" i="32"/>
  <c r="AP45" i="32"/>
  <c r="AL45" i="32"/>
  <c r="AE45" i="32"/>
  <c r="AA45" i="32"/>
  <c r="W45" i="32"/>
  <c r="S45" i="32"/>
  <c r="O45" i="32"/>
  <c r="K45" i="32"/>
  <c r="G45" i="32"/>
  <c r="C45" i="32"/>
  <c r="BR44" i="32"/>
  <c r="BN44" i="32"/>
  <c r="BJ44" i="32"/>
  <c r="BF44" i="32"/>
  <c r="BB44" i="32"/>
  <c r="AX44" i="32"/>
  <c r="AT44" i="32"/>
  <c r="AP44" i="32"/>
  <c r="AL44" i="32"/>
  <c r="AE44" i="32"/>
  <c r="AA44" i="32"/>
  <c r="W44" i="32"/>
  <c r="S44" i="32"/>
  <c r="O44" i="32"/>
  <c r="K44" i="32"/>
  <c r="G44" i="32"/>
  <c r="C44" i="32"/>
  <c r="BR43" i="32"/>
  <c r="BN43" i="32"/>
  <c r="BJ43" i="32"/>
  <c r="BF43" i="32"/>
  <c r="BB43" i="32"/>
  <c r="AX43" i="32"/>
  <c r="AT43" i="32"/>
  <c r="AP43" i="32"/>
  <c r="AL43" i="32"/>
  <c r="AE43" i="32"/>
  <c r="AA43" i="32"/>
  <c r="W43" i="32"/>
  <c r="S43" i="32"/>
  <c r="O43" i="32"/>
  <c r="K43" i="32"/>
  <c r="G43" i="32"/>
  <c r="C43" i="32"/>
  <c r="BR42" i="32"/>
  <c r="BN42" i="32"/>
  <c r="BJ42" i="32"/>
  <c r="BF42" i="32"/>
  <c r="BB42" i="32"/>
  <c r="AX42" i="32"/>
  <c r="AT42" i="32"/>
  <c r="AP42" i="32"/>
  <c r="AL42" i="32"/>
  <c r="AE42" i="32"/>
  <c r="AA42" i="32"/>
  <c r="W42" i="32"/>
  <c r="S42" i="32"/>
  <c r="O42" i="32"/>
  <c r="K42" i="32"/>
  <c r="G42" i="32"/>
  <c r="C42" i="32"/>
  <c r="BR41" i="32"/>
  <c r="BN41" i="32"/>
  <c r="BJ41" i="32"/>
  <c r="BF41" i="32"/>
  <c r="BB41" i="32"/>
  <c r="AX41" i="32"/>
  <c r="AT41" i="32"/>
  <c r="AP41" i="32"/>
  <c r="AL41" i="32"/>
  <c r="AE41" i="32"/>
  <c r="AA41" i="32"/>
  <c r="W41" i="32"/>
  <c r="S41" i="32"/>
  <c r="O41" i="32"/>
  <c r="K41" i="32"/>
  <c r="G41" i="32"/>
  <c r="C41" i="32"/>
  <c r="BR40" i="32"/>
  <c r="BN40" i="32"/>
  <c r="BJ40" i="32"/>
  <c r="BF40" i="32"/>
  <c r="BB40" i="32"/>
  <c r="AX40" i="32"/>
  <c r="AT40" i="32"/>
  <c r="AP40" i="32"/>
  <c r="AL40" i="32"/>
  <c r="AE40" i="32"/>
  <c r="AA40" i="32"/>
  <c r="W40" i="32"/>
  <c r="S40" i="32"/>
  <c r="O40" i="32"/>
  <c r="K40" i="32"/>
  <c r="G40" i="32"/>
  <c r="C40" i="32"/>
  <c r="BR39" i="32"/>
  <c r="BN39" i="32"/>
  <c r="BJ39" i="32"/>
  <c r="BF39" i="32"/>
  <c r="BB39" i="32"/>
  <c r="AX39" i="32"/>
  <c r="AT39" i="32"/>
  <c r="AP39" i="32"/>
  <c r="AL39" i="32"/>
  <c r="AE39" i="32"/>
  <c r="AA39" i="32"/>
  <c r="W39" i="32"/>
  <c r="S39" i="32"/>
  <c r="O39" i="32"/>
  <c r="K39" i="32"/>
  <c r="G39" i="32"/>
  <c r="C39" i="32"/>
  <c r="BR38" i="32"/>
  <c r="BN38" i="32"/>
  <c r="BJ38" i="32"/>
  <c r="BF38" i="32"/>
  <c r="BB38" i="32"/>
  <c r="AX38" i="32"/>
  <c r="AT38" i="32"/>
  <c r="AP38" i="32"/>
  <c r="AL38" i="32"/>
  <c r="AE38" i="32"/>
  <c r="AA38" i="32"/>
  <c r="W38" i="32"/>
  <c r="S38" i="32"/>
  <c r="O38" i="32"/>
  <c r="K38" i="32"/>
  <c r="G38" i="32"/>
  <c r="C38" i="32"/>
  <c r="BR37" i="32"/>
  <c r="BN37" i="32"/>
  <c r="BJ37" i="32"/>
  <c r="BF37" i="32"/>
  <c r="BB37" i="32"/>
  <c r="AX37" i="32"/>
  <c r="AT37" i="32"/>
  <c r="AP37" i="32"/>
  <c r="AL37" i="32"/>
  <c r="AE37" i="32"/>
  <c r="AA37" i="32"/>
  <c r="W37" i="32"/>
  <c r="S37" i="32"/>
  <c r="O37" i="32"/>
  <c r="K37" i="32"/>
  <c r="G37" i="32"/>
  <c r="C37" i="32"/>
  <c r="BR36" i="32"/>
  <c r="BN36" i="32"/>
  <c r="BJ36" i="32"/>
  <c r="BF36" i="32"/>
  <c r="BB36" i="32"/>
  <c r="AX36" i="32"/>
  <c r="AT36" i="32"/>
  <c r="AP36" i="32"/>
  <c r="AL36" i="32"/>
  <c r="AE36" i="32"/>
  <c r="AA36" i="32"/>
  <c r="W36" i="32"/>
  <c r="S36" i="32"/>
  <c r="O36" i="32"/>
  <c r="K36" i="32"/>
  <c r="G36" i="32"/>
  <c r="C36" i="32"/>
  <c r="BR35" i="32"/>
  <c r="BN35" i="32"/>
  <c r="BJ35" i="32"/>
  <c r="BF35" i="32"/>
  <c r="BB35" i="32"/>
  <c r="AX35" i="32"/>
  <c r="AT35" i="32"/>
  <c r="AP35" i="32"/>
  <c r="AL35" i="32"/>
  <c r="AE35" i="32"/>
  <c r="AA35" i="32"/>
  <c r="W35" i="32"/>
  <c r="S35" i="32"/>
  <c r="O35" i="32"/>
  <c r="K35" i="32"/>
  <c r="G35" i="32"/>
  <c r="C35" i="32"/>
  <c r="BR34" i="32"/>
  <c r="BN34" i="32"/>
  <c r="BJ34" i="32"/>
  <c r="BF34" i="32"/>
  <c r="BB34" i="32"/>
  <c r="AX34" i="32"/>
  <c r="AT34" i="32"/>
  <c r="AP34" i="32"/>
  <c r="AL34" i="32"/>
  <c r="AE34" i="32"/>
  <c r="AA34" i="32"/>
  <c r="W34" i="32"/>
  <c r="S34" i="32"/>
  <c r="O34" i="32"/>
  <c r="K34" i="32"/>
  <c r="G34" i="32"/>
  <c r="C34" i="32"/>
  <c r="BR33" i="32"/>
  <c r="BN33" i="32"/>
  <c r="BJ33" i="32"/>
  <c r="BF33" i="32"/>
  <c r="BB33" i="32"/>
  <c r="AX33" i="32"/>
  <c r="AT33" i="32"/>
  <c r="AP33" i="32"/>
  <c r="AL33" i="32"/>
  <c r="AE33" i="32"/>
  <c r="AA33" i="32"/>
  <c r="W33" i="32"/>
  <c r="S33" i="32"/>
  <c r="O33" i="32"/>
  <c r="K33" i="32"/>
  <c r="G33" i="32"/>
  <c r="C33" i="32"/>
  <c r="BR32" i="32"/>
  <c r="BN32" i="32"/>
  <c r="BJ32" i="32"/>
  <c r="BF32" i="32"/>
  <c r="BB32" i="32"/>
  <c r="AX32" i="32"/>
  <c r="AT32" i="32"/>
  <c r="AP32" i="32"/>
  <c r="AL32" i="32"/>
  <c r="AE32" i="32"/>
  <c r="AA32" i="32"/>
  <c r="W32" i="32"/>
  <c r="S32" i="32"/>
  <c r="O32" i="32"/>
  <c r="K32" i="32"/>
  <c r="G32" i="32"/>
  <c r="C32" i="32"/>
  <c r="BR31" i="32"/>
  <c r="BN31" i="32"/>
  <c r="BJ31" i="32"/>
  <c r="BF31" i="32"/>
  <c r="BB31" i="32"/>
  <c r="AX31" i="32"/>
  <c r="AT31" i="32"/>
  <c r="AP31" i="32"/>
  <c r="AL31" i="32"/>
  <c r="AE31" i="32"/>
  <c r="AA31" i="32"/>
  <c r="W31" i="32"/>
  <c r="S31" i="32"/>
  <c r="O31" i="32"/>
  <c r="K31" i="32"/>
  <c r="G31" i="32"/>
  <c r="C31" i="32"/>
  <c r="BR30" i="32"/>
  <c r="BN30" i="32"/>
  <c r="BJ30" i="32"/>
  <c r="BF30" i="32"/>
  <c r="BB30" i="32"/>
  <c r="AX30" i="32"/>
  <c r="AT30" i="32"/>
  <c r="AP30" i="32"/>
  <c r="AL30" i="32"/>
  <c r="AE30" i="32"/>
  <c r="AA30" i="32"/>
  <c r="W30" i="32"/>
  <c r="S30" i="32"/>
  <c r="O30" i="32"/>
  <c r="K30" i="32"/>
  <c r="G30" i="32"/>
  <c r="C30" i="32"/>
  <c r="BR29" i="32"/>
  <c r="BN29" i="32"/>
  <c r="BJ29" i="32"/>
  <c r="BF29" i="32"/>
  <c r="BB29" i="32"/>
  <c r="AX29" i="32"/>
  <c r="AT29" i="32"/>
  <c r="AP29" i="32"/>
  <c r="AL29" i="32"/>
  <c r="AE29" i="32"/>
  <c r="AA29" i="32"/>
  <c r="W29" i="32"/>
  <c r="S29" i="32"/>
  <c r="O29" i="32"/>
  <c r="K29" i="32"/>
  <c r="G29" i="32"/>
  <c r="C29" i="32"/>
  <c r="BR28" i="32"/>
  <c r="BN28" i="32"/>
  <c r="BJ28" i="32"/>
  <c r="BF28" i="32"/>
  <c r="BB28" i="32"/>
  <c r="AX28" i="32"/>
  <c r="AT28" i="32"/>
  <c r="AP28" i="32"/>
  <c r="AL28" i="32"/>
  <c r="AE28" i="32"/>
  <c r="AA28" i="32"/>
  <c r="W28" i="32"/>
  <c r="S28" i="32"/>
  <c r="O28" i="32"/>
  <c r="K28" i="32"/>
  <c r="G28" i="32"/>
  <c r="C28" i="32"/>
  <c r="BR27" i="32"/>
  <c r="BN27" i="32"/>
  <c r="BJ27" i="32"/>
  <c r="BF27" i="32"/>
  <c r="BB27" i="32"/>
  <c r="AX27" i="32"/>
  <c r="AT27" i="32"/>
  <c r="AP27" i="32"/>
  <c r="AL27" i="32"/>
  <c r="AE27" i="32"/>
  <c r="AA27" i="32"/>
  <c r="W27" i="32"/>
  <c r="S27" i="32"/>
  <c r="O27" i="32"/>
  <c r="K27" i="32"/>
  <c r="G27" i="32"/>
  <c r="C27" i="32"/>
  <c r="BR26" i="32"/>
  <c r="BN26" i="32"/>
  <c r="BJ26" i="32"/>
  <c r="BF26" i="32"/>
  <c r="BB26" i="32"/>
  <c r="AX26" i="32"/>
  <c r="AT26" i="32"/>
  <c r="AP26" i="32"/>
  <c r="AL26" i="32"/>
  <c r="AE26" i="32"/>
  <c r="AA26" i="32"/>
  <c r="W26" i="32"/>
  <c r="S26" i="32"/>
  <c r="O26" i="32"/>
  <c r="K26" i="32"/>
  <c r="G26" i="32"/>
  <c r="C26" i="32"/>
  <c r="BR25" i="32"/>
  <c r="BN25" i="32"/>
  <c r="BJ25" i="32"/>
  <c r="BF25" i="32"/>
  <c r="BB25" i="32"/>
  <c r="AX25" i="32"/>
  <c r="AT25" i="32"/>
  <c r="AP25" i="32"/>
  <c r="AL25" i="32"/>
  <c r="AE25" i="32"/>
  <c r="AA25" i="32"/>
  <c r="W25" i="32"/>
  <c r="S25" i="32"/>
  <c r="O25" i="32"/>
  <c r="K25" i="32"/>
  <c r="G25" i="32"/>
  <c r="C25" i="32"/>
  <c r="BR24" i="32"/>
  <c r="BN24" i="32"/>
  <c r="BJ24" i="32"/>
  <c r="BF24" i="32"/>
  <c r="BB24" i="32"/>
  <c r="AX24" i="32"/>
  <c r="AT24" i="32"/>
  <c r="AP24" i="32"/>
  <c r="AL24" i="32"/>
  <c r="AE24" i="32"/>
  <c r="AA24" i="32"/>
  <c r="W24" i="32"/>
  <c r="S24" i="32"/>
  <c r="O24" i="32"/>
  <c r="K24" i="32"/>
  <c r="G24" i="32"/>
  <c r="C24" i="32"/>
  <c r="BR23" i="32"/>
  <c r="BN23" i="32"/>
  <c r="BJ23" i="32"/>
  <c r="BF23" i="32"/>
  <c r="BB23" i="32"/>
  <c r="AX23" i="32"/>
  <c r="AT23" i="32"/>
  <c r="AP23" i="32"/>
  <c r="AL23" i="32"/>
  <c r="AE23" i="32"/>
  <c r="AA23" i="32"/>
  <c r="W23" i="32"/>
  <c r="S23" i="32"/>
  <c r="O23" i="32"/>
  <c r="K23" i="32"/>
  <c r="G23" i="32"/>
  <c r="C23" i="32"/>
  <c r="BR22" i="32"/>
  <c r="BN22" i="32"/>
  <c r="BJ22" i="32"/>
  <c r="BF22" i="32"/>
  <c r="BB22" i="32"/>
  <c r="AX22" i="32"/>
  <c r="AT22" i="32"/>
  <c r="AP22" i="32"/>
  <c r="AL22" i="32"/>
  <c r="AE22" i="32"/>
  <c r="AA22" i="32"/>
  <c r="W22" i="32"/>
  <c r="S22" i="32"/>
  <c r="O22" i="32"/>
  <c r="K22" i="32"/>
  <c r="G22" i="32"/>
  <c r="C22" i="32"/>
  <c r="BR21" i="32"/>
  <c r="BN21" i="32"/>
  <c r="BJ21" i="32"/>
  <c r="BF21" i="32"/>
  <c r="BB21" i="32"/>
  <c r="AX21" i="32"/>
  <c r="AT21" i="32"/>
  <c r="AP21" i="32"/>
  <c r="AL21" i="32"/>
  <c r="AE21" i="32"/>
  <c r="AA21" i="32"/>
  <c r="W21" i="32"/>
  <c r="S21" i="32"/>
  <c r="O21" i="32"/>
  <c r="K21" i="32"/>
  <c r="G21" i="32"/>
  <c r="C21" i="32"/>
  <c r="BR20" i="32"/>
  <c r="BN20" i="32"/>
  <c r="BJ20" i="32"/>
  <c r="BF20" i="32"/>
  <c r="BB20" i="32"/>
  <c r="AX20" i="32"/>
  <c r="AT20" i="32"/>
  <c r="AP20" i="32"/>
  <c r="AL20" i="32"/>
  <c r="AE20" i="32"/>
  <c r="AA20" i="32"/>
  <c r="W20" i="32"/>
  <c r="S20" i="32"/>
  <c r="O20" i="32"/>
  <c r="K20" i="32"/>
  <c r="G20" i="32"/>
  <c r="C20" i="32"/>
  <c r="BR19" i="32"/>
  <c r="BN19" i="32"/>
  <c r="BJ19" i="32"/>
  <c r="BF19" i="32"/>
  <c r="BB19" i="32"/>
  <c r="AX19" i="32"/>
  <c r="AT19" i="32"/>
  <c r="AP19" i="32"/>
  <c r="AL19" i="32"/>
  <c r="AE19" i="32"/>
  <c r="AA19" i="32"/>
  <c r="W19" i="32"/>
  <c r="S19" i="32"/>
  <c r="O19" i="32"/>
  <c r="K19" i="32"/>
  <c r="G19" i="32"/>
  <c r="C19" i="32"/>
  <c r="BR18" i="32"/>
  <c r="BN18" i="32"/>
  <c r="BJ18" i="32"/>
  <c r="BF18" i="32"/>
  <c r="BB18" i="32"/>
  <c r="AX18" i="32"/>
  <c r="AT18" i="32"/>
  <c r="AP18" i="32"/>
  <c r="AL18" i="32"/>
  <c r="AE18" i="32"/>
  <c r="AA18" i="32"/>
  <c r="W18" i="32"/>
  <c r="S18" i="32"/>
  <c r="O18" i="32"/>
  <c r="K18" i="32"/>
  <c r="G18" i="32"/>
  <c r="C18" i="32"/>
  <c r="BR17" i="32"/>
  <c r="BN17" i="32"/>
  <c r="BJ17" i="32"/>
  <c r="BF17" i="32"/>
  <c r="BB17" i="32"/>
  <c r="AX17" i="32"/>
  <c r="AT17" i="32"/>
  <c r="AP17" i="32"/>
  <c r="AL17" i="32"/>
  <c r="AE17" i="32"/>
  <c r="AA17" i="32"/>
  <c r="W17" i="32"/>
  <c r="S17" i="32"/>
  <c r="O17" i="32"/>
  <c r="K17" i="32"/>
  <c r="G17" i="32"/>
  <c r="C17" i="32"/>
  <c r="BR16" i="32"/>
  <c r="BN16" i="32"/>
  <c r="BJ16" i="32"/>
  <c r="BF16" i="32"/>
  <c r="BB16" i="32"/>
  <c r="AX16" i="32"/>
  <c r="AT16" i="32"/>
  <c r="AP16" i="32"/>
  <c r="AL16" i="32"/>
  <c r="AE16" i="32"/>
  <c r="AA16" i="32"/>
  <c r="W16" i="32"/>
  <c r="S16" i="32"/>
  <c r="O16" i="32"/>
  <c r="K16" i="32"/>
  <c r="G16" i="32"/>
  <c r="C16" i="32"/>
  <c r="BR15" i="32"/>
  <c r="BN15" i="32"/>
  <c r="BJ15" i="32"/>
  <c r="BF15" i="32"/>
  <c r="BB15" i="32"/>
  <c r="AX15" i="32"/>
  <c r="AT15" i="32"/>
  <c r="AP15" i="32"/>
  <c r="AL15" i="32"/>
  <c r="AE15" i="32"/>
  <c r="AA15" i="32"/>
  <c r="W15" i="32"/>
  <c r="S15" i="32"/>
  <c r="O15" i="32"/>
  <c r="K15" i="32"/>
  <c r="G15" i="32"/>
  <c r="C15" i="32"/>
  <c r="BR14" i="32"/>
  <c r="BN14" i="32"/>
  <c r="BJ14" i="32"/>
  <c r="BF14" i="32"/>
  <c r="BB14" i="32"/>
  <c r="AX14" i="32"/>
  <c r="AT14" i="32"/>
  <c r="AP14" i="32"/>
  <c r="AL14" i="32"/>
  <c r="AE14" i="32"/>
  <c r="AA14" i="32"/>
  <c r="W14" i="32"/>
  <c r="S14" i="32"/>
  <c r="O14" i="32"/>
  <c r="K14" i="32"/>
  <c r="G14" i="32"/>
  <c r="C14" i="32"/>
  <c r="BR13" i="32"/>
  <c r="BN13" i="32"/>
  <c r="BJ13" i="32"/>
  <c r="BF13" i="32"/>
  <c r="BB13" i="32"/>
  <c r="AX13" i="32"/>
  <c r="AT13" i="32"/>
  <c r="AP13" i="32"/>
  <c r="AL13" i="32"/>
  <c r="AE13" i="32"/>
  <c r="AA13" i="32"/>
  <c r="W13" i="32"/>
  <c r="S13" i="32"/>
  <c r="O13" i="32"/>
  <c r="K13" i="32"/>
  <c r="G13" i="32"/>
  <c r="C13" i="32"/>
  <c r="BR12" i="32"/>
  <c r="BN12" i="32"/>
  <c r="BJ12" i="32"/>
  <c r="BF12" i="32"/>
  <c r="BB12" i="32"/>
  <c r="AX12" i="32"/>
  <c r="AT12" i="32"/>
  <c r="AP12" i="32"/>
  <c r="AL12" i="32"/>
  <c r="AE12" i="32"/>
  <c r="AA12" i="32"/>
  <c r="W12" i="32"/>
  <c r="S12" i="32"/>
  <c r="O12" i="32"/>
  <c r="K12" i="32"/>
  <c r="G12" i="32"/>
  <c r="C12" i="32"/>
  <c r="BR11" i="32"/>
  <c r="BN11" i="32"/>
  <c r="BJ11" i="32"/>
  <c r="BF11" i="32"/>
  <c r="BB11" i="32"/>
  <c r="AX11" i="32"/>
  <c r="AT11" i="32"/>
  <c r="AP11" i="32"/>
  <c r="AL11" i="32"/>
  <c r="AE11" i="32"/>
  <c r="AA11" i="32"/>
  <c r="W11" i="32"/>
  <c r="S11" i="32"/>
  <c r="O11" i="32"/>
  <c r="K11" i="32"/>
  <c r="G11" i="32"/>
  <c r="C11" i="32"/>
  <c r="BR10" i="32"/>
  <c r="BN10" i="32"/>
  <c r="BJ10" i="32"/>
  <c r="BF10" i="32"/>
  <c r="BB10" i="32"/>
  <c r="AX10" i="32"/>
  <c r="AT10" i="32"/>
  <c r="AP10" i="32"/>
  <c r="AL10" i="32"/>
  <c r="AE10" i="32"/>
  <c r="AA10" i="32"/>
  <c r="W10" i="32"/>
  <c r="S10" i="32"/>
  <c r="O10" i="32"/>
  <c r="K10" i="32"/>
  <c r="G10" i="32"/>
  <c r="C10" i="32"/>
  <c r="BR9" i="32"/>
  <c r="BN9" i="32"/>
  <c r="BJ9" i="32"/>
  <c r="BF9" i="32"/>
  <c r="BB9" i="32"/>
  <c r="AX9" i="32"/>
  <c r="AT9" i="32"/>
  <c r="AP9" i="32"/>
  <c r="AL9" i="32"/>
  <c r="AE9" i="32"/>
  <c r="AA9" i="32"/>
  <c r="W9" i="32"/>
  <c r="S9" i="32"/>
  <c r="O9" i="32"/>
  <c r="K9" i="32"/>
  <c r="G9" i="32"/>
  <c r="C9" i="32"/>
  <c r="BR8" i="32"/>
  <c r="BN8" i="32"/>
  <c r="BJ8" i="32"/>
  <c r="BF8" i="32"/>
  <c r="BB8" i="32"/>
  <c r="AX8" i="32"/>
  <c r="AT8" i="32"/>
  <c r="AP8" i="32"/>
  <c r="AL8" i="32"/>
  <c r="AE8" i="32"/>
  <c r="AA8" i="32"/>
  <c r="W8" i="32"/>
  <c r="S8" i="32"/>
  <c r="O8" i="32"/>
  <c r="K8" i="32"/>
  <c r="G8" i="32"/>
  <c r="C8" i="32"/>
  <c r="BR7" i="32"/>
  <c r="BN7" i="32"/>
  <c r="BJ7" i="32"/>
  <c r="BF7" i="32"/>
  <c r="BB7" i="32"/>
  <c r="AX7" i="32"/>
  <c r="AT7" i="32"/>
  <c r="AP7" i="32"/>
  <c r="AL7" i="32"/>
  <c r="AE7" i="32"/>
  <c r="AA7" i="32"/>
  <c r="W7" i="32"/>
  <c r="S7" i="32"/>
  <c r="O7" i="32"/>
  <c r="K7" i="32"/>
  <c r="G7" i="32"/>
  <c r="C7" i="32"/>
  <c r="BR6" i="32"/>
  <c r="BN6" i="32"/>
  <c r="BJ6" i="32"/>
  <c r="BF6" i="32"/>
  <c r="BB6" i="32"/>
  <c r="AX6" i="32"/>
  <c r="AT6" i="32"/>
  <c r="AP6" i="32"/>
  <c r="AL6" i="32"/>
  <c r="AE6" i="32"/>
  <c r="AA6" i="32"/>
  <c r="W6" i="32"/>
  <c r="S6" i="32"/>
  <c r="O6" i="32"/>
  <c r="K6" i="32"/>
  <c r="G6" i="32"/>
  <c r="C6" i="32"/>
  <c r="BR5" i="32"/>
  <c r="BN5" i="32"/>
  <c r="BJ5" i="32"/>
  <c r="BF5" i="32"/>
  <c r="BB5" i="32"/>
  <c r="AX5" i="32"/>
  <c r="AT5" i="32"/>
  <c r="AP5" i="32"/>
  <c r="AL5" i="32"/>
  <c r="AE5" i="32"/>
  <c r="AA5" i="32"/>
  <c r="W5" i="32"/>
  <c r="S5" i="32"/>
  <c r="O5" i="32"/>
  <c r="K5" i="32"/>
  <c r="G5" i="32"/>
  <c r="C5" i="32"/>
  <c r="BR4" i="32"/>
  <c r="BN4" i="32"/>
  <c r="BJ4" i="32"/>
  <c r="BF4" i="32"/>
  <c r="BB4" i="32"/>
  <c r="AX4" i="32"/>
  <c r="AT4" i="32"/>
  <c r="AP4" i="32"/>
  <c r="AL4" i="32"/>
  <c r="AE4" i="32"/>
  <c r="AA4" i="32"/>
  <c r="W4" i="32"/>
  <c r="S4" i="32"/>
  <c r="O4" i="32"/>
  <c r="K4" i="32"/>
  <c r="G4" i="32"/>
  <c r="C4" i="32"/>
  <c r="BR3" i="32"/>
  <c r="BN3" i="32"/>
  <c r="BJ3" i="32"/>
  <c r="BF3" i="32"/>
  <c r="BB3" i="32"/>
  <c r="AX3" i="32"/>
  <c r="AT3" i="32"/>
  <c r="AP3" i="32"/>
  <c r="AL3" i="32"/>
  <c r="AE3" i="32"/>
  <c r="AA3" i="32"/>
  <c r="W3" i="32"/>
  <c r="S3" i="32"/>
  <c r="O3" i="32"/>
  <c r="K3" i="32"/>
  <c r="G3" i="32"/>
  <c r="C3" i="32"/>
  <c r="BR2" i="32"/>
  <c r="BN2" i="32"/>
  <c r="BJ2" i="32"/>
  <c r="BF2" i="32"/>
  <c r="BB2" i="32"/>
  <c r="AX2" i="32"/>
  <c r="AT2" i="32"/>
  <c r="AP2" i="32"/>
  <c r="AL2" i="32"/>
  <c r="AE2" i="32"/>
  <c r="AA2" i="32"/>
  <c r="W2" i="32"/>
  <c r="S2" i="32"/>
  <c r="O2" i="32"/>
  <c r="K2" i="32"/>
  <c r="G2" i="32"/>
  <c r="C2" i="32"/>
  <c r="E6" i="2" l="1"/>
  <c r="K9" i="27"/>
  <c r="K13" i="27"/>
  <c r="K17" i="27"/>
  <c r="M17" i="27" s="1"/>
  <c r="K21" i="27"/>
  <c r="K25" i="27"/>
  <c r="K29" i="27"/>
  <c r="K33" i="27"/>
  <c r="M33" i="27" s="1"/>
  <c r="K37" i="27"/>
  <c r="K41" i="27"/>
  <c r="M41" i="27" s="1"/>
  <c r="K45" i="27"/>
  <c r="K49" i="27"/>
  <c r="K53" i="27"/>
  <c r="K57" i="27"/>
  <c r="M57" i="27" s="1"/>
  <c r="K61" i="27"/>
  <c r="K65" i="27"/>
  <c r="M65" i="27" s="1"/>
  <c r="K69" i="27"/>
  <c r="K73" i="27"/>
  <c r="M73" i="27" s="1"/>
  <c r="K77" i="27"/>
  <c r="K81" i="27"/>
  <c r="M81" i="27" s="1"/>
  <c r="K85" i="27"/>
  <c r="K89" i="27"/>
  <c r="K93" i="27"/>
  <c r="K97" i="27"/>
  <c r="K101" i="27"/>
  <c r="K8" i="27"/>
  <c r="K12" i="26"/>
  <c r="K16" i="26"/>
  <c r="K20" i="26"/>
  <c r="K24" i="26"/>
  <c r="K28" i="26"/>
  <c r="K32" i="26"/>
  <c r="K36" i="26"/>
  <c r="K40" i="26"/>
  <c r="K44" i="26"/>
  <c r="K48" i="26"/>
  <c r="K52" i="26"/>
  <c r="K56" i="26"/>
  <c r="K60" i="26"/>
  <c r="K64" i="26"/>
  <c r="K68" i="26"/>
  <c r="K72" i="26"/>
  <c r="M72" i="26" s="1"/>
  <c r="K76" i="26"/>
  <c r="K80" i="26"/>
  <c r="M80" i="26" s="1"/>
  <c r="K84" i="26"/>
  <c r="K88" i="26"/>
  <c r="K92" i="26"/>
  <c r="K96" i="26"/>
  <c r="M96" i="26" s="1"/>
  <c r="K100" i="26"/>
  <c r="K104" i="26"/>
  <c r="M104" i="26" s="1"/>
  <c r="K108" i="26"/>
  <c r="K8" i="26"/>
  <c r="M8" i="26" s="1"/>
  <c r="K12" i="25"/>
  <c r="K16" i="25"/>
  <c r="K20" i="25"/>
  <c r="K24" i="25"/>
  <c r="M24" i="25" s="1"/>
  <c r="K28" i="25"/>
  <c r="K32" i="25"/>
  <c r="M32" i="25" s="1"/>
  <c r="K36" i="25"/>
  <c r="K40" i="25"/>
  <c r="M40" i="25" s="1"/>
  <c r="K44" i="25"/>
  <c r="K48" i="25"/>
  <c r="K52" i="25"/>
  <c r="K56" i="25"/>
  <c r="K60" i="25"/>
  <c r="K64" i="25"/>
  <c r="M64" i="25" s="1"/>
  <c r="K68" i="25"/>
  <c r="K72" i="25"/>
  <c r="M72" i="25" s="1"/>
  <c r="K76" i="25"/>
  <c r="K80" i="25"/>
  <c r="M80" i="25" s="1"/>
  <c r="K84" i="25"/>
  <c r="K88" i="25"/>
  <c r="M88" i="25" s="1"/>
  <c r="K92" i="25"/>
  <c r="K96" i="25"/>
  <c r="M96" i="25" s="1"/>
  <c r="K100" i="25"/>
  <c r="K104" i="25"/>
  <c r="M104" i="25" s="1"/>
  <c r="K108" i="25"/>
  <c r="K112" i="25"/>
  <c r="K116" i="25"/>
  <c r="K120" i="25"/>
  <c r="M120" i="25" s="1"/>
  <c r="K124" i="25"/>
  <c r="K128" i="25"/>
  <c r="M128" i="25" s="1"/>
  <c r="K132" i="25"/>
  <c r="K9" i="24"/>
  <c r="M9" i="24" s="1"/>
  <c r="K13" i="24"/>
  <c r="K17" i="24"/>
  <c r="K12" i="27"/>
  <c r="K16" i="27"/>
  <c r="M16" i="27" s="1"/>
  <c r="K20" i="27"/>
  <c r="K24" i="27"/>
  <c r="K28" i="27"/>
  <c r="K32" i="27"/>
  <c r="K36" i="27"/>
  <c r="K40" i="27"/>
  <c r="K44" i="27"/>
  <c r="K48" i="27"/>
  <c r="K52" i="27"/>
  <c r="K56" i="27"/>
  <c r="K60" i="27"/>
  <c r="K64" i="27"/>
  <c r="M64" i="27" s="1"/>
  <c r="K68" i="27"/>
  <c r="K72" i="27"/>
  <c r="K76" i="27"/>
  <c r="K80" i="27"/>
  <c r="K84" i="27"/>
  <c r="K88" i="27"/>
  <c r="K92" i="27"/>
  <c r="K96" i="27"/>
  <c r="M96" i="27" s="1"/>
  <c r="K100" i="27"/>
  <c r="K104" i="27"/>
  <c r="M104" i="27" s="1"/>
  <c r="K11" i="26"/>
  <c r="K15" i="26"/>
  <c r="M15" i="26" s="1"/>
  <c r="K19" i="26"/>
  <c r="K23" i="26"/>
  <c r="K27" i="26"/>
  <c r="K31" i="26"/>
  <c r="K35" i="26"/>
  <c r="K39" i="26"/>
  <c r="K43" i="26"/>
  <c r="K47" i="26"/>
  <c r="K51" i="26"/>
  <c r="K55" i="26"/>
  <c r="K59" i="26"/>
  <c r="K63" i="26"/>
  <c r="M63" i="26" s="1"/>
  <c r="K67" i="26"/>
  <c r="K71" i="26"/>
  <c r="M71" i="26" s="1"/>
  <c r="K75" i="26"/>
  <c r="K79" i="26"/>
  <c r="K83" i="26"/>
  <c r="K87" i="26"/>
  <c r="M87" i="26" s="1"/>
  <c r="K91" i="26"/>
  <c r="K95" i="26"/>
  <c r="K99" i="26"/>
  <c r="K103" i="26"/>
  <c r="K107" i="26"/>
  <c r="K111" i="26"/>
  <c r="M111" i="26" s="1"/>
  <c r="K11" i="25"/>
  <c r="K15" i="25"/>
  <c r="K19" i="25"/>
  <c r="K23" i="25"/>
  <c r="M23" i="25" s="1"/>
  <c r="K27" i="25"/>
  <c r="K31" i="25"/>
  <c r="K35" i="25"/>
  <c r="K39" i="25"/>
  <c r="K43" i="25"/>
  <c r="K47" i="25"/>
  <c r="M47" i="25" s="1"/>
  <c r="K51" i="25"/>
  <c r="K55" i="25"/>
  <c r="M55" i="25" s="1"/>
  <c r="K59" i="25"/>
  <c r="K63" i="25"/>
  <c r="K67" i="25"/>
  <c r="K71" i="25"/>
  <c r="M71" i="25" s="1"/>
  <c r="K75" i="25"/>
  <c r="K79" i="25"/>
  <c r="K83" i="25"/>
  <c r="K87" i="25"/>
  <c r="M87" i="25" s="1"/>
  <c r="K91" i="25"/>
  <c r="K95" i="25"/>
  <c r="K99" i="25"/>
  <c r="K103" i="25"/>
  <c r="K107" i="25"/>
  <c r="K111" i="25"/>
  <c r="K115" i="25"/>
  <c r="K119" i="25"/>
  <c r="K123" i="25"/>
  <c r="K127" i="25"/>
  <c r="K131" i="25"/>
  <c r="K8" i="25"/>
  <c r="M8" i="25" s="1"/>
  <c r="K12" i="24"/>
  <c r="K16" i="24"/>
  <c r="K20" i="24"/>
  <c r="K10" i="27"/>
  <c r="K18" i="27"/>
  <c r="K26" i="27"/>
  <c r="K34" i="27"/>
  <c r="K42" i="27"/>
  <c r="M42" i="27" s="1"/>
  <c r="K50" i="27"/>
  <c r="K58" i="27"/>
  <c r="M58" i="27" s="1"/>
  <c r="K66" i="27"/>
  <c r="K74" i="27"/>
  <c r="K82" i="27"/>
  <c r="K90" i="27"/>
  <c r="M90" i="27" s="1"/>
  <c r="K98" i="27"/>
  <c r="K9" i="26"/>
  <c r="M9" i="26" s="1"/>
  <c r="K17" i="26"/>
  <c r="K25" i="26"/>
  <c r="K33" i="26"/>
  <c r="K41" i="26"/>
  <c r="M41" i="26" s="1"/>
  <c r="K49" i="26"/>
  <c r="K57" i="26"/>
  <c r="M57" i="26" s="1"/>
  <c r="K65" i="26"/>
  <c r="K73" i="26"/>
  <c r="K81" i="26"/>
  <c r="K89" i="26"/>
  <c r="K97" i="26"/>
  <c r="K105" i="26"/>
  <c r="K9" i="25"/>
  <c r="K17" i="25"/>
  <c r="K25" i="25"/>
  <c r="K33" i="25"/>
  <c r="M33" i="25" s="1"/>
  <c r="K41" i="25"/>
  <c r="K49" i="25"/>
  <c r="M49" i="25" s="1"/>
  <c r="K57" i="25"/>
  <c r="K65" i="25"/>
  <c r="M65" i="25" s="1"/>
  <c r="K73" i="25"/>
  <c r="K81" i="25"/>
  <c r="K89" i="25"/>
  <c r="K97" i="25"/>
  <c r="M97" i="25" s="1"/>
  <c r="K105" i="25"/>
  <c r="K113" i="25"/>
  <c r="M113" i="25" s="1"/>
  <c r="K121" i="25"/>
  <c r="K129" i="25"/>
  <c r="K10" i="24"/>
  <c r="K18" i="24"/>
  <c r="K23" i="24"/>
  <c r="K27" i="24"/>
  <c r="K31" i="24"/>
  <c r="K35" i="24"/>
  <c r="M35" i="24" s="1"/>
  <c r="K39" i="24"/>
  <c r="K43" i="24"/>
  <c r="M43" i="24" s="1"/>
  <c r="K47" i="24"/>
  <c r="K51" i="24"/>
  <c r="K55" i="24"/>
  <c r="K59" i="24"/>
  <c r="M59" i="24" s="1"/>
  <c r="K63" i="24"/>
  <c r="K67" i="24"/>
  <c r="K71" i="24"/>
  <c r="K75" i="24"/>
  <c r="K79" i="24"/>
  <c r="K83" i="24"/>
  <c r="K87" i="24"/>
  <c r="K91" i="24"/>
  <c r="K95" i="24"/>
  <c r="K99" i="24"/>
  <c r="K103" i="24"/>
  <c r="K107" i="24"/>
  <c r="K111" i="24"/>
  <c r="K11" i="23"/>
  <c r="M11" i="23" s="1"/>
  <c r="K15" i="23"/>
  <c r="K19" i="23"/>
  <c r="M19" i="23" s="1"/>
  <c r="K23" i="23"/>
  <c r="K27" i="23"/>
  <c r="K31" i="23"/>
  <c r="K35" i="23"/>
  <c r="M35" i="23" s="1"/>
  <c r="K39" i="23"/>
  <c r="K43" i="23"/>
  <c r="K47" i="23"/>
  <c r="K51" i="23"/>
  <c r="K55" i="23"/>
  <c r="K59" i="23"/>
  <c r="M59" i="23" s="1"/>
  <c r="K63" i="23"/>
  <c r="K67" i="23"/>
  <c r="K71" i="23"/>
  <c r="K75" i="23"/>
  <c r="K79" i="23"/>
  <c r="K83" i="23"/>
  <c r="K87" i="23"/>
  <c r="K11" i="27"/>
  <c r="K19" i="27"/>
  <c r="K27" i="27"/>
  <c r="M27" i="27" s="1"/>
  <c r="K35" i="27"/>
  <c r="K43" i="27"/>
  <c r="K51" i="27"/>
  <c r="K59" i="27"/>
  <c r="M59" i="27" s="1"/>
  <c r="K67" i="27"/>
  <c r="K75" i="27"/>
  <c r="M75" i="27" s="1"/>
  <c r="K83" i="27"/>
  <c r="K91" i="27"/>
  <c r="K99" i="27"/>
  <c r="K10" i="26"/>
  <c r="K18" i="26"/>
  <c r="K26" i="26"/>
  <c r="M26" i="26" s="1"/>
  <c r="K34" i="26"/>
  <c r="K42" i="26"/>
  <c r="M42" i="26" s="1"/>
  <c r="K50" i="26"/>
  <c r="K58" i="26"/>
  <c r="K66" i="26"/>
  <c r="K74" i="26"/>
  <c r="M74" i="26" s="1"/>
  <c r="K82" i="26"/>
  <c r="K90" i="26"/>
  <c r="M90" i="26" s="1"/>
  <c r="K98" i="26"/>
  <c r="K106" i="26"/>
  <c r="M106" i="26" s="1"/>
  <c r="K10" i="25"/>
  <c r="K18" i="25"/>
  <c r="K26" i="25"/>
  <c r="K34" i="25"/>
  <c r="K42" i="25"/>
  <c r="K50" i="25"/>
  <c r="K58" i="25"/>
  <c r="K66" i="25"/>
  <c r="K74" i="25"/>
  <c r="K82" i="25"/>
  <c r="M82" i="25" s="1"/>
  <c r="K90" i="25"/>
  <c r="K98" i="25"/>
  <c r="K106" i="25"/>
  <c r="K114" i="25"/>
  <c r="K122" i="25"/>
  <c r="K130" i="25"/>
  <c r="K11" i="24"/>
  <c r="K19" i="24"/>
  <c r="M19" i="24" s="1"/>
  <c r="K24" i="24"/>
  <c r="K28" i="24"/>
  <c r="K32" i="24"/>
  <c r="K36" i="24"/>
  <c r="M36" i="24" s="1"/>
  <c r="K40" i="24"/>
  <c r="K44" i="24"/>
  <c r="K48" i="24"/>
  <c r="K52" i="24"/>
  <c r="K56" i="24"/>
  <c r="K60" i="24"/>
  <c r="K64" i="24"/>
  <c r="K68" i="24"/>
  <c r="K72" i="24"/>
  <c r="K76" i="24"/>
  <c r="K80" i="24"/>
  <c r="K84" i="24"/>
  <c r="K88" i="24"/>
  <c r="K92" i="24"/>
  <c r="K96" i="24"/>
  <c r="K100" i="24"/>
  <c r="K104" i="24"/>
  <c r="K108" i="24"/>
  <c r="K8" i="24"/>
  <c r="K12" i="23"/>
  <c r="M12" i="23" s="1"/>
  <c r="K16" i="23"/>
  <c r="K20" i="23"/>
  <c r="M20" i="23" s="1"/>
  <c r="K24" i="23"/>
  <c r="K28" i="23"/>
  <c r="M28" i="23" s="1"/>
  <c r="K32" i="23"/>
  <c r="K36" i="23"/>
  <c r="M36" i="23" s="1"/>
  <c r="K40" i="23"/>
  <c r="K44" i="23"/>
  <c r="M44" i="23" s="1"/>
  <c r="K48" i="23"/>
  <c r="K52" i="23"/>
  <c r="M52" i="23" s="1"/>
  <c r="K56" i="23"/>
  <c r="K60" i="23"/>
  <c r="M60" i="23" s="1"/>
  <c r="K64" i="23"/>
  <c r="K68" i="23"/>
  <c r="M68" i="23" s="1"/>
  <c r="K72" i="23"/>
  <c r="K76" i="23"/>
  <c r="K80" i="23"/>
  <c r="K84" i="23"/>
  <c r="M84" i="23" s="1"/>
  <c r="K14" i="27"/>
  <c r="K30" i="27"/>
  <c r="K46" i="27"/>
  <c r="K62" i="27"/>
  <c r="M62" i="27" s="1"/>
  <c r="K78" i="27"/>
  <c r="K94" i="27"/>
  <c r="M94" i="27" s="1"/>
  <c r="K13" i="26"/>
  <c r="K29" i="26"/>
  <c r="M29" i="26" s="1"/>
  <c r="K45" i="26"/>
  <c r="K61" i="26"/>
  <c r="M61" i="26" s="1"/>
  <c r="K77" i="26"/>
  <c r="K93" i="26"/>
  <c r="M93" i="26" s="1"/>
  <c r="K109" i="26"/>
  <c r="K21" i="25"/>
  <c r="K37" i="25"/>
  <c r="K53" i="25"/>
  <c r="M53" i="25" s="1"/>
  <c r="K69" i="25"/>
  <c r="K85" i="25"/>
  <c r="K101" i="25"/>
  <c r="K117" i="25"/>
  <c r="M117" i="25" s="1"/>
  <c r="K133" i="25"/>
  <c r="K21" i="24"/>
  <c r="M21" i="24" s="1"/>
  <c r="K29" i="24"/>
  <c r="K37" i="24"/>
  <c r="K45" i="24"/>
  <c r="K53" i="24"/>
  <c r="M53" i="24" s="1"/>
  <c r="K61" i="24"/>
  <c r="K69" i="24"/>
  <c r="M69" i="24" s="1"/>
  <c r="K77" i="24"/>
  <c r="K85" i="24"/>
  <c r="M85" i="24" s="1"/>
  <c r="K93" i="24"/>
  <c r="K101" i="24"/>
  <c r="M101" i="24" s="1"/>
  <c r="K109" i="24"/>
  <c r="K13" i="23"/>
  <c r="M13" i="23" s="1"/>
  <c r="K21" i="23"/>
  <c r="K29" i="23"/>
  <c r="K37" i="23"/>
  <c r="K45" i="23"/>
  <c r="K53" i="23"/>
  <c r="K61" i="23"/>
  <c r="K69" i="23"/>
  <c r="K77" i="23"/>
  <c r="K85" i="23"/>
  <c r="K90" i="23"/>
  <c r="K94" i="23"/>
  <c r="K98" i="23"/>
  <c r="K102" i="23"/>
  <c r="K106" i="23"/>
  <c r="K110" i="23"/>
  <c r="K114" i="23"/>
  <c r="K118" i="23"/>
  <c r="K122" i="23"/>
  <c r="M122" i="23" s="1"/>
  <c r="K126" i="23"/>
  <c r="K130" i="23"/>
  <c r="K134" i="23"/>
  <c r="K11" i="21"/>
  <c r="M11" i="21" s="1"/>
  <c r="K15" i="21"/>
  <c r="K19" i="21"/>
  <c r="K23" i="21"/>
  <c r="K27" i="21"/>
  <c r="M27" i="21" s="1"/>
  <c r="K31" i="21"/>
  <c r="K35" i="21"/>
  <c r="K39" i="21"/>
  <c r="K43" i="21"/>
  <c r="K47" i="21"/>
  <c r="K51" i="21"/>
  <c r="K55" i="21"/>
  <c r="K59" i="21"/>
  <c r="M59" i="21" s="1"/>
  <c r="K63" i="21"/>
  <c r="K67" i="21"/>
  <c r="M67" i="21" s="1"/>
  <c r="K71" i="21"/>
  <c r="K75" i="21"/>
  <c r="M75" i="21" s="1"/>
  <c r="K79" i="21"/>
  <c r="K83" i="21"/>
  <c r="M83" i="21" s="1"/>
  <c r="K87" i="21"/>
  <c r="K91" i="21"/>
  <c r="M91" i="21" s="1"/>
  <c r="K95" i="21"/>
  <c r="K99" i="21"/>
  <c r="K103" i="21"/>
  <c r="K107" i="21"/>
  <c r="M107" i="21" s="1"/>
  <c r="K111" i="21"/>
  <c r="K115" i="21"/>
  <c r="M115" i="21" s="1"/>
  <c r="K119" i="21"/>
  <c r="K123" i="21"/>
  <c r="M123" i="21" s="1"/>
  <c r="K127" i="21"/>
  <c r="K10" i="22"/>
  <c r="M10" i="22" s="1"/>
  <c r="K14" i="22"/>
  <c r="K18" i="22"/>
  <c r="M18" i="22" s="1"/>
  <c r="K22" i="22"/>
  <c r="K26" i="22"/>
  <c r="M26" i="22" s="1"/>
  <c r="K30" i="22"/>
  <c r="K34" i="22"/>
  <c r="M34" i="22" s="1"/>
  <c r="K38" i="22"/>
  <c r="K42" i="22"/>
  <c r="M42" i="22" s="1"/>
  <c r="K46" i="22"/>
  <c r="K50" i="22"/>
  <c r="M50" i="22" s="1"/>
  <c r="K54" i="22"/>
  <c r="K58" i="22"/>
  <c r="K62" i="22"/>
  <c r="K66" i="22"/>
  <c r="M66" i="22" s="1"/>
  <c r="K70" i="22"/>
  <c r="K74" i="22"/>
  <c r="K78" i="22"/>
  <c r="K82" i="22"/>
  <c r="M82" i="22" s="1"/>
  <c r="K86" i="22"/>
  <c r="K90" i="22"/>
  <c r="K94" i="22"/>
  <c r="K98" i="22"/>
  <c r="K102" i="22"/>
  <c r="K106" i="22"/>
  <c r="K110" i="22"/>
  <c r="K114" i="22"/>
  <c r="M114" i="22" s="1"/>
  <c r="K118" i="22"/>
  <c r="K122" i="22"/>
  <c r="M122" i="22" s="1"/>
  <c r="K126" i="22"/>
  <c r="K130" i="22"/>
  <c r="M130" i="22" s="1"/>
  <c r="K134" i="22"/>
  <c r="K9" i="20"/>
  <c r="K13" i="20"/>
  <c r="K17" i="20"/>
  <c r="K21" i="20"/>
  <c r="K25" i="20"/>
  <c r="K29" i="20"/>
  <c r="K33" i="20"/>
  <c r="K37" i="20"/>
  <c r="K41" i="20"/>
  <c r="M41" i="20" s="1"/>
  <c r="K45" i="20"/>
  <c r="K49" i="20"/>
  <c r="K53" i="20"/>
  <c r="K57" i="20"/>
  <c r="K61" i="20"/>
  <c r="K65" i="20"/>
  <c r="K69" i="20"/>
  <c r="K8" i="20"/>
  <c r="K12" i="19"/>
  <c r="K16" i="19"/>
  <c r="K20" i="19"/>
  <c r="K24" i="19"/>
  <c r="K28" i="19"/>
  <c r="K32" i="19"/>
  <c r="K36" i="19"/>
  <c r="K40" i="19"/>
  <c r="M40" i="19" s="1"/>
  <c r="K44" i="19"/>
  <c r="K48" i="19"/>
  <c r="K52" i="19"/>
  <c r="K56" i="19"/>
  <c r="K60" i="19"/>
  <c r="K64" i="19"/>
  <c r="K9" i="18"/>
  <c r="K13" i="18"/>
  <c r="M13" i="18" s="1"/>
  <c r="K17" i="18"/>
  <c r="K21" i="18"/>
  <c r="M21" i="18" s="1"/>
  <c r="K25" i="18"/>
  <c r="K29" i="18"/>
  <c r="M29" i="18" s="1"/>
  <c r="K33" i="18"/>
  <c r="K37" i="18"/>
  <c r="K41" i="18"/>
  <c r="K45" i="18"/>
  <c r="M45" i="18" s="1"/>
  <c r="K49" i="18"/>
  <c r="K53" i="18"/>
  <c r="K57" i="18"/>
  <c r="K61" i="18"/>
  <c r="K65" i="18"/>
  <c r="K69" i="18"/>
  <c r="M69" i="18" s="1"/>
  <c r="K73" i="18"/>
  <c r="K77" i="18"/>
  <c r="M77" i="18" s="1"/>
  <c r="K81" i="18"/>
  <c r="K85" i="18"/>
  <c r="M85" i="18" s="1"/>
  <c r="K89" i="18"/>
  <c r="K93" i="18"/>
  <c r="K15" i="27"/>
  <c r="K31" i="27"/>
  <c r="K47" i="27"/>
  <c r="K63" i="27"/>
  <c r="K79" i="27"/>
  <c r="K95" i="27"/>
  <c r="K14" i="26"/>
  <c r="K30" i="26"/>
  <c r="M30" i="26" s="1"/>
  <c r="K46" i="26"/>
  <c r="K62" i="26"/>
  <c r="M62" i="26" s="1"/>
  <c r="K78" i="26"/>
  <c r="K94" i="26"/>
  <c r="K110" i="26"/>
  <c r="K22" i="25"/>
  <c r="K38" i="25"/>
  <c r="K54" i="25"/>
  <c r="M54" i="25" s="1"/>
  <c r="K70" i="25"/>
  <c r="K86" i="25"/>
  <c r="K102" i="25"/>
  <c r="K118" i="25"/>
  <c r="K134" i="25"/>
  <c r="K22" i="24"/>
  <c r="M22" i="24" s="1"/>
  <c r="K30" i="24"/>
  <c r="K38" i="24"/>
  <c r="K46" i="24"/>
  <c r="K54" i="24"/>
  <c r="K62" i="24"/>
  <c r="K70" i="24"/>
  <c r="K78" i="24"/>
  <c r="K86" i="24"/>
  <c r="M86" i="24" s="1"/>
  <c r="K94" i="24"/>
  <c r="K102" i="24"/>
  <c r="K110" i="24"/>
  <c r="K14" i="23"/>
  <c r="M14" i="23" s="1"/>
  <c r="K22" i="23"/>
  <c r="K30" i="23"/>
  <c r="K38" i="23"/>
  <c r="K46" i="23"/>
  <c r="K54" i="23"/>
  <c r="K62" i="23"/>
  <c r="K70" i="23"/>
  <c r="K78" i="23"/>
  <c r="K86" i="23"/>
  <c r="K91" i="23"/>
  <c r="M91" i="23" s="1"/>
  <c r="K95" i="23"/>
  <c r="K99" i="23"/>
  <c r="M99" i="23" s="1"/>
  <c r="K103" i="23"/>
  <c r="K107" i="23"/>
  <c r="M107" i="23" s="1"/>
  <c r="K111" i="23"/>
  <c r="K115" i="23"/>
  <c r="M115" i="23" s="1"/>
  <c r="K119" i="23"/>
  <c r="K123" i="23"/>
  <c r="M123" i="23" s="1"/>
  <c r="K127" i="23"/>
  <c r="K131" i="23"/>
  <c r="K8" i="23"/>
  <c r="K12" i="21"/>
  <c r="K16" i="21"/>
  <c r="K20" i="21"/>
  <c r="K24" i="21"/>
  <c r="K28" i="21"/>
  <c r="K32" i="21"/>
  <c r="K36" i="21"/>
  <c r="M36" i="21" s="1"/>
  <c r="K40" i="21"/>
  <c r="K44" i="21"/>
  <c r="K48" i="21"/>
  <c r="K52" i="21"/>
  <c r="K56" i="21"/>
  <c r="K60" i="21"/>
  <c r="K64" i="21"/>
  <c r="K68" i="21"/>
  <c r="K72" i="21"/>
  <c r="K76" i="21"/>
  <c r="M76" i="21" s="1"/>
  <c r="K80" i="21"/>
  <c r="K84" i="21"/>
  <c r="K88" i="21"/>
  <c r="K92" i="21"/>
  <c r="K96" i="21"/>
  <c r="K100" i="21"/>
  <c r="M100" i="21" s="1"/>
  <c r="K104" i="21"/>
  <c r="K108" i="21"/>
  <c r="M108" i="21" s="1"/>
  <c r="K112" i="21"/>
  <c r="K116" i="21"/>
  <c r="M116" i="21" s="1"/>
  <c r="K120" i="21"/>
  <c r="K124" i="21"/>
  <c r="K128" i="21"/>
  <c r="K11" i="22"/>
  <c r="M11" i="22" s="1"/>
  <c r="K15" i="22"/>
  <c r="K19" i="22"/>
  <c r="K23" i="22"/>
  <c r="K27" i="22"/>
  <c r="K31" i="22"/>
  <c r="K35" i="22"/>
  <c r="M35" i="22" s="1"/>
  <c r="K39" i="22"/>
  <c r="K43" i="22"/>
  <c r="K47" i="22"/>
  <c r="K51" i="22"/>
  <c r="K55" i="22"/>
  <c r="K59" i="22"/>
  <c r="M59" i="22" s="1"/>
  <c r="K63" i="22"/>
  <c r="K67" i="22"/>
  <c r="M67" i="22" s="1"/>
  <c r="K71" i="22"/>
  <c r="K75" i="22"/>
  <c r="K79" i="22"/>
  <c r="K83" i="22"/>
  <c r="K87" i="22"/>
  <c r="K91" i="22"/>
  <c r="M91" i="22" s="1"/>
  <c r="K95" i="22"/>
  <c r="K99" i="22"/>
  <c r="M99" i="22" s="1"/>
  <c r="K103" i="22"/>
  <c r="K107" i="22"/>
  <c r="M107" i="22" s="1"/>
  <c r="K111" i="22"/>
  <c r="K115" i="22"/>
  <c r="K119" i="22"/>
  <c r="K123" i="22"/>
  <c r="K127" i="22"/>
  <c r="K131" i="22"/>
  <c r="K135" i="22"/>
  <c r="K10" i="20"/>
  <c r="M10" i="20" s="1"/>
  <c r="K14" i="20"/>
  <c r="K18" i="20"/>
  <c r="M18" i="20" s="1"/>
  <c r="K22" i="20"/>
  <c r="K26" i="20"/>
  <c r="K30" i="20"/>
  <c r="K34" i="20"/>
  <c r="K38" i="20"/>
  <c r="K42" i="20"/>
  <c r="K46" i="20"/>
  <c r="K50" i="20"/>
  <c r="M50" i="20" s="1"/>
  <c r="K54" i="20"/>
  <c r="K58" i="20"/>
  <c r="K62" i="20"/>
  <c r="K66" i="20"/>
  <c r="M66" i="20" s="1"/>
  <c r="K70" i="20"/>
  <c r="K9" i="19"/>
  <c r="M9" i="19" s="1"/>
  <c r="K13" i="19"/>
  <c r="K17" i="19"/>
  <c r="K21" i="19"/>
  <c r="K25" i="19"/>
  <c r="M25" i="19" s="1"/>
  <c r="K29" i="19"/>
  <c r="K33" i="19"/>
  <c r="M33" i="19" s="1"/>
  <c r="K37" i="19"/>
  <c r="K41" i="19"/>
  <c r="K45" i="19"/>
  <c r="K49" i="19"/>
  <c r="M49" i="19" s="1"/>
  <c r="K53" i="19"/>
  <c r="K57" i="19"/>
  <c r="K61" i="19"/>
  <c r="K65" i="19"/>
  <c r="M65" i="19" s="1"/>
  <c r="K10" i="18"/>
  <c r="K14" i="18"/>
  <c r="K18" i="18"/>
  <c r="K22" i="18"/>
  <c r="K26" i="18"/>
  <c r="K30" i="18"/>
  <c r="M30" i="18" s="1"/>
  <c r="K34" i="18"/>
  <c r="K38" i="18"/>
  <c r="M38" i="18" s="1"/>
  <c r="K42" i="18"/>
  <c r="K46" i="18"/>
  <c r="M46" i="18" s="1"/>
  <c r="K50" i="18"/>
  <c r="K54" i="18"/>
  <c r="M54" i="18" s="1"/>
  <c r="K58" i="18"/>
  <c r="K62" i="18"/>
  <c r="M62" i="18" s="1"/>
  <c r="K66" i="18"/>
  <c r="K70" i="18"/>
  <c r="M70" i="18" s="1"/>
  <c r="K74" i="18"/>
  <c r="K78" i="18"/>
  <c r="M78" i="18" s="1"/>
  <c r="K82" i="18"/>
  <c r="K86" i="18"/>
  <c r="K90" i="18"/>
  <c r="K94" i="18"/>
  <c r="K22" i="27"/>
  <c r="K54" i="27"/>
  <c r="M54" i="27" s="1"/>
  <c r="K86" i="27"/>
  <c r="K21" i="26"/>
  <c r="K53" i="26"/>
  <c r="K85" i="26"/>
  <c r="K13" i="25"/>
  <c r="K45" i="25"/>
  <c r="K77" i="25"/>
  <c r="K109" i="25"/>
  <c r="K14" i="24"/>
  <c r="K33" i="24"/>
  <c r="K49" i="24"/>
  <c r="K65" i="24"/>
  <c r="M65" i="24" s="1"/>
  <c r="K81" i="24"/>
  <c r="K97" i="24"/>
  <c r="M97" i="24" s="1"/>
  <c r="K9" i="23"/>
  <c r="K25" i="23"/>
  <c r="K41" i="23"/>
  <c r="K57" i="23"/>
  <c r="M57" i="23" s="1"/>
  <c r="K73" i="23"/>
  <c r="K88" i="23"/>
  <c r="M88" i="23" s="1"/>
  <c r="K96" i="23"/>
  <c r="K104" i="23"/>
  <c r="M104" i="23" s="1"/>
  <c r="K112" i="23"/>
  <c r="K120" i="23"/>
  <c r="M120" i="23" s="1"/>
  <c r="K128" i="23"/>
  <c r="K9" i="21"/>
  <c r="K17" i="21"/>
  <c r="K25" i="21"/>
  <c r="K33" i="21"/>
  <c r="K41" i="21"/>
  <c r="K49" i="21"/>
  <c r="K57" i="21"/>
  <c r="K65" i="21"/>
  <c r="K73" i="21"/>
  <c r="K81" i="21"/>
  <c r="K89" i="21"/>
  <c r="K97" i="21"/>
  <c r="K105" i="21"/>
  <c r="K113" i="21"/>
  <c r="K121" i="21"/>
  <c r="M121" i="21" s="1"/>
  <c r="K8" i="21"/>
  <c r="K16" i="22"/>
  <c r="K24" i="22"/>
  <c r="K32" i="22"/>
  <c r="M32" i="22" s="1"/>
  <c r="K40" i="22"/>
  <c r="K48" i="22"/>
  <c r="K56" i="22"/>
  <c r="K64" i="22"/>
  <c r="M64" i="22" s="1"/>
  <c r="K72" i="22"/>
  <c r="K80" i="22"/>
  <c r="K88" i="22"/>
  <c r="K96" i="22"/>
  <c r="M96" i="22" s="1"/>
  <c r="K104" i="22"/>
  <c r="K112" i="22"/>
  <c r="K120" i="22"/>
  <c r="K128" i="22"/>
  <c r="K136" i="22"/>
  <c r="K15" i="20"/>
  <c r="M15" i="20" s="1"/>
  <c r="K23" i="20"/>
  <c r="K31" i="20"/>
  <c r="M31" i="20" s="1"/>
  <c r="K39" i="20"/>
  <c r="K47" i="20"/>
  <c r="K55" i="20"/>
  <c r="K63" i="20"/>
  <c r="K71" i="20"/>
  <c r="K14" i="19"/>
  <c r="K22" i="19"/>
  <c r="K30" i="19"/>
  <c r="M30" i="19" s="1"/>
  <c r="K38" i="19"/>
  <c r="K46" i="19"/>
  <c r="K54" i="19"/>
  <c r="K62" i="19"/>
  <c r="M62" i="19" s="1"/>
  <c r="K11" i="18"/>
  <c r="K19" i="18"/>
  <c r="M19" i="18" s="1"/>
  <c r="K27" i="18"/>
  <c r="K35" i="18"/>
  <c r="K43" i="18"/>
  <c r="K51" i="18"/>
  <c r="M51" i="18" s="1"/>
  <c r="K59" i="18"/>
  <c r="K67" i="18"/>
  <c r="K75" i="18"/>
  <c r="K83" i="18"/>
  <c r="K91" i="18"/>
  <c r="K97" i="18"/>
  <c r="M97" i="18" s="1"/>
  <c r="K39" i="27"/>
  <c r="K71" i="27"/>
  <c r="K103" i="27"/>
  <c r="K38" i="26"/>
  <c r="M38" i="26" s="1"/>
  <c r="K70" i="26"/>
  <c r="K102" i="26"/>
  <c r="M102" i="26" s="1"/>
  <c r="K30" i="25"/>
  <c r="K62" i="25"/>
  <c r="K94" i="25"/>
  <c r="K126" i="25"/>
  <c r="K26" i="24"/>
  <c r="K42" i="24"/>
  <c r="M42" i="24" s="1"/>
  <c r="K58" i="24"/>
  <c r="K74" i="24"/>
  <c r="M74" i="24" s="1"/>
  <c r="K90" i="24"/>
  <c r="K106" i="24"/>
  <c r="K18" i="23"/>
  <c r="K34" i="23"/>
  <c r="K50" i="23"/>
  <c r="K66" i="23"/>
  <c r="K82" i="23"/>
  <c r="K93" i="23"/>
  <c r="M93" i="23" s="1"/>
  <c r="K101" i="23"/>
  <c r="K109" i="23"/>
  <c r="M109" i="23" s="1"/>
  <c r="K117" i="23"/>
  <c r="K125" i="23"/>
  <c r="K133" i="23"/>
  <c r="K14" i="21"/>
  <c r="M14" i="21" s="1"/>
  <c r="K22" i="21"/>
  <c r="K30" i="21"/>
  <c r="M30" i="21" s="1"/>
  <c r="K38" i="21"/>
  <c r="K46" i="21"/>
  <c r="K54" i="21"/>
  <c r="K62" i="21"/>
  <c r="M62" i="21" s="1"/>
  <c r="K70" i="21"/>
  <c r="K78" i="21"/>
  <c r="K86" i="21"/>
  <c r="K94" i="21"/>
  <c r="M94" i="21" s="1"/>
  <c r="K102" i="21"/>
  <c r="K110" i="21"/>
  <c r="K118" i="21"/>
  <c r="K126" i="21"/>
  <c r="K13" i="22"/>
  <c r="K21" i="22"/>
  <c r="M21" i="22" s="1"/>
  <c r="K29" i="22"/>
  <c r="K37" i="22"/>
  <c r="K45" i="22"/>
  <c r="K53" i="22"/>
  <c r="K61" i="22"/>
  <c r="K69" i="22"/>
  <c r="K77" i="22"/>
  <c r="K85" i="22"/>
  <c r="K93" i="22"/>
  <c r="K101" i="22"/>
  <c r="M101" i="22" s="1"/>
  <c r="K109" i="22"/>
  <c r="K117" i="22"/>
  <c r="K125" i="22"/>
  <c r="K133" i="22"/>
  <c r="K12" i="20"/>
  <c r="K20" i="20"/>
  <c r="M20" i="20" s="1"/>
  <c r="K28" i="20"/>
  <c r="K36" i="20"/>
  <c r="K44" i="20"/>
  <c r="K52" i="20"/>
  <c r="M52" i="20" s="1"/>
  <c r="K60" i="20"/>
  <c r="K68" i="20"/>
  <c r="M68" i="20" s="1"/>
  <c r="K11" i="19"/>
  <c r="K19" i="19"/>
  <c r="M19" i="19" s="1"/>
  <c r="K27" i="19"/>
  <c r="K35" i="19"/>
  <c r="M35" i="19" s="1"/>
  <c r="K43" i="19"/>
  <c r="K51" i="19"/>
  <c r="M51" i="19" s="1"/>
  <c r="K59" i="19"/>
  <c r="K8" i="19"/>
  <c r="K16" i="18"/>
  <c r="K24" i="18"/>
  <c r="K32" i="18"/>
  <c r="K40" i="18"/>
  <c r="K48" i="18"/>
  <c r="K56" i="18"/>
  <c r="M56" i="18" s="1"/>
  <c r="K64" i="18"/>
  <c r="K72" i="18"/>
  <c r="K80" i="18"/>
  <c r="K88" i="18"/>
  <c r="K96" i="18"/>
  <c r="K23" i="27"/>
  <c r="K87" i="27"/>
  <c r="K54" i="26"/>
  <c r="M54" i="26" s="1"/>
  <c r="K14" i="25"/>
  <c r="K78" i="25"/>
  <c r="K15" i="24"/>
  <c r="K50" i="24"/>
  <c r="M50" i="24" s="1"/>
  <c r="K82" i="24"/>
  <c r="K10" i="23"/>
  <c r="M10" i="23" s="1"/>
  <c r="K42" i="23"/>
  <c r="K74" i="23"/>
  <c r="K97" i="23"/>
  <c r="K113" i="23"/>
  <c r="K129" i="23"/>
  <c r="K18" i="21"/>
  <c r="M18" i="21" s="1"/>
  <c r="K34" i="21"/>
  <c r="K50" i="21"/>
  <c r="M50" i="21" s="1"/>
  <c r="K66" i="21"/>
  <c r="K82" i="21"/>
  <c r="K98" i="21"/>
  <c r="K114" i="21"/>
  <c r="M114" i="21" s="1"/>
  <c r="K9" i="22"/>
  <c r="K25" i="22"/>
  <c r="K41" i="22"/>
  <c r="K57" i="22"/>
  <c r="M57" i="22" s="1"/>
  <c r="K73" i="22"/>
  <c r="K89" i="22"/>
  <c r="K105" i="22"/>
  <c r="K121" i="22"/>
  <c r="K8" i="22"/>
  <c r="K24" i="20"/>
  <c r="K40" i="20"/>
  <c r="K56" i="20"/>
  <c r="M56" i="20" s="1"/>
  <c r="K72" i="20"/>
  <c r="K23" i="19"/>
  <c r="K39" i="19"/>
  <c r="K55" i="19"/>
  <c r="K12" i="18"/>
  <c r="K28" i="18"/>
  <c r="K44" i="18"/>
  <c r="K60" i="18"/>
  <c r="K76" i="18"/>
  <c r="K92" i="18"/>
  <c r="M92" i="18" s="1"/>
  <c r="K100" i="18"/>
  <c r="K11" i="17"/>
  <c r="K15" i="17"/>
  <c r="K19" i="17"/>
  <c r="K23" i="17"/>
  <c r="K27" i="17"/>
  <c r="K31" i="17"/>
  <c r="K35" i="17"/>
  <c r="K39" i="17"/>
  <c r="K43" i="17"/>
  <c r="M43" i="17" s="1"/>
  <c r="K47" i="17"/>
  <c r="K51" i="17"/>
  <c r="K55" i="17"/>
  <c r="K59" i="17"/>
  <c r="K63" i="17"/>
  <c r="K67" i="17"/>
  <c r="M67" i="17" s="1"/>
  <c r="K71" i="17"/>
  <c r="K75" i="17"/>
  <c r="K79" i="17"/>
  <c r="K83" i="17"/>
  <c r="K87" i="17"/>
  <c r="K91" i="17"/>
  <c r="M91" i="17" s="1"/>
  <c r="K95" i="17"/>
  <c r="K99" i="17"/>
  <c r="M99" i="17" s="1"/>
  <c r="K103" i="17"/>
  <c r="K107" i="17"/>
  <c r="K111" i="17"/>
  <c r="K115" i="17"/>
  <c r="K119" i="17"/>
  <c r="K11" i="16"/>
  <c r="M11" i="16" s="1"/>
  <c r="K15" i="16"/>
  <c r="K19" i="16"/>
  <c r="M19" i="16" s="1"/>
  <c r="K23" i="16"/>
  <c r="K27" i="16"/>
  <c r="K31" i="16"/>
  <c r="K35" i="16"/>
  <c r="M35" i="16" s="1"/>
  <c r="K39" i="16"/>
  <c r="K11" i="15"/>
  <c r="K15" i="15"/>
  <c r="K19" i="15"/>
  <c r="M19" i="15" s="1"/>
  <c r="K23" i="15"/>
  <c r="K27" i="15"/>
  <c r="K31" i="15"/>
  <c r="K35" i="15"/>
  <c r="M35" i="15" s="1"/>
  <c r="K39" i="15"/>
  <c r="K43" i="15"/>
  <c r="K47" i="15"/>
  <c r="K51" i="15"/>
  <c r="M51" i="15" s="1"/>
  <c r="K55" i="15"/>
  <c r="K59" i="15"/>
  <c r="M59" i="15" s="1"/>
  <c r="K63" i="15"/>
  <c r="K67" i="15"/>
  <c r="K71" i="15"/>
  <c r="K75" i="15"/>
  <c r="K79" i="15"/>
  <c r="K83" i="15"/>
  <c r="M83" i="15" s="1"/>
  <c r="K87" i="15"/>
  <c r="K91" i="15"/>
  <c r="K95" i="15"/>
  <c r="K99" i="15"/>
  <c r="M99" i="15" s="1"/>
  <c r="K103" i="15"/>
  <c r="K107" i="15"/>
  <c r="K111" i="15"/>
  <c r="K115" i="15"/>
  <c r="K119" i="15"/>
  <c r="K123" i="15"/>
  <c r="K127" i="15"/>
  <c r="K131" i="15"/>
  <c r="M131" i="15" s="1"/>
  <c r="K10" i="14"/>
  <c r="K14" i="14"/>
  <c r="K18" i="14"/>
  <c r="K22" i="14"/>
  <c r="M22" i="14" s="1"/>
  <c r="K26" i="14"/>
  <c r="K30" i="14"/>
  <c r="K34" i="14"/>
  <c r="K38" i="14"/>
  <c r="M38" i="14" s="1"/>
  <c r="K42" i="14"/>
  <c r="K46" i="14"/>
  <c r="M46" i="14" s="1"/>
  <c r="K50" i="14"/>
  <c r="K54" i="14"/>
  <c r="K58" i="14"/>
  <c r="K62" i="14"/>
  <c r="K9" i="13"/>
  <c r="K13" i="13"/>
  <c r="K17" i="13"/>
  <c r="K21" i="13"/>
  <c r="K25" i="13"/>
  <c r="K29" i="13"/>
  <c r="K33" i="13"/>
  <c r="K37" i="13"/>
  <c r="K41" i="13"/>
  <c r="K45" i="13"/>
  <c r="M45" i="13" s="1"/>
  <c r="K49" i="13"/>
  <c r="K9" i="12"/>
  <c r="M9" i="12" s="1"/>
  <c r="K13" i="12"/>
  <c r="K17" i="12"/>
  <c r="M17" i="12" s="1"/>
  <c r="K21" i="12"/>
  <c r="K25" i="12"/>
  <c r="M25" i="12" s="1"/>
  <c r="K29" i="12"/>
  <c r="K33" i="12"/>
  <c r="M33" i="12" s="1"/>
  <c r="K37" i="12"/>
  <c r="K41" i="12"/>
  <c r="K45" i="12"/>
  <c r="K49" i="12"/>
  <c r="K53" i="12"/>
  <c r="K57" i="12"/>
  <c r="M57" i="12" s="1"/>
  <c r="K61" i="12"/>
  <c r="K65" i="12"/>
  <c r="M65" i="12" s="1"/>
  <c r="K69" i="12"/>
  <c r="K73" i="12"/>
  <c r="K77" i="12"/>
  <c r="K81" i="12"/>
  <c r="M81" i="12" s="1"/>
  <c r="K85" i="12"/>
  <c r="K89" i="12"/>
  <c r="M89" i="12" s="1"/>
  <c r="K93" i="12"/>
  <c r="K97" i="12"/>
  <c r="M97" i="12" s="1"/>
  <c r="K101" i="12"/>
  <c r="K11" i="11"/>
  <c r="M11" i="11" s="1"/>
  <c r="K15" i="11"/>
  <c r="K19" i="11"/>
  <c r="M19" i="11" s="1"/>
  <c r="K23" i="11"/>
  <c r="K27" i="11"/>
  <c r="K31" i="11"/>
  <c r="K35" i="11"/>
  <c r="K39" i="11"/>
  <c r="K43" i="11"/>
  <c r="K47" i="11"/>
  <c r="K51" i="11"/>
  <c r="M51" i="11" s="1"/>
  <c r="K70" i="27"/>
  <c r="K37" i="26"/>
  <c r="M37" i="26" s="1"/>
  <c r="K101" i="26"/>
  <c r="K61" i="25"/>
  <c r="M61" i="25" s="1"/>
  <c r="K125" i="25"/>
  <c r="K41" i="24"/>
  <c r="M41" i="24" s="1"/>
  <c r="K73" i="24"/>
  <c r="K105" i="24"/>
  <c r="K33" i="23"/>
  <c r="K65" i="23"/>
  <c r="K92" i="23"/>
  <c r="K108" i="23"/>
  <c r="M108" i="23" s="1"/>
  <c r="K124" i="23"/>
  <c r="K13" i="21"/>
  <c r="K29" i="21"/>
  <c r="K45" i="21"/>
  <c r="K61" i="21"/>
  <c r="K77" i="21"/>
  <c r="K93" i="21"/>
  <c r="K109" i="21"/>
  <c r="M109" i="21" s="1"/>
  <c r="K125" i="21"/>
  <c r="K20" i="22"/>
  <c r="K36" i="22"/>
  <c r="K52" i="22"/>
  <c r="M52" i="22" s="1"/>
  <c r="K68" i="22"/>
  <c r="K84" i="22"/>
  <c r="K100" i="22"/>
  <c r="K116" i="22"/>
  <c r="K132" i="22"/>
  <c r="K19" i="20"/>
  <c r="K35" i="20"/>
  <c r="K51" i="20"/>
  <c r="K67" i="20"/>
  <c r="K18" i="19"/>
  <c r="K34" i="19"/>
  <c r="K50" i="19"/>
  <c r="M50" i="19" s="1"/>
  <c r="K66" i="19"/>
  <c r="K23" i="18"/>
  <c r="K39" i="18"/>
  <c r="K55" i="18"/>
  <c r="K71" i="18"/>
  <c r="K87" i="18"/>
  <c r="M87" i="18" s="1"/>
  <c r="K99" i="18"/>
  <c r="K10" i="17"/>
  <c r="K14" i="17"/>
  <c r="K18" i="17"/>
  <c r="M18" i="17" s="1"/>
  <c r="K22" i="17"/>
  <c r="K26" i="17"/>
  <c r="M26" i="17" s="1"/>
  <c r="K30" i="17"/>
  <c r="K34" i="17"/>
  <c r="K38" i="17"/>
  <c r="K42" i="17"/>
  <c r="M42" i="17" s="1"/>
  <c r="K46" i="17"/>
  <c r="K50" i="17"/>
  <c r="K54" i="17"/>
  <c r="K58" i="17"/>
  <c r="M58" i="17" s="1"/>
  <c r="K62" i="17"/>
  <c r="K66" i="17"/>
  <c r="M66" i="17" s="1"/>
  <c r="K70" i="17"/>
  <c r="K74" i="17"/>
  <c r="K78" i="17"/>
  <c r="K82" i="17"/>
  <c r="M82" i="17" s="1"/>
  <c r="K86" i="17"/>
  <c r="K90" i="17"/>
  <c r="M90" i="17" s="1"/>
  <c r="K94" i="17"/>
  <c r="K98" i="17"/>
  <c r="M98" i="17" s="1"/>
  <c r="K102" i="17"/>
  <c r="K106" i="17"/>
  <c r="M106" i="17" s="1"/>
  <c r="K110" i="17"/>
  <c r="K114" i="17"/>
  <c r="K118" i="17"/>
  <c r="K10" i="16"/>
  <c r="M10" i="16" s="1"/>
  <c r="K14" i="16"/>
  <c r="K18" i="16"/>
  <c r="M18" i="16" s="1"/>
  <c r="K22" i="16"/>
  <c r="K26" i="16"/>
  <c r="K30" i="16"/>
  <c r="K34" i="16"/>
  <c r="M34" i="16" s="1"/>
  <c r="K38" i="16"/>
  <c r="K10" i="15"/>
  <c r="K14" i="15"/>
  <c r="K18" i="15"/>
  <c r="K22" i="15"/>
  <c r="K26" i="15"/>
  <c r="M26" i="15" s="1"/>
  <c r="K30" i="15"/>
  <c r="K34" i="15"/>
  <c r="M34" i="15" s="1"/>
  <c r="K38" i="15"/>
  <c r="K42" i="15"/>
  <c r="M42" i="15" s="1"/>
  <c r="K46" i="15"/>
  <c r="K50" i="15"/>
  <c r="M50" i="15" s="1"/>
  <c r="K54" i="15"/>
  <c r="K58" i="15"/>
  <c r="M58" i="15" s="1"/>
  <c r="K62" i="15"/>
  <c r="K66" i="15"/>
  <c r="K70" i="15"/>
  <c r="K74" i="15"/>
  <c r="K78" i="15"/>
  <c r="K82" i="15"/>
  <c r="K86" i="15"/>
  <c r="K90" i="15"/>
  <c r="M90" i="15" s="1"/>
  <c r="K94" i="15"/>
  <c r="K98" i="15"/>
  <c r="M98" i="15" s="1"/>
  <c r="K102" i="15"/>
  <c r="K106" i="15"/>
  <c r="K110" i="15"/>
  <c r="K114" i="15"/>
  <c r="M114" i="15" s="1"/>
  <c r="K118" i="15"/>
  <c r="K122" i="15"/>
  <c r="K126" i="15"/>
  <c r="K130" i="15"/>
  <c r="M130" i="15" s="1"/>
  <c r="K9" i="14"/>
  <c r="K13" i="14"/>
  <c r="M13" i="14" s="1"/>
  <c r="K17" i="14"/>
  <c r="K21" i="14"/>
  <c r="M21" i="14" s="1"/>
  <c r="K25" i="14"/>
  <c r="K29" i="14"/>
  <c r="M29" i="14" s="1"/>
  <c r="K33" i="14"/>
  <c r="K37" i="14"/>
  <c r="K41" i="14"/>
  <c r="K45" i="14"/>
  <c r="K49" i="14"/>
  <c r="K53" i="14"/>
  <c r="K57" i="14"/>
  <c r="K61" i="14"/>
  <c r="M61" i="14" s="1"/>
  <c r="K8" i="14"/>
  <c r="K12" i="13"/>
  <c r="M12" i="13" s="1"/>
  <c r="K16" i="13"/>
  <c r="K20" i="13"/>
  <c r="M20" i="13" s="1"/>
  <c r="K24" i="13"/>
  <c r="K28" i="13"/>
  <c r="M28" i="13" s="1"/>
  <c r="K32" i="13"/>
  <c r="K36" i="13"/>
  <c r="M36" i="13" s="1"/>
  <c r="K40" i="13"/>
  <c r="K44" i="13"/>
  <c r="K48" i="13"/>
  <c r="K8" i="13"/>
  <c r="M8" i="13" s="1"/>
  <c r="K12" i="12"/>
  <c r="K16" i="12"/>
  <c r="M16" i="12" s="1"/>
  <c r="K20" i="12"/>
  <c r="K24" i="12"/>
  <c r="K28" i="12"/>
  <c r="K32" i="12"/>
  <c r="K36" i="12"/>
  <c r="K40" i="12"/>
  <c r="K44" i="12"/>
  <c r="K48" i="12"/>
  <c r="K52" i="12"/>
  <c r="K56" i="12"/>
  <c r="K60" i="12"/>
  <c r="K64" i="12"/>
  <c r="K68" i="12"/>
  <c r="K72" i="12"/>
  <c r="M72" i="12" s="1"/>
  <c r="K76" i="12"/>
  <c r="K80" i="12"/>
  <c r="M80" i="12" s="1"/>
  <c r="K84" i="12"/>
  <c r="K88" i="12"/>
  <c r="M88" i="12" s="1"/>
  <c r="K92" i="12"/>
  <c r="K96" i="12"/>
  <c r="K100" i="12"/>
  <c r="K10" i="11"/>
  <c r="K14" i="11"/>
  <c r="K18" i="11"/>
  <c r="K22" i="11"/>
  <c r="K26" i="11"/>
  <c r="K30" i="11"/>
  <c r="K34" i="11"/>
  <c r="K38" i="11"/>
  <c r="K42" i="11"/>
  <c r="M42" i="11" s="1"/>
  <c r="K46" i="11"/>
  <c r="K50" i="11"/>
  <c r="K38" i="27"/>
  <c r="K69" i="26"/>
  <c r="K93" i="25"/>
  <c r="K57" i="24"/>
  <c r="M57" i="24" s="1"/>
  <c r="K17" i="23"/>
  <c r="K81" i="23"/>
  <c r="M81" i="23" s="1"/>
  <c r="K116" i="23"/>
  <c r="K21" i="21"/>
  <c r="K53" i="21"/>
  <c r="K85" i="21"/>
  <c r="M85" i="21" s="1"/>
  <c r="K117" i="21"/>
  <c r="K28" i="22"/>
  <c r="K60" i="22"/>
  <c r="K92" i="22"/>
  <c r="M92" i="22" s="1"/>
  <c r="K124" i="22"/>
  <c r="K27" i="20"/>
  <c r="M27" i="20" s="1"/>
  <c r="K59" i="20"/>
  <c r="K26" i="19"/>
  <c r="M26" i="19" s="1"/>
  <c r="K58" i="19"/>
  <c r="K31" i="18"/>
  <c r="K63" i="18"/>
  <c r="K95" i="18"/>
  <c r="M95" i="18" s="1"/>
  <c r="K12" i="17"/>
  <c r="K20" i="17"/>
  <c r="K28" i="17"/>
  <c r="K36" i="17"/>
  <c r="M36" i="17" s="1"/>
  <c r="K44" i="17"/>
  <c r="K52" i="17"/>
  <c r="M52" i="17" s="1"/>
  <c r="K60" i="17"/>
  <c r="K68" i="17"/>
  <c r="M68" i="17" s="1"/>
  <c r="K76" i="17"/>
  <c r="K84" i="17"/>
  <c r="K92" i="17"/>
  <c r="K100" i="17"/>
  <c r="M100" i="17" s="1"/>
  <c r="K108" i="17"/>
  <c r="K116" i="17"/>
  <c r="K12" i="16"/>
  <c r="K20" i="16"/>
  <c r="K28" i="16"/>
  <c r="K36" i="16"/>
  <c r="K12" i="15"/>
  <c r="K20" i="15"/>
  <c r="M20" i="15" s="1"/>
  <c r="K28" i="15"/>
  <c r="K36" i="15"/>
  <c r="K44" i="15"/>
  <c r="K52" i="15"/>
  <c r="K60" i="15"/>
  <c r="K68" i="15"/>
  <c r="K76" i="15"/>
  <c r="K84" i="15"/>
  <c r="M84" i="15" s="1"/>
  <c r="K92" i="15"/>
  <c r="K100" i="15"/>
  <c r="K108" i="15"/>
  <c r="K116" i="15"/>
  <c r="K124" i="15"/>
  <c r="K132" i="15"/>
  <c r="K15" i="14"/>
  <c r="K23" i="14"/>
  <c r="M23" i="14" s="1"/>
  <c r="K31" i="14"/>
  <c r="K39" i="14"/>
  <c r="M39" i="14" s="1"/>
  <c r="K47" i="14"/>
  <c r="K55" i="14"/>
  <c r="K63" i="14"/>
  <c r="K14" i="13"/>
  <c r="K22" i="13"/>
  <c r="K30" i="13"/>
  <c r="M30" i="13" s="1"/>
  <c r="K38" i="13"/>
  <c r="K46" i="13"/>
  <c r="K10" i="12"/>
  <c r="K18" i="12"/>
  <c r="M18" i="12" s="1"/>
  <c r="K26" i="12"/>
  <c r="K34" i="12"/>
  <c r="K42" i="12"/>
  <c r="K50" i="12"/>
  <c r="M50" i="12" s="1"/>
  <c r="K58" i="12"/>
  <c r="K66" i="12"/>
  <c r="K74" i="12"/>
  <c r="K82" i="12"/>
  <c r="M82" i="12" s="1"/>
  <c r="K90" i="12"/>
  <c r="K98" i="12"/>
  <c r="K12" i="11"/>
  <c r="K20" i="11"/>
  <c r="M20" i="11" s="1"/>
  <c r="K28" i="11"/>
  <c r="K36" i="11"/>
  <c r="M36" i="11" s="1"/>
  <c r="K44" i="11"/>
  <c r="K52" i="11"/>
  <c r="M52" i="11" s="1"/>
  <c r="K56" i="11"/>
  <c r="K102" i="27"/>
  <c r="M102" i="27" s="1"/>
  <c r="K29" i="25"/>
  <c r="K25" i="24"/>
  <c r="M25" i="24" s="1"/>
  <c r="K89" i="24"/>
  <c r="K49" i="23"/>
  <c r="M49" i="23" s="1"/>
  <c r="K100" i="23"/>
  <c r="K132" i="23"/>
  <c r="M132" i="23" s="1"/>
  <c r="K37" i="21"/>
  <c r="K69" i="21"/>
  <c r="K101" i="21"/>
  <c r="K12" i="22"/>
  <c r="M12" i="22" s="1"/>
  <c r="K44" i="22"/>
  <c r="K76" i="22"/>
  <c r="K108" i="22"/>
  <c r="K11" i="20"/>
  <c r="M11" i="20" s="1"/>
  <c r="K43" i="20"/>
  <c r="K10" i="19"/>
  <c r="M10" i="19" s="1"/>
  <c r="K42" i="19"/>
  <c r="K15" i="18"/>
  <c r="K47" i="18"/>
  <c r="K79" i="18"/>
  <c r="K8" i="18"/>
  <c r="K16" i="17"/>
  <c r="M16" i="17" s="1"/>
  <c r="K24" i="17"/>
  <c r="K32" i="17"/>
  <c r="K40" i="17"/>
  <c r="K48" i="17"/>
  <c r="K56" i="17"/>
  <c r="K64" i="17"/>
  <c r="K72" i="17"/>
  <c r="K80" i="17"/>
  <c r="K88" i="17"/>
  <c r="K96" i="17"/>
  <c r="M96" i="17" s="1"/>
  <c r="K104" i="17"/>
  <c r="K112" i="17"/>
  <c r="K8" i="17"/>
  <c r="K16" i="16"/>
  <c r="K24" i="16"/>
  <c r="K32" i="16"/>
  <c r="M32" i="16" s="1"/>
  <c r="K8" i="16"/>
  <c r="K16" i="15"/>
  <c r="K24" i="15"/>
  <c r="K32" i="15"/>
  <c r="M32" i="15" s="1"/>
  <c r="K40" i="15"/>
  <c r="K48" i="15"/>
  <c r="K56" i="15"/>
  <c r="K64" i="15"/>
  <c r="K72" i="15"/>
  <c r="K80" i="15"/>
  <c r="K88" i="15"/>
  <c r="K96" i="15"/>
  <c r="K104" i="15"/>
  <c r="K112" i="15"/>
  <c r="K120" i="15"/>
  <c r="K128" i="15"/>
  <c r="M128" i="15" s="1"/>
  <c r="K11" i="14"/>
  <c r="K19" i="14"/>
  <c r="K27" i="14"/>
  <c r="K35" i="14"/>
  <c r="K43" i="14"/>
  <c r="K51" i="14"/>
  <c r="K59" i="14"/>
  <c r="K10" i="13"/>
  <c r="M10" i="13" s="1"/>
  <c r="K18" i="13"/>
  <c r="K26" i="13"/>
  <c r="K34" i="13"/>
  <c r="K42" i="13"/>
  <c r="M42" i="13" s="1"/>
  <c r="K50" i="13"/>
  <c r="K14" i="12"/>
  <c r="K22" i="12"/>
  <c r="K30" i="12"/>
  <c r="M30" i="12" s="1"/>
  <c r="K38" i="12"/>
  <c r="K46" i="12"/>
  <c r="K54" i="12"/>
  <c r="K62" i="12"/>
  <c r="M62" i="12" s="1"/>
  <c r="K70" i="12"/>
  <c r="K78" i="12"/>
  <c r="K86" i="12"/>
  <c r="K94" i="12"/>
  <c r="K8" i="12"/>
  <c r="K16" i="11"/>
  <c r="M16" i="11" s="1"/>
  <c r="K24" i="11"/>
  <c r="K32" i="11"/>
  <c r="M32" i="11" s="1"/>
  <c r="K40" i="11"/>
  <c r="K48" i="11"/>
  <c r="M48" i="11" s="1"/>
  <c r="K55" i="27"/>
  <c r="K110" i="25"/>
  <c r="K26" i="23"/>
  <c r="K121" i="23"/>
  <c r="K58" i="21"/>
  <c r="K122" i="21"/>
  <c r="K65" i="22"/>
  <c r="K129" i="22"/>
  <c r="K64" i="20"/>
  <c r="K63" i="19"/>
  <c r="M63" i="19" s="1"/>
  <c r="K68" i="18"/>
  <c r="K13" i="17"/>
  <c r="K29" i="17"/>
  <c r="K45" i="17"/>
  <c r="M45" i="17" s="1"/>
  <c r="K61" i="17"/>
  <c r="K77" i="17"/>
  <c r="K93" i="17"/>
  <c r="K109" i="17"/>
  <c r="M109" i="17" s="1"/>
  <c r="K13" i="16"/>
  <c r="K29" i="16"/>
  <c r="M29" i="16" s="1"/>
  <c r="K13" i="15"/>
  <c r="K29" i="15"/>
  <c r="M29" i="15" s="1"/>
  <c r="K45" i="15"/>
  <c r="K61" i="15"/>
  <c r="M61" i="15" s="1"/>
  <c r="K77" i="15"/>
  <c r="K93" i="15"/>
  <c r="M93" i="15" s="1"/>
  <c r="K109" i="15"/>
  <c r="K125" i="15"/>
  <c r="K16" i="14"/>
  <c r="K32" i="14"/>
  <c r="M32" i="14" s="1"/>
  <c r="K48" i="14"/>
  <c r="K64" i="14"/>
  <c r="K23" i="13"/>
  <c r="K39" i="13"/>
  <c r="M39" i="13" s="1"/>
  <c r="K11" i="12"/>
  <c r="K27" i="12"/>
  <c r="K43" i="12"/>
  <c r="K59" i="12"/>
  <c r="M59" i="12" s="1"/>
  <c r="K75" i="12"/>
  <c r="K91" i="12"/>
  <c r="K13" i="11"/>
  <c r="K29" i="11"/>
  <c r="M29" i="11" s="1"/>
  <c r="K45" i="11"/>
  <c r="K55" i="11"/>
  <c r="K60" i="11"/>
  <c r="K64" i="11"/>
  <c r="M64" i="11" s="1"/>
  <c r="K68" i="11"/>
  <c r="K72" i="11"/>
  <c r="K76" i="11"/>
  <c r="K80" i="11"/>
  <c r="M80" i="11" s="1"/>
  <c r="K84" i="11"/>
  <c r="K88" i="11"/>
  <c r="M88" i="11" s="1"/>
  <c r="K9" i="9"/>
  <c r="K13" i="9"/>
  <c r="M13" i="9" s="1"/>
  <c r="K17" i="9"/>
  <c r="K21" i="9"/>
  <c r="K25" i="9"/>
  <c r="K29" i="9"/>
  <c r="M29" i="9" s="1"/>
  <c r="K33" i="9"/>
  <c r="K37" i="9"/>
  <c r="K41" i="9"/>
  <c r="K45" i="9"/>
  <c r="M45" i="9" s="1"/>
  <c r="K49" i="9"/>
  <c r="K53" i="9"/>
  <c r="K57" i="9"/>
  <c r="K61" i="9"/>
  <c r="M61" i="9" s="1"/>
  <c r="K65" i="9"/>
  <c r="K69" i="9"/>
  <c r="M69" i="9" s="1"/>
  <c r="K73" i="9"/>
  <c r="K77" i="9"/>
  <c r="K81" i="9"/>
  <c r="K85" i="9"/>
  <c r="M85" i="9" s="1"/>
  <c r="K89" i="9"/>
  <c r="K93" i="9"/>
  <c r="M93" i="9" s="1"/>
  <c r="K97" i="9"/>
  <c r="K101" i="9"/>
  <c r="K105" i="9"/>
  <c r="K109" i="9"/>
  <c r="M109" i="9" s="1"/>
  <c r="K113" i="9"/>
  <c r="K9" i="10"/>
  <c r="M9" i="10" s="1"/>
  <c r="K13" i="10"/>
  <c r="K17" i="10"/>
  <c r="M17" i="10" s="1"/>
  <c r="K21" i="10"/>
  <c r="K25" i="10"/>
  <c r="K29" i="10"/>
  <c r="K33" i="10"/>
  <c r="K37" i="10"/>
  <c r="K41" i="10"/>
  <c r="M41" i="10" s="1"/>
  <c r="K45" i="10"/>
  <c r="K49" i="10"/>
  <c r="M49" i="10" s="1"/>
  <c r="K53" i="10"/>
  <c r="K57" i="10"/>
  <c r="K61" i="10"/>
  <c r="K65" i="10"/>
  <c r="K69" i="10"/>
  <c r="K73" i="10"/>
  <c r="K77" i="10"/>
  <c r="K81" i="10"/>
  <c r="K85" i="10"/>
  <c r="K89" i="10"/>
  <c r="K93" i="10"/>
  <c r="K97" i="10"/>
  <c r="M97" i="10" s="1"/>
  <c r="K101" i="10"/>
  <c r="K105" i="10"/>
  <c r="K109" i="10"/>
  <c r="K11" i="8"/>
  <c r="M11" i="8" s="1"/>
  <c r="K15" i="8"/>
  <c r="K19" i="8"/>
  <c r="M19" i="8" s="1"/>
  <c r="K23" i="8"/>
  <c r="K27" i="8"/>
  <c r="M27" i="8" s="1"/>
  <c r="K31" i="8"/>
  <c r="K35" i="8"/>
  <c r="M35" i="8" s="1"/>
  <c r="K39" i="8"/>
  <c r="K43" i="8"/>
  <c r="K47" i="8"/>
  <c r="K51" i="8"/>
  <c r="K55" i="8"/>
  <c r="K59" i="8"/>
  <c r="K63" i="8"/>
  <c r="K67" i="8"/>
  <c r="M67" i="8" s="1"/>
  <c r="K71" i="8"/>
  <c r="K8" i="8"/>
  <c r="M8" i="8" s="1"/>
  <c r="K12" i="7"/>
  <c r="K16" i="7"/>
  <c r="K20" i="7"/>
  <c r="K24" i="7"/>
  <c r="K28" i="7"/>
  <c r="K32" i="7"/>
  <c r="M32" i="7" s="1"/>
  <c r="K36" i="7"/>
  <c r="K40" i="7"/>
  <c r="K44" i="7"/>
  <c r="K48" i="7"/>
  <c r="K52" i="7"/>
  <c r="K56" i="7"/>
  <c r="M56" i="7" s="1"/>
  <c r="K60" i="7"/>
  <c r="K64" i="7"/>
  <c r="M64" i="7" s="1"/>
  <c r="K68" i="7"/>
  <c r="K72" i="7"/>
  <c r="K76" i="7"/>
  <c r="K80" i="7"/>
  <c r="K8" i="7"/>
  <c r="K12" i="6"/>
  <c r="K16" i="6"/>
  <c r="K20" i="6"/>
  <c r="K24" i="6"/>
  <c r="K28" i="6"/>
  <c r="K32" i="6"/>
  <c r="K36" i="6"/>
  <c r="K40" i="6"/>
  <c r="K44" i="6"/>
  <c r="M44" i="6" s="1"/>
  <c r="K48" i="6"/>
  <c r="K52" i="6"/>
  <c r="K56" i="6"/>
  <c r="K60" i="6"/>
  <c r="M60" i="6" s="1"/>
  <c r="K64" i="6"/>
  <c r="K68" i="6"/>
  <c r="M68" i="6" s="1"/>
  <c r="K72" i="6"/>
  <c r="K76" i="6"/>
  <c r="M76" i="6" s="1"/>
  <c r="K80" i="6"/>
  <c r="K84" i="6"/>
  <c r="K88" i="6"/>
  <c r="K92" i="6"/>
  <c r="M92" i="6" s="1"/>
  <c r="K96" i="6"/>
  <c r="K100" i="6"/>
  <c r="M100" i="6" s="1"/>
  <c r="K11" i="5"/>
  <c r="K15" i="5"/>
  <c r="K19" i="5"/>
  <c r="K23" i="5"/>
  <c r="K27" i="5"/>
  <c r="K31" i="5"/>
  <c r="M31" i="5" s="1"/>
  <c r="K35" i="5"/>
  <c r="K39" i="5"/>
  <c r="K43" i="5"/>
  <c r="K47" i="5"/>
  <c r="M47" i="5" s="1"/>
  <c r="K51" i="5"/>
  <c r="K55" i="5"/>
  <c r="K59" i="5"/>
  <c r="K63" i="5"/>
  <c r="M63" i="5" s="1"/>
  <c r="K67" i="5"/>
  <c r="K71" i="5"/>
  <c r="K75" i="5"/>
  <c r="K79" i="5"/>
  <c r="M79" i="5" s="1"/>
  <c r="K83" i="5"/>
  <c r="K87" i="5"/>
  <c r="M87" i="5" s="1"/>
  <c r="K91" i="5"/>
  <c r="K95" i="5"/>
  <c r="M95" i="5" s="1"/>
  <c r="K99" i="5"/>
  <c r="K8" i="5"/>
  <c r="K12" i="3"/>
  <c r="K16" i="3"/>
  <c r="K20" i="3"/>
  <c r="K24" i="3"/>
  <c r="M24" i="3" s="1"/>
  <c r="K28" i="3"/>
  <c r="K32" i="3"/>
  <c r="M32" i="3" s="1"/>
  <c r="K36" i="3"/>
  <c r="K40" i="3"/>
  <c r="K44" i="3"/>
  <c r="K48" i="3"/>
  <c r="M48" i="3" s="1"/>
  <c r="K52" i="3"/>
  <c r="K56" i="3"/>
  <c r="K60" i="3"/>
  <c r="K64" i="3"/>
  <c r="K68" i="3"/>
  <c r="K72" i="3"/>
  <c r="K76" i="3"/>
  <c r="K80" i="3"/>
  <c r="K84" i="3"/>
  <c r="K88" i="3"/>
  <c r="K92" i="3"/>
  <c r="K96" i="3"/>
  <c r="K8" i="3"/>
  <c r="J11" i="27"/>
  <c r="N11" i="27" s="1"/>
  <c r="J15" i="27"/>
  <c r="J19" i="27"/>
  <c r="J23" i="27"/>
  <c r="J27" i="27"/>
  <c r="J31" i="27"/>
  <c r="J35" i="27"/>
  <c r="J39" i="27"/>
  <c r="J43" i="27"/>
  <c r="J47" i="27"/>
  <c r="J51" i="27"/>
  <c r="N51" i="27" s="1"/>
  <c r="J55" i="27"/>
  <c r="J59" i="27"/>
  <c r="J63" i="27"/>
  <c r="J67" i="27"/>
  <c r="N67" i="27" s="1"/>
  <c r="J71" i="27"/>
  <c r="J75" i="27"/>
  <c r="J79" i="27"/>
  <c r="J83" i="27"/>
  <c r="N83" i="27" s="1"/>
  <c r="J87" i="27"/>
  <c r="J91" i="27"/>
  <c r="N91" i="27" s="1"/>
  <c r="J95" i="27"/>
  <c r="J99" i="27"/>
  <c r="N99" i="27" s="1"/>
  <c r="J103" i="27"/>
  <c r="J10" i="26"/>
  <c r="J14" i="26"/>
  <c r="J18" i="26"/>
  <c r="J22" i="26"/>
  <c r="J26" i="26"/>
  <c r="N26" i="26" s="1"/>
  <c r="J30" i="26"/>
  <c r="J34" i="26"/>
  <c r="J38" i="26"/>
  <c r="J42" i="26"/>
  <c r="N42" i="26" s="1"/>
  <c r="J46" i="26"/>
  <c r="J50" i="26"/>
  <c r="N50" i="26" s="1"/>
  <c r="J54" i="26"/>
  <c r="J58" i="26"/>
  <c r="N58" i="26" s="1"/>
  <c r="J62" i="26"/>
  <c r="J66" i="26"/>
  <c r="N66" i="26" s="1"/>
  <c r="J70" i="26"/>
  <c r="J74" i="26"/>
  <c r="J78" i="26"/>
  <c r="J82" i="26"/>
  <c r="N82" i="26" s="1"/>
  <c r="J86" i="26"/>
  <c r="J90" i="26"/>
  <c r="N90" i="26" s="1"/>
  <c r="J94" i="26"/>
  <c r="J98" i="26"/>
  <c r="J102" i="26"/>
  <c r="J106" i="26"/>
  <c r="N106" i="26" s="1"/>
  <c r="J110" i="26"/>
  <c r="J10" i="25"/>
  <c r="N10" i="25" s="1"/>
  <c r="J14" i="25"/>
  <c r="J18" i="25"/>
  <c r="J22" i="25"/>
  <c r="J26" i="25"/>
  <c r="N26" i="25" s="1"/>
  <c r="J30" i="25"/>
  <c r="J34" i="25"/>
  <c r="J38" i="25"/>
  <c r="J42" i="25"/>
  <c r="N42" i="25" s="1"/>
  <c r="J46" i="25"/>
  <c r="J50" i="25"/>
  <c r="J54" i="25"/>
  <c r="J58" i="25"/>
  <c r="N58" i="25" s="1"/>
  <c r="J62" i="25"/>
  <c r="J66" i="25"/>
  <c r="J70" i="25"/>
  <c r="J74" i="25"/>
  <c r="N74" i="25" s="1"/>
  <c r="J78" i="25"/>
  <c r="J82" i="25"/>
  <c r="J86" i="25"/>
  <c r="J90" i="25"/>
  <c r="N90" i="25" s="1"/>
  <c r="J94" i="25"/>
  <c r="J98" i="25"/>
  <c r="N98" i="25" s="1"/>
  <c r="J102" i="25"/>
  <c r="J106" i="25"/>
  <c r="J110" i="25"/>
  <c r="J114" i="25"/>
  <c r="J118" i="25"/>
  <c r="J122" i="25"/>
  <c r="N122" i="25" s="1"/>
  <c r="J126" i="25"/>
  <c r="J130" i="25"/>
  <c r="J134" i="25"/>
  <c r="J11" i="24"/>
  <c r="N11" i="24" s="1"/>
  <c r="J15" i="24"/>
  <c r="J19" i="24"/>
  <c r="N19" i="24" s="1"/>
  <c r="J23" i="24"/>
  <c r="J27" i="24"/>
  <c r="J31" i="24"/>
  <c r="J35" i="24"/>
  <c r="J39" i="24"/>
  <c r="J43" i="24"/>
  <c r="J47" i="24"/>
  <c r="J51" i="24"/>
  <c r="J55" i="24"/>
  <c r="J59" i="24"/>
  <c r="N59" i="24" s="1"/>
  <c r="J63" i="24"/>
  <c r="J67" i="24"/>
  <c r="J71" i="24"/>
  <c r="J75" i="24"/>
  <c r="N75" i="24" s="1"/>
  <c r="J79" i="24"/>
  <c r="J83" i="24"/>
  <c r="J87" i="24"/>
  <c r="J91" i="24"/>
  <c r="N91" i="24" s="1"/>
  <c r="J95" i="24"/>
  <c r="J99" i="24"/>
  <c r="J103" i="24"/>
  <c r="J107" i="24"/>
  <c r="N107" i="24" s="1"/>
  <c r="J111" i="24"/>
  <c r="J11" i="23"/>
  <c r="J15" i="23"/>
  <c r="J19" i="23"/>
  <c r="N19" i="23" s="1"/>
  <c r="J23" i="23"/>
  <c r="J27" i="23"/>
  <c r="J31" i="23"/>
  <c r="J35" i="23"/>
  <c r="N35" i="23" s="1"/>
  <c r="J39" i="23"/>
  <c r="J43" i="23"/>
  <c r="N43" i="23" s="1"/>
  <c r="J47" i="23"/>
  <c r="J51" i="23"/>
  <c r="N51" i="23" s="1"/>
  <c r="J55" i="23"/>
  <c r="J59" i="23"/>
  <c r="N59" i="23" s="1"/>
  <c r="J63" i="23"/>
  <c r="J67" i="23"/>
  <c r="J71" i="23"/>
  <c r="J75" i="23"/>
  <c r="N75" i="23" s="1"/>
  <c r="J79" i="23"/>
  <c r="J83" i="23"/>
  <c r="N83" i="23" s="1"/>
  <c r="J87" i="23"/>
  <c r="J91" i="23"/>
  <c r="J95" i="23"/>
  <c r="K46" i="25"/>
  <c r="M46" i="25" s="1"/>
  <c r="K98" i="24"/>
  <c r="K105" i="23"/>
  <c r="K42" i="21"/>
  <c r="K106" i="21"/>
  <c r="K49" i="22"/>
  <c r="K113" i="22"/>
  <c r="K48" i="20"/>
  <c r="K47" i="19"/>
  <c r="K52" i="18"/>
  <c r="K9" i="17"/>
  <c r="M9" i="17" s="1"/>
  <c r="K25" i="17"/>
  <c r="K41" i="17"/>
  <c r="K57" i="17"/>
  <c r="K73" i="17"/>
  <c r="M73" i="17" s="1"/>
  <c r="K89" i="17"/>
  <c r="K105" i="17"/>
  <c r="M105" i="17" s="1"/>
  <c r="K9" i="16"/>
  <c r="K25" i="16"/>
  <c r="K9" i="15"/>
  <c r="K25" i="15"/>
  <c r="M25" i="15" s="1"/>
  <c r="K41" i="15"/>
  <c r="K57" i="15"/>
  <c r="K73" i="15"/>
  <c r="K89" i="15"/>
  <c r="M89" i="15" s="1"/>
  <c r="K105" i="15"/>
  <c r="K121" i="15"/>
  <c r="K12" i="14"/>
  <c r="K28" i="14"/>
  <c r="M28" i="14" s="1"/>
  <c r="K44" i="14"/>
  <c r="K60" i="14"/>
  <c r="K19" i="13"/>
  <c r="K35" i="13"/>
  <c r="M35" i="13" s="1"/>
  <c r="K51" i="13"/>
  <c r="K23" i="12"/>
  <c r="M23" i="12" s="1"/>
  <c r="K39" i="12"/>
  <c r="K55" i="12"/>
  <c r="K71" i="12"/>
  <c r="K87" i="12"/>
  <c r="K9" i="11"/>
  <c r="K25" i="11"/>
  <c r="M25" i="11" s="1"/>
  <c r="K41" i="11"/>
  <c r="K54" i="11"/>
  <c r="M54" i="11" s="1"/>
  <c r="K59" i="11"/>
  <c r="K63" i="11"/>
  <c r="M63" i="11" s="1"/>
  <c r="K67" i="11"/>
  <c r="K71" i="11"/>
  <c r="M71" i="11" s="1"/>
  <c r="K75" i="11"/>
  <c r="K79" i="11"/>
  <c r="M79" i="11" s="1"/>
  <c r="K83" i="11"/>
  <c r="K87" i="11"/>
  <c r="M87" i="11" s="1"/>
  <c r="K8" i="11"/>
  <c r="K12" i="9"/>
  <c r="M12" i="9" s="1"/>
  <c r="K16" i="9"/>
  <c r="K20" i="9"/>
  <c r="K24" i="9"/>
  <c r="K28" i="9"/>
  <c r="K32" i="9"/>
  <c r="K36" i="9"/>
  <c r="K40" i="9"/>
  <c r="K44" i="9"/>
  <c r="M44" i="9" s="1"/>
  <c r="K48" i="9"/>
  <c r="K52" i="9"/>
  <c r="K56" i="9"/>
  <c r="K60" i="9"/>
  <c r="M60" i="9" s="1"/>
  <c r="K64" i="9"/>
  <c r="K68" i="9"/>
  <c r="K72" i="9"/>
  <c r="K76" i="9"/>
  <c r="K80" i="9"/>
  <c r="K84" i="9"/>
  <c r="M84" i="9" s="1"/>
  <c r="K88" i="9"/>
  <c r="K92" i="9"/>
  <c r="M92" i="9" s="1"/>
  <c r="K96" i="9"/>
  <c r="K100" i="9"/>
  <c r="M100" i="9" s="1"/>
  <c r="K104" i="9"/>
  <c r="K108" i="9"/>
  <c r="M108" i="9" s="1"/>
  <c r="K112" i="9"/>
  <c r="K8" i="9"/>
  <c r="M8" i="9" s="1"/>
  <c r="K12" i="10"/>
  <c r="K16" i="10"/>
  <c r="K20" i="10"/>
  <c r="K24" i="10"/>
  <c r="M24" i="10" s="1"/>
  <c r="K28" i="10"/>
  <c r="K32" i="10"/>
  <c r="M32" i="10" s="1"/>
  <c r="K36" i="10"/>
  <c r="K40" i="10"/>
  <c r="K44" i="10"/>
  <c r="K48" i="10"/>
  <c r="K52" i="10"/>
  <c r="K56" i="10"/>
  <c r="M56" i="10" s="1"/>
  <c r="K60" i="10"/>
  <c r="K64" i="10"/>
  <c r="M64" i="10" s="1"/>
  <c r="K68" i="10"/>
  <c r="K72" i="10"/>
  <c r="K76" i="10"/>
  <c r="K80" i="10"/>
  <c r="M80" i="10" s="1"/>
  <c r="K84" i="10"/>
  <c r="K88" i="10"/>
  <c r="K92" i="10"/>
  <c r="K96" i="10"/>
  <c r="K100" i="10"/>
  <c r="K104" i="10"/>
  <c r="K108" i="10"/>
  <c r="K10" i="8"/>
  <c r="M10" i="8" s="1"/>
  <c r="K14" i="8"/>
  <c r="K18" i="8"/>
  <c r="K22" i="8"/>
  <c r="K26" i="8"/>
  <c r="K30" i="8"/>
  <c r="K34" i="8"/>
  <c r="K38" i="8"/>
  <c r="K42" i="8"/>
  <c r="M42" i="8" s="1"/>
  <c r="K46" i="8"/>
  <c r="K50" i="8"/>
  <c r="M50" i="8" s="1"/>
  <c r="K54" i="8"/>
  <c r="K58" i="8"/>
  <c r="M58" i="8" s="1"/>
  <c r="K62" i="8"/>
  <c r="K66" i="8"/>
  <c r="M66" i="8" s="1"/>
  <c r="K70" i="8"/>
  <c r="K74" i="8"/>
  <c r="M74" i="8" s="1"/>
  <c r="K11" i="7"/>
  <c r="K15" i="7"/>
  <c r="M15" i="7" s="1"/>
  <c r="K19" i="7"/>
  <c r="K23" i="7"/>
  <c r="K27" i="7"/>
  <c r="K31" i="7"/>
  <c r="K35" i="7"/>
  <c r="K39" i="7"/>
  <c r="M39" i="7" s="1"/>
  <c r="K43" i="7"/>
  <c r="K47" i="7"/>
  <c r="K51" i="7"/>
  <c r="K55" i="7"/>
  <c r="M55" i="7" s="1"/>
  <c r="K59" i="7"/>
  <c r="K63" i="7"/>
  <c r="K67" i="7"/>
  <c r="K71" i="7"/>
  <c r="M71" i="7" s="1"/>
  <c r="K75" i="7"/>
  <c r="K79" i="7"/>
  <c r="K83" i="7"/>
  <c r="K11" i="6"/>
  <c r="M11" i="6" s="1"/>
  <c r="K15" i="6"/>
  <c r="K19" i="6"/>
  <c r="M19" i="6" s="1"/>
  <c r="K23" i="6"/>
  <c r="K27" i="6"/>
  <c r="M27" i="6" s="1"/>
  <c r="K31" i="6"/>
  <c r="K35" i="6"/>
  <c r="K39" i="6"/>
  <c r="K43" i="6"/>
  <c r="M43" i="6" s="1"/>
  <c r="K47" i="6"/>
  <c r="K51" i="6"/>
  <c r="M51" i="6" s="1"/>
  <c r="K55" i="6"/>
  <c r="K59" i="6"/>
  <c r="M59" i="6" s="1"/>
  <c r="K63" i="6"/>
  <c r="K67" i="6"/>
  <c r="K71" i="6"/>
  <c r="K75" i="6"/>
  <c r="M75" i="6" s="1"/>
  <c r="K79" i="6"/>
  <c r="K83" i="6"/>
  <c r="K87" i="6"/>
  <c r="K91" i="6"/>
  <c r="M91" i="6" s="1"/>
  <c r="K95" i="6"/>
  <c r="K99" i="6"/>
  <c r="K10" i="5"/>
  <c r="K14" i="5"/>
  <c r="M14" i="5" s="1"/>
  <c r="K18" i="5"/>
  <c r="K22" i="5"/>
  <c r="K26" i="5"/>
  <c r="K30" i="5"/>
  <c r="M30" i="5" s="1"/>
  <c r="K34" i="5"/>
  <c r="K38" i="5"/>
  <c r="K42" i="5"/>
  <c r="K46" i="5"/>
  <c r="K50" i="5"/>
  <c r="K54" i="5"/>
  <c r="M54" i="5" s="1"/>
  <c r="K58" i="5"/>
  <c r="K62" i="5"/>
  <c r="K66" i="5"/>
  <c r="K70" i="5"/>
  <c r="M70" i="5" s="1"/>
  <c r="K74" i="5"/>
  <c r="K78" i="5"/>
  <c r="K82" i="5"/>
  <c r="K86" i="5"/>
  <c r="M86" i="5" s="1"/>
  <c r="K90" i="5"/>
  <c r="K94" i="5"/>
  <c r="M94" i="5" s="1"/>
  <c r="K98" i="5"/>
  <c r="K102" i="5"/>
  <c r="M102" i="5" s="1"/>
  <c r="K11" i="3"/>
  <c r="K15" i="3"/>
  <c r="M15" i="3" s="1"/>
  <c r="K19" i="3"/>
  <c r="K23" i="3"/>
  <c r="M23" i="3" s="1"/>
  <c r="K27" i="3"/>
  <c r="K31" i="3"/>
  <c r="M31" i="3" s="1"/>
  <c r="K35" i="3"/>
  <c r="K39" i="3"/>
  <c r="K43" i="3"/>
  <c r="K47" i="3"/>
  <c r="M47" i="3" s="1"/>
  <c r="K51" i="3"/>
  <c r="K55" i="3"/>
  <c r="K59" i="3"/>
  <c r="K63" i="3"/>
  <c r="M63" i="3" s="1"/>
  <c r="K67" i="3"/>
  <c r="K71" i="3"/>
  <c r="M71" i="3" s="1"/>
  <c r="K75" i="3"/>
  <c r="K79" i="3"/>
  <c r="M79" i="3" s="1"/>
  <c r="K83" i="3"/>
  <c r="K87" i="3"/>
  <c r="K91" i="3"/>
  <c r="K95" i="3"/>
  <c r="M95" i="3" s="1"/>
  <c r="K99" i="3"/>
  <c r="J10" i="27"/>
  <c r="N10" i="27" s="1"/>
  <c r="J14" i="27"/>
  <c r="J18" i="27"/>
  <c r="N18" i="27" s="1"/>
  <c r="J22" i="27"/>
  <c r="J26" i="27"/>
  <c r="N26" i="27" s="1"/>
  <c r="J30" i="27"/>
  <c r="J34" i="27"/>
  <c r="N34" i="27" s="1"/>
  <c r="J38" i="27"/>
  <c r="J42" i="27"/>
  <c r="N42" i="27" s="1"/>
  <c r="J46" i="27"/>
  <c r="J50" i="27"/>
  <c r="N50" i="27" s="1"/>
  <c r="J54" i="27"/>
  <c r="J58" i="27"/>
  <c r="N58" i="27" s="1"/>
  <c r="J62" i="27"/>
  <c r="J66" i="27"/>
  <c r="N66" i="27" s="1"/>
  <c r="J70" i="27"/>
  <c r="J74" i="27"/>
  <c r="N74" i="27" s="1"/>
  <c r="J78" i="27"/>
  <c r="J82" i="27"/>
  <c r="N82" i="27" s="1"/>
  <c r="J86" i="27"/>
  <c r="J90" i="27"/>
  <c r="N90" i="27" s="1"/>
  <c r="J94" i="27"/>
  <c r="J98" i="27"/>
  <c r="N98" i="27" s="1"/>
  <c r="J102" i="27"/>
  <c r="J9" i="26"/>
  <c r="J13" i="26"/>
  <c r="J17" i="26"/>
  <c r="J21" i="26"/>
  <c r="J25" i="26"/>
  <c r="J29" i="26"/>
  <c r="J33" i="26"/>
  <c r="N33" i="26" s="1"/>
  <c r="J37" i="26"/>
  <c r="J41" i="26"/>
  <c r="N41" i="26" s="1"/>
  <c r="J45" i="26"/>
  <c r="J49" i="26"/>
  <c r="N49" i="26" s="1"/>
  <c r="J53" i="26"/>
  <c r="J57" i="26"/>
  <c r="J61" i="26"/>
  <c r="J65" i="26"/>
  <c r="N65" i="26" s="1"/>
  <c r="J69" i="26"/>
  <c r="J73" i="26"/>
  <c r="N73" i="26" s="1"/>
  <c r="J77" i="26"/>
  <c r="J81" i="26"/>
  <c r="N81" i="26" s="1"/>
  <c r="J85" i="26"/>
  <c r="J89" i="26"/>
  <c r="J93" i="26"/>
  <c r="J97" i="26"/>
  <c r="N97" i="26" s="1"/>
  <c r="J101" i="26"/>
  <c r="J105" i="26"/>
  <c r="J109" i="26"/>
  <c r="J9" i="25"/>
  <c r="N9" i="25" s="1"/>
  <c r="J13" i="25"/>
  <c r="J17" i="25"/>
  <c r="J21" i="25"/>
  <c r="J25" i="25"/>
  <c r="N25" i="25" s="1"/>
  <c r="J29" i="25"/>
  <c r="J33" i="25"/>
  <c r="J37" i="25"/>
  <c r="J41" i="25"/>
  <c r="N41" i="25" s="1"/>
  <c r="J45" i="25"/>
  <c r="J49" i="25"/>
  <c r="N49" i="25" s="1"/>
  <c r="J53" i="25"/>
  <c r="J57" i="25"/>
  <c r="N57" i="25" s="1"/>
  <c r="J61" i="25"/>
  <c r="J65" i="25"/>
  <c r="N65" i="25" s="1"/>
  <c r="J69" i="25"/>
  <c r="J73" i="25"/>
  <c r="N73" i="25" s="1"/>
  <c r="J77" i="25"/>
  <c r="J81" i="25"/>
  <c r="J85" i="25"/>
  <c r="J89" i="25"/>
  <c r="N89" i="25" s="1"/>
  <c r="J93" i="25"/>
  <c r="J97" i="25"/>
  <c r="N97" i="25" s="1"/>
  <c r="J101" i="25"/>
  <c r="J105" i="25"/>
  <c r="N105" i="25" s="1"/>
  <c r="J109" i="25"/>
  <c r="J113" i="25"/>
  <c r="N113" i="25" s="1"/>
  <c r="J117" i="25"/>
  <c r="J121" i="25"/>
  <c r="J125" i="25"/>
  <c r="J129" i="25"/>
  <c r="J133" i="25"/>
  <c r="J10" i="24"/>
  <c r="N10" i="24" s="1"/>
  <c r="J14" i="24"/>
  <c r="J18" i="24"/>
  <c r="N18" i="24" s="1"/>
  <c r="J22" i="24"/>
  <c r="J26" i="24"/>
  <c r="N26" i="24" s="1"/>
  <c r="J30" i="24"/>
  <c r="J34" i="24"/>
  <c r="N34" i="24" s="1"/>
  <c r="J38" i="24"/>
  <c r="J42" i="24"/>
  <c r="N42" i="24" s="1"/>
  <c r="J46" i="24"/>
  <c r="J50" i="24"/>
  <c r="N50" i="24" s="1"/>
  <c r="J54" i="24"/>
  <c r="J58" i="24"/>
  <c r="N58" i="24" s="1"/>
  <c r="J62" i="24"/>
  <c r="J66" i="24"/>
  <c r="N66" i="24" s="1"/>
  <c r="J70" i="24"/>
  <c r="J74" i="24"/>
  <c r="N74" i="24" s="1"/>
  <c r="J78" i="24"/>
  <c r="J82" i="24"/>
  <c r="N82" i="24" s="1"/>
  <c r="J86" i="24"/>
  <c r="J90" i="24"/>
  <c r="N90" i="24" s="1"/>
  <c r="J94" i="24"/>
  <c r="J98" i="24"/>
  <c r="N98" i="24" s="1"/>
  <c r="J102" i="24"/>
  <c r="J106" i="24"/>
  <c r="N106" i="24" s="1"/>
  <c r="J110" i="24"/>
  <c r="J10" i="23"/>
  <c r="N10" i="23" s="1"/>
  <c r="J14" i="23"/>
  <c r="J18" i="23"/>
  <c r="N18" i="23" s="1"/>
  <c r="J22" i="23"/>
  <c r="J26" i="23"/>
  <c r="J30" i="23"/>
  <c r="J34" i="23"/>
  <c r="N34" i="23" s="1"/>
  <c r="J38" i="23"/>
  <c r="J42" i="23"/>
  <c r="J46" i="23"/>
  <c r="J50" i="23"/>
  <c r="N50" i="23" s="1"/>
  <c r="J54" i="23"/>
  <c r="J58" i="23"/>
  <c r="J62" i="23"/>
  <c r="J66" i="23"/>
  <c r="J70" i="23"/>
  <c r="J74" i="23"/>
  <c r="J78" i="23"/>
  <c r="J82" i="23"/>
  <c r="N82" i="23" s="1"/>
  <c r="J86" i="23"/>
  <c r="J90" i="23"/>
  <c r="N90" i="23" s="1"/>
  <c r="J94" i="23"/>
  <c r="J98" i="23"/>
  <c r="K22" i="26"/>
  <c r="K58" i="23"/>
  <c r="K74" i="21"/>
  <c r="K81" i="22"/>
  <c r="M81" i="22" s="1"/>
  <c r="K15" i="19"/>
  <c r="K84" i="18"/>
  <c r="K33" i="17"/>
  <c r="K65" i="17"/>
  <c r="M65" i="17" s="1"/>
  <c r="K97" i="17"/>
  <c r="K17" i="16"/>
  <c r="K17" i="15"/>
  <c r="K49" i="15"/>
  <c r="M49" i="15" s="1"/>
  <c r="K81" i="15"/>
  <c r="K113" i="15"/>
  <c r="K20" i="14"/>
  <c r="K52" i="14"/>
  <c r="M52" i="14" s="1"/>
  <c r="K27" i="13"/>
  <c r="K15" i="12"/>
  <c r="K47" i="12"/>
  <c r="K79" i="12"/>
  <c r="K17" i="11"/>
  <c r="K49" i="11"/>
  <c r="M49" i="11" s="1"/>
  <c r="K61" i="11"/>
  <c r="K69" i="11"/>
  <c r="M69" i="11" s="1"/>
  <c r="K77" i="11"/>
  <c r="K85" i="11"/>
  <c r="M85" i="11" s="1"/>
  <c r="K10" i="9"/>
  <c r="K18" i="9"/>
  <c r="M18" i="9" s="1"/>
  <c r="K26" i="9"/>
  <c r="K34" i="9"/>
  <c r="K42" i="9"/>
  <c r="K50" i="9"/>
  <c r="M50" i="9" s="1"/>
  <c r="K58" i="9"/>
  <c r="K66" i="9"/>
  <c r="K74" i="9"/>
  <c r="K82" i="9"/>
  <c r="M82" i="9" s="1"/>
  <c r="K90" i="9"/>
  <c r="K98" i="9"/>
  <c r="K106" i="9"/>
  <c r="K114" i="9"/>
  <c r="M114" i="9" s="1"/>
  <c r="K14" i="10"/>
  <c r="K22" i="10"/>
  <c r="M22" i="10" s="1"/>
  <c r="K30" i="10"/>
  <c r="K38" i="10"/>
  <c r="M38" i="10" s="1"/>
  <c r="K46" i="10"/>
  <c r="K54" i="10"/>
  <c r="K62" i="10"/>
  <c r="K70" i="10"/>
  <c r="M70" i="10" s="1"/>
  <c r="K78" i="10"/>
  <c r="K86" i="10"/>
  <c r="M86" i="10" s="1"/>
  <c r="K94" i="10"/>
  <c r="K102" i="10"/>
  <c r="M102" i="10" s="1"/>
  <c r="K8" i="10"/>
  <c r="K16" i="8"/>
  <c r="K24" i="8"/>
  <c r="K32" i="8"/>
  <c r="M32" i="8" s="1"/>
  <c r="K40" i="8"/>
  <c r="K48" i="8"/>
  <c r="K56" i="8"/>
  <c r="K64" i="8"/>
  <c r="M64" i="8" s="1"/>
  <c r="K72" i="8"/>
  <c r="K13" i="7"/>
  <c r="K21" i="7"/>
  <c r="K29" i="7"/>
  <c r="M29" i="7" s="1"/>
  <c r="K37" i="7"/>
  <c r="K45" i="7"/>
  <c r="M45" i="7" s="1"/>
  <c r="K53" i="7"/>
  <c r="K61" i="7"/>
  <c r="K69" i="7"/>
  <c r="K77" i="7"/>
  <c r="K9" i="6"/>
  <c r="K17" i="6"/>
  <c r="M17" i="6" s="1"/>
  <c r="K25" i="6"/>
  <c r="K33" i="6"/>
  <c r="K41" i="6"/>
  <c r="K49" i="6"/>
  <c r="M49" i="6" s="1"/>
  <c r="K57" i="6"/>
  <c r="K65" i="6"/>
  <c r="M65" i="6" s="1"/>
  <c r="K73" i="6"/>
  <c r="K81" i="6"/>
  <c r="K89" i="6"/>
  <c r="K97" i="6"/>
  <c r="M97" i="6" s="1"/>
  <c r="K12" i="5"/>
  <c r="K20" i="5"/>
  <c r="M20" i="5" s="1"/>
  <c r="K28" i="5"/>
  <c r="K36" i="5"/>
  <c r="M36" i="5" s="1"/>
  <c r="K44" i="5"/>
  <c r="K52" i="5"/>
  <c r="M52" i="5" s="1"/>
  <c r="K60" i="5"/>
  <c r="K68" i="5"/>
  <c r="M68" i="5" s="1"/>
  <c r="K76" i="5"/>
  <c r="K84" i="5"/>
  <c r="M84" i="5" s="1"/>
  <c r="K92" i="5"/>
  <c r="K100" i="5"/>
  <c r="M100" i="5" s="1"/>
  <c r="K13" i="3"/>
  <c r="K21" i="3"/>
  <c r="K29" i="3"/>
  <c r="K37" i="3"/>
  <c r="K45" i="3"/>
  <c r="K53" i="3"/>
  <c r="M53" i="3" s="1"/>
  <c r="K61" i="3"/>
  <c r="K69" i="3"/>
  <c r="K77" i="3"/>
  <c r="K85" i="3"/>
  <c r="K93" i="3"/>
  <c r="K8" i="1"/>
  <c r="J16" i="27"/>
  <c r="J24" i="27"/>
  <c r="J32" i="27"/>
  <c r="J40" i="27"/>
  <c r="J48" i="27"/>
  <c r="J56" i="27"/>
  <c r="N56" i="27" s="1"/>
  <c r="J64" i="27"/>
  <c r="J72" i="27"/>
  <c r="J80" i="27"/>
  <c r="J88" i="27"/>
  <c r="N88" i="27" s="1"/>
  <c r="J96" i="27"/>
  <c r="J104" i="27"/>
  <c r="N104" i="27" s="1"/>
  <c r="J15" i="26"/>
  <c r="J23" i="26"/>
  <c r="N23" i="26" s="1"/>
  <c r="J31" i="26"/>
  <c r="J39" i="26"/>
  <c r="J47" i="26"/>
  <c r="J55" i="26"/>
  <c r="N55" i="26" s="1"/>
  <c r="J63" i="26"/>
  <c r="J71" i="26"/>
  <c r="J79" i="26"/>
  <c r="J87" i="26"/>
  <c r="N87" i="26" s="1"/>
  <c r="J95" i="26"/>
  <c r="J103" i="26"/>
  <c r="J111" i="26"/>
  <c r="J15" i="25"/>
  <c r="N15" i="25" s="1"/>
  <c r="J23" i="25"/>
  <c r="J31" i="25"/>
  <c r="J39" i="25"/>
  <c r="J47" i="25"/>
  <c r="N47" i="25" s="1"/>
  <c r="J55" i="25"/>
  <c r="J63" i="25"/>
  <c r="J71" i="25"/>
  <c r="J79" i="25"/>
  <c r="N79" i="25" s="1"/>
  <c r="J87" i="25"/>
  <c r="J95" i="25"/>
  <c r="J103" i="25"/>
  <c r="J111" i="25"/>
  <c r="N111" i="25" s="1"/>
  <c r="J119" i="25"/>
  <c r="J127" i="25"/>
  <c r="J8" i="25"/>
  <c r="J16" i="24"/>
  <c r="N16" i="24" s="1"/>
  <c r="J24" i="24"/>
  <c r="J32" i="24"/>
  <c r="N32" i="24" s="1"/>
  <c r="J40" i="24"/>
  <c r="J48" i="24"/>
  <c r="J56" i="24"/>
  <c r="J64" i="24"/>
  <c r="J72" i="24"/>
  <c r="J80" i="24"/>
  <c r="N80" i="24" s="1"/>
  <c r="J88" i="24"/>
  <c r="J96" i="24"/>
  <c r="N96" i="24" s="1"/>
  <c r="J104" i="24"/>
  <c r="J8" i="24"/>
  <c r="N8" i="24" s="1"/>
  <c r="J16" i="23"/>
  <c r="J24" i="23"/>
  <c r="J32" i="23"/>
  <c r="J40" i="23"/>
  <c r="N40" i="23" s="1"/>
  <c r="J48" i="23"/>
  <c r="J56" i="23"/>
  <c r="J64" i="23"/>
  <c r="J72" i="23"/>
  <c r="J80" i="23"/>
  <c r="J88" i="23"/>
  <c r="J96" i="23"/>
  <c r="K34" i="24"/>
  <c r="M34" i="24" s="1"/>
  <c r="K10" i="21"/>
  <c r="K17" i="22"/>
  <c r="K16" i="20"/>
  <c r="K20" i="18"/>
  <c r="M20" i="18" s="1"/>
  <c r="K17" i="17"/>
  <c r="K49" i="17"/>
  <c r="M49" i="17" s="1"/>
  <c r="K81" i="17"/>
  <c r="K113" i="17"/>
  <c r="M113" i="17" s="1"/>
  <c r="K33" i="16"/>
  <c r="K33" i="15"/>
  <c r="K65" i="15"/>
  <c r="K97" i="15"/>
  <c r="M97" i="15" s="1"/>
  <c r="K129" i="15"/>
  <c r="K36" i="14"/>
  <c r="M36" i="14" s="1"/>
  <c r="K11" i="13"/>
  <c r="K43" i="13"/>
  <c r="M43" i="13" s="1"/>
  <c r="K31" i="12"/>
  <c r="K63" i="12"/>
  <c r="K95" i="12"/>
  <c r="K33" i="11"/>
  <c r="M33" i="11" s="1"/>
  <c r="K57" i="11"/>
  <c r="K65" i="11"/>
  <c r="M65" i="11" s="1"/>
  <c r="K73" i="11"/>
  <c r="K81" i="11"/>
  <c r="K89" i="11"/>
  <c r="K14" i="9"/>
  <c r="K22" i="9"/>
  <c r="K30" i="9"/>
  <c r="M30" i="9" s="1"/>
  <c r="K38" i="9"/>
  <c r="K46" i="9"/>
  <c r="K54" i="9"/>
  <c r="K62" i="9"/>
  <c r="M62" i="9" s="1"/>
  <c r="K70" i="9"/>
  <c r="K78" i="9"/>
  <c r="M78" i="9" s="1"/>
  <c r="K86" i="9"/>
  <c r="K94" i="9"/>
  <c r="M94" i="9" s="1"/>
  <c r="K102" i="9"/>
  <c r="K110" i="9"/>
  <c r="M110" i="9" s="1"/>
  <c r="K10" i="10"/>
  <c r="K18" i="10"/>
  <c r="M18" i="10" s="1"/>
  <c r="K26" i="10"/>
  <c r="K34" i="10"/>
  <c r="M34" i="10" s="1"/>
  <c r="K42" i="10"/>
  <c r="K50" i="10"/>
  <c r="M50" i="10" s="1"/>
  <c r="K58" i="10"/>
  <c r="K66" i="10"/>
  <c r="K74" i="10"/>
  <c r="K82" i="10"/>
  <c r="M82" i="10" s="1"/>
  <c r="K90" i="10"/>
  <c r="K98" i="10"/>
  <c r="M98" i="10" s="1"/>
  <c r="K106" i="10"/>
  <c r="K12" i="8"/>
  <c r="M12" i="8" s="1"/>
  <c r="K20" i="8"/>
  <c r="K28" i="8"/>
  <c r="K36" i="8"/>
  <c r="K44" i="8"/>
  <c r="M44" i="8" s="1"/>
  <c r="K52" i="8"/>
  <c r="K60" i="8"/>
  <c r="K68" i="8"/>
  <c r="K9" i="7"/>
  <c r="M9" i="7" s="1"/>
  <c r="K17" i="7"/>
  <c r="K25" i="7"/>
  <c r="K33" i="7"/>
  <c r="K41" i="7"/>
  <c r="M41" i="7" s="1"/>
  <c r="K49" i="7"/>
  <c r="K57" i="7"/>
  <c r="M57" i="7" s="1"/>
  <c r="K65" i="7"/>
  <c r="K73" i="7"/>
  <c r="M73" i="7" s="1"/>
  <c r="K81" i="7"/>
  <c r="K13" i="6"/>
  <c r="K21" i="6"/>
  <c r="K29" i="6"/>
  <c r="K37" i="6"/>
  <c r="K45" i="6"/>
  <c r="K53" i="6"/>
  <c r="K61" i="6"/>
  <c r="K69" i="6"/>
  <c r="K77" i="6"/>
  <c r="K85" i="6"/>
  <c r="K93" i="6"/>
  <c r="K8" i="6"/>
  <c r="K16" i="5"/>
  <c r="K24" i="5"/>
  <c r="K32" i="5"/>
  <c r="M32" i="5" s="1"/>
  <c r="K40" i="5"/>
  <c r="K48" i="5"/>
  <c r="K56" i="5"/>
  <c r="K64" i="5"/>
  <c r="M64" i="5" s="1"/>
  <c r="K72" i="5"/>
  <c r="K80" i="5"/>
  <c r="K88" i="5"/>
  <c r="K96" i="5"/>
  <c r="M96" i="5" s="1"/>
  <c r="K9" i="3"/>
  <c r="K17" i="3"/>
  <c r="K25" i="3"/>
  <c r="K33" i="3"/>
  <c r="K41" i="3"/>
  <c r="K49" i="3"/>
  <c r="K57" i="3"/>
  <c r="K65" i="3"/>
  <c r="K73" i="3"/>
  <c r="K81" i="3"/>
  <c r="K89" i="3"/>
  <c r="K97" i="3"/>
  <c r="M97" i="3" s="1"/>
  <c r="J12" i="27"/>
  <c r="J20" i="27"/>
  <c r="J28" i="27"/>
  <c r="J36" i="27"/>
  <c r="N36" i="27" s="1"/>
  <c r="J44" i="27"/>
  <c r="J52" i="27"/>
  <c r="J60" i="27"/>
  <c r="J68" i="27"/>
  <c r="J76" i="27"/>
  <c r="J84" i="27"/>
  <c r="J92" i="27"/>
  <c r="J100" i="27"/>
  <c r="N100" i="27" s="1"/>
  <c r="J11" i="26"/>
  <c r="J19" i="26"/>
  <c r="N19" i="26" s="1"/>
  <c r="J27" i="26"/>
  <c r="J35" i="26"/>
  <c r="N35" i="26" s="1"/>
  <c r="J43" i="26"/>
  <c r="J51" i="26"/>
  <c r="J59" i="26"/>
  <c r="J67" i="26"/>
  <c r="N67" i="26" s="1"/>
  <c r="J75" i="26"/>
  <c r="J83" i="26"/>
  <c r="J91" i="26"/>
  <c r="J99" i="26"/>
  <c r="N99" i="26" s="1"/>
  <c r="J107" i="26"/>
  <c r="J11" i="25"/>
  <c r="J19" i="25"/>
  <c r="J27" i="25"/>
  <c r="J35" i="25"/>
  <c r="J43" i="25"/>
  <c r="N43" i="25" s="1"/>
  <c r="J51" i="25"/>
  <c r="J59" i="25"/>
  <c r="J67" i="25"/>
  <c r="J75" i="25"/>
  <c r="J83" i="25"/>
  <c r="J91" i="25"/>
  <c r="N91" i="25" s="1"/>
  <c r="J99" i="25"/>
  <c r="J107" i="25"/>
  <c r="J115" i="25"/>
  <c r="J123" i="25"/>
  <c r="N123" i="25" s="1"/>
  <c r="J131" i="25"/>
  <c r="J12" i="24"/>
  <c r="J20" i="24"/>
  <c r="J28" i="24"/>
  <c r="N28" i="24" s="1"/>
  <c r="J36" i="24"/>
  <c r="J44" i="24"/>
  <c r="J52" i="24"/>
  <c r="J60" i="24"/>
  <c r="J68" i="24"/>
  <c r="J76" i="24"/>
  <c r="J84" i="24"/>
  <c r="J92" i="24"/>
  <c r="J100" i="24"/>
  <c r="J108" i="24"/>
  <c r="N108" i="24" s="1"/>
  <c r="J12" i="23"/>
  <c r="J20" i="23"/>
  <c r="N20" i="23" s="1"/>
  <c r="J28" i="23"/>
  <c r="J36" i="23"/>
  <c r="N36" i="23" s="1"/>
  <c r="J44" i="23"/>
  <c r="J52" i="23"/>
  <c r="N52" i="23" s="1"/>
  <c r="J60" i="23"/>
  <c r="J68" i="23"/>
  <c r="J76" i="23"/>
  <c r="J84" i="23"/>
  <c r="N84" i="23" s="1"/>
  <c r="J92" i="23"/>
  <c r="K86" i="26"/>
  <c r="M86" i="26" s="1"/>
  <c r="K90" i="21"/>
  <c r="K31" i="19"/>
  <c r="M31" i="19" s="1"/>
  <c r="K37" i="17"/>
  <c r="K101" i="17"/>
  <c r="M101" i="17" s="1"/>
  <c r="K21" i="15"/>
  <c r="K85" i="15"/>
  <c r="M85" i="15" s="1"/>
  <c r="K24" i="14"/>
  <c r="K31" i="13"/>
  <c r="M31" i="13" s="1"/>
  <c r="K51" i="12"/>
  <c r="K21" i="11"/>
  <c r="M21" i="11" s="1"/>
  <c r="K62" i="11"/>
  <c r="K78" i="11"/>
  <c r="M78" i="11" s="1"/>
  <c r="K11" i="9"/>
  <c r="K27" i="9"/>
  <c r="M27" i="9" s="1"/>
  <c r="K43" i="9"/>
  <c r="K59" i="9"/>
  <c r="K75" i="9"/>
  <c r="K91" i="9"/>
  <c r="K107" i="9"/>
  <c r="K15" i="10"/>
  <c r="K31" i="10"/>
  <c r="K47" i="10"/>
  <c r="M47" i="10" s="1"/>
  <c r="K63" i="10"/>
  <c r="K79" i="10"/>
  <c r="K95" i="10"/>
  <c r="K9" i="8"/>
  <c r="K25" i="8"/>
  <c r="K41" i="8"/>
  <c r="M41" i="8" s="1"/>
  <c r="K57" i="8"/>
  <c r="K73" i="8"/>
  <c r="M73" i="8" s="1"/>
  <c r="K22" i="7"/>
  <c r="K38" i="7"/>
  <c r="K54" i="7"/>
  <c r="K70" i="7"/>
  <c r="K10" i="6"/>
  <c r="K26" i="6"/>
  <c r="K42" i="6"/>
  <c r="K58" i="6"/>
  <c r="K74" i="6"/>
  <c r="K90" i="6"/>
  <c r="M90" i="6" s="1"/>
  <c r="K13" i="5"/>
  <c r="K29" i="5"/>
  <c r="K45" i="5"/>
  <c r="K61" i="5"/>
  <c r="M61" i="5" s="1"/>
  <c r="K77" i="5"/>
  <c r="K93" i="5"/>
  <c r="M93" i="5" s="1"/>
  <c r="K14" i="3"/>
  <c r="K30" i="3"/>
  <c r="K46" i="3"/>
  <c r="K62" i="3"/>
  <c r="M62" i="3" s="1"/>
  <c r="K78" i="3"/>
  <c r="K94" i="3"/>
  <c r="J17" i="27"/>
  <c r="J33" i="27"/>
  <c r="N33" i="27" s="1"/>
  <c r="J49" i="27"/>
  <c r="J65" i="27"/>
  <c r="N65" i="27" s="1"/>
  <c r="J81" i="27"/>
  <c r="J97" i="27"/>
  <c r="N97" i="27" s="1"/>
  <c r="J16" i="26"/>
  <c r="J32" i="26"/>
  <c r="J48" i="26"/>
  <c r="J64" i="26"/>
  <c r="N64" i="26" s="1"/>
  <c r="J80" i="26"/>
  <c r="J96" i="26"/>
  <c r="N96" i="26" s="1"/>
  <c r="J8" i="26"/>
  <c r="J24" i="25"/>
  <c r="N24" i="25" s="1"/>
  <c r="J40" i="25"/>
  <c r="J56" i="25"/>
  <c r="J72" i="25"/>
  <c r="J88" i="25"/>
  <c r="J104" i="25"/>
  <c r="J120" i="25"/>
  <c r="J9" i="24"/>
  <c r="J25" i="24"/>
  <c r="J41" i="24"/>
  <c r="J57" i="24"/>
  <c r="N57" i="24" s="1"/>
  <c r="J73" i="24"/>
  <c r="J89" i="24"/>
  <c r="N89" i="24" s="1"/>
  <c r="J105" i="24"/>
  <c r="J17" i="23"/>
  <c r="J33" i="23"/>
  <c r="J49" i="23"/>
  <c r="N49" i="23" s="1"/>
  <c r="J65" i="23"/>
  <c r="J81" i="23"/>
  <c r="J97" i="23"/>
  <c r="J102" i="23"/>
  <c r="N102" i="23" s="1"/>
  <c r="J106" i="23"/>
  <c r="J110" i="23"/>
  <c r="J114" i="23"/>
  <c r="J118" i="23"/>
  <c r="N118" i="23" s="1"/>
  <c r="J122" i="23"/>
  <c r="J126" i="23"/>
  <c r="J130" i="23"/>
  <c r="J134" i="23"/>
  <c r="N134" i="23" s="1"/>
  <c r="J11" i="21"/>
  <c r="J15" i="21"/>
  <c r="N15" i="21" s="1"/>
  <c r="J19" i="21"/>
  <c r="J23" i="21"/>
  <c r="N23" i="21" s="1"/>
  <c r="J27" i="21"/>
  <c r="J31" i="21"/>
  <c r="N31" i="21" s="1"/>
  <c r="J35" i="21"/>
  <c r="J39" i="21"/>
  <c r="N39" i="21" s="1"/>
  <c r="J43" i="21"/>
  <c r="J47" i="21"/>
  <c r="N47" i="21" s="1"/>
  <c r="J51" i="21"/>
  <c r="J55" i="21"/>
  <c r="N55" i="21" s="1"/>
  <c r="J59" i="21"/>
  <c r="J63" i="21"/>
  <c r="N63" i="21" s="1"/>
  <c r="J67" i="21"/>
  <c r="J71" i="21"/>
  <c r="J75" i="21"/>
  <c r="J79" i="21"/>
  <c r="N79" i="21" s="1"/>
  <c r="J83" i="21"/>
  <c r="J87" i="21"/>
  <c r="N87" i="21" s="1"/>
  <c r="J91" i="21"/>
  <c r="J95" i="21"/>
  <c r="N95" i="21" s="1"/>
  <c r="J99" i="21"/>
  <c r="J103" i="21"/>
  <c r="N103" i="21" s="1"/>
  <c r="J107" i="21"/>
  <c r="J111" i="21"/>
  <c r="N111" i="21" s="1"/>
  <c r="J115" i="21"/>
  <c r="J119" i="21"/>
  <c r="N119" i="21" s="1"/>
  <c r="J123" i="21"/>
  <c r="J127" i="21"/>
  <c r="J10" i="22"/>
  <c r="J14" i="22"/>
  <c r="J18" i="22"/>
  <c r="J22" i="22"/>
  <c r="N22" i="22" s="1"/>
  <c r="J26" i="22"/>
  <c r="J30" i="22"/>
  <c r="N30" i="22" s="1"/>
  <c r="J34" i="22"/>
  <c r="J38" i="22"/>
  <c r="N38" i="22" s="1"/>
  <c r="J42" i="22"/>
  <c r="J46" i="22"/>
  <c r="N46" i="22" s="1"/>
  <c r="J50" i="22"/>
  <c r="J54" i="22"/>
  <c r="N54" i="22" s="1"/>
  <c r="J58" i="22"/>
  <c r="J62" i="22"/>
  <c r="N62" i="22" s="1"/>
  <c r="J66" i="22"/>
  <c r="J70" i="22"/>
  <c r="N70" i="22" s="1"/>
  <c r="J74" i="22"/>
  <c r="J78" i="22"/>
  <c r="N78" i="22" s="1"/>
  <c r="J82" i="22"/>
  <c r="J86" i="22"/>
  <c r="N86" i="22" s="1"/>
  <c r="J90" i="22"/>
  <c r="J94" i="22"/>
  <c r="N94" i="22" s="1"/>
  <c r="J98" i="22"/>
  <c r="J102" i="22"/>
  <c r="N102" i="22" s="1"/>
  <c r="J106" i="22"/>
  <c r="J110" i="22"/>
  <c r="N110" i="22" s="1"/>
  <c r="J114" i="22"/>
  <c r="J118" i="22"/>
  <c r="N118" i="22" s="1"/>
  <c r="J122" i="22"/>
  <c r="J126" i="22"/>
  <c r="N126" i="22" s="1"/>
  <c r="J130" i="22"/>
  <c r="J134" i="22"/>
  <c r="N134" i="22" s="1"/>
  <c r="J9" i="20"/>
  <c r="J13" i="20"/>
  <c r="N13" i="20" s="1"/>
  <c r="J17" i="20"/>
  <c r="J21" i="20"/>
  <c r="J25" i="20"/>
  <c r="J29" i="20"/>
  <c r="N29" i="20" s="1"/>
  <c r="J33" i="20"/>
  <c r="J37" i="20"/>
  <c r="N37" i="20" s="1"/>
  <c r="J41" i="20"/>
  <c r="J45" i="20"/>
  <c r="N45" i="20" s="1"/>
  <c r="J49" i="20"/>
  <c r="J53" i="20"/>
  <c r="N53" i="20" s="1"/>
  <c r="J57" i="20"/>
  <c r="J61" i="20"/>
  <c r="N61" i="20" s="1"/>
  <c r="J65" i="20"/>
  <c r="J69" i="20"/>
  <c r="N69" i="20" s="1"/>
  <c r="J8" i="20"/>
  <c r="J12" i="19"/>
  <c r="N12" i="19" s="1"/>
  <c r="J16" i="19"/>
  <c r="J20" i="19"/>
  <c r="N20" i="19" s="1"/>
  <c r="J24" i="19"/>
  <c r="J28" i="19"/>
  <c r="N28" i="19" s="1"/>
  <c r="J32" i="19"/>
  <c r="J36" i="19"/>
  <c r="J40" i="19"/>
  <c r="J44" i="19"/>
  <c r="N44" i="19" s="1"/>
  <c r="J48" i="19"/>
  <c r="J52" i="19"/>
  <c r="J56" i="19"/>
  <c r="J60" i="19"/>
  <c r="N60" i="19" s="1"/>
  <c r="J64" i="19"/>
  <c r="J9" i="18"/>
  <c r="J13" i="18"/>
  <c r="J17" i="18"/>
  <c r="N17" i="18" s="1"/>
  <c r="J21" i="18"/>
  <c r="J25" i="18"/>
  <c r="N25" i="18" s="1"/>
  <c r="J29" i="18"/>
  <c r="J33" i="18"/>
  <c r="N33" i="18" s="1"/>
  <c r="J37" i="18"/>
  <c r="J41" i="18"/>
  <c r="N41" i="18" s="1"/>
  <c r="J45" i="18"/>
  <c r="J49" i="18"/>
  <c r="N49" i="18" s="1"/>
  <c r="J53" i="18"/>
  <c r="J57" i="18"/>
  <c r="N57" i="18" s="1"/>
  <c r="J61" i="18"/>
  <c r="J65" i="18"/>
  <c r="N65" i="18" s="1"/>
  <c r="J69" i="18"/>
  <c r="J73" i="18"/>
  <c r="N73" i="18" s="1"/>
  <c r="J77" i="18"/>
  <c r="J81" i="18"/>
  <c r="J85" i="18"/>
  <c r="J89" i="18"/>
  <c r="N89" i="18" s="1"/>
  <c r="J93" i="18"/>
  <c r="J97" i="18"/>
  <c r="J8" i="18"/>
  <c r="J12" i="17"/>
  <c r="J16" i="17"/>
  <c r="J20" i="17"/>
  <c r="N20" i="17" s="1"/>
  <c r="J24" i="17"/>
  <c r="J28" i="17"/>
  <c r="J32" i="17"/>
  <c r="J36" i="17"/>
  <c r="N36" i="17" s="1"/>
  <c r="J40" i="17"/>
  <c r="J44" i="17"/>
  <c r="N44" i="17" s="1"/>
  <c r="J48" i="17"/>
  <c r="J52" i="17"/>
  <c r="N52" i="17" s="1"/>
  <c r="J56" i="17"/>
  <c r="J60" i="17"/>
  <c r="J64" i="17"/>
  <c r="J68" i="17"/>
  <c r="N68" i="17" s="1"/>
  <c r="J72" i="17"/>
  <c r="J76" i="17"/>
  <c r="J80" i="17"/>
  <c r="J84" i="17"/>
  <c r="N84" i="17" s="1"/>
  <c r="J88" i="17"/>
  <c r="J92" i="17"/>
  <c r="J96" i="17"/>
  <c r="J100" i="17"/>
  <c r="N100" i="17" s="1"/>
  <c r="J104" i="17"/>
  <c r="J108" i="17"/>
  <c r="J112" i="17"/>
  <c r="J116" i="17"/>
  <c r="N116" i="17" s="1"/>
  <c r="J8" i="17"/>
  <c r="J12" i="16"/>
  <c r="J16" i="16"/>
  <c r="J20" i="16"/>
  <c r="N20" i="16" s="1"/>
  <c r="J24" i="16"/>
  <c r="J28" i="16"/>
  <c r="J32" i="16"/>
  <c r="J36" i="16"/>
  <c r="N36" i="16" s="1"/>
  <c r="J8" i="16"/>
  <c r="J12" i="15"/>
  <c r="J16" i="15"/>
  <c r="J20" i="15"/>
  <c r="J24" i="15"/>
  <c r="J28" i="15"/>
  <c r="J32" i="15"/>
  <c r="J36" i="15"/>
  <c r="N36" i="15" s="1"/>
  <c r="J40" i="15"/>
  <c r="J44" i="15"/>
  <c r="J48" i="15"/>
  <c r="J52" i="15"/>
  <c r="J56" i="15"/>
  <c r="J60" i="15"/>
  <c r="J64" i="15"/>
  <c r="J68" i="15"/>
  <c r="N68" i="15" s="1"/>
  <c r="J72" i="15"/>
  <c r="J76" i="15"/>
  <c r="J80" i="15"/>
  <c r="J84" i="15"/>
  <c r="J88" i="15"/>
  <c r="J92" i="15"/>
  <c r="J96" i="15"/>
  <c r="J100" i="15"/>
  <c r="N100" i="15" s="1"/>
  <c r="J104" i="15"/>
  <c r="J108" i="15"/>
  <c r="J112" i="15"/>
  <c r="J116" i="15"/>
  <c r="N116" i="15" s="1"/>
  <c r="J120" i="15"/>
  <c r="J124" i="15"/>
  <c r="J128" i="15"/>
  <c r="J132" i="15"/>
  <c r="N132" i="15" s="1"/>
  <c r="J11" i="14"/>
  <c r="J15" i="14"/>
  <c r="J19" i="14"/>
  <c r="J23" i="14"/>
  <c r="N23" i="14" s="1"/>
  <c r="J27" i="14"/>
  <c r="J31" i="14"/>
  <c r="N31" i="14" s="1"/>
  <c r="J35" i="14"/>
  <c r="J39" i="14"/>
  <c r="J43" i="14"/>
  <c r="J47" i="14"/>
  <c r="J51" i="14"/>
  <c r="J55" i="14"/>
  <c r="J59" i="14"/>
  <c r="J63" i="14"/>
  <c r="J10" i="13"/>
  <c r="J14" i="13"/>
  <c r="N14" i="13" s="1"/>
  <c r="J18" i="13"/>
  <c r="J22" i="13"/>
  <c r="J26" i="13"/>
  <c r="J30" i="13"/>
  <c r="N30" i="13" s="1"/>
  <c r="J34" i="13"/>
  <c r="J38" i="13"/>
  <c r="N38" i="13" s="1"/>
  <c r="J42" i="13"/>
  <c r="J46" i="13"/>
  <c r="N46" i="13" s="1"/>
  <c r="J50" i="13"/>
  <c r="J10" i="12"/>
  <c r="J14" i="12"/>
  <c r="J18" i="12"/>
  <c r="N18" i="12" s="1"/>
  <c r="J22" i="12"/>
  <c r="J26" i="12"/>
  <c r="N26" i="12" s="1"/>
  <c r="J30" i="12"/>
  <c r="J34" i="12"/>
  <c r="N34" i="12" s="1"/>
  <c r="J38" i="12"/>
  <c r="J42" i="12"/>
  <c r="J46" i="12"/>
  <c r="J50" i="12"/>
  <c r="N50" i="12" s="1"/>
  <c r="J54" i="12"/>
  <c r="J58" i="12"/>
  <c r="N58" i="12" s="1"/>
  <c r="J62" i="12"/>
  <c r="J66" i="12"/>
  <c r="N66" i="12" s="1"/>
  <c r="J70" i="12"/>
  <c r="J74" i="12"/>
  <c r="J78" i="12"/>
  <c r="J82" i="12"/>
  <c r="N82" i="12" s="1"/>
  <c r="J86" i="12"/>
  <c r="J90" i="12"/>
  <c r="J94" i="12"/>
  <c r="J98" i="12"/>
  <c r="J8" i="12"/>
  <c r="J12" i="11"/>
  <c r="N12" i="11" s="1"/>
  <c r="J16" i="11"/>
  <c r="J20" i="11"/>
  <c r="N20" i="11" s="1"/>
  <c r="J24" i="11"/>
  <c r="J28" i="11"/>
  <c r="N28" i="11" s="1"/>
  <c r="J32" i="11"/>
  <c r="J36" i="11"/>
  <c r="N36" i="11" s="1"/>
  <c r="J40" i="11"/>
  <c r="J44" i="11"/>
  <c r="N44" i="11" s="1"/>
  <c r="J48" i="11"/>
  <c r="J52" i="11"/>
  <c r="N52" i="11" s="1"/>
  <c r="J56" i="11"/>
  <c r="J60" i="11"/>
  <c r="N60" i="11" s="1"/>
  <c r="J64" i="11"/>
  <c r="K66" i="24"/>
  <c r="M66" i="24" s="1"/>
  <c r="K33" i="22"/>
  <c r="K36" i="18"/>
  <c r="M36" i="18" s="1"/>
  <c r="K53" i="17"/>
  <c r="K117" i="17"/>
  <c r="M117" i="17" s="1"/>
  <c r="K37" i="15"/>
  <c r="K101" i="15"/>
  <c r="M101" i="15" s="1"/>
  <c r="K40" i="14"/>
  <c r="K47" i="13"/>
  <c r="M47" i="13" s="1"/>
  <c r="K67" i="12"/>
  <c r="K37" i="11"/>
  <c r="K66" i="11"/>
  <c r="K82" i="11"/>
  <c r="M82" i="11" s="1"/>
  <c r="K15" i="9"/>
  <c r="K31" i="9"/>
  <c r="K47" i="9"/>
  <c r="K63" i="9"/>
  <c r="K79" i="9"/>
  <c r="K95" i="9"/>
  <c r="K111" i="9"/>
  <c r="K19" i="10"/>
  <c r="K35" i="10"/>
  <c r="K51" i="10"/>
  <c r="K67" i="10"/>
  <c r="K83" i="10"/>
  <c r="M83" i="10" s="1"/>
  <c r="K99" i="10"/>
  <c r="K13" i="8"/>
  <c r="K29" i="8"/>
  <c r="K45" i="8"/>
  <c r="M45" i="8" s="1"/>
  <c r="K61" i="8"/>
  <c r="K10" i="7"/>
  <c r="M10" i="7" s="1"/>
  <c r="K26" i="7"/>
  <c r="K42" i="7"/>
  <c r="M42" i="7" s="1"/>
  <c r="K58" i="7"/>
  <c r="K74" i="7"/>
  <c r="M74" i="7" s="1"/>
  <c r="K14" i="6"/>
  <c r="K30" i="6"/>
  <c r="K46" i="6"/>
  <c r="K62" i="6"/>
  <c r="M62" i="6" s="1"/>
  <c r="K78" i="6"/>
  <c r="K94" i="6"/>
  <c r="M94" i="6" s="1"/>
  <c r="K17" i="5"/>
  <c r="K33" i="5"/>
  <c r="K49" i="5"/>
  <c r="K65" i="5"/>
  <c r="M65" i="5" s="1"/>
  <c r="K81" i="5"/>
  <c r="K97" i="5"/>
  <c r="M97" i="5" s="1"/>
  <c r="K18" i="3"/>
  <c r="K34" i="3"/>
  <c r="M34" i="3" s="1"/>
  <c r="K50" i="3"/>
  <c r="K66" i="3"/>
  <c r="M66" i="3" s="1"/>
  <c r="K82" i="3"/>
  <c r="K98" i="3"/>
  <c r="M98" i="3" s="1"/>
  <c r="J21" i="27"/>
  <c r="J37" i="27"/>
  <c r="N37" i="27" s="1"/>
  <c r="J53" i="27"/>
  <c r="J69" i="27"/>
  <c r="N69" i="27" s="1"/>
  <c r="J85" i="27"/>
  <c r="J101" i="27"/>
  <c r="N101" i="27" s="1"/>
  <c r="J20" i="26"/>
  <c r="J36" i="26"/>
  <c r="J52" i="26"/>
  <c r="J68" i="26"/>
  <c r="J84" i="26"/>
  <c r="J100" i="26"/>
  <c r="N100" i="26" s="1"/>
  <c r="J12" i="25"/>
  <c r="J28" i="25"/>
  <c r="J44" i="25"/>
  <c r="J60" i="25"/>
  <c r="N60" i="25" s="1"/>
  <c r="J76" i="25"/>
  <c r="J92" i="25"/>
  <c r="J108" i="25"/>
  <c r="J124" i="25"/>
  <c r="N124" i="25" s="1"/>
  <c r="J13" i="24"/>
  <c r="J29" i="24"/>
  <c r="J45" i="24"/>
  <c r="J61" i="24"/>
  <c r="N61" i="24" s="1"/>
  <c r="J77" i="24"/>
  <c r="J93" i="24"/>
  <c r="N93" i="24" s="1"/>
  <c r="J109" i="24"/>
  <c r="J21" i="23"/>
  <c r="N21" i="23" s="1"/>
  <c r="J37" i="23"/>
  <c r="J53" i="23"/>
  <c r="J69" i="23"/>
  <c r="J85" i="23"/>
  <c r="N85" i="23" s="1"/>
  <c r="J99" i="23"/>
  <c r="J103" i="23"/>
  <c r="N103" i="23" s="1"/>
  <c r="J107" i="23"/>
  <c r="J111" i="23"/>
  <c r="J115" i="23"/>
  <c r="J119" i="23"/>
  <c r="J123" i="23"/>
  <c r="J127" i="23"/>
  <c r="N127" i="23" s="1"/>
  <c r="J131" i="23"/>
  <c r="J8" i="23"/>
  <c r="N8" i="23" s="1"/>
  <c r="J12" i="21"/>
  <c r="J16" i="21"/>
  <c r="N16" i="21" s="1"/>
  <c r="J20" i="21"/>
  <c r="J24" i="21"/>
  <c r="J28" i="21"/>
  <c r="J32" i="21"/>
  <c r="N32" i="21" s="1"/>
  <c r="J36" i="21"/>
  <c r="J40" i="21"/>
  <c r="J44" i="21"/>
  <c r="J48" i="21"/>
  <c r="N48" i="21" s="1"/>
  <c r="J52" i="21"/>
  <c r="J56" i="21"/>
  <c r="J60" i="21"/>
  <c r="J64" i="21"/>
  <c r="N64" i="21" s="1"/>
  <c r="J68" i="21"/>
  <c r="J72" i="21"/>
  <c r="N72" i="21" s="1"/>
  <c r="J76" i="21"/>
  <c r="J80" i="21"/>
  <c r="N80" i="21" s="1"/>
  <c r="J84" i="21"/>
  <c r="J88" i="21"/>
  <c r="J92" i="21"/>
  <c r="J96" i="21"/>
  <c r="N96" i="21" s="1"/>
  <c r="J100" i="21"/>
  <c r="J104" i="21"/>
  <c r="J108" i="21"/>
  <c r="J112" i="21"/>
  <c r="N112" i="21" s="1"/>
  <c r="J116" i="21"/>
  <c r="J120" i="21"/>
  <c r="J124" i="21"/>
  <c r="J128" i="21"/>
  <c r="N128" i="21" s="1"/>
  <c r="J11" i="22"/>
  <c r="J15" i="22"/>
  <c r="J19" i="22"/>
  <c r="J23" i="22"/>
  <c r="N23" i="22" s="1"/>
  <c r="J27" i="22"/>
  <c r="J31" i="22"/>
  <c r="N31" i="22" s="1"/>
  <c r="J35" i="22"/>
  <c r="J39" i="22"/>
  <c r="N39" i="22" s="1"/>
  <c r="J43" i="22"/>
  <c r="J47" i="22"/>
  <c r="N47" i="22" s="1"/>
  <c r="J51" i="22"/>
  <c r="J55" i="22"/>
  <c r="N55" i="22" s="1"/>
  <c r="J59" i="22"/>
  <c r="J63" i="22"/>
  <c r="J67" i="22"/>
  <c r="J71" i="22"/>
  <c r="N71" i="22" s="1"/>
  <c r="J75" i="22"/>
  <c r="J79" i="22"/>
  <c r="N79" i="22" s="1"/>
  <c r="J83" i="22"/>
  <c r="J87" i="22"/>
  <c r="N87" i="22" s="1"/>
  <c r="J91" i="22"/>
  <c r="J95" i="22"/>
  <c r="N95" i="22" s="1"/>
  <c r="J99" i="22"/>
  <c r="J103" i="22"/>
  <c r="J107" i="22"/>
  <c r="J111" i="22"/>
  <c r="J115" i="22"/>
  <c r="J119" i="22"/>
  <c r="N119" i="22" s="1"/>
  <c r="J123" i="22"/>
  <c r="J127" i="22"/>
  <c r="J131" i="22"/>
  <c r="J135" i="22"/>
  <c r="N135" i="22" s="1"/>
  <c r="J10" i="20"/>
  <c r="J14" i="20"/>
  <c r="J18" i="20"/>
  <c r="J22" i="20"/>
  <c r="J26" i="20"/>
  <c r="J30" i="20"/>
  <c r="J34" i="20"/>
  <c r="J38" i="20"/>
  <c r="N38" i="20" s="1"/>
  <c r="J42" i="20"/>
  <c r="J46" i="20"/>
  <c r="J50" i="20"/>
  <c r="J54" i="20"/>
  <c r="N54" i="20" s="1"/>
  <c r="J58" i="20"/>
  <c r="J62" i="20"/>
  <c r="J66" i="20"/>
  <c r="J70" i="20"/>
  <c r="J9" i="19"/>
  <c r="J13" i="19"/>
  <c r="N13" i="19" s="1"/>
  <c r="J17" i="19"/>
  <c r="J21" i="19"/>
  <c r="N21" i="19" s="1"/>
  <c r="J25" i="19"/>
  <c r="J29" i="19"/>
  <c r="N29" i="19" s="1"/>
  <c r="J33" i="19"/>
  <c r="J37" i="19"/>
  <c r="N37" i="19" s="1"/>
  <c r="J41" i="19"/>
  <c r="J45" i="19"/>
  <c r="N45" i="19" s="1"/>
  <c r="J49" i="19"/>
  <c r="J53" i="19"/>
  <c r="N53" i="19" s="1"/>
  <c r="J57" i="19"/>
  <c r="J61" i="19"/>
  <c r="N61" i="19" s="1"/>
  <c r="J65" i="19"/>
  <c r="J10" i="18"/>
  <c r="N10" i="18" s="1"/>
  <c r="J14" i="18"/>
  <c r="J18" i="18"/>
  <c r="J22" i="18"/>
  <c r="J26" i="18"/>
  <c r="N26" i="18" s="1"/>
  <c r="J30" i="18"/>
  <c r="J34" i="18"/>
  <c r="N34" i="18" s="1"/>
  <c r="J38" i="18"/>
  <c r="J42" i="18"/>
  <c r="N42" i="18" s="1"/>
  <c r="J46" i="18"/>
  <c r="J50" i="18"/>
  <c r="J54" i="18"/>
  <c r="J58" i="18"/>
  <c r="N58" i="18" s="1"/>
  <c r="J62" i="18"/>
  <c r="J66" i="18"/>
  <c r="N66" i="18" s="1"/>
  <c r="J70" i="18"/>
  <c r="J74" i="18"/>
  <c r="N74" i="18" s="1"/>
  <c r="J78" i="18"/>
  <c r="J82" i="18"/>
  <c r="N82" i="18" s="1"/>
  <c r="J86" i="18"/>
  <c r="J90" i="18"/>
  <c r="N90" i="18" s="1"/>
  <c r="J94" i="18"/>
  <c r="J98" i="18"/>
  <c r="N98" i="18" s="1"/>
  <c r="J9" i="17"/>
  <c r="J13" i="17"/>
  <c r="N13" i="17" s="1"/>
  <c r="J17" i="17"/>
  <c r="J21" i="17"/>
  <c r="J25" i="17"/>
  <c r="J29" i="17"/>
  <c r="N29" i="17" s="1"/>
  <c r="J33" i="17"/>
  <c r="J37" i="17"/>
  <c r="N37" i="17" s="1"/>
  <c r="J41" i="17"/>
  <c r="J45" i="17"/>
  <c r="N45" i="17" s="1"/>
  <c r="J49" i="17"/>
  <c r="J53" i="17"/>
  <c r="N53" i="17" s="1"/>
  <c r="J57" i="17"/>
  <c r="J61" i="17"/>
  <c r="N61" i="17" s="1"/>
  <c r="J65" i="17"/>
  <c r="J69" i="17"/>
  <c r="J73" i="17"/>
  <c r="J77" i="17"/>
  <c r="N77" i="17" s="1"/>
  <c r="J81" i="17"/>
  <c r="J85" i="17"/>
  <c r="N85" i="17" s="1"/>
  <c r="J89" i="17"/>
  <c r="J93" i="17"/>
  <c r="N93" i="17" s="1"/>
  <c r="J97" i="17"/>
  <c r="J101" i="17"/>
  <c r="N101" i="17" s="1"/>
  <c r="J105" i="17"/>
  <c r="J109" i="17"/>
  <c r="N109" i="17" s="1"/>
  <c r="J113" i="17"/>
  <c r="J117" i="17"/>
  <c r="N117" i="17" s="1"/>
  <c r="J9" i="16"/>
  <c r="J13" i="16"/>
  <c r="N13" i="16" s="1"/>
  <c r="J17" i="16"/>
  <c r="J21" i="16"/>
  <c r="N21" i="16" s="1"/>
  <c r="J25" i="16"/>
  <c r="J29" i="16"/>
  <c r="N29" i="16" s="1"/>
  <c r="J33" i="16"/>
  <c r="J37" i="16"/>
  <c r="J9" i="15"/>
  <c r="J13" i="15"/>
  <c r="N13" i="15" s="1"/>
  <c r="J17" i="15"/>
  <c r="J21" i="15"/>
  <c r="N21" i="15" s="1"/>
  <c r="J25" i="15"/>
  <c r="J29" i="15"/>
  <c r="N29" i="15" s="1"/>
  <c r="J33" i="15"/>
  <c r="J37" i="15"/>
  <c r="J41" i="15"/>
  <c r="J45" i="15"/>
  <c r="N45" i="15" s="1"/>
  <c r="J49" i="15"/>
  <c r="J53" i="15"/>
  <c r="N53" i="15" s="1"/>
  <c r="J57" i="15"/>
  <c r="J61" i="15"/>
  <c r="N61" i="15" s="1"/>
  <c r="J65" i="15"/>
  <c r="J69" i="15"/>
  <c r="J73" i="15"/>
  <c r="J77" i="15"/>
  <c r="N77" i="15" s="1"/>
  <c r="J81" i="15"/>
  <c r="J85" i="15"/>
  <c r="N85" i="15" s="1"/>
  <c r="J89" i="15"/>
  <c r="J93" i="15"/>
  <c r="N93" i="15" s="1"/>
  <c r="J97" i="15"/>
  <c r="J101" i="15"/>
  <c r="J105" i="15"/>
  <c r="J109" i="15"/>
  <c r="N109" i="15" s="1"/>
  <c r="J113" i="15"/>
  <c r="J117" i="15"/>
  <c r="J121" i="15"/>
  <c r="J125" i="15"/>
  <c r="N125" i="15" s="1"/>
  <c r="J129" i="15"/>
  <c r="J8" i="15"/>
  <c r="J12" i="14"/>
  <c r="J16" i="14"/>
  <c r="N16" i="14" s="1"/>
  <c r="J20" i="14"/>
  <c r="J24" i="14"/>
  <c r="J28" i="14"/>
  <c r="J32" i="14"/>
  <c r="N32" i="14" s="1"/>
  <c r="J36" i="14"/>
  <c r="J40" i="14"/>
  <c r="J44" i="14"/>
  <c r="J48" i="14"/>
  <c r="N48" i="14" s="1"/>
  <c r="J52" i="14"/>
  <c r="J56" i="14"/>
  <c r="J60" i="14"/>
  <c r="J64" i="14"/>
  <c r="J11" i="13"/>
  <c r="J15" i="13"/>
  <c r="N15" i="13" s="1"/>
  <c r="J19" i="13"/>
  <c r="J23" i="13"/>
  <c r="J27" i="13"/>
  <c r="J31" i="13"/>
  <c r="N31" i="13" s="1"/>
  <c r="J35" i="13"/>
  <c r="J39" i="13"/>
  <c r="N39" i="13" s="1"/>
  <c r="J43" i="13"/>
  <c r="J47" i="13"/>
  <c r="N47" i="13" s="1"/>
  <c r="J51" i="13"/>
  <c r="J11" i="12"/>
  <c r="N11" i="12" s="1"/>
  <c r="J15" i="12"/>
  <c r="J19" i="12"/>
  <c r="J23" i="12"/>
  <c r="J27" i="12"/>
  <c r="J31" i="12"/>
  <c r="J35" i="12"/>
  <c r="J39" i="12"/>
  <c r="J43" i="12"/>
  <c r="N43" i="12" s="1"/>
  <c r="J47" i="12"/>
  <c r="J51" i="12"/>
  <c r="N51" i="12" s="1"/>
  <c r="J55" i="12"/>
  <c r="J59" i="12"/>
  <c r="N59" i="12" s="1"/>
  <c r="J63" i="12"/>
  <c r="J67" i="12"/>
  <c r="J71" i="12"/>
  <c r="J75" i="12"/>
  <c r="J79" i="12"/>
  <c r="J83" i="12"/>
  <c r="J87" i="12"/>
  <c r="J91" i="12"/>
  <c r="J95" i="12"/>
  <c r="J99" i="12"/>
  <c r="J9" i="11"/>
  <c r="J13" i="11"/>
  <c r="J17" i="11"/>
  <c r="J21" i="11"/>
  <c r="N21" i="11" s="1"/>
  <c r="J25" i="11"/>
  <c r="J29" i="11"/>
  <c r="N29" i="11" s="1"/>
  <c r="J33" i="11"/>
  <c r="J37" i="11"/>
  <c r="J41" i="11"/>
  <c r="J45" i="11"/>
  <c r="N45" i="11" s="1"/>
  <c r="J49" i="11"/>
  <c r="J53" i="11"/>
  <c r="N53" i="11" s="1"/>
  <c r="J57" i="11"/>
  <c r="J61" i="11"/>
  <c r="N61" i="11" s="1"/>
  <c r="K89" i="23"/>
  <c r="K97" i="22"/>
  <c r="M97" i="22" s="1"/>
  <c r="K98" i="18"/>
  <c r="K69" i="17"/>
  <c r="M69" i="17" s="1"/>
  <c r="K21" i="16"/>
  <c r="K53" i="15"/>
  <c r="M53" i="15" s="1"/>
  <c r="K117" i="15"/>
  <c r="K56" i="14"/>
  <c r="M56" i="14" s="1"/>
  <c r="K19" i="12"/>
  <c r="K83" i="12"/>
  <c r="K53" i="11"/>
  <c r="K70" i="11"/>
  <c r="M70" i="11" s="1"/>
  <c r="K86" i="11"/>
  <c r="K19" i="9"/>
  <c r="K35" i="9"/>
  <c r="K51" i="9"/>
  <c r="M51" i="9" s="1"/>
  <c r="K67" i="9"/>
  <c r="K83" i="9"/>
  <c r="K99" i="9"/>
  <c r="K115" i="9"/>
  <c r="M115" i="9" s="1"/>
  <c r="K23" i="10"/>
  <c r="K39" i="10"/>
  <c r="K55" i="10"/>
  <c r="K71" i="10"/>
  <c r="M71" i="10" s="1"/>
  <c r="K87" i="10"/>
  <c r="K103" i="10"/>
  <c r="K17" i="8"/>
  <c r="K33" i="8"/>
  <c r="M33" i="8" s="1"/>
  <c r="K49" i="8"/>
  <c r="K65" i="8"/>
  <c r="M65" i="8" s="1"/>
  <c r="K14" i="7"/>
  <c r="K30" i="7"/>
  <c r="M30" i="7" s="1"/>
  <c r="K46" i="7"/>
  <c r="K62" i="7"/>
  <c r="M62" i="7" s="1"/>
  <c r="K78" i="7"/>
  <c r="K18" i="6"/>
  <c r="M18" i="6" s="1"/>
  <c r="K34" i="6"/>
  <c r="K50" i="6"/>
  <c r="M50" i="6" s="1"/>
  <c r="K66" i="6"/>
  <c r="K82" i="6"/>
  <c r="M82" i="6" s="1"/>
  <c r="K98" i="6"/>
  <c r="K21" i="5"/>
  <c r="K37" i="5"/>
  <c r="K53" i="5"/>
  <c r="M53" i="5" s="1"/>
  <c r="K69" i="5"/>
  <c r="K85" i="5"/>
  <c r="K101" i="5"/>
  <c r="K22" i="3"/>
  <c r="K38" i="3"/>
  <c r="K54" i="3"/>
  <c r="K70" i="3"/>
  <c r="K86" i="3"/>
  <c r="M86" i="3" s="1"/>
  <c r="J9" i="27"/>
  <c r="J25" i="27"/>
  <c r="N25" i="27" s="1"/>
  <c r="J41" i="27"/>
  <c r="J57" i="27"/>
  <c r="N57" i="27" s="1"/>
  <c r="J73" i="27"/>
  <c r="J89" i="27"/>
  <c r="J8" i="27"/>
  <c r="J24" i="26"/>
  <c r="N24" i="26" s="1"/>
  <c r="J40" i="26"/>
  <c r="J56" i="26"/>
  <c r="J72" i="26"/>
  <c r="J88" i="26"/>
  <c r="J104" i="26"/>
  <c r="J16" i="25"/>
  <c r="N16" i="25" s="1"/>
  <c r="J32" i="25"/>
  <c r="J48" i="25"/>
  <c r="N48" i="25" s="1"/>
  <c r="J64" i="25"/>
  <c r="J80" i="25"/>
  <c r="N80" i="25" s="1"/>
  <c r="J96" i="25"/>
  <c r="J112" i="25"/>
  <c r="N112" i="25" s="1"/>
  <c r="J128" i="25"/>
  <c r="J17" i="24"/>
  <c r="J33" i="24"/>
  <c r="K26" i="21"/>
  <c r="M26" i="21" s="1"/>
  <c r="K37" i="16"/>
  <c r="K35" i="12"/>
  <c r="M35" i="12" s="1"/>
  <c r="K90" i="11"/>
  <c r="K71" i="9"/>
  <c r="K27" i="10"/>
  <c r="K91" i="10"/>
  <c r="K53" i="8"/>
  <c r="K50" i="7"/>
  <c r="M50" i="7" s="1"/>
  <c r="K38" i="6"/>
  <c r="K9" i="5"/>
  <c r="M9" i="5" s="1"/>
  <c r="K73" i="5"/>
  <c r="K42" i="3"/>
  <c r="M42" i="3" s="1"/>
  <c r="J13" i="27"/>
  <c r="J77" i="27"/>
  <c r="J44" i="26"/>
  <c r="J108" i="26"/>
  <c r="N108" i="26" s="1"/>
  <c r="J68" i="25"/>
  <c r="J132" i="25"/>
  <c r="N132" i="25" s="1"/>
  <c r="J53" i="24"/>
  <c r="J85" i="24"/>
  <c r="N85" i="24" s="1"/>
  <c r="J13" i="23"/>
  <c r="J45" i="23"/>
  <c r="J77" i="23"/>
  <c r="J101" i="23"/>
  <c r="J109" i="23"/>
  <c r="J117" i="23"/>
  <c r="J125" i="23"/>
  <c r="J133" i="23"/>
  <c r="N133" i="23" s="1"/>
  <c r="J14" i="21"/>
  <c r="J22" i="21"/>
  <c r="J30" i="21"/>
  <c r="J38" i="21"/>
  <c r="N38" i="21" s="1"/>
  <c r="J46" i="21"/>
  <c r="J54" i="21"/>
  <c r="J62" i="21"/>
  <c r="J70" i="21"/>
  <c r="N70" i="21" s="1"/>
  <c r="J78" i="21"/>
  <c r="J86" i="21"/>
  <c r="J94" i="21"/>
  <c r="J102" i="21"/>
  <c r="N102" i="21" s="1"/>
  <c r="J110" i="21"/>
  <c r="J118" i="21"/>
  <c r="J126" i="21"/>
  <c r="J13" i="22"/>
  <c r="N13" i="22" s="1"/>
  <c r="J21" i="22"/>
  <c r="J29" i="22"/>
  <c r="N29" i="22" s="1"/>
  <c r="J37" i="22"/>
  <c r="J45" i="22"/>
  <c r="N45" i="22" s="1"/>
  <c r="J53" i="22"/>
  <c r="J61" i="22"/>
  <c r="N61" i="22" s="1"/>
  <c r="J69" i="22"/>
  <c r="J77" i="22"/>
  <c r="N77" i="22" s="1"/>
  <c r="J85" i="22"/>
  <c r="J93" i="22"/>
  <c r="J101" i="22"/>
  <c r="J109" i="22"/>
  <c r="N109" i="22" s="1"/>
  <c r="J117" i="22"/>
  <c r="J125" i="22"/>
  <c r="N125" i="22" s="1"/>
  <c r="J133" i="22"/>
  <c r="J12" i="20"/>
  <c r="N12" i="20" s="1"/>
  <c r="J20" i="20"/>
  <c r="J28" i="20"/>
  <c r="N28" i="20" s="1"/>
  <c r="J36" i="20"/>
  <c r="J44" i="20"/>
  <c r="J52" i="20"/>
  <c r="J60" i="20"/>
  <c r="N60" i="20" s="1"/>
  <c r="J68" i="20"/>
  <c r="J11" i="19"/>
  <c r="N11" i="19" s="1"/>
  <c r="J19" i="19"/>
  <c r="J27" i="19"/>
  <c r="J35" i="19"/>
  <c r="J43" i="19"/>
  <c r="N43" i="19" s="1"/>
  <c r="J51" i="19"/>
  <c r="J59" i="19"/>
  <c r="J8" i="19"/>
  <c r="J16" i="18"/>
  <c r="N16" i="18" s="1"/>
  <c r="J24" i="18"/>
  <c r="J32" i="18"/>
  <c r="J40" i="18"/>
  <c r="J48" i="18"/>
  <c r="N48" i="18" s="1"/>
  <c r="J56" i="18"/>
  <c r="J64" i="18"/>
  <c r="J72" i="18"/>
  <c r="J80" i="18"/>
  <c r="N80" i="18" s="1"/>
  <c r="J88" i="18"/>
  <c r="J96" i="18"/>
  <c r="N96" i="18" s="1"/>
  <c r="J11" i="17"/>
  <c r="J19" i="17"/>
  <c r="N19" i="17" s="1"/>
  <c r="J27" i="17"/>
  <c r="J35" i="17"/>
  <c r="J43" i="17"/>
  <c r="J51" i="17"/>
  <c r="J59" i="17"/>
  <c r="J67" i="17"/>
  <c r="J75" i="17"/>
  <c r="J83" i="17"/>
  <c r="N83" i="17" s="1"/>
  <c r="J91" i="17"/>
  <c r="J99" i="17"/>
  <c r="J107" i="17"/>
  <c r="J115" i="17"/>
  <c r="N115" i="17" s="1"/>
  <c r="J11" i="16"/>
  <c r="J19" i="16"/>
  <c r="N19" i="16" s="1"/>
  <c r="J27" i="16"/>
  <c r="J35" i="16"/>
  <c r="J11" i="15"/>
  <c r="J19" i="15"/>
  <c r="N19" i="15" s="1"/>
  <c r="J27" i="15"/>
  <c r="J35" i="15"/>
  <c r="N35" i="15" s="1"/>
  <c r="J43" i="15"/>
  <c r="J51" i="15"/>
  <c r="J59" i="15"/>
  <c r="J67" i="15"/>
  <c r="N67" i="15" s="1"/>
  <c r="J75" i="15"/>
  <c r="J83" i="15"/>
  <c r="J91" i="15"/>
  <c r="J99" i="15"/>
  <c r="N99" i="15" s="1"/>
  <c r="J107" i="15"/>
  <c r="J115" i="15"/>
  <c r="J123" i="15"/>
  <c r="J131" i="15"/>
  <c r="N131" i="15" s="1"/>
  <c r="J14" i="14"/>
  <c r="J22" i="14"/>
  <c r="N22" i="14" s="1"/>
  <c r="J30" i="14"/>
  <c r="J38" i="14"/>
  <c r="N38" i="14" s="1"/>
  <c r="J46" i="14"/>
  <c r="J54" i="14"/>
  <c r="J62" i="14"/>
  <c r="J13" i="13"/>
  <c r="J21" i="13"/>
  <c r="J29" i="13"/>
  <c r="N29" i="13" s="1"/>
  <c r="J37" i="13"/>
  <c r="J45" i="13"/>
  <c r="N45" i="13" s="1"/>
  <c r="J9" i="12"/>
  <c r="J17" i="12"/>
  <c r="N17" i="12" s="1"/>
  <c r="J25" i="12"/>
  <c r="J33" i="12"/>
  <c r="N33" i="12" s="1"/>
  <c r="J41" i="12"/>
  <c r="J49" i="12"/>
  <c r="N49" i="12" s="1"/>
  <c r="J57" i="12"/>
  <c r="J65" i="12"/>
  <c r="N65" i="12" s="1"/>
  <c r="J73" i="12"/>
  <c r="J81" i="12"/>
  <c r="N81" i="12" s="1"/>
  <c r="J89" i="12"/>
  <c r="J97" i="12"/>
  <c r="J11" i="11"/>
  <c r="J19" i="11"/>
  <c r="J27" i="11"/>
  <c r="J35" i="11"/>
  <c r="N35" i="11" s="1"/>
  <c r="J43" i="11"/>
  <c r="J51" i="11"/>
  <c r="J59" i="11"/>
  <c r="J66" i="11"/>
  <c r="J70" i="11"/>
  <c r="J74" i="11"/>
  <c r="N74" i="11" s="1"/>
  <c r="J78" i="11"/>
  <c r="J82" i="11"/>
  <c r="N82" i="11" s="1"/>
  <c r="J86" i="11"/>
  <c r="J90" i="11"/>
  <c r="J11" i="9"/>
  <c r="J15" i="9"/>
  <c r="N15" i="9" s="1"/>
  <c r="J19" i="9"/>
  <c r="J23" i="9"/>
  <c r="N23" i="9" s="1"/>
  <c r="J27" i="9"/>
  <c r="J31" i="9"/>
  <c r="J35" i="9"/>
  <c r="J39" i="9"/>
  <c r="N39" i="9" s="1"/>
  <c r="J43" i="9"/>
  <c r="J47" i="9"/>
  <c r="N47" i="9" s="1"/>
  <c r="J51" i="9"/>
  <c r="J55" i="9"/>
  <c r="N55" i="9" s="1"/>
  <c r="J59" i="9"/>
  <c r="J63" i="9"/>
  <c r="N63" i="9" s="1"/>
  <c r="J67" i="9"/>
  <c r="J71" i="9"/>
  <c r="N71" i="9" s="1"/>
  <c r="J75" i="9"/>
  <c r="J79" i="9"/>
  <c r="N79" i="9" s="1"/>
  <c r="J83" i="9"/>
  <c r="J87" i="9"/>
  <c r="N87" i="9" s="1"/>
  <c r="J91" i="9"/>
  <c r="J95" i="9"/>
  <c r="N95" i="9" s="1"/>
  <c r="J99" i="9"/>
  <c r="J103" i="9"/>
  <c r="N103" i="9" s="1"/>
  <c r="J107" i="9"/>
  <c r="J111" i="9"/>
  <c r="N111" i="9" s="1"/>
  <c r="J115" i="9"/>
  <c r="J11" i="10"/>
  <c r="J15" i="10"/>
  <c r="J19" i="10"/>
  <c r="N19" i="10" s="1"/>
  <c r="J23" i="10"/>
  <c r="J27" i="10"/>
  <c r="J31" i="10"/>
  <c r="J35" i="10"/>
  <c r="N35" i="10" s="1"/>
  <c r="J39" i="10"/>
  <c r="J43" i="10"/>
  <c r="J47" i="10"/>
  <c r="J51" i="10"/>
  <c r="N51" i="10" s="1"/>
  <c r="J55" i="10"/>
  <c r="J59" i="10"/>
  <c r="N59" i="10" s="1"/>
  <c r="J63" i="10"/>
  <c r="J67" i="10"/>
  <c r="N67" i="10" s="1"/>
  <c r="J71" i="10"/>
  <c r="J75" i="10"/>
  <c r="N75" i="10" s="1"/>
  <c r="J79" i="10"/>
  <c r="K32" i="20"/>
  <c r="M32" i="20" s="1"/>
  <c r="K69" i="15"/>
  <c r="K99" i="12"/>
  <c r="K23" i="9"/>
  <c r="K87" i="9"/>
  <c r="M87" i="9" s="1"/>
  <c r="K43" i="10"/>
  <c r="K107" i="10"/>
  <c r="M107" i="10" s="1"/>
  <c r="K69" i="8"/>
  <c r="K66" i="7"/>
  <c r="M66" i="7" s="1"/>
  <c r="K54" i="6"/>
  <c r="K25" i="5"/>
  <c r="M25" i="5" s="1"/>
  <c r="K89" i="5"/>
  <c r="K58" i="3"/>
  <c r="M58" i="3" s="1"/>
  <c r="J29" i="27"/>
  <c r="J93" i="27"/>
  <c r="N93" i="27" s="1"/>
  <c r="J60" i="26"/>
  <c r="J20" i="25"/>
  <c r="N20" i="25" s="1"/>
  <c r="J84" i="25"/>
  <c r="J21" i="24"/>
  <c r="J65" i="24"/>
  <c r="J97" i="24"/>
  <c r="N97" i="24" s="1"/>
  <c r="J25" i="23"/>
  <c r="J57" i="23"/>
  <c r="N57" i="23" s="1"/>
  <c r="J89" i="23"/>
  <c r="J104" i="23"/>
  <c r="N104" i="23" s="1"/>
  <c r="J112" i="23"/>
  <c r="J120" i="23"/>
  <c r="N120" i="23" s="1"/>
  <c r="J128" i="23"/>
  <c r="J9" i="21"/>
  <c r="N9" i="21" s="1"/>
  <c r="J17" i="21"/>
  <c r="J25" i="21"/>
  <c r="J33" i="21"/>
  <c r="J41" i="21"/>
  <c r="N41" i="21" s="1"/>
  <c r="J49" i="21"/>
  <c r="J57" i="21"/>
  <c r="J65" i="21"/>
  <c r="J73" i="21"/>
  <c r="N73" i="21" s="1"/>
  <c r="J81" i="21"/>
  <c r="J89" i="21"/>
  <c r="J97" i="21"/>
  <c r="J105" i="21"/>
  <c r="N105" i="21" s="1"/>
  <c r="J113" i="21"/>
  <c r="J121" i="21"/>
  <c r="J8" i="21"/>
  <c r="J16" i="22"/>
  <c r="N16" i="22" s="1"/>
  <c r="J24" i="22"/>
  <c r="J32" i="22"/>
  <c r="J40" i="22"/>
  <c r="J48" i="22"/>
  <c r="N48" i="22" s="1"/>
  <c r="J56" i="22"/>
  <c r="J64" i="22"/>
  <c r="J72" i="22"/>
  <c r="J80" i="22"/>
  <c r="N80" i="22" s="1"/>
  <c r="J88" i="22"/>
  <c r="J96" i="22"/>
  <c r="N96" i="22" s="1"/>
  <c r="J104" i="22"/>
  <c r="J112" i="22"/>
  <c r="N112" i="22" s="1"/>
  <c r="J120" i="22"/>
  <c r="J128" i="22"/>
  <c r="J136" i="22"/>
  <c r="J15" i="20"/>
  <c r="N15" i="20" s="1"/>
  <c r="J23" i="20"/>
  <c r="J31" i="20"/>
  <c r="J39" i="20"/>
  <c r="J47" i="20"/>
  <c r="N47" i="20" s="1"/>
  <c r="J55" i="20"/>
  <c r="J63" i="20"/>
  <c r="J71" i="20"/>
  <c r="J14" i="19"/>
  <c r="N14" i="19" s="1"/>
  <c r="J22" i="19"/>
  <c r="J30" i="19"/>
  <c r="N30" i="19" s="1"/>
  <c r="J38" i="19"/>
  <c r="J46" i="19"/>
  <c r="N46" i="19" s="1"/>
  <c r="J54" i="19"/>
  <c r="J62" i="19"/>
  <c r="N62" i="19" s="1"/>
  <c r="J11" i="18"/>
  <c r="J19" i="18"/>
  <c r="J27" i="18"/>
  <c r="J35" i="18"/>
  <c r="J43" i="18"/>
  <c r="J51" i="18"/>
  <c r="N51" i="18" s="1"/>
  <c r="J59" i="18"/>
  <c r="J67" i="18"/>
  <c r="J75" i="18"/>
  <c r="J83" i="18"/>
  <c r="N83" i="18" s="1"/>
  <c r="J91" i="18"/>
  <c r="J99" i="18"/>
  <c r="J14" i="17"/>
  <c r="J22" i="17"/>
  <c r="N22" i="17" s="1"/>
  <c r="J30" i="17"/>
  <c r="J38" i="17"/>
  <c r="J46" i="17"/>
  <c r="J54" i="17"/>
  <c r="N54" i="17" s="1"/>
  <c r="J62" i="17"/>
  <c r="J70" i="17"/>
  <c r="N70" i="17" s="1"/>
  <c r="J78" i="17"/>
  <c r="J86" i="17"/>
  <c r="N86" i="17" s="1"/>
  <c r="J94" i="17"/>
  <c r="J102" i="17"/>
  <c r="N102" i="17" s="1"/>
  <c r="J110" i="17"/>
  <c r="J118" i="17"/>
  <c r="N118" i="17" s="1"/>
  <c r="J14" i="16"/>
  <c r="J22" i="16"/>
  <c r="J30" i="16"/>
  <c r="J38" i="16"/>
  <c r="N38" i="16" s="1"/>
  <c r="J14" i="15"/>
  <c r="J22" i="15"/>
  <c r="N22" i="15" s="1"/>
  <c r="J30" i="15"/>
  <c r="J38" i="15"/>
  <c r="N38" i="15" s="1"/>
  <c r="J46" i="15"/>
  <c r="J54" i="15"/>
  <c r="N54" i="15" s="1"/>
  <c r="J62" i="15"/>
  <c r="J70" i="15"/>
  <c r="N70" i="15" s="1"/>
  <c r="J78" i="15"/>
  <c r="J86" i="15"/>
  <c r="N86" i="15" s="1"/>
  <c r="J94" i="15"/>
  <c r="J102" i="15"/>
  <c r="N102" i="15" s="1"/>
  <c r="J110" i="15"/>
  <c r="J118" i="15"/>
  <c r="N118" i="15" s="1"/>
  <c r="J126" i="15"/>
  <c r="J9" i="14"/>
  <c r="N9" i="14" s="1"/>
  <c r="J17" i="14"/>
  <c r="N17" i="14" s="1"/>
  <c r="J25" i="14"/>
  <c r="N25" i="14" s="1"/>
  <c r="J33" i="14"/>
  <c r="J41" i="14"/>
  <c r="N41" i="14" s="1"/>
  <c r="J49" i="14"/>
  <c r="J57" i="14"/>
  <c r="N57" i="14" s="1"/>
  <c r="J8" i="14"/>
  <c r="J16" i="13"/>
  <c r="N16" i="13" s="1"/>
  <c r="J24" i="13"/>
  <c r="J32" i="13"/>
  <c r="J40" i="13"/>
  <c r="J48" i="13"/>
  <c r="J12" i="12"/>
  <c r="J20" i="12"/>
  <c r="J28" i="12"/>
  <c r="J36" i="12"/>
  <c r="N36" i="12" s="1"/>
  <c r="J44" i="12"/>
  <c r="J52" i="12"/>
  <c r="N52" i="12" s="1"/>
  <c r="J60" i="12"/>
  <c r="J68" i="12"/>
  <c r="N68" i="12" s="1"/>
  <c r="J76" i="12"/>
  <c r="J84" i="12"/>
  <c r="J92" i="12"/>
  <c r="J100" i="12"/>
  <c r="N100" i="12" s="1"/>
  <c r="J14" i="11"/>
  <c r="J22" i="11"/>
  <c r="J30" i="11"/>
  <c r="J38" i="11"/>
  <c r="J46" i="11"/>
  <c r="J54" i="11"/>
  <c r="J62" i="11"/>
  <c r="J67" i="11"/>
  <c r="N67" i="11" s="1"/>
  <c r="J71" i="11"/>
  <c r="J75" i="11"/>
  <c r="N75" i="11" s="1"/>
  <c r="J79" i="11"/>
  <c r="J83" i="11"/>
  <c r="N83" i="11" s="1"/>
  <c r="J87" i="11"/>
  <c r="J8" i="11"/>
  <c r="N8" i="11" s="1"/>
  <c r="J12" i="9"/>
  <c r="J16" i="9"/>
  <c r="N16" i="9" s="1"/>
  <c r="J20" i="9"/>
  <c r="J24" i="9"/>
  <c r="N24" i="9" s="1"/>
  <c r="J28" i="9"/>
  <c r="J32" i="9"/>
  <c r="N32" i="9" s="1"/>
  <c r="J36" i="9"/>
  <c r="J40" i="9"/>
  <c r="J44" i="9"/>
  <c r="J48" i="9"/>
  <c r="N48" i="9" s="1"/>
  <c r="J52" i="9"/>
  <c r="J56" i="9"/>
  <c r="N56" i="9" s="1"/>
  <c r="J60" i="9"/>
  <c r="J64" i="9"/>
  <c r="N64" i="9" s="1"/>
  <c r="J68" i="9"/>
  <c r="J72" i="9"/>
  <c r="N72" i="9" s="1"/>
  <c r="J76" i="9"/>
  <c r="J80" i="9"/>
  <c r="N80" i="9" s="1"/>
  <c r="J84" i="9"/>
  <c r="J88" i="9"/>
  <c r="N88" i="9" s="1"/>
  <c r="J92" i="9"/>
  <c r="J96" i="9"/>
  <c r="N96" i="9" s="1"/>
  <c r="J100" i="9"/>
  <c r="J104" i="9"/>
  <c r="J108" i="9"/>
  <c r="J112" i="9"/>
  <c r="N112" i="9" s="1"/>
  <c r="J8" i="9"/>
  <c r="J12" i="10"/>
  <c r="J16" i="10"/>
  <c r="J20" i="10"/>
  <c r="J24" i="10"/>
  <c r="J28" i="10"/>
  <c r="J32" i="10"/>
  <c r="J36" i="10"/>
  <c r="N36" i="10" s="1"/>
  <c r="J40" i="10"/>
  <c r="J44" i="10"/>
  <c r="J48" i="10"/>
  <c r="J52" i="10"/>
  <c r="N52" i="10" s="1"/>
  <c r="J56" i="10"/>
  <c r="J60" i="10"/>
  <c r="J64" i="10"/>
  <c r="J68" i="10"/>
  <c r="N68" i="10" s="1"/>
  <c r="J72" i="10"/>
  <c r="J76" i="10"/>
  <c r="J80" i="10"/>
  <c r="K21" i="17"/>
  <c r="K8" i="15"/>
  <c r="K58" i="11"/>
  <c r="K39" i="9"/>
  <c r="K103" i="9"/>
  <c r="M103" i="9" s="1"/>
  <c r="K59" i="10"/>
  <c r="K21" i="8"/>
  <c r="K18" i="7"/>
  <c r="K82" i="7"/>
  <c r="M82" i="7" s="1"/>
  <c r="K70" i="6"/>
  <c r="K41" i="5"/>
  <c r="K10" i="3"/>
  <c r="K74" i="3"/>
  <c r="M74" i="3" s="1"/>
  <c r="J45" i="27"/>
  <c r="J12" i="26"/>
  <c r="J76" i="26"/>
  <c r="J36" i="25"/>
  <c r="N36" i="25" s="1"/>
  <c r="J100" i="25"/>
  <c r="J37" i="24"/>
  <c r="J69" i="24"/>
  <c r="J101" i="24"/>
  <c r="N101" i="24" s="1"/>
  <c r="J29" i="23"/>
  <c r="J61" i="23"/>
  <c r="J93" i="23"/>
  <c r="J105" i="23"/>
  <c r="N105" i="23" s="1"/>
  <c r="J113" i="23"/>
  <c r="J121" i="23"/>
  <c r="J129" i="23"/>
  <c r="J10" i="21"/>
  <c r="N10" i="21" s="1"/>
  <c r="J18" i="21"/>
  <c r="J26" i="21"/>
  <c r="J34" i="21"/>
  <c r="J42" i="21"/>
  <c r="N42" i="21" s="1"/>
  <c r="J50" i="21"/>
  <c r="J58" i="21"/>
  <c r="J66" i="21"/>
  <c r="J74" i="21"/>
  <c r="N74" i="21" s="1"/>
  <c r="J82" i="21"/>
  <c r="J90" i="21"/>
  <c r="N90" i="21" s="1"/>
  <c r="J98" i="21"/>
  <c r="J106" i="21"/>
  <c r="N106" i="21" s="1"/>
  <c r="J114" i="21"/>
  <c r="J122" i="21"/>
  <c r="J9" i="22"/>
  <c r="J17" i="22"/>
  <c r="N17" i="22" s="1"/>
  <c r="J25" i="22"/>
  <c r="J33" i="22"/>
  <c r="N33" i="22" s="1"/>
  <c r="J41" i="22"/>
  <c r="J49" i="22"/>
  <c r="N49" i="22" s="1"/>
  <c r="J57" i="22"/>
  <c r="J65" i="22"/>
  <c r="J73" i="22"/>
  <c r="J81" i="22"/>
  <c r="N81" i="22" s="1"/>
  <c r="J89" i="22"/>
  <c r="J97" i="22"/>
  <c r="N97" i="22" s="1"/>
  <c r="J105" i="22"/>
  <c r="J113" i="22"/>
  <c r="N113" i="22" s="1"/>
  <c r="J121" i="22"/>
  <c r="J129" i="22"/>
  <c r="J8" i="22"/>
  <c r="J16" i="20"/>
  <c r="N16" i="20" s="1"/>
  <c r="J24" i="20"/>
  <c r="N24" i="20" s="1"/>
  <c r="J32" i="20"/>
  <c r="N32" i="20" s="1"/>
  <c r="J40" i="20"/>
  <c r="N40" i="20" s="1"/>
  <c r="J48" i="20"/>
  <c r="N48" i="20" s="1"/>
  <c r="J56" i="20"/>
  <c r="N56" i="20" s="1"/>
  <c r="J64" i="20"/>
  <c r="N64" i="20" s="1"/>
  <c r="J72" i="20"/>
  <c r="N72" i="20" s="1"/>
  <c r="J15" i="19"/>
  <c r="N15" i="19" s="1"/>
  <c r="J23" i="19"/>
  <c r="J31" i="19"/>
  <c r="J39" i="19"/>
  <c r="J47" i="19"/>
  <c r="N47" i="19" s="1"/>
  <c r="J55" i="19"/>
  <c r="J63" i="19"/>
  <c r="J12" i="18"/>
  <c r="J20" i="18"/>
  <c r="N20" i="18" s="1"/>
  <c r="J28" i="18"/>
  <c r="N28" i="18" s="1"/>
  <c r="J36" i="18"/>
  <c r="J44" i="18"/>
  <c r="J52" i="18"/>
  <c r="J60" i="18"/>
  <c r="J68" i="18"/>
  <c r="J76" i="18"/>
  <c r="J84" i="18"/>
  <c r="N84" i="18" s="1"/>
  <c r="J92" i="18"/>
  <c r="J100" i="18"/>
  <c r="J15" i="17"/>
  <c r="J23" i="17"/>
  <c r="N23" i="17" s="1"/>
  <c r="J31" i="17"/>
  <c r="J39" i="17"/>
  <c r="N39" i="17" s="1"/>
  <c r="J47" i="17"/>
  <c r="J55" i="17"/>
  <c r="J63" i="17"/>
  <c r="J71" i="17"/>
  <c r="N71" i="17" s="1"/>
  <c r="J79" i="17"/>
  <c r="J87" i="17"/>
  <c r="N87" i="17" s="1"/>
  <c r="J95" i="17"/>
  <c r="J103" i="17"/>
  <c r="N103" i="17" s="1"/>
  <c r="J111" i="17"/>
  <c r="J119" i="17"/>
  <c r="N119" i="17" s="1"/>
  <c r="J15" i="16"/>
  <c r="J23" i="16"/>
  <c r="J31" i="16"/>
  <c r="J39" i="16"/>
  <c r="J15" i="15"/>
  <c r="J23" i="15"/>
  <c r="N23" i="15" s="1"/>
  <c r="J31" i="15"/>
  <c r="J39" i="15"/>
  <c r="J47" i="15"/>
  <c r="J55" i="15"/>
  <c r="J63" i="15"/>
  <c r="J71" i="15"/>
  <c r="N71" i="15" s="1"/>
  <c r="J79" i="15"/>
  <c r="J87" i="15"/>
  <c r="J95" i="15"/>
  <c r="J103" i="15"/>
  <c r="N103" i="15" s="1"/>
  <c r="J111" i="15"/>
  <c r="J119" i="15"/>
  <c r="N119" i="15" s="1"/>
  <c r="J127" i="15"/>
  <c r="J10" i="14"/>
  <c r="N10" i="14" s="1"/>
  <c r="J18" i="14"/>
  <c r="J26" i="14"/>
  <c r="J34" i="14"/>
  <c r="J42" i="14"/>
  <c r="N42" i="14" s="1"/>
  <c r="J50" i="14"/>
  <c r="J58" i="14"/>
  <c r="N58" i="14" s="1"/>
  <c r="J9" i="13"/>
  <c r="J17" i="13"/>
  <c r="J25" i="13"/>
  <c r="N25" i="13" s="1"/>
  <c r="J33" i="13"/>
  <c r="J41" i="13"/>
  <c r="J49" i="13"/>
  <c r="J13" i="12"/>
  <c r="N13" i="12" s="1"/>
  <c r="J21" i="12"/>
  <c r="N21" i="12" s="1"/>
  <c r="J29" i="12"/>
  <c r="N29" i="12" s="1"/>
  <c r="J37" i="12"/>
  <c r="N37" i="12" s="1"/>
  <c r="J45" i="12"/>
  <c r="N45" i="12" s="1"/>
  <c r="J53" i="12"/>
  <c r="N53" i="12" s="1"/>
  <c r="J61" i="12"/>
  <c r="J69" i="12"/>
  <c r="N69" i="12" s="1"/>
  <c r="J77" i="12"/>
  <c r="J85" i="12"/>
  <c r="N85" i="12" s="1"/>
  <c r="J93" i="12"/>
  <c r="J101" i="12"/>
  <c r="N101" i="12" s="1"/>
  <c r="J15" i="11"/>
  <c r="J23" i="11"/>
  <c r="N23" i="11" s="1"/>
  <c r="J31" i="11"/>
  <c r="J39" i="11"/>
  <c r="J47" i="11"/>
  <c r="J55" i="11"/>
  <c r="J63" i="11"/>
  <c r="J68" i="11"/>
  <c r="N68" i="11" s="1"/>
  <c r="J72" i="11"/>
  <c r="N72" i="11" s="1"/>
  <c r="J76" i="11"/>
  <c r="N76" i="11" s="1"/>
  <c r="J80" i="11"/>
  <c r="J84" i="11"/>
  <c r="N84" i="11" s="1"/>
  <c r="J88" i="11"/>
  <c r="J9" i="9"/>
  <c r="J13" i="9"/>
  <c r="N13" i="9" s="1"/>
  <c r="J17" i="9"/>
  <c r="N17" i="9" s="1"/>
  <c r="J21" i="9"/>
  <c r="J25" i="9"/>
  <c r="N25" i="9" s="1"/>
  <c r="J29" i="9"/>
  <c r="J33" i="9"/>
  <c r="N33" i="9" s="1"/>
  <c r="J37" i="9"/>
  <c r="J41" i="9"/>
  <c r="J45" i="9"/>
  <c r="J49" i="9"/>
  <c r="N49" i="9" s="1"/>
  <c r="J53" i="9"/>
  <c r="N53" i="9" s="1"/>
  <c r="J57" i="9"/>
  <c r="N57" i="9" s="1"/>
  <c r="J61" i="9"/>
  <c r="J65" i="9"/>
  <c r="J69" i="9"/>
  <c r="J73" i="9"/>
  <c r="N73" i="9" s="1"/>
  <c r="J77" i="9"/>
  <c r="J81" i="9"/>
  <c r="N81" i="9" s="1"/>
  <c r="J85" i="9"/>
  <c r="N85" i="9" s="1"/>
  <c r="J89" i="9"/>
  <c r="N89" i="9" s="1"/>
  <c r="J93" i="9"/>
  <c r="J97" i="9"/>
  <c r="N97" i="9" s="1"/>
  <c r="J101" i="9"/>
  <c r="N101" i="9" s="1"/>
  <c r="J105" i="9"/>
  <c r="N105" i="9" s="1"/>
  <c r="J109" i="9"/>
  <c r="J113" i="9"/>
  <c r="N113" i="9" s="1"/>
  <c r="J9" i="10"/>
  <c r="J13" i="10"/>
  <c r="J17" i="10"/>
  <c r="J21" i="10"/>
  <c r="N21" i="10" s="1"/>
  <c r="J25" i="10"/>
  <c r="J29" i="10"/>
  <c r="N29" i="10" s="1"/>
  <c r="J33" i="10"/>
  <c r="J37" i="10"/>
  <c r="N37" i="10" s="1"/>
  <c r="J41" i="10"/>
  <c r="N41" i="10" s="1"/>
  <c r="J45" i="10"/>
  <c r="N45" i="10" s="1"/>
  <c r="J49" i="10"/>
  <c r="J53" i="10"/>
  <c r="N53" i="10" s="1"/>
  <c r="J57" i="10"/>
  <c r="J61" i="10"/>
  <c r="J65" i="10"/>
  <c r="J69" i="10"/>
  <c r="N69" i="10" s="1"/>
  <c r="J73" i="10"/>
  <c r="N73" i="10" s="1"/>
  <c r="J77" i="10"/>
  <c r="J81" i="10"/>
  <c r="J85" i="10"/>
  <c r="N85" i="10" s="1"/>
  <c r="J89" i="10"/>
  <c r="J93" i="10"/>
  <c r="N93" i="10" s="1"/>
  <c r="J97" i="10"/>
  <c r="J101" i="10"/>
  <c r="N101" i="10" s="1"/>
  <c r="J105" i="10"/>
  <c r="N105" i="10" s="1"/>
  <c r="J109" i="10"/>
  <c r="N109" i="10" s="1"/>
  <c r="J11" i="8"/>
  <c r="J15" i="8"/>
  <c r="N15" i="8" s="1"/>
  <c r="J19" i="8"/>
  <c r="J23" i="8"/>
  <c r="J27" i="8"/>
  <c r="N27" i="8" s="1"/>
  <c r="J31" i="8"/>
  <c r="N31" i="8" s="1"/>
  <c r="J35" i="8"/>
  <c r="J39" i="8"/>
  <c r="J43" i="8"/>
  <c r="N43" i="8" s="1"/>
  <c r="J47" i="8"/>
  <c r="N47" i="8" s="1"/>
  <c r="J51" i="8"/>
  <c r="J55" i="8"/>
  <c r="J59" i="8"/>
  <c r="J63" i="8"/>
  <c r="N63" i="8" s="1"/>
  <c r="J67" i="8"/>
  <c r="J71" i="8"/>
  <c r="J8" i="8"/>
  <c r="J12" i="7"/>
  <c r="N12" i="7" s="1"/>
  <c r="J16" i="7"/>
  <c r="J20" i="7"/>
  <c r="N20" i="7" s="1"/>
  <c r="J24" i="7"/>
  <c r="J28" i="7"/>
  <c r="N28" i="7" s="1"/>
  <c r="J32" i="7"/>
  <c r="N32" i="7" s="1"/>
  <c r="J36" i="7"/>
  <c r="J40" i="7"/>
  <c r="N40" i="7" s="1"/>
  <c r="J44" i="7"/>
  <c r="N44" i="7" s="1"/>
  <c r="J48" i="7"/>
  <c r="N48" i="7" s="1"/>
  <c r="J52" i="7"/>
  <c r="J56" i="7"/>
  <c r="J60" i="7"/>
  <c r="J64" i="7"/>
  <c r="J68" i="7"/>
  <c r="J72" i="7"/>
  <c r="J76" i="7"/>
  <c r="N76" i="7" s="1"/>
  <c r="J80" i="7"/>
  <c r="J8" i="7"/>
  <c r="J12" i="6"/>
  <c r="N12" i="6" s="1"/>
  <c r="J16" i="6"/>
  <c r="N16" i="6" s="1"/>
  <c r="J20" i="6"/>
  <c r="N20" i="6" s="1"/>
  <c r="J24" i="6"/>
  <c r="J28" i="6"/>
  <c r="J32" i="6"/>
  <c r="N32" i="6" s="1"/>
  <c r="J36" i="6"/>
  <c r="N36" i="6" s="1"/>
  <c r="J40" i="6"/>
  <c r="N40" i="6" s="1"/>
  <c r="J44" i="6"/>
  <c r="J48" i="6"/>
  <c r="N48" i="6" s="1"/>
  <c r="J52" i="6"/>
  <c r="J56" i="6"/>
  <c r="N56" i="6" s="1"/>
  <c r="J60" i="6"/>
  <c r="J64" i="6"/>
  <c r="N64" i="6" s="1"/>
  <c r="J68" i="6"/>
  <c r="J72" i="6"/>
  <c r="N72" i="6" s="1"/>
  <c r="J76" i="6"/>
  <c r="J80" i="6"/>
  <c r="J84" i="6"/>
  <c r="J88" i="6"/>
  <c r="N88" i="6" s="1"/>
  <c r="J92" i="6"/>
  <c r="J96" i="6"/>
  <c r="J100" i="6"/>
  <c r="N100" i="6" s="1"/>
  <c r="J11" i="5"/>
  <c r="N11" i="5" s="1"/>
  <c r="J15" i="5"/>
  <c r="J19" i="5"/>
  <c r="N19" i="5" s="1"/>
  <c r="J23" i="5"/>
  <c r="J27" i="5"/>
  <c r="N27" i="5" s="1"/>
  <c r="J31" i="5"/>
  <c r="J35" i="5"/>
  <c r="N35" i="5" s="1"/>
  <c r="J39" i="5"/>
  <c r="J43" i="5"/>
  <c r="J47" i="5"/>
  <c r="J51" i="5"/>
  <c r="J55" i="5"/>
  <c r="J59" i="5"/>
  <c r="N59" i="5" s="1"/>
  <c r="J63" i="5"/>
  <c r="J67" i="5"/>
  <c r="N67" i="5" s="1"/>
  <c r="J71" i="5"/>
  <c r="J75" i="5"/>
  <c r="N75" i="5" s="1"/>
  <c r="J79" i="5"/>
  <c r="J83" i="5"/>
  <c r="N83" i="5" s="1"/>
  <c r="J87" i="5"/>
  <c r="N87" i="5" s="1"/>
  <c r="J91" i="5"/>
  <c r="J95" i="5"/>
  <c r="J99" i="5"/>
  <c r="N99" i="5" s="1"/>
  <c r="J8" i="5"/>
  <c r="J12" i="3"/>
  <c r="J16" i="3"/>
  <c r="J20" i="3"/>
  <c r="N20" i="3" s="1"/>
  <c r="J24" i="3"/>
  <c r="J28" i="3"/>
  <c r="N28" i="3" s="1"/>
  <c r="J32" i="3"/>
  <c r="J36" i="3"/>
  <c r="J40" i="3"/>
  <c r="J44" i="3"/>
  <c r="J48" i="3"/>
  <c r="J52" i="3"/>
  <c r="N52" i="3" s="1"/>
  <c r="J56" i="3"/>
  <c r="J60" i="3"/>
  <c r="J64" i="3"/>
  <c r="J68" i="3"/>
  <c r="J72" i="3"/>
  <c r="J76" i="3"/>
  <c r="N76" i="3" s="1"/>
  <c r="J80" i="3"/>
  <c r="J84" i="3"/>
  <c r="N84" i="3" s="1"/>
  <c r="J88" i="3"/>
  <c r="J92" i="3"/>
  <c r="J96" i="3"/>
  <c r="J8" i="3"/>
  <c r="N8" i="3" s="1"/>
  <c r="K12" i="1"/>
  <c r="K16" i="1"/>
  <c r="K20" i="1"/>
  <c r="K24" i="1"/>
  <c r="M24" i="1" s="1"/>
  <c r="K28" i="1"/>
  <c r="K32" i="1"/>
  <c r="M32" i="1" s="1"/>
  <c r="K36" i="1"/>
  <c r="K40" i="1"/>
  <c r="M40" i="1" s="1"/>
  <c r="K44" i="1"/>
  <c r="M44" i="1" s="1"/>
  <c r="K48" i="1"/>
  <c r="M48" i="1" s="1"/>
  <c r="K52" i="1"/>
  <c r="K56" i="1"/>
  <c r="M56" i="1" s="1"/>
  <c r="K60" i="1"/>
  <c r="K64" i="1"/>
  <c r="M64" i="1" s="1"/>
  <c r="K68" i="1"/>
  <c r="K72" i="1"/>
  <c r="M72" i="1" s="1"/>
  <c r="K76" i="1"/>
  <c r="K80" i="1"/>
  <c r="M80" i="1" s="1"/>
  <c r="K84" i="1"/>
  <c r="M84" i="1" s="1"/>
  <c r="K88" i="1"/>
  <c r="M88" i="1" s="1"/>
  <c r="J10" i="1"/>
  <c r="N10" i="1" s="1"/>
  <c r="J14" i="1"/>
  <c r="J18" i="1"/>
  <c r="J22" i="1"/>
  <c r="N22" i="1" s="1"/>
  <c r="K85" i="17"/>
  <c r="M85" i="17" s="1"/>
  <c r="K11" i="10"/>
  <c r="K22" i="6"/>
  <c r="K90" i="3"/>
  <c r="M90" i="3" s="1"/>
  <c r="J52" i="25"/>
  <c r="N52" i="25" s="1"/>
  <c r="J9" i="23"/>
  <c r="J108" i="23"/>
  <c r="J13" i="21"/>
  <c r="N13" i="21" s="1"/>
  <c r="J45" i="21"/>
  <c r="N45" i="21" s="1"/>
  <c r="J77" i="21"/>
  <c r="J109" i="21"/>
  <c r="J20" i="22"/>
  <c r="J52" i="22"/>
  <c r="N52" i="22" s="1"/>
  <c r="J84" i="22"/>
  <c r="J116" i="22"/>
  <c r="N116" i="22" s="1"/>
  <c r="J19" i="20"/>
  <c r="N19" i="20" s="1"/>
  <c r="J51" i="20"/>
  <c r="N51" i="20" s="1"/>
  <c r="J18" i="19"/>
  <c r="N18" i="19" s="1"/>
  <c r="J50" i="19"/>
  <c r="J23" i="18"/>
  <c r="N23" i="18" s="1"/>
  <c r="J55" i="18"/>
  <c r="N55" i="18" s="1"/>
  <c r="J87" i="18"/>
  <c r="N87" i="18" s="1"/>
  <c r="J26" i="17"/>
  <c r="J58" i="17"/>
  <c r="N58" i="17" s="1"/>
  <c r="J90" i="17"/>
  <c r="J10" i="16"/>
  <c r="N10" i="16" s="1"/>
  <c r="J10" i="15"/>
  <c r="J42" i="15"/>
  <c r="N42" i="15" s="1"/>
  <c r="J74" i="15"/>
  <c r="N74" i="15" s="1"/>
  <c r="J106" i="15"/>
  <c r="N106" i="15" s="1"/>
  <c r="J13" i="14"/>
  <c r="J45" i="14"/>
  <c r="J20" i="13"/>
  <c r="J8" i="13"/>
  <c r="N8" i="13" s="1"/>
  <c r="J40" i="12"/>
  <c r="J72" i="12"/>
  <c r="N72" i="12" s="1"/>
  <c r="J10" i="11"/>
  <c r="N10" i="11" s="1"/>
  <c r="J42" i="11"/>
  <c r="N42" i="11" s="1"/>
  <c r="J69" i="11"/>
  <c r="J85" i="11"/>
  <c r="N85" i="11" s="1"/>
  <c r="J18" i="9"/>
  <c r="N18" i="9" s="1"/>
  <c r="J34" i="9"/>
  <c r="J50" i="9"/>
  <c r="J66" i="9"/>
  <c r="N66" i="9" s="1"/>
  <c r="J82" i="9"/>
  <c r="J98" i="9"/>
  <c r="N98" i="9" s="1"/>
  <c r="J114" i="9"/>
  <c r="J22" i="10"/>
  <c r="N22" i="10" s="1"/>
  <c r="J38" i="10"/>
  <c r="N38" i="10" s="1"/>
  <c r="J54" i="10"/>
  <c r="N54" i="10" s="1"/>
  <c r="J70" i="10"/>
  <c r="J83" i="10"/>
  <c r="N83" i="10" s="1"/>
  <c r="J88" i="10"/>
  <c r="J94" i="10"/>
  <c r="N94" i="10" s="1"/>
  <c r="J99" i="10"/>
  <c r="J104" i="10"/>
  <c r="J8" i="10"/>
  <c r="J13" i="8"/>
  <c r="J18" i="8"/>
  <c r="J24" i="8"/>
  <c r="N24" i="8" s="1"/>
  <c r="J29" i="8"/>
  <c r="N29" i="8" s="1"/>
  <c r="J34" i="8"/>
  <c r="N34" i="8" s="1"/>
  <c r="J40" i="8"/>
  <c r="J45" i="8"/>
  <c r="N45" i="8" s="1"/>
  <c r="J50" i="8"/>
  <c r="J56" i="8"/>
  <c r="N56" i="8" s="1"/>
  <c r="J61" i="8"/>
  <c r="J66" i="8"/>
  <c r="N66" i="8" s="1"/>
  <c r="J72" i="8"/>
  <c r="J10" i="7"/>
  <c r="N10" i="7" s="1"/>
  <c r="J15" i="7"/>
  <c r="J21" i="7"/>
  <c r="N21" i="7" s="1"/>
  <c r="J26" i="7"/>
  <c r="J31" i="7"/>
  <c r="N31" i="7" s="1"/>
  <c r="J37" i="7"/>
  <c r="J42" i="7"/>
  <c r="N42" i="7" s="1"/>
  <c r="J47" i="7"/>
  <c r="J53" i="7"/>
  <c r="N53" i="7" s="1"/>
  <c r="J58" i="7"/>
  <c r="J63" i="7"/>
  <c r="N63" i="7" s="1"/>
  <c r="J69" i="7"/>
  <c r="N69" i="7" s="1"/>
  <c r="J74" i="7"/>
  <c r="N74" i="7" s="1"/>
  <c r="J79" i="7"/>
  <c r="J9" i="6"/>
  <c r="N9" i="6" s="1"/>
  <c r="J14" i="6"/>
  <c r="N14" i="6" s="1"/>
  <c r="J19" i="6"/>
  <c r="J25" i="6"/>
  <c r="J30" i="6"/>
  <c r="N30" i="6" s="1"/>
  <c r="J35" i="6"/>
  <c r="N35" i="6" s="1"/>
  <c r="J41" i="6"/>
  <c r="N41" i="6" s="1"/>
  <c r="J46" i="6"/>
  <c r="N46" i="6" s="1"/>
  <c r="J51" i="6"/>
  <c r="N51" i="6" s="1"/>
  <c r="J57" i="6"/>
  <c r="N57" i="6" s="1"/>
  <c r="J62" i="6"/>
  <c r="J67" i="6"/>
  <c r="J73" i="6"/>
  <c r="N73" i="6" s="1"/>
  <c r="J78" i="6"/>
  <c r="N78" i="6" s="1"/>
  <c r="J83" i="6"/>
  <c r="J89" i="6"/>
  <c r="J94" i="6"/>
  <c r="N94" i="6" s="1"/>
  <c r="J99" i="6"/>
  <c r="J12" i="5"/>
  <c r="N12" i="5" s="1"/>
  <c r="J17" i="5"/>
  <c r="J22" i="5"/>
  <c r="N22" i="5" s="1"/>
  <c r="J28" i="5"/>
  <c r="N28" i="5" s="1"/>
  <c r="J33" i="5"/>
  <c r="N33" i="5" s="1"/>
  <c r="J38" i="5"/>
  <c r="N38" i="5" s="1"/>
  <c r="J44" i="5"/>
  <c r="N44" i="5" s="1"/>
  <c r="J49" i="5"/>
  <c r="N49" i="5" s="1"/>
  <c r="J54" i="5"/>
  <c r="J60" i="5"/>
  <c r="J65" i="5"/>
  <c r="N65" i="5" s="1"/>
  <c r="J70" i="5"/>
  <c r="J76" i="5"/>
  <c r="J81" i="5"/>
  <c r="N81" i="5" s="1"/>
  <c r="J86" i="5"/>
  <c r="J92" i="5"/>
  <c r="J97" i="5"/>
  <c r="N97" i="5" s="1"/>
  <c r="J102" i="5"/>
  <c r="J13" i="3"/>
  <c r="N13" i="3" s="1"/>
  <c r="J18" i="3"/>
  <c r="J23" i="3"/>
  <c r="N23" i="3" s="1"/>
  <c r="J29" i="3"/>
  <c r="N29" i="3" s="1"/>
  <c r="J34" i="3"/>
  <c r="N34" i="3" s="1"/>
  <c r="J39" i="3"/>
  <c r="J45" i="3"/>
  <c r="N45" i="3" s="1"/>
  <c r="J50" i="3"/>
  <c r="N50" i="3" s="1"/>
  <c r="J55" i="3"/>
  <c r="N55" i="3" s="1"/>
  <c r="J61" i="3"/>
  <c r="N61" i="3" s="1"/>
  <c r="J66" i="3"/>
  <c r="N66" i="3" s="1"/>
  <c r="J71" i="3"/>
  <c r="J77" i="3"/>
  <c r="N77" i="3" s="1"/>
  <c r="J82" i="3"/>
  <c r="N82" i="3" s="1"/>
  <c r="J87" i="3"/>
  <c r="J93" i="3"/>
  <c r="J98" i="3"/>
  <c r="N98" i="3" s="1"/>
  <c r="K11" i="1"/>
  <c r="K17" i="1"/>
  <c r="K22" i="1"/>
  <c r="K27" i="1"/>
  <c r="M27" i="1" s="1"/>
  <c r="K33" i="1"/>
  <c r="M33" i="1" s="1"/>
  <c r="K38" i="1"/>
  <c r="K43" i="1"/>
  <c r="K49" i="1"/>
  <c r="M49" i="1" s="1"/>
  <c r="K54" i="1"/>
  <c r="M54" i="1" s="1"/>
  <c r="K59" i="1"/>
  <c r="K65" i="1"/>
  <c r="K70" i="1"/>
  <c r="M70" i="1" s="1"/>
  <c r="K75" i="1"/>
  <c r="K81" i="1"/>
  <c r="M81" i="1" s="1"/>
  <c r="K86" i="1"/>
  <c r="J9" i="1"/>
  <c r="N9" i="1" s="1"/>
  <c r="J15" i="1"/>
  <c r="J20" i="1"/>
  <c r="N20" i="1" s="1"/>
  <c r="J25" i="1"/>
  <c r="J29" i="1"/>
  <c r="N29" i="1" s="1"/>
  <c r="J33" i="1"/>
  <c r="J37" i="1"/>
  <c r="N37" i="1" s="1"/>
  <c r="J41" i="1"/>
  <c r="J45" i="1"/>
  <c r="N45" i="1" s="1"/>
  <c r="J49" i="1"/>
  <c r="N49" i="1" s="1"/>
  <c r="J53" i="1"/>
  <c r="N53" i="1" s="1"/>
  <c r="J57" i="1"/>
  <c r="J61" i="1"/>
  <c r="N61" i="1" s="1"/>
  <c r="J65" i="1"/>
  <c r="N65" i="1" s="1"/>
  <c r="J69" i="1"/>
  <c r="N69" i="1" s="1"/>
  <c r="J73" i="1"/>
  <c r="J77" i="1"/>
  <c r="N77" i="1" s="1"/>
  <c r="J81" i="1"/>
  <c r="N81" i="1" s="1"/>
  <c r="J85" i="1"/>
  <c r="J89" i="1"/>
  <c r="K74" i="11"/>
  <c r="M74" i="11" s="1"/>
  <c r="J28" i="26"/>
  <c r="J49" i="24"/>
  <c r="N49" i="24" s="1"/>
  <c r="J73" i="23"/>
  <c r="J124" i="23"/>
  <c r="N124" i="23" s="1"/>
  <c r="J29" i="21"/>
  <c r="J125" i="21"/>
  <c r="J68" i="22"/>
  <c r="J132" i="22"/>
  <c r="N132" i="22" s="1"/>
  <c r="J34" i="19"/>
  <c r="N34" i="19" s="1"/>
  <c r="J71" i="18"/>
  <c r="J10" i="17"/>
  <c r="J106" i="17"/>
  <c r="N106" i="17" s="1"/>
  <c r="J26" i="15"/>
  <c r="J90" i="15"/>
  <c r="N90" i="15" s="1"/>
  <c r="J61" i="14"/>
  <c r="N61" i="14" s="1"/>
  <c r="J24" i="12"/>
  <c r="N24" i="12" s="1"/>
  <c r="J88" i="12"/>
  <c r="N88" i="12" s="1"/>
  <c r="J58" i="11"/>
  <c r="J26" i="9"/>
  <c r="N26" i="9" s="1"/>
  <c r="J42" i="9"/>
  <c r="N42" i="9" s="1"/>
  <c r="J90" i="9"/>
  <c r="N90" i="9" s="1"/>
  <c r="J106" i="9"/>
  <c r="N106" i="9" s="1"/>
  <c r="J46" i="10"/>
  <c r="J62" i="10"/>
  <c r="N62" i="10" s="1"/>
  <c r="J91" i="10"/>
  <c r="J96" i="10"/>
  <c r="N96" i="10" s="1"/>
  <c r="J10" i="8"/>
  <c r="J21" i="8"/>
  <c r="J32" i="8"/>
  <c r="N32" i="8" s="1"/>
  <c r="J42" i="8"/>
  <c r="J58" i="8"/>
  <c r="J69" i="8"/>
  <c r="N69" i="8" s="1"/>
  <c r="J18" i="7"/>
  <c r="J29" i="7"/>
  <c r="J45" i="7"/>
  <c r="J55" i="7"/>
  <c r="J66" i="7"/>
  <c r="N66" i="7" s="1"/>
  <c r="J82" i="7"/>
  <c r="N82" i="7" s="1"/>
  <c r="J17" i="6"/>
  <c r="N17" i="6" s="1"/>
  <c r="J27" i="6"/>
  <c r="N27" i="6" s="1"/>
  <c r="J43" i="6"/>
  <c r="N43" i="6" s="1"/>
  <c r="J49" i="6"/>
  <c r="J65" i="6"/>
  <c r="J70" i="6"/>
  <c r="J86" i="6"/>
  <c r="N86" i="6" s="1"/>
  <c r="J9" i="5"/>
  <c r="N9" i="5" s="1"/>
  <c r="J20" i="5"/>
  <c r="J30" i="5"/>
  <c r="N30" i="5" s="1"/>
  <c r="J41" i="5"/>
  <c r="N41" i="5" s="1"/>
  <c r="J52" i="5"/>
  <c r="N52" i="5" s="1"/>
  <c r="J68" i="5"/>
  <c r="N68" i="5" s="1"/>
  <c r="J84" i="5"/>
  <c r="N84" i="5" s="1"/>
  <c r="J89" i="5"/>
  <c r="J10" i="3"/>
  <c r="J26" i="3"/>
  <c r="J31" i="3"/>
  <c r="N31" i="3" s="1"/>
  <c r="J47" i="3"/>
  <c r="N47" i="3" s="1"/>
  <c r="J63" i="3"/>
  <c r="J69" i="3"/>
  <c r="N69" i="3" s="1"/>
  <c r="J85" i="3"/>
  <c r="N85" i="3" s="1"/>
  <c r="J90" i="3"/>
  <c r="N90" i="3" s="1"/>
  <c r="K14" i="1"/>
  <c r="M14" i="1" s="1"/>
  <c r="K30" i="1"/>
  <c r="M30" i="1" s="1"/>
  <c r="K41" i="1"/>
  <c r="M41" i="1" s="1"/>
  <c r="K51" i="1"/>
  <c r="M51" i="1" s="1"/>
  <c r="K62" i="1"/>
  <c r="K73" i="1"/>
  <c r="K89" i="1"/>
  <c r="M89" i="1" s="1"/>
  <c r="J17" i="1"/>
  <c r="N17" i="1" s="1"/>
  <c r="J27" i="1"/>
  <c r="J39" i="1"/>
  <c r="N39" i="1" s="1"/>
  <c r="J43" i="1"/>
  <c r="N43" i="1" s="1"/>
  <c r="J55" i="1"/>
  <c r="N55" i="1" s="1"/>
  <c r="J59" i="1"/>
  <c r="J71" i="1"/>
  <c r="J83" i="1"/>
  <c r="N83" i="1" s="1"/>
  <c r="J87" i="1"/>
  <c r="K15" i="13"/>
  <c r="M15" i="13" s="1"/>
  <c r="K75" i="10"/>
  <c r="M75" i="10" s="1"/>
  <c r="K86" i="6"/>
  <c r="M86" i="6" s="1"/>
  <c r="J61" i="27"/>
  <c r="J116" i="25"/>
  <c r="J41" i="23"/>
  <c r="J116" i="23"/>
  <c r="N116" i="23" s="1"/>
  <c r="J21" i="21"/>
  <c r="N21" i="21" s="1"/>
  <c r="J53" i="21"/>
  <c r="J85" i="21"/>
  <c r="J117" i="21"/>
  <c r="N117" i="21" s="1"/>
  <c r="J28" i="22"/>
  <c r="N28" i="22" s="1"/>
  <c r="J60" i="22"/>
  <c r="J92" i="22"/>
  <c r="J124" i="22"/>
  <c r="N124" i="22" s="1"/>
  <c r="J27" i="20"/>
  <c r="J59" i="20"/>
  <c r="J26" i="19"/>
  <c r="J58" i="19"/>
  <c r="N58" i="19" s="1"/>
  <c r="J31" i="18"/>
  <c r="J63" i="18"/>
  <c r="J95" i="18"/>
  <c r="J34" i="17"/>
  <c r="N34" i="17" s="1"/>
  <c r="J66" i="17"/>
  <c r="N66" i="17" s="1"/>
  <c r="J98" i="17"/>
  <c r="J18" i="16"/>
  <c r="N18" i="16" s="1"/>
  <c r="J18" i="15"/>
  <c r="N18" i="15" s="1"/>
  <c r="J50" i="15"/>
  <c r="N50" i="15" s="1"/>
  <c r="J82" i="15"/>
  <c r="N82" i="15" s="1"/>
  <c r="J114" i="15"/>
  <c r="J21" i="14"/>
  <c r="N21" i="14" s="1"/>
  <c r="J53" i="14"/>
  <c r="N53" i="14" s="1"/>
  <c r="J28" i="13"/>
  <c r="J16" i="12"/>
  <c r="J48" i="12"/>
  <c r="N48" i="12" s="1"/>
  <c r="J80" i="12"/>
  <c r="J18" i="11"/>
  <c r="N18" i="11" s="1"/>
  <c r="J50" i="11"/>
  <c r="J73" i="11"/>
  <c r="N73" i="11" s="1"/>
  <c r="J89" i="11"/>
  <c r="J22" i="9"/>
  <c r="N22" i="9" s="1"/>
  <c r="J38" i="9"/>
  <c r="J54" i="9"/>
  <c r="N54" i="9" s="1"/>
  <c r="J70" i="9"/>
  <c r="N70" i="9" s="1"/>
  <c r="J86" i="9"/>
  <c r="J102" i="9"/>
  <c r="J10" i="10"/>
  <c r="N10" i="10" s="1"/>
  <c r="J26" i="10"/>
  <c r="N26" i="10" s="1"/>
  <c r="J42" i="10"/>
  <c r="N42" i="10" s="1"/>
  <c r="J58" i="10"/>
  <c r="N58" i="10" s="1"/>
  <c r="J74" i="10"/>
  <c r="J84" i="10"/>
  <c r="N84" i="10" s="1"/>
  <c r="J90" i="10"/>
  <c r="N90" i="10" s="1"/>
  <c r="J95" i="10"/>
  <c r="J100" i="10"/>
  <c r="N100" i="10" s="1"/>
  <c r="J106" i="10"/>
  <c r="N106" i="10" s="1"/>
  <c r="J9" i="8"/>
  <c r="J14" i="8"/>
  <c r="J20" i="8"/>
  <c r="N20" i="8" s="1"/>
  <c r="J25" i="8"/>
  <c r="N25" i="8" s="1"/>
  <c r="J30" i="8"/>
  <c r="N30" i="8" s="1"/>
  <c r="J36" i="8"/>
  <c r="N36" i="8" s="1"/>
  <c r="J41" i="8"/>
  <c r="N41" i="8" s="1"/>
  <c r="J46" i="8"/>
  <c r="N46" i="8" s="1"/>
  <c r="J52" i="8"/>
  <c r="J57" i="8"/>
  <c r="N57" i="8" s="1"/>
  <c r="J62" i="8"/>
  <c r="N62" i="8" s="1"/>
  <c r="J68" i="8"/>
  <c r="J73" i="8"/>
  <c r="N73" i="8" s="1"/>
  <c r="J11" i="7"/>
  <c r="J17" i="7"/>
  <c r="J22" i="7"/>
  <c r="N22" i="7" s="1"/>
  <c r="J27" i="7"/>
  <c r="N27" i="7" s="1"/>
  <c r="J33" i="7"/>
  <c r="J38" i="7"/>
  <c r="N38" i="7" s="1"/>
  <c r="J43" i="7"/>
  <c r="J49" i="7"/>
  <c r="J54" i="7"/>
  <c r="N54" i="7" s="1"/>
  <c r="J59" i="7"/>
  <c r="N59" i="7" s="1"/>
  <c r="J65" i="7"/>
  <c r="N65" i="7" s="1"/>
  <c r="J70" i="7"/>
  <c r="N70" i="7" s="1"/>
  <c r="J75" i="7"/>
  <c r="J81" i="7"/>
  <c r="J10" i="6"/>
  <c r="J15" i="6"/>
  <c r="J21" i="6"/>
  <c r="J26" i="6"/>
  <c r="N26" i="6" s="1"/>
  <c r="J31" i="6"/>
  <c r="J37" i="6"/>
  <c r="N37" i="6" s="1"/>
  <c r="J42" i="6"/>
  <c r="N42" i="6" s="1"/>
  <c r="J47" i="6"/>
  <c r="N47" i="6" s="1"/>
  <c r="J53" i="6"/>
  <c r="N53" i="6" s="1"/>
  <c r="J58" i="6"/>
  <c r="J63" i="6"/>
  <c r="N63" i="6" s="1"/>
  <c r="J69" i="6"/>
  <c r="J74" i="6"/>
  <c r="J79" i="6"/>
  <c r="J85" i="6"/>
  <c r="J90" i="6"/>
  <c r="N90" i="6" s="1"/>
  <c r="J95" i="6"/>
  <c r="N95" i="6" s="1"/>
  <c r="J8" i="6"/>
  <c r="J13" i="5"/>
  <c r="N13" i="5" s="1"/>
  <c r="J18" i="5"/>
  <c r="N18" i="5" s="1"/>
  <c r="J24" i="5"/>
  <c r="N24" i="5" s="1"/>
  <c r="J29" i="5"/>
  <c r="N29" i="5" s="1"/>
  <c r="J34" i="5"/>
  <c r="N34" i="5" s="1"/>
  <c r="J40" i="5"/>
  <c r="N40" i="5" s="1"/>
  <c r="J45" i="5"/>
  <c r="N45" i="5" s="1"/>
  <c r="J50" i="5"/>
  <c r="N50" i="5" s="1"/>
  <c r="J56" i="5"/>
  <c r="J61" i="5"/>
  <c r="N61" i="5" s="1"/>
  <c r="J66" i="5"/>
  <c r="J72" i="5"/>
  <c r="J77" i="5"/>
  <c r="J82" i="5"/>
  <c r="N82" i="5" s="1"/>
  <c r="J88" i="5"/>
  <c r="J93" i="5"/>
  <c r="J98" i="5"/>
  <c r="J9" i="3"/>
  <c r="J14" i="3"/>
  <c r="J19" i="3"/>
  <c r="N19" i="3" s="1"/>
  <c r="J25" i="3"/>
  <c r="J30" i="3"/>
  <c r="N30" i="3" s="1"/>
  <c r="J35" i="3"/>
  <c r="N35" i="3" s="1"/>
  <c r="J41" i="3"/>
  <c r="N41" i="3" s="1"/>
  <c r="J46" i="3"/>
  <c r="N46" i="3" s="1"/>
  <c r="J51" i="3"/>
  <c r="N51" i="3" s="1"/>
  <c r="J57" i="3"/>
  <c r="J62" i="3"/>
  <c r="J67" i="3"/>
  <c r="J73" i="3"/>
  <c r="J78" i="3"/>
  <c r="J83" i="3"/>
  <c r="J89" i="3"/>
  <c r="J94" i="3"/>
  <c r="N94" i="3" s="1"/>
  <c r="J99" i="3"/>
  <c r="K13" i="1"/>
  <c r="K18" i="1"/>
  <c r="K23" i="1"/>
  <c r="M23" i="1" s="1"/>
  <c r="K29" i="1"/>
  <c r="M29" i="1" s="1"/>
  <c r="K34" i="1"/>
  <c r="K39" i="1"/>
  <c r="K45" i="1"/>
  <c r="M45" i="1" s="1"/>
  <c r="K50" i="1"/>
  <c r="M50" i="1" s="1"/>
  <c r="K55" i="1"/>
  <c r="K61" i="1"/>
  <c r="K66" i="1"/>
  <c r="M66" i="1" s="1"/>
  <c r="K71" i="1"/>
  <c r="M71" i="1" s="1"/>
  <c r="K77" i="1"/>
  <c r="M77" i="1" s="1"/>
  <c r="K82" i="1"/>
  <c r="K87" i="1"/>
  <c r="J11" i="1"/>
  <c r="N11" i="1" s="1"/>
  <c r="J16" i="1"/>
  <c r="J21" i="1"/>
  <c r="J26" i="1"/>
  <c r="N26" i="1" s="1"/>
  <c r="J30" i="1"/>
  <c r="J34" i="1"/>
  <c r="N34" i="1" s="1"/>
  <c r="J38" i="1"/>
  <c r="J42" i="1"/>
  <c r="N42" i="1" s="1"/>
  <c r="J46" i="1"/>
  <c r="J50" i="1"/>
  <c r="N50" i="1" s="1"/>
  <c r="J54" i="1"/>
  <c r="J58" i="1"/>
  <c r="N58" i="1" s="1"/>
  <c r="J62" i="1"/>
  <c r="J66" i="1"/>
  <c r="J70" i="1"/>
  <c r="J74" i="1"/>
  <c r="N74" i="1" s="1"/>
  <c r="J78" i="1"/>
  <c r="N78" i="1" s="1"/>
  <c r="J82" i="1"/>
  <c r="J86" i="1"/>
  <c r="N86" i="1" s="1"/>
  <c r="K37" i="8"/>
  <c r="M37" i="8" s="1"/>
  <c r="J61" i="21"/>
  <c r="J100" i="22"/>
  <c r="J67" i="20"/>
  <c r="J66" i="19"/>
  <c r="N66" i="19" s="1"/>
  <c r="J42" i="17"/>
  <c r="J26" i="16"/>
  <c r="J122" i="15"/>
  <c r="J36" i="13"/>
  <c r="N36" i="13" s="1"/>
  <c r="J26" i="11"/>
  <c r="J10" i="9"/>
  <c r="N10" i="9" s="1"/>
  <c r="J74" i="9"/>
  <c r="J30" i="10"/>
  <c r="N30" i="10" s="1"/>
  <c r="J78" i="10"/>
  <c r="N78" i="10" s="1"/>
  <c r="J102" i="10"/>
  <c r="N102" i="10" s="1"/>
  <c r="J26" i="8"/>
  <c r="J48" i="8"/>
  <c r="N48" i="8" s="1"/>
  <c r="J64" i="8"/>
  <c r="J13" i="7"/>
  <c r="N13" i="7" s="1"/>
  <c r="J34" i="7"/>
  <c r="J50" i="7"/>
  <c r="N50" i="7" s="1"/>
  <c r="J71" i="7"/>
  <c r="J11" i="6"/>
  <c r="N11" i="6" s="1"/>
  <c r="J33" i="6"/>
  <c r="J54" i="6"/>
  <c r="N54" i="6" s="1"/>
  <c r="J75" i="6"/>
  <c r="N75" i="6" s="1"/>
  <c r="J97" i="6"/>
  <c r="N97" i="6" s="1"/>
  <c r="J14" i="5"/>
  <c r="J36" i="5"/>
  <c r="N36" i="5" s="1"/>
  <c r="J57" i="5"/>
  <c r="N57" i="5" s="1"/>
  <c r="J78" i="5"/>
  <c r="J94" i="5"/>
  <c r="J15" i="3"/>
  <c r="N15" i="3" s="1"/>
  <c r="J42" i="3"/>
  <c r="J58" i="3"/>
  <c r="N58" i="3" s="1"/>
  <c r="J79" i="3"/>
  <c r="J8" i="1"/>
  <c r="K25" i="1"/>
  <c r="K46" i="1"/>
  <c r="K67" i="1"/>
  <c r="K78" i="1"/>
  <c r="J12" i="1"/>
  <c r="J31" i="1"/>
  <c r="N31" i="1" s="1"/>
  <c r="J47" i="1"/>
  <c r="J67" i="1"/>
  <c r="N67" i="1" s="1"/>
  <c r="J79" i="1"/>
  <c r="N79" i="1" s="1"/>
  <c r="K55" i="9"/>
  <c r="K34" i="7"/>
  <c r="K26" i="3"/>
  <c r="M26" i="3" s="1"/>
  <c r="J92" i="26"/>
  <c r="J81" i="24"/>
  <c r="J100" i="23"/>
  <c r="J132" i="23"/>
  <c r="N132" i="23" s="1"/>
  <c r="J37" i="21"/>
  <c r="J69" i="21"/>
  <c r="J101" i="21"/>
  <c r="J12" i="22"/>
  <c r="N12" i="22" s="1"/>
  <c r="J44" i="22"/>
  <c r="J76" i="22"/>
  <c r="J108" i="22"/>
  <c r="N108" i="22" s="1"/>
  <c r="J11" i="20"/>
  <c r="N11" i="20" s="1"/>
  <c r="J43" i="20"/>
  <c r="J10" i="19"/>
  <c r="N10" i="19" s="1"/>
  <c r="J42" i="19"/>
  <c r="J15" i="18"/>
  <c r="N15" i="18" s="1"/>
  <c r="J47" i="18"/>
  <c r="J79" i="18"/>
  <c r="J18" i="17"/>
  <c r="J50" i="17"/>
  <c r="N50" i="17" s="1"/>
  <c r="J82" i="17"/>
  <c r="N82" i="17" s="1"/>
  <c r="J114" i="17"/>
  <c r="N114" i="17" s="1"/>
  <c r="J34" i="16"/>
  <c r="J34" i="15"/>
  <c r="N34" i="15" s="1"/>
  <c r="J66" i="15"/>
  <c r="J98" i="15"/>
  <c r="N98" i="15" s="1"/>
  <c r="J130" i="15"/>
  <c r="J37" i="14"/>
  <c r="N37" i="14" s="1"/>
  <c r="J12" i="13"/>
  <c r="N12" i="13" s="1"/>
  <c r="J44" i="13"/>
  <c r="J32" i="12"/>
  <c r="J64" i="12"/>
  <c r="N64" i="12" s="1"/>
  <c r="J96" i="12"/>
  <c r="N96" i="12" s="1"/>
  <c r="J34" i="11"/>
  <c r="J65" i="11"/>
  <c r="J81" i="11"/>
  <c r="J14" i="9"/>
  <c r="J30" i="9"/>
  <c r="J46" i="9"/>
  <c r="N46" i="9" s="1"/>
  <c r="J62" i="9"/>
  <c r="N62" i="9" s="1"/>
  <c r="J78" i="9"/>
  <c r="N78" i="9" s="1"/>
  <c r="J94" i="9"/>
  <c r="N94" i="9" s="1"/>
  <c r="J110" i="9"/>
  <c r="J18" i="10"/>
  <c r="J34" i="10"/>
  <c r="J50" i="10"/>
  <c r="N50" i="10" s="1"/>
  <c r="J66" i="10"/>
  <c r="J82" i="10"/>
  <c r="N82" i="10" s="1"/>
  <c r="J87" i="10"/>
  <c r="J92" i="10"/>
  <c r="J98" i="10"/>
  <c r="N98" i="10" s="1"/>
  <c r="J103" i="10"/>
  <c r="J108" i="10"/>
  <c r="N108" i="10" s="1"/>
  <c r="J12" i="8"/>
  <c r="J17" i="8"/>
  <c r="J22" i="8"/>
  <c r="N22" i="8" s="1"/>
  <c r="J28" i="8"/>
  <c r="J33" i="8"/>
  <c r="N33" i="8" s="1"/>
  <c r="J38" i="8"/>
  <c r="J44" i="8"/>
  <c r="N44" i="8" s="1"/>
  <c r="J49" i="8"/>
  <c r="N49" i="8" s="1"/>
  <c r="J54" i="8"/>
  <c r="J60" i="8"/>
  <c r="J65" i="8"/>
  <c r="N65" i="8" s="1"/>
  <c r="J70" i="8"/>
  <c r="N70" i="8" s="1"/>
  <c r="J9" i="7"/>
  <c r="J14" i="7"/>
  <c r="N14" i="7" s="1"/>
  <c r="J19" i="7"/>
  <c r="N19" i="7" s="1"/>
  <c r="J25" i="7"/>
  <c r="N25" i="7" s="1"/>
  <c r="J30" i="7"/>
  <c r="N30" i="7" s="1"/>
  <c r="J35" i="7"/>
  <c r="N35" i="7" s="1"/>
  <c r="J41" i="7"/>
  <c r="N41" i="7" s="1"/>
  <c r="J46" i="7"/>
  <c r="N46" i="7" s="1"/>
  <c r="J51" i="7"/>
  <c r="J57" i="7"/>
  <c r="J62" i="7"/>
  <c r="N62" i="7" s="1"/>
  <c r="J67" i="7"/>
  <c r="N67" i="7" s="1"/>
  <c r="J73" i="7"/>
  <c r="N73" i="7" s="1"/>
  <c r="J78" i="7"/>
  <c r="N78" i="7" s="1"/>
  <c r="J83" i="7"/>
  <c r="N83" i="7" s="1"/>
  <c r="J13" i="6"/>
  <c r="J18" i="6"/>
  <c r="J23" i="6"/>
  <c r="J29" i="6"/>
  <c r="J34" i="6"/>
  <c r="N34" i="6" s="1"/>
  <c r="J39" i="6"/>
  <c r="J45" i="6"/>
  <c r="J50" i="6"/>
  <c r="N50" i="6" s="1"/>
  <c r="J55" i="6"/>
  <c r="J61" i="6"/>
  <c r="J66" i="6"/>
  <c r="J71" i="6"/>
  <c r="N71" i="6" s="1"/>
  <c r="J77" i="6"/>
  <c r="J82" i="6"/>
  <c r="J87" i="6"/>
  <c r="J93" i="6"/>
  <c r="N93" i="6" s="1"/>
  <c r="J98" i="6"/>
  <c r="N98" i="6" s="1"/>
  <c r="J10" i="5"/>
  <c r="N10" i="5" s="1"/>
  <c r="J16" i="5"/>
  <c r="J21" i="5"/>
  <c r="J26" i="5"/>
  <c r="J32" i="5"/>
  <c r="J37" i="5"/>
  <c r="J42" i="5"/>
  <c r="N42" i="5" s="1"/>
  <c r="J48" i="5"/>
  <c r="J53" i="5"/>
  <c r="N53" i="5" s="1"/>
  <c r="J58" i="5"/>
  <c r="N58" i="5" s="1"/>
  <c r="J64" i="5"/>
  <c r="N64" i="5" s="1"/>
  <c r="J69" i="5"/>
  <c r="J74" i="5"/>
  <c r="J80" i="5"/>
  <c r="J85" i="5"/>
  <c r="N85" i="5" s="1"/>
  <c r="J90" i="5"/>
  <c r="J96" i="5"/>
  <c r="J101" i="5"/>
  <c r="J11" i="3"/>
  <c r="N11" i="3" s="1"/>
  <c r="J17" i="3"/>
  <c r="J22" i="3"/>
  <c r="J27" i="3"/>
  <c r="N27" i="3" s="1"/>
  <c r="J33" i="3"/>
  <c r="N33" i="3" s="1"/>
  <c r="J38" i="3"/>
  <c r="J43" i="3"/>
  <c r="N43" i="3" s="1"/>
  <c r="J49" i="3"/>
  <c r="N49" i="3" s="1"/>
  <c r="J54" i="3"/>
  <c r="N54" i="3" s="1"/>
  <c r="J59" i="3"/>
  <c r="N59" i="3" s="1"/>
  <c r="J65" i="3"/>
  <c r="N65" i="3" s="1"/>
  <c r="J70" i="3"/>
  <c r="J75" i="3"/>
  <c r="J81" i="3"/>
  <c r="N81" i="3" s="1"/>
  <c r="J86" i="3"/>
  <c r="J91" i="3"/>
  <c r="J97" i="3"/>
  <c r="K10" i="1"/>
  <c r="M10" i="1" s="1"/>
  <c r="K15" i="1"/>
  <c r="K21" i="1"/>
  <c r="M21" i="1" s="1"/>
  <c r="K26" i="1"/>
  <c r="M26" i="1" s="1"/>
  <c r="K31" i="1"/>
  <c r="M31" i="1" s="1"/>
  <c r="K37" i="1"/>
  <c r="M37" i="1" s="1"/>
  <c r="K42" i="1"/>
  <c r="K47" i="1"/>
  <c r="M47" i="1" s="1"/>
  <c r="K53" i="1"/>
  <c r="M53" i="1" s="1"/>
  <c r="K58" i="1"/>
  <c r="K63" i="1"/>
  <c r="K69" i="1"/>
  <c r="M69" i="1" s="1"/>
  <c r="K74" i="1"/>
  <c r="K79" i="1"/>
  <c r="K85" i="1"/>
  <c r="K9" i="1"/>
  <c r="M9" i="1" s="1"/>
  <c r="J13" i="1"/>
  <c r="J19" i="1"/>
  <c r="N19" i="1" s="1"/>
  <c r="J24" i="1"/>
  <c r="N24" i="1" s="1"/>
  <c r="J28" i="1"/>
  <c r="N28" i="1" s="1"/>
  <c r="J32" i="1"/>
  <c r="N32" i="1" s="1"/>
  <c r="J36" i="1"/>
  <c r="N36" i="1" s="1"/>
  <c r="J40" i="1"/>
  <c r="J44" i="1"/>
  <c r="N44" i="1" s="1"/>
  <c r="J48" i="1"/>
  <c r="N48" i="1" s="1"/>
  <c r="J52" i="1"/>
  <c r="J56" i="1"/>
  <c r="J60" i="1"/>
  <c r="N60" i="1" s="1"/>
  <c r="J64" i="1"/>
  <c r="N64" i="1" s="1"/>
  <c r="J68" i="1"/>
  <c r="J72" i="1"/>
  <c r="J76" i="1"/>
  <c r="N76" i="1" s="1"/>
  <c r="J80" i="1"/>
  <c r="N80" i="1" s="1"/>
  <c r="J84" i="1"/>
  <c r="N84" i="1" s="1"/>
  <c r="J88" i="1"/>
  <c r="N88" i="1" s="1"/>
  <c r="K57" i="5"/>
  <c r="M57" i="5" s="1"/>
  <c r="J93" i="21"/>
  <c r="N93" i="21" s="1"/>
  <c r="J36" i="22"/>
  <c r="J35" i="20"/>
  <c r="J39" i="18"/>
  <c r="J74" i="17"/>
  <c r="N74" i="17" s="1"/>
  <c r="J58" i="15"/>
  <c r="J29" i="14"/>
  <c r="J56" i="12"/>
  <c r="N56" i="12" s="1"/>
  <c r="J77" i="11"/>
  <c r="N77" i="11" s="1"/>
  <c r="J58" i="9"/>
  <c r="J14" i="10"/>
  <c r="N14" i="10" s="1"/>
  <c r="J86" i="10"/>
  <c r="N86" i="10" s="1"/>
  <c r="J107" i="10"/>
  <c r="N107" i="10" s="1"/>
  <c r="J16" i="8"/>
  <c r="N16" i="8" s="1"/>
  <c r="J37" i="8"/>
  <c r="N37" i="8" s="1"/>
  <c r="J53" i="8"/>
  <c r="N53" i="8" s="1"/>
  <c r="J74" i="8"/>
  <c r="N74" i="8" s="1"/>
  <c r="J23" i="7"/>
  <c r="J39" i="7"/>
  <c r="N39" i="7" s="1"/>
  <c r="J61" i="7"/>
  <c r="N61" i="7" s="1"/>
  <c r="J77" i="7"/>
  <c r="N77" i="7" s="1"/>
  <c r="J22" i="6"/>
  <c r="N22" i="6" s="1"/>
  <c r="J38" i="6"/>
  <c r="N38" i="6" s="1"/>
  <c r="J59" i="6"/>
  <c r="N59" i="6" s="1"/>
  <c r="J81" i="6"/>
  <c r="N81" i="6" s="1"/>
  <c r="J91" i="6"/>
  <c r="J25" i="5"/>
  <c r="N25" i="5" s="1"/>
  <c r="J46" i="5"/>
  <c r="J62" i="5"/>
  <c r="J73" i="5"/>
  <c r="N73" i="5" s="1"/>
  <c r="J100" i="5"/>
  <c r="J21" i="3"/>
  <c r="N21" i="3" s="1"/>
  <c r="J37" i="3"/>
  <c r="N37" i="3" s="1"/>
  <c r="J53" i="3"/>
  <c r="N53" i="3" s="1"/>
  <c r="J74" i="3"/>
  <c r="J95" i="3"/>
  <c r="K19" i="1"/>
  <c r="M19" i="1" s="1"/>
  <c r="K35" i="1"/>
  <c r="K57" i="1"/>
  <c r="K83" i="1"/>
  <c r="M83" i="1" s="1"/>
  <c r="J23" i="1"/>
  <c r="J35" i="1"/>
  <c r="N35" i="1" s="1"/>
  <c r="J51" i="1"/>
  <c r="N51" i="1" s="1"/>
  <c r="J63" i="1"/>
  <c r="N63" i="1" s="1"/>
  <c r="J75" i="1"/>
  <c r="N75" i="1" s="1"/>
  <c r="D101" i="12"/>
  <c r="D100" i="12"/>
  <c r="L100" i="12" s="1"/>
  <c r="D99" i="12"/>
  <c r="D98" i="12"/>
  <c r="D97" i="12"/>
  <c r="D96" i="12"/>
  <c r="D95" i="12"/>
  <c r="D94" i="12"/>
  <c r="N94" i="12" s="1"/>
  <c r="D93" i="12"/>
  <c r="D92" i="12"/>
  <c r="M92" i="12" s="1"/>
  <c r="D91" i="12"/>
  <c r="L91" i="12" s="1"/>
  <c r="D90" i="12"/>
  <c r="M90" i="12" s="1"/>
  <c r="D89" i="12"/>
  <c r="D88" i="12"/>
  <c r="D87" i="12"/>
  <c r="L87" i="12" s="1"/>
  <c r="D86" i="12"/>
  <c r="N86" i="12" s="1"/>
  <c r="D85" i="12"/>
  <c r="D84" i="12"/>
  <c r="D83" i="12"/>
  <c r="D82" i="12"/>
  <c r="L82" i="12" s="1"/>
  <c r="D81" i="12"/>
  <c r="D80" i="12"/>
  <c r="L80" i="12" s="1"/>
  <c r="D79" i="12"/>
  <c r="L79" i="12" s="1"/>
  <c r="D78" i="12"/>
  <c r="D77" i="12"/>
  <c r="D76" i="12"/>
  <c r="D75" i="12"/>
  <c r="L75" i="12" s="1"/>
  <c r="D74" i="12"/>
  <c r="M74" i="12" s="1"/>
  <c r="D73" i="12"/>
  <c r="D72" i="12"/>
  <c r="L72" i="12" s="1"/>
  <c r="D71" i="12"/>
  <c r="L71" i="12" s="1"/>
  <c r="D70" i="12"/>
  <c r="L70" i="12" s="1"/>
  <c r="D69" i="12"/>
  <c r="D68" i="12"/>
  <c r="D67" i="12"/>
  <c r="L67" i="12" s="1"/>
  <c r="D66" i="12"/>
  <c r="L66" i="12" s="1"/>
  <c r="D65" i="12"/>
  <c r="D64" i="12"/>
  <c r="L64" i="12" s="1"/>
  <c r="D63" i="12"/>
  <c r="L63" i="12" s="1"/>
  <c r="D62" i="12"/>
  <c r="L62" i="12" s="1"/>
  <c r="D61" i="12"/>
  <c r="D60" i="12"/>
  <c r="M60" i="12" s="1"/>
  <c r="D59" i="12"/>
  <c r="L59" i="12" s="1"/>
  <c r="D58" i="12"/>
  <c r="D57" i="12"/>
  <c r="D56" i="12"/>
  <c r="L56" i="12" s="1"/>
  <c r="D55" i="12"/>
  <c r="L55" i="12" s="1"/>
  <c r="D54" i="12"/>
  <c r="L54" i="12" s="1"/>
  <c r="D53" i="12"/>
  <c r="D52" i="12"/>
  <c r="D51" i="12"/>
  <c r="L51" i="12" s="1"/>
  <c r="D50" i="12"/>
  <c r="L50" i="12" s="1"/>
  <c r="D49" i="12"/>
  <c r="D48" i="12"/>
  <c r="L48" i="12" s="1"/>
  <c r="D47" i="12"/>
  <c r="L47" i="12" s="1"/>
  <c r="D46" i="12"/>
  <c r="L46" i="12" s="1"/>
  <c r="D45" i="12"/>
  <c r="D44" i="12"/>
  <c r="L44" i="12" s="1"/>
  <c r="D43" i="12"/>
  <c r="L43" i="12" s="1"/>
  <c r="D42" i="12"/>
  <c r="D41" i="12"/>
  <c r="D40" i="12"/>
  <c r="L40" i="12" s="1"/>
  <c r="D39" i="12"/>
  <c r="L39" i="12" s="1"/>
  <c r="D38" i="12"/>
  <c r="L38" i="12" s="1"/>
  <c r="D37" i="12"/>
  <c r="D36" i="12"/>
  <c r="M36" i="12" s="1"/>
  <c r="D35" i="12"/>
  <c r="L35" i="12" s="1"/>
  <c r="D34" i="12"/>
  <c r="D33" i="12"/>
  <c r="D32" i="12"/>
  <c r="D31" i="12"/>
  <c r="L31" i="12" s="1"/>
  <c r="D30" i="12"/>
  <c r="L30" i="12" s="1"/>
  <c r="D29" i="12"/>
  <c r="D28" i="12"/>
  <c r="M28" i="12" s="1"/>
  <c r="D27" i="12"/>
  <c r="L27" i="12" s="1"/>
  <c r="D26" i="12"/>
  <c r="M26" i="12" s="1"/>
  <c r="D25" i="12"/>
  <c r="D24" i="12"/>
  <c r="L24" i="12" s="1"/>
  <c r="D23" i="12"/>
  <c r="L23" i="12" s="1"/>
  <c r="D22" i="12"/>
  <c r="D21" i="12"/>
  <c r="D20" i="12"/>
  <c r="M20" i="12" s="1"/>
  <c r="D19" i="12"/>
  <c r="D18" i="12"/>
  <c r="D17" i="12"/>
  <c r="D16" i="12"/>
  <c r="L16" i="12" s="1"/>
  <c r="D15" i="12"/>
  <c r="D14" i="12"/>
  <c r="L14" i="12" s="1"/>
  <c r="D13" i="12"/>
  <c r="D12" i="12"/>
  <c r="M12" i="12" s="1"/>
  <c r="D11" i="12"/>
  <c r="L11" i="12" s="1"/>
  <c r="D10" i="12"/>
  <c r="L10" i="12" s="1"/>
  <c r="D9" i="12"/>
  <c r="D8" i="12"/>
  <c r="D90" i="11"/>
  <c r="D89" i="11"/>
  <c r="M89" i="11" s="1"/>
  <c r="D88" i="11"/>
  <c r="L88" i="11" s="1"/>
  <c r="D87" i="11"/>
  <c r="D86" i="11"/>
  <c r="L86" i="11" s="1"/>
  <c r="D85" i="11"/>
  <c r="D84" i="11"/>
  <c r="L84" i="11" s="1"/>
  <c r="D83" i="11"/>
  <c r="L83" i="11" s="1"/>
  <c r="D82" i="11"/>
  <c r="L82" i="11" s="1"/>
  <c r="D81" i="11"/>
  <c r="D80" i="11"/>
  <c r="L80" i="11" s="1"/>
  <c r="D79" i="11"/>
  <c r="L79" i="11" s="1"/>
  <c r="D78" i="11"/>
  <c r="D77" i="11"/>
  <c r="L77" i="11" s="1"/>
  <c r="D76" i="11"/>
  <c r="L76" i="11" s="1"/>
  <c r="D75" i="11"/>
  <c r="D74" i="11"/>
  <c r="L74" i="11" s="1"/>
  <c r="D73" i="11"/>
  <c r="M73" i="11" s="1"/>
  <c r="D72" i="11"/>
  <c r="L72" i="11" s="1"/>
  <c r="D71" i="11"/>
  <c r="L71" i="11" s="1"/>
  <c r="D70" i="11"/>
  <c r="L70" i="11" s="1"/>
  <c r="D69" i="11"/>
  <c r="L69" i="11" s="1"/>
  <c r="D68" i="11"/>
  <c r="L68" i="11" s="1"/>
  <c r="D67" i="11"/>
  <c r="L67" i="11" s="1"/>
  <c r="D66" i="11"/>
  <c r="L66" i="11" s="1"/>
  <c r="D65" i="11"/>
  <c r="L65" i="11" s="1"/>
  <c r="D64" i="11"/>
  <c r="L64" i="11" s="1"/>
  <c r="D63" i="11"/>
  <c r="L63" i="11" s="1"/>
  <c r="D62" i="11"/>
  <c r="L62" i="11" s="1"/>
  <c r="D61" i="11"/>
  <c r="D60" i="11"/>
  <c r="L60" i="11" s="1"/>
  <c r="D59" i="11"/>
  <c r="L59" i="11" s="1"/>
  <c r="D58" i="11"/>
  <c r="D57" i="11"/>
  <c r="M57" i="11" s="1"/>
  <c r="D56" i="11"/>
  <c r="L56" i="11" s="1"/>
  <c r="D55" i="11"/>
  <c r="D54" i="11"/>
  <c r="D53" i="11"/>
  <c r="L53" i="11" s="1"/>
  <c r="D52" i="11"/>
  <c r="L52" i="11" s="1"/>
  <c r="D51" i="11"/>
  <c r="D50" i="11"/>
  <c r="L50" i="11" s="1"/>
  <c r="D49" i="11"/>
  <c r="L49" i="11" s="1"/>
  <c r="D48" i="11"/>
  <c r="L48" i="11" s="1"/>
  <c r="D47" i="11"/>
  <c r="L47" i="11" s="1"/>
  <c r="D46" i="11"/>
  <c r="L46" i="11" s="1"/>
  <c r="D45" i="11"/>
  <c r="L45" i="11" s="1"/>
  <c r="D44" i="11"/>
  <c r="L44" i="11" s="1"/>
  <c r="D43" i="11"/>
  <c r="D42" i="11"/>
  <c r="L42" i="11" s="1"/>
  <c r="D41" i="11"/>
  <c r="M41" i="11" s="1"/>
  <c r="D40" i="11"/>
  <c r="L40" i="11" s="1"/>
  <c r="D39" i="11"/>
  <c r="L39" i="11" s="1"/>
  <c r="D38" i="11"/>
  <c r="L38" i="11" s="1"/>
  <c r="D37" i="11"/>
  <c r="D36" i="11"/>
  <c r="L36" i="11" s="1"/>
  <c r="D35" i="11"/>
  <c r="L35" i="11" s="1"/>
  <c r="D34" i="11"/>
  <c r="L34" i="11" s="1"/>
  <c r="D33" i="11"/>
  <c r="L33" i="11" s="1"/>
  <c r="D32" i="11"/>
  <c r="L32" i="11" s="1"/>
  <c r="D31" i="11"/>
  <c r="L31" i="11" s="1"/>
  <c r="D30" i="11"/>
  <c r="L30" i="11" s="1"/>
  <c r="D29" i="11"/>
  <c r="L29" i="11" s="1"/>
  <c r="D28" i="11"/>
  <c r="L28" i="11" s="1"/>
  <c r="D27" i="11"/>
  <c r="L27" i="11" s="1"/>
  <c r="D26" i="11"/>
  <c r="L26" i="11" s="1"/>
  <c r="D25" i="11"/>
  <c r="N25" i="11" s="1"/>
  <c r="D24" i="11"/>
  <c r="L24" i="11" s="1"/>
  <c r="D23" i="11"/>
  <c r="D22" i="11"/>
  <c r="D21" i="11"/>
  <c r="L21" i="11" s="1"/>
  <c r="D20" i="11"/>
  <c r="L20" i="11" s="1"/>
  <c r="D19" i="11"/>
  <c r="L19" i="11" s="1"/>
  <c r="D18" i="11"/>
  <c r="L18" i="11" s="1"/>
  <c r="D17" i="11"/>
  <c r="L17" i="11" s="1"/>
  <c r="D16" i="11"/>
  <c r="L16" i="11" s="1"/>
  <c r="D15" i="11"/>
  <c r="L15" i="11" s="1"/>
  <c r="D14" i="11"/>
  <c r="L14" i="11" s="1"/>
  <c r="D13" i="11"/>
  <c r="D12" i="11"/>
  <c r="L12" i="11" s="1"/>
  <c r="D11" i="11"/>
  <c r="L11" i="11" s="1"/>
  <c r="D10" i="11"/>
  <c r="L10" i="11" s="1"/>
  <c r="D9" i="11"/>
  <c r="N9" i="11" s="1"/>
  <c r="D8" i="11"/>
  <c r="D109" i="10"/>
  <c r="L109" i="10" s="1"/>
  <c r="D108" i="10"/>
  <c r="M108" i="10" s="1"/>
  <c r="D107" i="10"/>
  <c r="L107" i="10" s="1"/>
  <c r="D106" i="10"/>
  <c r="D105" i="10"/>
  <c r="L105" i="10" s="1"/>
  <c r="D104" i="10"/>
  <c r="M104" i="10" s="1"/>
  <c r="D103" i="10"/>
  <c r="D102" i="10"/>
  <c r="D101" i="10"/>
  <c r="L101" i="10" s="1"/>
  <c r="D100" i="10"/>
  <c r="M100" i="10" s="1"/>
  <c r="D99" i="10"/>
  <c r="M99" i="10" s="1"/>
  <c r="D98" i="10"/>
  <c r="D97" i="10"/>
  <c r="L97" i="10" s="1"/>
  <c r="D96" i="10"/>
  <c r="D95" i="10"/>
  <c r="D94" i="10"/>
  <c r="D93" i="10"/>
  <c r="L93" i="10" s="1"/>
  <c r="D92" i="10"/>
  <c r="M92" i="10" s="1"/>
  <c r="D91" i="10"/>
  <c r="L91" i="10" s="1"/>
  <c r="D90" i="10"/>
  <c r="L90" i="10" s="1"/>
  <c r="D89" i="10"/>
  <c r="L89" i="10" s="1"/>
  <c r="D88" i="10"/>
  <c r="M88" i="10" s="1"/>
  <c r="D87" i="10"/>
  <c r="D86" i="10"/>
  <c r="D85" i="10"/>
  <c r="L85" i="10" s="1"/>
  <c r="D84" i="10"/>
  <c r="L84" i="10" s="1"/>
  <c r="D83" i="10"/>
  <c r="D82" i="10"/>
  <c r="D81" i="10"/>
  <c r="L81" i="10" s="1"/>
  <c r="D80" i="10"/>
  <c r="L80" i="10" s="1"/>
  <c r="D79" i="10"/>
  <c r="N79" i="10" s="1"/>
  <c r="D78" i="10"/>
  <c r="D77" i="10"/>
  <c r="D76" i="10"/>
  <c r="M76" i="10" s="1"/>
  <c r="D75" i="10"/>
  <c r="L75" i="10" s="1"/>
  <c r="D74" i="10"/>
  <c r="D73" i="10"/>
  <c r="L73" i="10" s="1"/>
  <c r="D72" i="10"/>
  <c r="M72" i="10" s="1"/>
  <c r="D71" i="10"/>
  <c r="N71" i="10" s="1"/>
  <c r="D70" i="10"/>
  <c r="D69" i="10"/>
  <c r="L69" i="10" s="1"/>
  <c r="D68" i="10"/>
  <c r="M68" i="10" s="1"/>
  <c r="D67" i="10"/>
  <c r="L67" i="10" s="1"/>
  <c r="D66" i="10"/>
  <c r="D65" i="10"/>
  <c r="L65" i="10" s="1"/>
  <c r="D64" i="10"/>
  <c r="N64" i="10" s="1"/>
  <c r="D63" i="10"/>
  <c r="L63" i="10" s="1"/>
  <c r="D62" i="10"/>
  <c r="D61" i="10"/>
  <c r="L61" i="10" s="1"/>
  <c r="D60" i="10"/>
  <c r="M60" i="10" s="1"/>
  <c r="D59" i="10"/>
  <c r="D58" i="10"/>
  <c r="D57" i="10"/>
  <c r="D56" i="10"/>
  <c r="D55" i="10"/>
  <c r="N55" i="10" s="1"/>
  <c r="D54" i="10"/>
  <c r="D53" i="10"/>
  <c r="D52" i="10"/>
  <c r="M52" i="10" s="1"/>
  <c r="D51" i="10"/>
  <c r="D50" i="10"/>
  <c r="D49" i="10"/>
  <c r="L49" i="10" s="1"/>
  <c r="D48" i="10"/>
  <c r="N48" i="10" s="1"/>
  <c r="D47" i="10"/>
  <c r="L47" i="10" s="1"/>
  <c r="D46" i="10"/>
  <c r="D45" i="10"/>
  <c r="L45" i="10" s="1"/>
  <c r="D44" i="10"/>
  <c r="M44" i="10" s="1"/>
  <c r="D43" i="10"/>
  <c r="D42" i="10"/>
  <c r="D41" i="10"/>
  <c r="L41" i="10" s="1"/>
  <c r="D40" i="10"/>
  <c r="M40" i="10" s="1"/>
  <c r="D39" i="10"/>
  <c r="D38" i="10"/>
  <c r="D37" i="10"/>
  <c r="L37" i="10" s="1"/>
  <c r="D36" i="10"/>
  <c r="L36" i="10" s="1"/>
  <c r="D35" i="10"/>
  <c r="M35" i="10" s="1"/>
  <c r="D34" i="10"/>
  <c r="D33" i="10"/>
  <c r="L33" i="10" s="1"/>
  <c r="D32" i="10"/>
  <c r="N32" i="10" s="1"/>
  <c r="D31" i="10"/>
  <c r="N31" i="10" s="1"/>
  <c r="D30" i="10"/>
  <c r="L30" i="10" s="1"/>
  <c r="D29" i="10"/>
  <c r="L29" i="10" s="1"/>
  <c r="D28" i="10"/>
  <c r="M28" i="10" s="1"/>
  <c r="D27" i="10"/>
  <c r="M27" i="10" s="1"/>
  <c r="D26" i="10"/>
  <c r="D25" i="10"/>
  <c r="L25" i="10" s="1"/>
  <c r="D24" i="10"/>
  <c r="N24" i="10" s="1"/>
  <c r="D23" i="10"/>
  <c r="M23" i="10" s="1"/>
  <c r="D22" i="10"/>
  <c r="D21" i="10"/>
  <c r="L21" i="10" s="1"/>
  <c r="D20" i="10"/>
  <c r="M20" i="10" s="1"/>
  <c r="D19" i="10"/>
  <c r="L19" i="10" s="1"/>
  <c r="D18" i="10"/>
  <c r="D17" i="10"/>
  <c r="L17" i="10" s="1"/>
  <c r="D16" i="10"/>
  <c r="L16" i="10" s="1"/>
  <c r="D15" i="10"/>
  <c r="L15" i="10" s="1"/>
  <c r="D14" i="10"/>
  <c r="D13" i="10"/>
  <c r="L13" i="10" s="1"/>
  <c r="D12" i="10"/>
  <c r="M12" i="10" s="1"/>
  <c r="D11" i="10"/>
  <c r="D10" i="10"/>
  <c r="D9" i="10"/>
  <c r="L9" i="10" s="1"/>
  <c r="D8" i="10"/>
  <c r="L8" i="10" s="1"/>
  <c r="D83" i="7"/>
  <c r="L83" i="7" s="1"/>
  <c r="D82" i="7"/>
  <c r="L82" i="7" s="1"/>
  <c r="D81" i="7"/>
  <c r="L81" i="7" s="1"/>
  <c r="D80" i="7"/>
  <c r="M80" i="7" s="1"/>
  <c r="D79" i="7"/>
  <c r="D78" i="7"/>
  <c r="L78" i="7" s="1"/>
  <c r="D77" i="7"/>
  <c r="L77" i="7" s="1"/>
  <c r="D76" i="7"/>
  <c r="L76" i="7" s="1"/>
  <c r="D75" i="7"/>
  <c r="L75" i="7" s="1"/>
  <c r="D74" i="7"/>
  <c r="L74" i="7" s="1"/>
  <c r="D73" i="7"/>
  <c r="L73" i="7" s="1"/>
  <c r="D72" i="7"/>
  <c r="N72" i="7" s="1"/>
  <c r="D71" i="7"/>
  <c r="L71" i="7" s="1"/>
  <c r="D70" i="7"/>
  <c r="L70" i="7" s="1"/>
  <c r="D69" i="7"/>
  <c r="D68" i="7"/>
  <c r="D67" i="7"/>
  <c r="L67" i="7" s="1"/>
  <c r="D66" i="7"/>
  <c r="L66" i="7" s="1"/>
  <c r="D65" i="7"/>
  <c r="L65" i="7" s="1"/>
  <c r="D64" i="7"/>
  <c r="L64" i="7" s="1"/>
  <c r="D63" i="7"/>
  <c r="L63" i="7" s="1"/>
  <c r="D62" i="7"/>
  <c r="L62" i="7" s="1"/>
  <c r="D61" i="7"/>
  <c r="L61" i="7" s="1"/>
  <c r="D60" i="7"/>
  <c r="M60" i="7" s="1"/>
  <c r="D59" i="7"/>
  <c r="L59" i="7" s="1"/>
  <c r="D58" i="7"/>
  <c r="L58" i="7" s="1"/>
  <c r="D57" i="7"/>
  <c r="L57" i="7" s="1"/>
  <c r="D56" i="7"/>
  <c r="L56" i="7" s="1"/>
  <c r="D55" i="7"/>
  <c r="L55" i="7" s="1"/>
  <c r="D54" i="7"/>
  <c r="L54" i="7" s="1"/>
  <c r="D53" i="7"/>
  <c r="L53" i="7" s="1"/>
  <c r="D52" i="7"/>
  <c r="M52" i="7" s="1"/>
  <c r="D111" i="26"/>
  <c r="L111" i="26" s="1"/>
  <c r="D110" i="26"/>
  <c r="L110" i="26" s="1"/>
  <c r="D109" i="26"/>
  <c r="L109" i="26" s="1"/>
  <c r="D108" i="26"/>
  <c r="L108" i="26" s="1"/>
  <c r="D107" i="26"/>
  <c r="D106" i="26"/>
  <c r="L106" i="26" s="1"/>
  <c r="D105" i="26"/>
  <c r="L105" i="26" s="1"/>
  <c r="D104" i="26"/>
  <c r="L104" i="26" s="1"/>
  <c r="D103" i="26"/>
  <c r="L103" i="26" s="1"/>
  <c r="D102" i="26"/>
  <c r="L102" i="26" s="1"/>
  <c r="D101" i="26"/>
  <c r="L101" i="26" s="1"/>
  <c r="D100" i="26"/>
  <c r="L100" i="26" s="1"/>
  <c r="D99" i="26"/>
  <c r="D98" i="26"/>
  <c r="L98" i="26" s="1"/>
  <c r="D97" i="26"/>
  <c r="D96" i="26"/>
  <c r="D95" i="26"/>
  <c r="D94" i="26"/>
  <c r="L94" i="26" s="1"/>
  <c r="D93" i="26"/>
  <c r="L93" i="26" s="1"/>
  <c r="D92" i="26"/>
  <c r="L92" i="26" s="1"/>
  <c r="D91" i="26"/>
  <c r="L91" i="26" s="1"/>
  <c r="D90" i="26"/>
  <c r="L90" i="26" s="1"/>
  <c r="D89" i="26"/>
  <c r="D88" i="26"/>
  <c r="L88" i="26" s="1"/>
  <c r="D87" i="26"/>
  <c r="L87" i="26" s="1"/>
  <c r="D86" i="26"/>
  <c r="L86" i="26" s="1"/>
  <c r="D85" i="26"/>
  <c r="L85" i="26" s="1"/>
  <c r="D84" i="26"/>
  <c r="L84" i="26" s="1"/>
  <c r="D83" i="26"/>
  <c r="L83" i="26" s="1"/>
  <c r="D82" i="26"/>
  <c r="D81" i="26"/>
  <c r="L81" i="26" s="1"/>
  <c r="D80" i="26"/>
  <c r="N80" i="26" s="1"/>
  <c r="D79" i="26"/>
  <c r="L79" i="26" s="1"/>
  <c r="D78" i="26"/>
  <c r="L78" i="26" s="1"/>
  <c r="D77" i="26"/>
  <c r="D76" i="26"/>
  <c r="L76" i="26" s="1"/>
  <c r="D75" i="26"/>
  <c r="D74" i="26"/>
  <c r="L74" i="26" s="1"/>
  <c r="D73" i="26"/>
  <c r="L73" i="26" s="1"/>
  <c r="D72" i="26"/>
  <c r="L72" i="26" s="1"/>
  <c r="D71" i="26"/>
  <c r="L71" i="26" s="1"/>
  <c r="D70" i="26"/>
  <c r="L70" i="26" s="1"/>
  <c r="D69" i="26"/>
  <c r="L69" i="26" s="1"/>
  <c r="D68" i="26"/>
  <c r="M68" i="26" s="1"/>
  <c r="D67" i="26"/>
  <c r="D66" i="26"/>
  <c r="D65" i="26"/>
  <c r="D64" i="26"/>
  <c r="L64" i="26" s="1"/>
  <c r="D63" i="26"/>
  <c r="L63" i="26" s="1"/>
  <c r="D62" i="26"/>
  <c r="L62" i="26" s="1"/>
  <c r="D61" i="26"/>
  <c r="L61" i="26" s="1"/>
  <c r="D60" i="26"/>
  <c r="L60" i="26" s="1"/>
  <c r="D59" i="26"/>
  <c r="D58" i="26"/>
  <c r="L58" i="26" s="1"/>
  <c r="D57" i="26"/>
  <c r="L57" i="26" s="1"/>
  <c r="D56" i="26"/>
  <c r="D55" i="26"/>
  <c r="D54" i="26"/>
  <c r="L54" i="26" s="1"/>
  <c r="D53" i="26"/>
  <c r="L53" i="26" s="1"/>
  <c r="D52" i="26"/>
  <c r="L52" i="26" s="1"/>
  <c r="D51" i="26"/>
  <c r="D50" i="26"/>
  <c r="D49" i="26"/>
  <c r="L49" i="26" s="1"/>
  <c r="D48" i="26"/>
  <c r="N48" i="26" s="1"/>
  <c r="D47" i="26"/>
  <c r="D46" i="26"/>
  <c r="L46" i="26" s="1"/>
  <c r="D45" i="26"/>
  <c r="L45" i="26" s="1"/>
  <c r="D44" i="26"/>
  <c r="L44" i="26" s="1"/>
  <c r="D43" i="26"/>
  <c r="L43" i="26" s="1"/>
  <c r="D42" i="26"/>
  <c r="L42" i="26" s="1"/>
  <c r="D41" i="26"/>
  <c r="L41" i="26" s="1"/>
  <c r="D40" i="26"/>
  <c r="L40" i="26" s="1"/>
  <c r="D39" i="26"/>
  <c r="L39" i="26" s="1"/>
  <c r="D38" i="26"/>
  <c r="L38" i="26" s="1"/>
  <c r="D37" i="26"/>
  <c r="D36" i="26"/>
  <c r="N36" i="26" s="1"/>
  <c r="D35" i="26"/>
  <c r="L35" i="26" s="1"/>
  <c r="D34" i="26"/>
  <c r="D33" i="26"/>
  <c r="L33" i="26" s="1"/>
  <c r="D32" i="26"/>
  <c r="L32" i="26" s="1"/>
  <c r="D31" i="26"/>
  <c r="D30" i="26"/>
  <c r="L30" i="26" s="1"/>
  <c r="D29" i="26"/>
  <c r="D28" i="26"/>
  <c r="L28" i="26" s="1"/>
  <c r="D27" i="26"/>
  <c r="D26" i="26"/>
  <c r="L26" i="26" s="1"/>
  <c r="D25" i="26"/>
  <c r="L25" i="26" s="1"/>
  <c r="D24" i="26"/>
  <c r="L24" i="26" s="1"/>
  <c r="D23" i="26"/>
  <c r="D22" i="26"/>
  <c r="L22" i="26" s="1"/>
  <c r="D21" i="26"/>
  <c r="D20" i="26"/>
  <c r="L20" i="26" s="1"/>
  <c r="D19" i="26"/>
  <c r="L19" i="26" s="1"/>
  <c r="D18" i="26"/>
  <c r="D17" i="26"/>
  <c r="L17" i="26" s="1"/>
  <c r="D16" i="26"/>
  <c r="L16" i="26" s="1"/>
  <c r="D15" i="26"/>
  <c r="L15" i="26" s="1"/>
  <c r="D14" i="26"/>
  <c r="L14" i="26" s="1"/>
  <c r="D13" i="26"/>
  <c r="D12" i="26"/>
  <c r="L12" i="26" s="1"/>
  <c r="D11" i="26"/>
  <c r="L11" i="26" s="1"/>
  <c r="D10" i="26"/>
  <c r="L10" i="26" s="1"/>
  <c r="D9" i="26"/>
  <c r="L9" i="26" s="1"/>
  <c r="D8" i="26"/>
  <c r="L8" i="26" s="1"/>
  <c r="D111" i="24"/>
  <c r="L111" i="24" s="1"/>
  <c r="D110" i="24"/>
  <c r="D109" i="24"/>
  <c r="D108" i="24"/>
  <c r="L108" i="24" s="1"/>
  <c r="D107" i="24"/>
  <c r="L107" i="24" s="1"/>
  <c r="D106" i="24"/>
  <c r="D105" i="24"/>
  <c r="L105" i="24" s="1"/>
  <c r="D104" i="24"/>
  <c r="D103" i="24"/>
  <c r="D102" i="24"/>
  <c r="D101" i="24"/>
  <c r="L101" i="24" s="1"/>
  <c r="D100" i="24"/>
  <c r="L100" i="24" s="1"/>
  <c r="D99" i="24"/>
  <c r="L99" i="24" s="1"/>
  <c r="D98" i="24"/>
  <c r="D97" i="24"/>
  <c r="L97" i="24" s="1"/>
  <c r="D96" i="24"/>
  <c r="L96" i="24" s="1"/>
  <c r="D95" i="24"/>
  <c r="L95" i="24" s="1"/>
  <c r="D94" i="24"/>
  <c r="D93" i="24"/>
  <c r="L93" i="24" s="1"/>
  <c r="D92" i="24"/>
  <c r="M92" i="24" s="1"/>
  <c r="D91" i="24"/>
  <c r="L91" i="24" s="1"/>
  <c r="D90" i="24"/>
  <c r="D89" i="24"/>
  <c r="L89" i="24" s="1"/>
  <c r="D88" i="24"/>
  <c r="L88" i="24" s="1"/>
  <c r="D87" i="24"/>
  <c r="D86" i="24"/>
  <c r="L86" i="24" s="1"/>
  <c r="D85" i="24"/>
  <c r="L85" i="24" s="1"/>
  <c r="D84" i="24"/>
  <c r="L84" i="24" s="1"/>
  <c r="D83" i="24"/>
  <c r="D82" i="24"/>
  <c r="L82" i="24" s="1"/>
  <c r="D81" i="24"/>
  <c r="L81" i="24" s="1"/>
  <c r="D80" i="24"/>
  <c r="L80" i="24" s="1"/>
  <c r="D79" i="24"/>
  <c r="L79" i="24" s="1"/>
  <c r="D78" i="24"/>
  <c r="D77" i="24"/>
  <c r="D76" i="24"/>
  <c r="N76" i="24" s="1"/>
  <c r="D75" i="24"/>
  <c r="L75" i="24" s="1"/>
  <c r="D74" i="24"/>
  <c r="D73" i="24"/>
  <c r="L73" i="24" s="1"/>
  <c r="D72" i="24"/>
  <c r="L72" i="24" s="1"/>
  <c r="D71" i="24"/>
  <c r="D70" i="24"/>
  <c r="L70" i="24" s="1"/>
  <c r="D69" i="24"/>
  <c r="L69" i="24" s="1"/>
  <c r="D68" i="24"/>
  <c r="L68" i="24" s="1"/>
  <c r="D67" i="24"/>
  <c r="D66" i="24"/>
  <c r="L66" i="24" s="1"/>
  <c r="D65" i="24"/>
  <c r="L65" i="24" s="1"/>
  <c r="D64" i="24"/>
  <c r="L64" i="24" s="1"/>
  <c r="D63" i="24"/>
  <c r="L63" i="24" s="1"/>
  <c r="D62" i="24"/>
  <c r="D61" i="24"/>
  <c r="L61" i="24" s="1"/>
  <c r="D60" i="24"/>
  <c r="L60" i="24" s="1"/>
  <c r="D59" i="24"/>
  <c r="L59" i="24" s="1"/>
  <c r="D58" i="24"/>
  <c r="D57" i="24"/>
  <c r="L57" i="24" s="1"/>
  <c r="D56" i="24"/>
  <c r="D55" i="24"/>
  <c r="L55" i="24" s="1"/>
  <c r="D54" i="24"/>
  <c r="L54" i="24" s="1"/>
  <c r="D53" i="24"/>
  <c r="L53" i="24" s="1"/>
  <c r="D52" i="24"/>
  <c r="L52" i="24" s="1"/>
  <c r="D51" i="24"/>
  <c r="D50" i="24"/>
  <c r="L50" i="24" s="1"/>
  <c r="D49" i="24"/>
  <c r="L49" i="24" s="1"/>
  <c r="D48" i="24"/>
  <c r="L48" i="24" s="1"/>
  <c r="D47" i="24"/>
  <c r="L47" i="24" s="1"/>
  <c r="D46" i="24"/>
  <c r="D45" i="24"/>
  <c r="L45" i="24" s="1"/>
  <c r="D44" i="24"/>
  <c r="M44" i="24" s="1"/>
  <c r="D43" i="24"/>
  <c r="L43" i="24" s="1"/>
  <c r="D42" i="24"/>
  <c r="D41" i="24"/>
  <c r="L41" i="24" s="1"/>
  <c r="D40" i="24"/>
  <c r="L40" i="24" s="1"/>
  <c r="D39" i="24"/>
  <c r="L39" i="24" s="1"/>
  <c r="D38" i="24"/>
  <c r="L38" i="24" s="1"/>
  <c r="D37" i="24"/>
  <c r="D36" i="24"/>
  <c r="L36" i="24" s="1"/>
  <c r="D35" i="24"/>
  <c r="L35" i="24" s="1"/>
  <c r="D34" i="24"/>
  <c r="L34" i="24" s="1"/>
  <c r="D33" i="24"/>
  <c r="D32" i="24"/>
  <c r="L32" i="24" s="1"/>
  <c r="D31" i="24"/>
  <c r="L31" i="24" s="1"/>
  <c r="D30" i="24"/>
  <c r="D29" i="24"/>
  <c r="D28" i="24"/>
  <c r="M28" i="24" s="1"/>
  <c r="D27" i="24"/>
  <c r="L27" i="24" s="1"/>
  <c r="D26" i="24"/>
  <c r="D25" i="24"/>
  <c r="L25" i="24" s="1"/>
  <c r="D24" i="24"/>
  <c r="L24" i="24" s="1"/>
  <c r="D23" i="24"/>
  <c r="L23" i="24" s="1"/>
  <c r="D22" i="24"/>
  <c r="L22" i="24" s="1"/>
  <c r="D21" i="24"/>
  <c r="L21" i="24" s="1"/>
  <c r="D20" i="24"/>
  <c r="L20" i="24" s="1"/>
  <c r="D19" i="24"/>
  <c r="L19" i="24" s="1"/>
  <c r="D18" i="24"/>
  <c r="L18" i="24" s="1"/>
  <c r="D17" i="24"/>
  <c r="L17" i="24" s="1"/>
  <c r="D16" i="24"/>
  <c r="L16" i="24" s="1"/>
  <c r="D15" i="24"/>
  <c r="D14" i="24"/>
  <c r="D13" i="24"/>
  <c r="D12" i="24"/>
  <c r="N12" i="24" s="1"/>
  <c r="D11" i="24"/>
  <c r="L11" i="24" s="1"/>
  <c r="D10" i="24"/>
  <c r="D9" i="24"/>
  <c r="L9" i="24" s="1"/>
  <c r="D8" i="24"/>
  <c r="D128" i="21"/>
  <c r="L128" i="21" s="1"/>
  <c r="D127" i="21"/>
  <c r="L127" i="21" s="1"/>
  <c r="D126" i="21"/>
  <c r="D125" i="21"/>
  <c r="L125" i="21" s="1"/>
  <c r="D124" i="21"/>
  <c r="D123" i="21"/>
  <c r="L123" i="21" s="1"/>
  <c r="D122" i="21"/>
  <c r="L122" i="21" s="1"/>
  <c r="D121" i="21"/>
  <c r="L121" i="21" s="1"/>
  <c r="D120" i="21"/>
  <c r="D119" i="21"/>
  <c r="L119" i="21" s="1"/>
  <c r="D118" i="21"/>
  <c r="L118" i="21" s="1"/>
  <c r="D117" i="21"/>
  <c r="M117" i="21" s="1"/>
  <c r="D116" i="21"/>
  <c r="L116" i="21" s="1"/>
  <c r="D115" i="21"/>
  <c r="D114" i="21"/>
  <c r="L114" i="21" s="1"/>
  <c r="D113" i="21"/>
  <c r="N113" i="21" s="1"/>
  <c r="D112" i="21"/>
  <c r="L112" i="21" s="1"/>
  <c r="D111" i="21"/>
  <c r="L111" i="21" s="1"/>
  <c r="D110" i="21"/>
  <c r="D109" i="21"/>
  <c r="L109" i="21" s="1"/>
  <c r="D108" i="21"/>
  <c r="L108" i="21" s="1"/>
  <c r="D107" i="21"/>
  <c r="L107" i="21" s="1"/>
  <c r="D106" i="21"/>
  <c r="L106" i="21" s="1"/>
  <c r="D105" i="21"/>
  <c r="L105" i="21" s="1"/>
  <c r="D104" i="21"/>
  <c r="L104" i="21" s="1"/>
  <c r="D103" i="21"/>
  <c r="L103" i="21" s="1"/>
  <c r="D102" i="21"/>
  <c r="D101" i="21"/>
  <c r="M101" i="21" s="1"/>
  <c r="D100" i="21"/>
  <c r="L100" i="21" s="1"/>
  <c r="D99" i="21"/>
  <c r="D98" i="21"/>
  <c r="L98" i="21" s="1"/>
  <c r="D97" i="21"/>
  <c r="D96" i="21"/>
  <c r="L96" i="21" s="1"/>
  <c r="D95" i="21"/>
  <c r="L95" i="21" s="1"/>
  <c r="D94" i="21"/>
  <c r="L94" i="21" s="1"/>
  <c r="D93" i="21"/>
  <c r="L93" i="21" s="1"/>
  <c r="D92" i="21"/>
  <c r="L92" i="21" s="1"/>
  <c r="D91" i="21"/>
  <c r="L91" i="21" s="1"/>
  <c r="D90" i="21"/>
  <c r="L90" i="21" s="1"/>
  <c r="D89" i="21"/>
  <c r="D88" i="21"/>
  <c r="L88" i="21" s="1"/>
  <c r="D87" i="21"/>
  <c r="L87" i="21" s="1"/>
  <c r="D86" i="21"/>
  <c r="D85" i="21"/>
  <c r="D84" i="21"/>
  <c r="D83" i="21"/>
  <c r="D82" i="21"/>
  <c r="L82" i="21" s="1"/>
  <c r="D81" i="21"/>
  <c r="N81" i="21" s="1"/>
  <c r="D80" i="21"/>
  <c r="L80" i="21" s="1"/>
  <c r="D79" i="21"/>
  <c r="L79" i="21" s="1"/>
  <c r="D78" i="21"/>
  <c r="L78" i="21" s="1"/>
  <c r="D77" i="21"/>
  <c r="D76" i="21"/>
  <c r="L76" i="21" s="1"/>
  <c r="D75" i="21"/>
  <c r="L75" i="21" s="1"/>
  <c r="D74" i="21"/>
  <c r="D73" i="21"/>
  <c r="L73" i="21" s="1"/>
  <c r="D72" i="21"/>
  <c r="L72" i="21" s="1"/>
  <c r="D71" i="21"/>
  <c r="L71" i="21" s="1"/>
  <c r="D70" i="21"/>
  <c r="L70" i="21" s="1"/>
  <c r="D69" i="21"/>
  <c r="M69" i="21" s="1"/>
  <c r="D68" i="21"/>
  <c r="L68" i="21" s="1"/>
  <c r="D67" i="21"/>
  <c r="D66" i="21"/>
  <c r="L66" i="21" s="1"/>
  <c r="D65" i="21"/>
  <c r="M65" i="21" s="1"/>
  <c r="D64" i="21"/>
  <c r="L64" i="21" s="1"/>
  <c r="D63" i="21"/>
  <c r="L63" i="21" s="1"/>
  <c r="D62" i="21"/>
  <c r="L62" i="21" s="1"/>
  <c r="D61" i="21"/>
  <c r="L61" i="21" s="1"/>
  <c r="D60" i="21"/>
  <c r="L60" i="21" s="1"/>
  <c r="D59" i="21"/>
  <c r="L59" i="21" s="1"/>
  <c r="D58" i="21"/>
  <c r="D57" i="21"/>
  <c r="L57" i="21" s="1"/>
  <c r="D56" i="21"/>
  <c r="D55" i="21"/>
  <c r="L55" i="21" s="1"/>
  <c r="D54" i="21"/>
  <c r="D53" i="21"/>
  <c r="D52" i="21"/>
  <c r="L52" i="21" s="1"/>
  <c r="D51" i="21"/>
  <c r="D50" i="21"/>
  <c r="L50" i="21" s="1"/>
  <c r="D49" i="21"/>
  <c r="M49" i="21" s="1"/>
  <c r="D48" i="21"/>
  <c r="L48" i="21" s="1"/>
  <c r="D47" i="21"/>
  <c r="L47" i="21" s="1"/>
  <c r="D46" i="21"/>
  <c r="L46" i="21" s="1"/>
  <c r="D45" i="21"/>
  <c r="L45" i="21" s="1"/>
  <c r="D44" i="21"/>
  <c r="D43" i="21"/>
  <c r="L43" i="21" s="1"/>
  <c r="D42" i="21"/>
  <c r="L42" i="21" s="1"/>
  <c r="D41" i="21"/>
  <c r="L41" i="21" s="1"/>
  <c r="D40" i="21"/>
  <c r="L40" i="21" s="1"/>
  <c r="D39" i="21"/>
  <c r="L39" i="21" s="1"/>
  <c r="D38" i="21"/>
  <c r="D37" i="21"/>
  <c r="M37" i="21" s="1"/>
  <c r="D36" i="21"/>
  <c r="L36" i="21" s="1"/>
  <c r="D35" i="21"/>
  <c r="D34" i="21"/>
  <c r="L34" i="21" s="1"/>
  <c r="D33" i="21"/>
  <c r="M33" i="21" s="1"/>
  <c r="D32" i="21"/>
  <c r="L32" i="21" s="1"/>
  <c r="D31" i="21"/>
  <c r="L31" i="21" s="1"/>
  <c r="D30" i="21"/>
  <c r="L30" i="21" s="1"/>
  <c r="D29" i="21"/>
  <c r="N29" i="21" s="1"/>
  <c r="D28" i="21"/>
  <c r="L28" i="21" s="1"/>
  <c r="D27" i="21"/>
  <c r="L27" i="21" s="1"/>
  <c r="D26" i="21"/>
  <c r="L26" i="21" s="1"/>
  <c r="D25" i="21"/>
  <c r="L25" i="21" s="1"/>
  <c r="D24" i="21"/>
  <c r="L24" i="21" s="1"/>
  <c r="D23" i="21"/>
  <c r="L23" i="21" s="1"/>
  <c r="D22" i="21"/>
  <c r="D21" i="21"/>
  <c r="M21" i="21" s="1"/>
  <c r="D20" i="21"/>
  <c r="D19" i="21"/>
  <c r="D18" i="21"/>
  <c r="L18" i="21" s="1"/>
  <c r="D104" i="27"/>
  <c r="L104" i="27" s="1"/>
  <c r="D103" i="27"/>
  <c r="M103" i="27" s="1"/>
  <c r="D102" i="27"/>
  <c r="L102" i="27" s="1"/>
  <c r="D101" i="27"/>
  <c r="D100" i="27"/>
  <c r="M100" i="27" s="1"/>
  <c r="D99" i="27"/>
  <c r="L99" i="27" s="1"/>
  <c r="D98" i="27"/>
  <c r="L98" i="27" s="1"/>
  <c r="D97" i="27"/>
  <c r="L97" i="27" s="1"/>
  <c r="D96" i="27"/>
  <c r="N96" i="27" s="1"/>
  <c r="D95" i="27"/>
  <c r="D94" i="27"/>
  <c r="L94" i="27" s="1"/>
  <c r="D93" i="27"/>
  <c r="L93" i="27" s="1"/>
  <c r="D92" i="27"/>
  <c r="D91" i="27"/>
  <c r="L91" i="27" s="1"/>
  <c r="D90" i="27"/>
  <c r="L90" i="27" s="1"/>
  <c r="D89" i="27"/>
  <c r="D88" i="27"/>
  <c r="M88" i="27" s="1"/>
  <c r="D87" i="27"/>
  <c r="M87" i="27" s="1"/>
  <c r="D86" i="27"/>
  <c r="L86" i="27" s="1"/>
  <c r="D85" i="27"/>
  <c r="L85" i="27" s="1"/>
  <c r="D84" i="27"/>
  <c r="N84" i="27" s="1"/>
  <c r="D83" i="27"/>
  <c r="M83" i="27" s="1"/>
  <c r="D82" i="27"/>
  <c r="L82" i="27" s="1"/>
  <c r="D81" i="27"/>
  <c r="L81" i="27" s="1"/>
  <c r="D80" i="27"/>
  <c r="N80" i="27" s="1"/>
  <c r="D79" i="27"/>
  <c r="D78" i="27"/>
  <c r="L78" i="27" s="1"/>
  <c r="D77" i="27"/>
  <c r="D76" i="27"/>
  <c r="D75" i="27"/>
  <c r="D74" i="27"/>
  <c r="L74" i="27" s="1"/>
  <c r="D73" i="27"/>
  <c r="L73" i="27" s="1"/>
  <c r="D72" i="27"/>
  <c r="N72" i="27" s="1"/>
  <c r="D71" i="27"/>
  <c r="D70" i="27"/>
  <c r="L70" i="27" s="1"/>
  <c r="D69" i="27"/>
  <c r="L69" i="27" s="1"/>
  <c r="D68" i="27"/>
  <c r="L68" i="27" s="1"/>
  <c r="D67" i="27"/>
  <c r="M67" i="27" s="1"/>
  <c r="D66" i="27"/>
  <c r="L66" i="27" s="1"/>
  <c r="D65" i="27"/>
  <c r="L65" i="27" s="1"/>
  <c r="D64" i="27"/>
  <c r="N64" i="27" s="1"/>
  <c r="D63" i="27"/>
  <c r="D62" i="27"/>
  <c r="L62" i="27" s="1"/>
  <c r="D61" i="27"/>
  <c r="L61" i="27" s="1"/>
  <c r="D60" i="27"/>
  <c r="M60" i="27" s="1"/>
  <c r="D59" i="27"/>
  <c r="D58" i="27"/>
  <c r="L58" i="27" s="1"/>
  <c r="D57" i="27"/>
  <c r="L57" i="27" s="1"/>
  <c r="D56" i="27"/>
  <c r="M56" i="27" s="1"/>
  <c r="D55" i="27"/>
  <c r="D54" i="27"/>
  <c r="L54" i="27" s="1"/>
  <c r="D53" i="27"/>
  <c r="L53" i="27" s="1"/>
  <c r="D52" i="27"/>
  <c r="M52" i="27" s="1"/>
  <c r="D51" i="27"/>
  <c r="M51" i="27" s="1"/>
  <c r="D50" i="27"/>
  <c r="L50" i="27" s="1"/>
  <c r="D49" i="27"/>
  <c r="D48" i="27"/>
  <c r="D47" i="27"/>
  <c r="L47" i="27" s="1"/>
  <c r="D46" i="27"/>
  <c r="L46" i="27" s="1"/>
  <c r="D45" i="27"/>
  <c r="L45" i="27" s="1"/>
  <c r="D44" i="27"/>
  <c r="M44" i="27" s="1"/>
  <c r="D43" i="27"/>
  <c r="D42" i="27"/>
  <c r="L42" i="27" s="1"/>
  <c r="D41" i="27"/>
  <c r="N41" i="27" s="1"/>
  <c r="D40" i="27"/>
  <c r="M40" i="27" s="1"/>
  <c r="D39" i="27"/>
  <c r="L39" i="27" s="1"/>
  <c r="D38" i="27"/>
  <c r="L38" i="27" s="1"/>
  <c r="D37" i="27"/>
  <c r="L37" i="27" s="1"/>
  <c r="D36" i="27"/>
  <c r="M36" i="27" s="1"/>
  <c r="D35" i="27"/>
  <c r="M35" i="27" s="1"/>
  <c r="D34" i="27"/>
  <c r="L34" i="27" s="1"/>
  <c r="D33" i="27"/>
  <c r="D32" i="27"/>
  <c r="L32" i="27" s="1"/>
  <c r="D31" i="27"/>
  <c r="L31" i="27" s="1"/>
  <c r="D30" i="27"/>
  <c r="L30" i="27" s="1"/>
  <c r="D29" i="27"/>
  <c r="L29" i="27" s="1"/>
  <c r="D28" i="27"/>
  <c r="M28" i="27" s="1"/>
  <c r="D27" i="27"/>
  <c r="D26" i="27"/>
  <c r="L26" i="27" s="1"/>
  <c r="D25" i="27"/>
  <c r="D24" i="27"/>
  <c r="M24" i="27" s="1"/>
  <c r="D23" i="27"/>
  <c r="L23" i="27" s="1"/>
  <c r="D22" i="27"/>
  <c r="L22" i="27" s="1"/>
  <c r="D21" i="27"/>
  <c r="D20" i="27"/>
  <c r="N20" i="27" s="1"/>
  <c r="D19" i="27"/>
  <c r="D18" i="27"/>
  <c r="L18" i="27" s="1"/>
  <c r="D17" i="27"/>
  <c r="D16" i="27"/>
  <c r="N16" i="27" s="1"/>
  <c r="D15" i="27"/>
  <c r="L15" i="27" s="1"/>
  <c r="D14" i="27"/>
  <c r="L14" i="27" s="1"/>
  <c r="D13" i="27"/>
  <c r="D12" i="27"/>
  <c r="D11" i="27"/>
  <c r="L11" i="27" s="1"/>
  <c r="D10" i="27"/>
  <c r="L10" i="27" s="1"/>
  <c r="D9" i="27"/>
  <c r="L9" i="27" s="1"/>
  <c r="D8" i="27"/>
  <c r="L8" i="27" s="1"/>
  <c r="D134" i="25"/>
  <c r="L134" i="25" s="1"/>
  <c r="D133" i="25"/>
  <c r="L133" i="25" s="1"/>
  <c r="D132" i="25"/>
  <c r="D131" i="25"/>
  <c r="N131" i="25" s="1"/>
  <c r="D130" i="25"/>
  <c r="L130" i="25" s="1"/>
  <c r="D129" i="25"/>
  <c r="L129" i="25" s="1"/>
  <c r="D128" i="25"/>
  <c r="L128" i="25" s="1"/>
  <c r="D127" i="25"/>
  <c r="D126" i="25"/>
  <c r="L126" i="25" s="1"/>
  <c r="D125" i="25"/>
  <c r="L125" i="25" s="1"/>
  <c r="D124" i="25"/>
  <c r="D123" i="25"/>
  <c r="L123" i="25" s="1"/>
  <c r="D122" i="25"/>
  <c r="L122" i="25" s="1"/>
  <c r="D121" i="25"/>
  <c r="L121" i="25" s="1"/>
  <c r="D120" i="25"/>
  <c r="L120" i="25" s="1"/>
  <c r="D119" i="25"/>
  <c r="L119" i="25" s="1"/>
  <c r="D118" i="25"/>
  <c r="L118" i="25" s="1"/>
  <c r="D117" i="25"/>
  <c r="D116" i="25"/>
  <c r="L116" i="25" s="1"/>
  <c r="D115" i="25"/>
  <c r="M115" i="25" s="1"/>
  <c r="D114" i="25"/>
  <c r="L114" i="25" s="1"/>
  <c r="D113" i="25"/>
  <c r="L113" i="25" s="1"/>
  <c r="D112" i="25"/>
  <c r="D111" i="25"/>
  <c r="L111" i="25" s="1"/>
  <c r="D110" i="25"/>
  <c r="D109" i="25"/>
  <c r="L109" i="25" s="1"/>
  <c r="D108" i="25"/>
  <c r="D107" i="25"/>
  <c r="L107" i="25" s="1"/>
  <c r="D106" i="25"/>
  <c r="D105" i="25"/>
  <c r="L105" i="25" s="1"/>
  <c r="D104" i="25"/>
  <c r="L104" i="25" s="1"/>
  <c r="D103" i="25"/>
  <c r="L103" i="25" s="1"/>
  <c r="D102" i="25"/>
  <c r="L102" i="25" s="1"/>
  <c r="D101" i="25"/>
  <c r="D100" i="25"/>
  <c r="D99" i="25"/>
  <c r="L99" i="25" s="1"/>
  <c r="D98" i="25"/>
  <c r="L98" i="25" s="1"/>
  <c r="D97" i="25"/>
  <c r="L97" i="25" s="1"/>
  <c r="D96" i="25"/>
  <c r="D95" i="25"/>
  <c r="L95" i="25" s="1"/>
  <c r="D94" i="25"/>
  <c r="D93" i="25"/>
  <c r="L93" i="25" s="1"/>
  <c r="D92" i="25"/>
  <c r="D91" i="25"/>
  <c r="L91" i="25" s="1"/>
  <c r="D90" i="25"/>
  <c r="L90" i="25" s="1"/>
  <c r="D89" i="25"/>
  <c r="L89" i="25" s="1"/>
  <c r="D88" i="25"/>
  <c r="L88" i="25" s="1"/>
  <c r="D87" i="25"/>
  <c r="L87" i="25" s="1"/>
  <c r="D86" i="25"/>
  <c r="L86" i="25" s="1"/>
  <c r="D85" i="25"/>
  <c r="D84" i="25"/>
  <c r="D83" i="25"/>
  <c r="M83" i="25" s="1"/>
  <c r="D82" i="25"/>
  <c r="L82" i="25" s="1"/>
  <c r="D81" i="25"/>
  <c r="L81" i="25" s="1"/>
  <c r="D80" i="25"/>
  <c r="L80" i="25" s="1"/>
  <c r="D79" i="25"/>
  <c r="L79" i="25" s="1"/>
  <c r="D78" i="25"/>
  <c r="L78" i="25" s="1"/>
  <c r="D77" i="25"/>
  <c r="L77" i="25" s="1"/>
  <c r="D76" i="25"/>
  <c r="D75" i="25"/>
  <c r="D74" i="25"/>
  <c r="L74" i="25" s="1"/>
  <c r="D73" i="25"/>
  <c r="L73" i="25" s="1"/>
  <c r="D72" i="25"/>
  <c r="L72" i="25" s="1"/>
  <c r="D71" i="25"/>
  <c r="L71" i="25" s="1"/>
  <c r="D70" i="25"/>
  <c r="D69" i="25"/>
  <c r="D68" i="25"/>
  <c r="L68" i="25" s="1"/>
  <c r="D67" i="25"/>
  <c r="D66" i="25"/>
  <c r="D65" i="25"/>
  <c r="L65" i="25" s="1"/>
  <c r="D64" i="25"/>
  <c r="L64" i="25" s="1"/>
  <c r="D63" i="25"/>
  <c r="D62" i="25"/>
  <c r="L62" i="25" s="1"/>
  <c r="D61" i="25"/>
  <c r="L61" i="25" s="1"/>
  <c r="D60" i="25"/>
  <c r="D59" i="25"/>
  <c r="L59" i="25" s="1"/>
  <c r="D58" i="25"/>
  <c r="L58" i="25" s="1"/>
  <c r="D57" i="25"/>
  <c r="L57" i="25" s="1"/>
  <c r="D56" i="25"/>
  <c r="L56" i="25" s="1"/>
  <c r="D55" i="25"/>
  <c r="L55" i="25" s="1"/>
  <c r="D54" i="25"/>
  <c r="L54" i="25" s="1"/>
  <c r="D53" i="25"/>
  <c r="D52" i="25"/>
  <c r="D51" i="25"/>
  <c r="L51" i="25" s="1"/>
  <c r="D50" i="25"/>
  <c r="L50" i="25" s="1"/>
  <c r="D49" i="25"/>
  <c r="L49" i="25" s="1"/>
  <c r="D48" i="25"/>
  <c r="L48" i="25" s="1"/>
  <c r="D47" i="25"/>
  <c r="L47" i="25" s="1"/>
  <c r="D46" i="25"/>
  <c r="L46" i="25" s="1"/>
  <c r="D45" i="25"/>
  <c r="L45" i="25" s="1"/>
  <c r="D44" i="25"/>
  <c r="L44" i="25" s="1"/>
  <c r="D43" i="25"/>
  <c r="L43" i="25" s="1"/>
  <c r="D42" i="25"/>
  <c r="D41" i="25"/>
  <c r="L41" i="25" s="1"/>
  <c r="D40" i="25"/>
  <c r="L40" i="25" s="1"/>
  <c r="D39" i="25"/>
  <c r="M39" i="25" s="1"/>
  <c r="D38" i="25"/>
  <c r="L38" i="25" s="1"/>
  <c r="D37" i="25"/>
  <c r="D36" i="25"/>
  <c r="L36" i="25" s="1"/>
  <c r="D35" i="25"/>
  <c r="N35" i="25" s="1"/>
  <c r="D34" i="25"/>
  <c r="D33" i="25"/>
  <c r="L33" i="25" s="1"/>
  <c r="D32" i="25"/>
  <c r="L32" i="25" s="1"/>
  <c r="D31" i="25"/>
  <c r="M31" i="25" s="1"/>
  <c r="D30" i="25"/>
  <c r="D29" i="25"/>
  <c r="D28" i="25"/>
  <c r="D27" i="25"/>
  <c r="M27" i="25" s="1"/>
  <c r="D26" i="25"/>
  <c r="L26" i="25" s="1"/>
  <c r="D25" i="25"/>
  <c r="D24" i="25"/>
  <c r="L24" i="25" s="1"/>
  <c r="D23" i="25"/>
  <c r="L23" i="25" s="1"/>
  <c r="D22" i="25"/>
  <c r="L22" i="25" s="1"/>
  <c r="D21" i="25"/>
  <c r="L21" i="25" s="1"/>
  <c r="D20" i="25"/>
  <c r="D19" i="25"/>
  <c r="D18" i="25"/>
  <c r="D17" i="25"/>
  <c r="L17" i="25" s="1"/>
  <c r="D16" i="25"/>
  <c r="D15" i="25"/>
  <c r="M15" i="25" s="1"/>
  <c r="D14" i="25"/>
  <c r="L14" i="25" s="1"/>
  <c r="D13" i="25"/>
  <c r="L13" i="25" s="1"/>
  <c r="D12" i="25"/>
  <c r="D11" i="25"/>
  <c r="N11" i="25" s="1"/>
  <c r="D10" i="25"/>
  <c r="L10" i="25" s="1"/>
  <c r="D9" i="25"/>
  <c r="L9" i="25" s="1"/>
  <c r="D8" i="25"/>
  <c r="L8" i="25" s="1"/>
  <c r="D134" i="23"/>
  <c r="L134" i="23" s="1"/>
  <c r="D133" i="23"/>
  <c r="L133" i="23" s="1"/>
  <c r="D132" i="23"/>
  <c r="L132" i="23" s="1"/>
  <c r="D131" i="23"/>
  <c r="L131" i="23" s="1"/>
  <c r="D130" i="23"/>
  <c r="L130" i="23" s="1"/>
  <c r="D129" i="23"/>
  <c r="D128" i="23"/>
  <c r="L128" i="23" s="1"/>
  <c r="D127" i="23"/>
  <c r="L127" i="23" s="1"/>
  <c r="D126" i="23"/>
  <c r="L126" i="23" s="1"/>
  <c r="D125" i="23"/>
  <c r="L125" i="23" s="1"/>
  <c r="D124" i="23"/>
  <c r="L124" i="23" s="1"/>
  <c r="D123" i="23"/>
  <c r="D122" i="23"/>
  <c r="D121" i="23"/>
  <c r="D120" i="23"/>
  <c r="L120" i="23" s="1"/>
  <c r="D119" i="23"/>
  <c r="M119" i="23" s="1"/>
  <c r="D118" i="23"/>
  <c r="L118" i="23" s="1"/>
  <c r="D117" i="23"/>
  <c r="L117" i="23" s="1"/>
  <c r="D116" i="23"/>
  <c r="L116" i="23" s="1"/>
  <c r="D115" i="23"/>
  <c r="L115" i="23" s="1"/>
  <c r="D114" i="23"/>
  <c r="L114" i="23" s="1"/>
  <c r="D113" i="23"/>
  <c r="L113" i="23" s="1"/>
  <c r="D112" i="23"/>
  <c r="L112" i="23" s="1"/>
  <c r="D111" i="23"/>
  <c r="L111" i="23" s="1"/>
  <c r="D110" i="23"/>
  <c r="L110" i="23" s="1"/>
  <c r="D109" i="23"/>
  <c r="L109" i="23" s="1"/>
  <c r="D108" i="23"/>
  <c r="L108" i="23" s="1"/>
  <c r="D107" i="23"/>
  <c r="D106" i="23"/>
  <c r="D105" i="23"/>
  <c r="D104" i="23"/>
  <c r="L104" i="23" s="1"/>
  <c r="D103" i="23"/>
  <c r="D102" i="23"/>
  <c r="L102" i="23" s="1"/>
  <c r="D101" i="23"/>
  <c r="D100" i="23"/>
  <c r="L100" i="23" s="1"/>
  <c r="D99" i="23"/>
  <c r="L99" i="23" s="1"/>
  <c r="D98" i="23"/>
  <c r="L98" i="23" s="1"/>
  <c r="D97" i="23"/>
  <c r="L97" i="23" s="1"/>
  <c r="D96" i="23"/>
  <c r="L96" i="23" s="1"/>
  <c r="D95" i="23"/>
  <c r="L95" i="23" s="1"/>
  <c r="D94" i="23"/>
  <c r="L94" i="23" s="1"/>
  <c r="D93" i="23"/>
  <c r="L93" i="23" s="1"/>
  <c r="D92" i="23"/>
  <c r="L92" i="23" s="1"/>
  <c r="D91" i="23"/>
  <c r="D90" i="23"/>
  <c r="D89" i="23"/>
  <c r="M89" i="23" s="1"/>
  <c r="D88" i="23"/>
  <c r="L88" i="23" s="1"/>
  <c r="D87" i="23"/>
  <c r="M87" i="23" s="1"/>
  <c r="D86" i="23"/>
  <c r="L86" i="23" s="1"/>
  <c r="D85" i="23"/>
  <c r="L85" i="23" s="1"/>
  <c r="D84" i="23"/>
  <c r="L84" i="23" s="1"/>
  <c r="D83" i="23"/>
  <c r="L83" i="23" s="1"/>
  <c r="D82" i="23"/>
  <c r="L82" i="23" s="1"/>
  <c r="D81" i="23"/>
  <c r="L81" i="23" s="1"/>
  <c r="D80" i="23"/>
  <c r="L80" i="23" s="1"/>
  <c r="D79" i="23"/>
  <c r="D78" i="23"/>
  <c r="D77" i="23"/>
  <c r="D76" i="23"/>
  <c r="L76" i="23" s="1"/>
  <c r="D75" i="23"/>
  <c r="L75" i="23" s="1"/>
  <c r="D74" i="23"/>
  <c r="L74" i="23" s="1"/>
  <c r="D73" i="23"/>
  <c r="M73" i="23" s="1"/>
  <c r="D72" i="23"/>
  <c r="L72" i="23" s="1"/>
  <c r="D71" i="23"/>
  <c r="M71" i="23" s="1"/>
  <c r="D70" i="23"/>
  <c r="D69" i="23"/>
  <c r="L69" i="23" s="1"/>
  <c r="D68" i="23"/>
  <c r="L68" i="23" s="1"/>
  <c r="D67" i="23"/>
  <c r="L67" i="23" s="1"/>
  <c r="D66" i="23"/>
  <c r="L66" i="23" s="1"/>
  <c r="D65" i="23"/>
  <c r="D64" i="23"/>
  <c r="L64" i="23" s="1"/>
  <c r="D63" i="23"/>
  <c r="L63" i="23" s="1"/>
  <c r="D62" i="23"/>
  <c r="D61" i="23"/>
  <c r="D60" i="23"/>
  <c r="L60" i="23" s="1"/>
  <c r="D59" i="23"/>
  <c r="L59" i="23" s="1"/>
  <c r="D58" i="23"/>
  <c r="D57" i="23"/>
  <c r="L57" i="23" s="1"/>
  <c r="D56" i="23"/>
  <c r="L56" i="23" s="1"/>
  <c r="D55" i="23"/>
  <c r="L55" i="23" s="1"/>
  <c r="D54" i="23"/>
  <c r="L54" i="23" s="1"/>
  <c r="D53" i="23"/>
  <c r="D52" i="23"/>
  <c r="L52" i="23" s="1"/>
  <c r="D51" i="23"/>
  <c r="L51" i="23" s="1"/>
  <c r="D50" i="23"/>
  <c r="L50" i="23" s="1"/>
  <c r="D49" i="23"/>
  <c r="L49" i="23" s="1"/>
  <c r="D48" i="23"/>
  <c r="L48" i="23" s="1"/>
  <c r="D47" i="23"/>
  <c r="L47" i="23" s="1"/>
  <c r="D46" i="23"/>
  <c r="L46" i="23" s="1"/>
  <c r="D45" i="23"/>
  <c r="L45" i="23" s="1"/>
  <c r="D44" i="23"/>
  <c r="L44" i="23" s="1"/>
  <c r="D43" i="23"/>
  <c r="D42" i="23"/>
  <c r="L42" i="23" s="1"/>
  <c r="D41" i="23"/>
  <c r="M41" i="23" s="1"/>
  <c r="D40" i="23"/>
  <c r="L40" i="23" s="1"/>
  <c r="D39" i="23"/>
  <c r="D38" i="23"/>
  <c r="L38" i="23" s="1"/>
  <c r="D37" i="23"/>
  <c r="L37" i="23" s="1"/>
  <c r="D36" i="23"/>
  <c r="L36" i="23" s="1"/>
  <c r="D35" i="23"/>
  <c r="L35" i="23" s="1"/>
  <c r="D34" i="23"/>
  <c r="L34" i="23" s="1"/>
  <c r="D33" i="23"/>
  <c r="D32" i="23"/>
  <c r="L32" i="23" s="1"/>
  <c r="D31" i="23"/>
  <c r="L31" i="23" s="1"/>
  <c r="D30" i="23"/>
  <c r="L30" i="23" s="1"/>
  <c r="D29" i="23"/>
  <c r="L29" i="23" s="1"/>
  <c r="D28" i="23"/>
  <c r="L28" i="23" s="1"/>
  <c r="D27" i="23"/>
  <c r="D26" i="23"/>
  <c r="D25" i="23"/>
  <c r="N25" i="23" s="1"/>
  <c r="D24" i="23"/>
  <c r="L24" i="23" s="1"/>
  <c r="D23" i="23"/>
  <c r="M23" i="23" s="1"/>
  <c r="D22" i="23"/>
  <c r="N22" i="23" s="1"/>
  <c r="D21" i="23"/>
  <c r="L21" i="23" s="1"/>
  <c r="D20" i="23"/>
  <c r="L20" i="23" s="1"/>
  <c r="D19" i="23"/>
  <c r="L19" i="23" s="1"/>
  <c r="D18" i="23"/>
  <c r="M18" i="23" s="1"/>
  <c r="D8" i="3"/>
  <c r="M8" i="3" s="1"/>
  <c r="D12" i="3"/>
  <c r="D25" i="3"/>
  <c r="D34" i="3"/>
  <c r="L34" i="3" s="1"/>
  <c r="D44" i="3"/>
  <c r="M44" i="3" s="1"/>
  <c r="D50" i="3"/>
  <c r="D64" i="3"/>
  <c r="D73" i="3"/>
  <c r="M73" i="3" s="1"/>
  <c r="D80" i="3"/>
  <c r="L80" i="3" s="1"/>
  <c r="D89" i="3"/>
  <c r="D9" i="6"/>
  <c r="L9" i="6" s="1"/>
  <c r="D12" i="6"/>
  <c r="L12" i="6" s="1"/>
  <c r="D14" i="6"/>
  <c r="D16" i="6"/>
  <c r="L16" i="6" s="1"/>
  <c r="D19" i="6"/>
  <c r="D20" i="6"/>
  <c r="L20" i="6" s="1"/>
  <c r="D23" i="6"/>
  <c r="M23" i="6" s="1"/>
  <c r="D25" i="6"/>
  <c r="D27" i="6"/>
  <c r="D30" i="6"/>
  <c r="L30" i="6" s="1"/>
  <c r="D32" i="6"/>
  <c r="L32" i="6" s="1"/>
  <c r="D34" i="6"/>
  <c r="L34" i="6" s="1"/>
  <c r="D37" i="6"/>
  <c r="L37" i="6" s="1"/>
  <c r="D38" i="6"/>
  <c r="D41" i="6"/>
  <c r="M41" i="6" s="1"/>
  <c r="D42" i="6"/>
  <c r="L42" i="6" s="1"/>
  <c r="D45" i="6"/>
  <c r="D46" i="6"/>
  <c r="L46" i="6" s="1"/>
  <c r="D49" i="6"/>
  <c r="L49" i="6" s="1"/>
  <c r="D50" i="6"/>
  <c r="L50" i="6" s="1"/>
  <c r="D53" i="6"/>
  <c r="L53" i="6" s="1"/>
  <c r="D56" i="6"/>
  <c r="L56" i="6" s="1"/>
  <c r="D59" i="6"/>
  <c r="L59" i="6" s="1"/>
  <c r="D60" i="6"/>
  <c r="L60" i="6" s="1"/>
  <c r="D63" i="6"/>
  <c r="L63" i="6" s="1"/>
  <c r="D64" i="6"/>
  <c r="D67" i="6"/>
  <c r="L67" i="6" s="1"/>
  <c r="D70" i="6"/>
  <c r="L70" i="6" s="1"/>
  <c r="D71" i="6"/>
  <c r="L71" i="6" s="1"/>
  <c r="D74" i="6"/>
  <c r="L74" i="6" s="1"/>
  <c r="D75" i="6"/>
  <c r="D78" i="6"/>
  <c r="L78" i="6" s="1"/>
  <c r="D81" i="6"/>
  <c r="L81" i="6" s="1"/>
  <c r="D84" i="6"/>
  <c r="L84" i="6" s="1"/>
  <c r="D87" i="6"/>
  <c r="L87" i="6" s="1"/>
  <c r="D88" i="6"/>
  <c r="L88" i="6" s="1"/>
  <c r="D91" i="6"/>
  <c r="D92" i="6"/>
  <c r="L92" i="6" s="1"/>
  <c r="D93" i="6"/>
  <c r="L93" i="6" s="1"/>
  <c r="D94" i="6"/>
  <c r="L94" i="6" s="1"/>
  <c r="D95" i="6"/>
  <c r="D98" i="6"/>
  <c r="L98" i="6" s="1"/>
  <c r="D99" i="6"/>
  <c r="D100" i="6"/>
  <c r="L100" i="6" s="1"/>
  <c r="D8" i="8"/>
  <c r="L8" i="8" s="1"/>
  <c r="D9" i="8"/>
  <c r="L9" i="8" s="1"/>
  <c r="D10" i="8"/>
  <c r="L10" i="8" s="1"/>
  <c r="D11" i="8"/>
  <c r="D12" i="8"/>
  <c r="L12" i="8" s="1"/>
  <c r="D13" i="8"/>
  <c r="L13" i="8" s="1"/>
  <c r="D14" i="8"/>
  <c r="L14" i="8" s="1"/>
  <c r="D15" i="8"/>
  <c r="D16" i="8"/>
  <c r="L16" i="8" s="1"/>
  <c r="D17" i="8"/>
  <c r="L17" i="8" s="1"/>
  <c r="D18" i="8"/>
  <c r="D19" i="8"/>
  <c r="D20" i="8"/>
  <c r="L20" i="8" s="1"/>
  <c r="D21" i="8"/>
  <c r="L21" i="8" s="1"/>
  <c r="D23" i="8"/>
  <c r="M23" i="8" s="1"/>
  <c r="D25" i="8"/>
  <c r="L25" i="8" s="1"/>
  <c r="D26" i="8"/>
  <c r="L26" i="8" s="1"/>
  <c r="D27" i="8"/>
  <c r="D28" i="8"/>
  <c r="L28" i="8" s="1"/>
  <c r="D29" i="8"/>
  <c r="L29" i="8" s="1"/>
  <c r="D30" i="8"/>
  <c r="D31" i="8"/>
  <c r="D32" i="8"/>
  <c r="L32" i="8" s="1"/>
  <c r="D33" i="8"/>
  <c r="L33" i="8" s="1"/>
  <c r="D34" i="8"/>
  <c r="L34" i="8" s="1"/>
  <c r="D35" i="8"/>
  <c r="L35" i="8" s="1"/>
  <c r="D36" i="8"/>
  <c r="L36" i="8" s="1"/>
  <c r="D37" i="8"/>
  <c r="L37" i="8" s="1"/>
  <c r="D38" i="8"/>
  <c r="L38" i="8" s="1"/>
  <c r="D39" i="8"/>
  <c r="D40" i="8"/>
  <c r="L40" i="8" s="1"/>
  <c r="D41" i="8"/>
  <c r="L41" i="8" s="1"/>
  <c r="D42" i="8"/>
  <c r="L42" i="8" s="1"/>
  <c r="D43" i="8"/>
  <c r="L43" i="8" s="1"/>
  <c r="D44" i="8"/>
  <c r="L44" i="8" s="1"/>
  <c r="D45" i="8"/>
  <c r="L45" i="8" s="1"/>
  <c r="D46" i="8"/>
  <c r="L46" i="8" s="1"/>
  <c r="D47" i="8"/>
  <c r="M47" i="8" s="1"/>
  <c r="D48" i="8"/>
  <c r="L48" i="8" s="1"/>
  <c r="D49" i="8"/>
  <c r="L49" i="8" s="1"/>
  <c r="D50" i="8"/>
  <c r="L50" i="8" s="1"/>
  <c r="D51" i="8"/>
  <c r="M51" i="8" s="1"/>
  <c r="D52" i="8"/>
  <c r="L52" i="8" s="1"/>
  <c r="D53" i="8"/>
  <c r="L53" i="8" s="1"/>
  <c r="D54" i="8"/>
  <c r="D55" i="8"/>
  <c r="L55" i="8" s="1"/>
  <c r="D56" i="8"/>
  <c r="D57" i="8"/>
  <c r="L57" i="8" s="1"/>
  <c r="D58" i="8"/>
  <c r="L58" i="8" s="1"/>
  <c r="D59" i="8"/>
  <c r="L59" i="8" s="1"/>
  <c r="D60" i="8"/>
  <c r="D61" i="8"/>
  <c r="L61" i="8" s="1"/>
  <c r="D62" i="8"/>
  <c r="L62" i="8" s="1"/>
  <c r="D63" i="8"/>
  <c r="M63" i="8" s="1"/>
  <c r="D64" i="8"/>
  <c r="D65" i="8"/>
  <c r="L65" i="8" s="1"/>
  <c r="D66" i="8"/>
  <c r="L66" i="8" s="1"/>
  <c r="D67" i="8"/>
  <c r="L67" i="8" s="1"/>
  <c r="D68" i="8"/>
  <c r="L68" i="8" s="1"/>
  <c r="D69" i="8"/>
  <c r="L69" i="8" s="1"/>
  <c r="D70" i="8"/>
  <c r="L70" i="8" s="1"/>
  <c r="D71" i="8"/>
  <c r="M71" i="8" s="1"/>
  <c r="D72" i="8"/>
  <c r="D73" i="8"/>
  <c r="L73" i="8" s="1"/>
  <c r="D74" i="8"/>
  <c r="L74" i="8" s="1"/>
  <c r="D8" i="15"/>
  <c r="L8" i="15" s="1"/>
  <c r="D9" i="15"/>
  <c r="D10" i="15"/>
  <c r="L10" i="15" s="1"/>
  <c r="D11" i="15"/>
  <c r="L11" i="15" s="1"/>
  <c r="D12" i="15"/>
  <c r="M12" i="15" s="1"/>
  <c r="D13" i="15"/>
  <c r="L13" i="15" s="1"/>
  <c r="D14" i="15"/>
  <c r="L14" i="15" s="1"/>
  <c r="D15" i="15"/>
  <c r="L15" i="15" s="1"/>
  <c r="D16" i="15"/>
  <c r="D17" i="15"/>
  <c r="L17" i="15" s="1"/>
  <c r="D18" i="15"/>
  <c r="L18" i="15" s="1"/>
  <c r="D19" i="15"/>
  <c r="L19" i="15" s="1"/>
  <c r="D20" i="15"/>
  <c r="L20" i="15" s="1"/>
  <c r="D21" i="15"/>
  <c r="M21" i="15" s="1"/>
  <c r="D22" i="15"/>
  <c r="L22" i="15" s="1"/>
  <c r="D23" i="15"/>
  <c r="L23" i="15" s="1"/>
  <c r="D24" i="15"/>
  <c r="L24" i="15" s="1"/>
  <c r="D25" i="15"/>
  <c r="L25" i="15" s="1"/>
  <c r="D26" i="15"/>
  <c r="L26" i="15" s="1"/>
  <c r="D27" i="15"/>
  <c r="D28" i="15"/>
  <c r="D29" i="15"/>
  <c r="L29" i="15" s="1"/>
  <c r="D30" i="15"/>
  <c r="L30" i="15" s="1"/>
  <c r="D31" i="15"/>
  <c r="D32" i="15"/>
  <c r="L32" i="15" s="1"/>
  <c r="D33" i="15"/>
  <c r="L33" i="15" s="1"/>
  <c r="D34" i="15"/>
  <c r="L34" i="15" s="1"/>
  <c r="D35" i="15"/>
  <c r="L35" i="15" s="1"/>
  <c r="D36" i="15"/>
  <c r="D37" i="15"/>
  <c r="M37" i="15" s="1"/>
  <c r="D38" i="15"/>
  <c r="L38" i="15" s="1"/>
  <c r="D39" i="15"/>
  <c r="M39" i="15" s="1"/>
  <c r="D40" i="15"/>
  <c r="L40" i="15" s="1"/>
  <c r="D41" i="15"/>
  <c r="N41" i="15" s="1"/>
  <c r="D42" i="15"/>
  <c r="L42" i="15" s="1"/>
  <c r="D43" i="15"/>
  <c r="D44" i="15"/>
  <c r="L44" i="15" s="1"/>
  <c r="D45" i="15"/>
  <c r="L45" i="15" s="1"/>
  <c r="D46" i="15"/>
  <c r="L46" i="15" s="1"/>
  <c r="D47" i="15"/>
  <c r="L47" i="15" s="1"/>
  <c r="D48" i="15"/>
  <c r="L48" i="15" s="1"/>
  <c r="D49" i="15"/>
  <c r="D50" i="15"/>
  <c r="L50" i="15" s="1"/>
  <c r="D51" i="15"/>
  <c r="D52" i="15"/>
  <c r="L52" i="15" s="1"/>
  <c r="D53" i="15"/>
  <c r="D54" i="15"/>
  <c r="L54" i="15" s="1"/>
  <c r="D55" i="15"/>
  <c r="M55" i="15" s="1"/>
  <c r="D56" i="15"/>
  <c r="D57" i="15"/>
  <c r="N57" i="15" s="1"/>
  <c r="D58" i="15"/>
  <c r="L58" i="15" s="1"/>
  <c r="D59" i="15"/>
  <c r="D60" i="15"/>
  <c r="L60" i="15" s="1"/>
  <c r="D61" i="15"/>
  <c r="L61" i="15" s="1"/>
  <c r="D62" i="15"/>
  <c r="L62" i="15" s="1"/>
  <c r="D63" i="15"/>
  <c r="L63" i="15" s="1"/>
  <c r="D64" i="15"/>
  <c r="L64" i="15" s="1"/>
  <c r="D65" i="15"/>
  <c r="D66" i="15"/>
  <c r="L66" i="15" s="1"/>
  <c r="D67" i="15"/>
  <c r="L67" i="15" s="1"/>
  <c r="D68" i="15"/>
  <c r="L68" i="15" s="1"/>
  <c r="D69" i="15"/>
  <c r="M69" i="15" s="1"/>
  <c r="D70" i="15"/>
  <c r="L70" i="15" s="1"/>
  <c r="D71" i="15"/>
  <c r="D72" i="15"/>
  <c r="L72" i="15" s="1"/>
  <c r="D73" i="15"/>
  <c r="N73" i="15" s="1"/>
  <c r="D74" i="15"/>
  <c r="L74" i="15" s="1"/>
  <c r="D75" i="15"/>
  <c r="L75" i="15" s="1"/>
  <c r="D76" i="15"/>
  <c r="L76" i="15" s="1"/>
  <c r="D77" i="15"/>
  <c r="L77" i="15" s="1"/>
  <c r="D78" i="15"/>
  <c r="L78" i="15" s="1"/>
  <c r="D79" i="15"/>
  <c r="L79" i="15" s="1"/>
  <c r="D80" i="15"/>
  <c r="L80" i="15" s="1"/>
  <c r="D81" i="15"/>
  <c r="L81" i="15" s="1"/>
  <c r="D82" i="15"/>
  <c r="L82" i="15" s="1"/>
  <c r="D83" i="15"/>
  <c r="D84" i="15"/>
  <c r="L84" i="15" s="1"/>
  <c r="D85" i="15"/>
  <c r="D86" i="15"/>
  <c r="L86" i="15" s="1"/>
  <c r="D87" i="15"/>
  <c r="D88" i="15"/>
  <c r="D89" i="15"/>
  <c r="N89" i="15" s="1"/>
  <c r="D90" i="15"/>
  <c r="L90" i="15" s="1"/>
  <c r="D91" i="15"/>
  <c r="L91" i="15" s="1"/>
  <c r="D92" i="15"/>
  <c r="D93" i="15"/>
  <c r="L93" i="15" s="1"/>
  <c r="D94" i="15"/>
  <c r="L94" i="15" s="1"/>
  <c r="D95" i="15"/>
  <c r="D96" i="15"/>
  <c r="D97" i="15"/>
  <c r="L97" i="15" s="1"/>
  <c r="D98" i="15"/>
  <c r="L98" i="15" s="1"/>
  <c r="D99" i="15"/>
  <c r="L99" i="15" s="1"/>
  <c r="D100" i="15"/>
  <c r="L100" i="15" s="1"/>
  <c r="D101" i="15"/>
  <c r="D102" i="15"/>
  <c r="L102" i="15" s="1"/>
  <c r="D103" i="15"/>
  <c r="D104" i="15"/>
  <c r="L104" i="15" s="1"/>
  <c r="D105" i="15"/>
  <c r="N105" i="15" s="1"/>
  <c r="D106" i="15"/>
  <c r="L106" i="15" s="1"/>
  <c r="D107" i="15"/>
  <c r="L107" i="15" s="1"/>
  <c r="D108" i="15"/>
  <c r="L108" i="15" s="1"/>
  <c r="D109" i="15"/>
  <c r="L109" i="15" s="1"/>
  <c r="D110" i="15"/>
  <c r="L110" i="15" s="1"/>
  <c r="D111" i="15"/>
  <c r="L111" i="15" s="1"/>
  <c r="D112" i="15"/>
  <c r="L112" i="15" s="1"/>
  <c r="D113" i="15"/>
  <c r="D114" i="15"/>
  <c r="L114" i="15" s="1"/>
  <c r="D115" i="15"/>
  <c r="L115" i="15" s="1"/>
  <c r="D116" i="15"/>
  <c r="L116" i="15" s="1"/>
  <c r="D117" i="15"/>
  <c r="L117" i="15" s="1"/>
  <c r="D118" i="15"/>
  <c r="L118" i="15" s="1"/>
  <c r="D119" i="15"/>
  <c r="M119" i="15" s="1"/>
  <c r="D120" i="15"/>
  <c r="L120" i="15" s="1"/>
  <c r="D121" i="15"/>
  <c r="D122" i="15"/>
  <c r="L122" i="15" s="1"/>
  <c r="D123" i="15"/>
  <c r="L123" i="15" s="1"/>
  <c r="D124" i="15"/>
  <c r="L124" i="15" s="1"/>
  <c r="D125" i="15"/>
  <c r="L125" i="15" s="1"/>
  <c r="D126" i="15"/>
  <c r="L126" i="15" s="1"/>
  <c r="D127" i="15"/>
  <c r="L127" i="15" s="1"/>
  <c r="D128" i="15"/>
  <c r="L128" i="15" s="1"/>
  <c r="D129" i="15"/>
  <c r="D130" i="15"/>
  <c r="L130" i="15" s="1"/>
  <c r="D131" i="15"/>
  <c r="L131" i="15" s="1"/>
  <c r="D132" i="15"/>
  <c r="L132" i="15" s="1"/>
  <c r="D8" i="17"/>
  <c r="D9" i="17"/>
  <c r="L9" i="17" s="1"/>
  <c r="D10" i="17"/>
  <c r="D11" i="17"/>
  <c r="L11" i="17" s="1"/>
  <c r="D12" i="17"/>
  <c r="M12" i="17" s="1"/>
  <c r="D13" i="17"/>
  <c r="L13" i="17" s="1"/>
  <c r="D14" i="17"/>
  <c r="L14" i="17" s="1"/>
  <c r="D15" i="17"/>
  <c r="L15" i="17" s="1"/>
  <c r="D16" i="17"/>
  <c r="L16" i="17" s="1"/>
  <c r="D17" i="17"/>
  <c r="L17" i="17" s="1"/>
  <c r="D18" i="17"/>
  <c r="L18" i="17" s="1"/>
  <c r="D19" i="17"/>
  <c r="L19" i="17" s="1"/>
  <c r="D20" i="17"/>
  <c r="L20" i="17" s="1"/>
  <c r="D21" i="17"/>
  <c r="L21" i="17" s="1"/>
  <c r="D22" i="17"/>
  <c r="L22" i="17" s="1"/>
  <c r="D23" i="17"/>
  <c r="L23" i="17" s="1"/>
  <c r="D24" i="17"/>
  <c r="L24" i="17" s="1"/>
  <c r="D25" i="17"/>
  <c r="L25" i="17" s="1"/>
  <c r="D26" i="17"/>
  <c r="D27" i="17"/>
  <c r="L27" i="17" s="1"/>
  <c r="D28" i="17"/>
  <c r="D29" i="17"/>
  <c r="L29" i="17" s="1"/>
  <c r="D30" i="17"/>
  <c r="D31" i="17"/>
  <c r="L31" i="17" s="1"/>
  <c r="D32" i="17"/>
  <c r="L32" i="17" s="1"/>
  <c r="D33" i="17"/>
  <c r="L33" i="17" s="1"/>
  <c r="D34" i="17"/>
  <c r="L34" i="17" s="1"/>
  <c r="D35" i="17"/>
  <c r="D36" i="17"/>
  <c r="L36" i="17" s="1"/>
  <c r="D37" i="17"/>
  <c r="L37" i="17" s="1"/>
  <c r="D38" i="17"/>
  <c r="D39" i="17"/>
  <c r="L39" i="17" s="1"/>
  <c r="D40" i="17"/>
  <c r="D41" i="17"/>
  <c r="L41" i="17" s="1"/>
  <c r="D42" i="17"/>
  <c r="D43" i="17"/>
  <c r="L43" i="17" s="1"/>
  <c r="D44" i="17"/>
  <c r="M44" i="17" s="1"/>
  <c r="D45" i="17"/>
  <c r="L45" i="17" s="1"/>
  <c r="D46" i="17"/>
  <c r="M46" i="17" s="1"/>
  <c r="D47" i="17"/>
  <c r="L47" i="17" s="1"/>
  <c r="D48" i="17"/>
  <c r="L48" i="17" s="1"/>
  <c r="D49" i="17"/>
  <c r="L49" i="17" s="1"/>
  <c r="D50" i="17"/>
  <c r="L50" i="17" s="1"/>
  <c r="D51" i="17"/>
  <c r="L51" i="17" s="1"/>
  <c r="D52" i="17"/>
  <c r="L52" i="17" s="1"/>
  <c r="D53" i="17"/>
  <c r="L53" i="17" s="1"/>
  <c r="D54" i="17"/>
  <c r="L54" i="17" s="1"/>
  <c r="D55" i="17"/>
  <c r="L55" i="17" s="1"/>
  <c r="D56" i="17"/>
  <c r="D57" i="17"/>
  <c r="L57" i="17" s="1"/>
  <c r="D58" i="17"/>
  <c r="D59" i="17"/>
  <c r="L59" i="17" s="1"/>
  <c r="D60" i="17"/>
  <c r="M60" i="17" s="1"/>
  <c r="D61" i="17"/>
  <c r="L61" i="17" s="1"/>
  <c r="D62" i="17"/>
  <c r="D63" i="17"/>
  <c r="L63" i="17" s="1"/>
  <c r="D64" i="17"/>
  <c r="L64" i="17" s="1"/>
  <c r="D65" i="17"/>
  <c r="L65" i="17" s="1"/>
  <c r="D66" i="17"/>
  <c r="L66" i="17" s="1"/>
  <c r="D67" i="17"/>
  <c r="D68" i="17"/>
  <c r="L68" i="17" s="1"/>
  <c r="D69" i="17"/>
  <c r="L69" i="17" s="1"/>
  <c r="D70" i="17"/>
  <c r="L70" i="17" s="1"/>
  <c r="D71" i="17"/>
  <c r="L71" i="17" s="1"/>
  <c r="D72" i="17"/>
  <c r="L72" i="17" s="1"/>
  <c r="D73" i="17"/>
  <c r="L73" i="17" s="1"/>
  <c r="D74" i="17"/>
  <c r="L74" i="17" s="1"/>
  <c r="D75" i="17"/>
  <c r="D76" i="17"/>
  <c r="M76" i="17" s="1"/>
  <c r="D77" i="17"/>
  <c r="L77" i="17" s="1"/>
  <c r="D78" i="17"/>
  <c r="N78" i="17" s="1"/>
  <c r="D79" i="17"/>
  <c r="L79" i="17" s="1"/>
  <c r="D80" i="17"/>
  <c r="L80" i="17" s="1"/>
  <c r="D81" i="17"/>
  <c r="L81" i="17" s="1"/>
  <c r="D82" i="17"/>
  <c r="L82" i="17" s="1"/>
  <c r="D83" i="17"/>
  <c r="L83" i="17" s="1"/>
  <c r="D84" i="17"/>
  <c r="L84" i="17" s="1"/>
  <c r="D85" i="17"/>
  <c r="L85" i="17" s="1"/>
  <c r="D86" i="17"/>
  <c r="L86" i="17" s="1"/>
  <c r="D87" i="17"/>
  <c r="L87" i="17" s="1"/>
  <c r="D88" i="17"/>
  <c r="L88" i="17" s="1"/>
  <c r="D89" i="17"/>
  <c r="L89" i="17" s="1"/>
  <c r="D90" i="17"/>
  <c r="D91" i="17"/>
  <c r="L91" i="17" s="1"/>
  <c r="D92" i="17"/>
  <c r="D93" i="17"/>
  <c r="L93" i="17" s="1"/>
  <c r="D94" i="17"/>
  <c r="D95" i="17"/>
  <c r="L95" i="17" s="1"/>
  <c r="D96" i="17"/>
  <c r="L96" i="17" s="1"/>
  <c r="D97" i="17"/>
  <c r="L97" i="17" s="1"/>
  <c r="D98" i="17"/>
  <c r="L98" i="17" s="1"/>
  <c r="D99" i="17"/>
  <c r="L99" i="17" s="1"/>
  <c r="D100" i="17"/>
  <c r="L100" i="17" s="1"/>
  <c r="D101" i="17"/>
  <c r="L101" i="17" s="1"/>
  <c r="D102" i="17"/>
  <c r="L102" i="17" s="1"/>
  <c r="D103" i="17"/>
  <c r="L103" i="17" s="1"/>
  <c r="D104" i="17"/>
  <c r="D105" i="17"/>
  <c r="L105" i="17" s="1"/>
  <c r="D106" i="17"/>
  <c r="D107" i="17"/>
  <c r="L107" i="17" s="1"/>
  <c r="D108" i="17"/>
  <c r="M108" i="17" s="1"/>
  <c r="D109" i="17"/>
  <c r="L109" i="17" s="1"/>
  <c r="D110" i="17"/>
  <c r="M110" i="17" s="1"/>
  <c r="D111" i="17"/>
  <c r="L111" i="17" s="1"/>
  <c r="D112" i="17"/>
  <c r="L112" i="17" s="1"/>
  <c r="D113" i="17"/>
  <c r="L113" i="17" s="1"/>
  <c r="D114" i="17"/>
  <c r="D115" i="17"/>
  <c r="L115" i="17" s="1"/>
  <c r="D116" i="17"/>
  <c r="L116" i="17" s="1"/>
  <c r="D117" i="17"/>
  <c r="L117" i="17" s="1"/>
  <c r="D118" i="17"/>
  <c r="D119" i="17"/>
  <c r="L119" i="17" s="1"/>
  <c r="D8" i="19"/>
  <c r="D9" i="19"/>
  <c r="D10" i="19"/>
  <c r="L10" i="19" s="1"/>
  <c r="D11" i="19"/>
  <c r="L11" i="19" s="1"/>
  <c r="D12" i="19"/>
  <c r="D13" i="19"/>
  <c r="D14" i="19"/>
  <c r="L14" i="19" s="1"/>
  <c r="D15" i="19"/>
  <c r="L15" i="19" s="1"/>
  <c r="D16" i="19"/>
  <c r="L16" i="19" s="1"/>
  <c r="D17" i="19"/>
  <c r="D18" i="19"/>
  <c r="L18" i="19" s="1"/>
  <c r="D19" i="19"/>
  <c r="N19" i="19" s="1"/>
  <c r="D20" i="19"/>
  <c r="D21" i="19"/>
  <c r="D22" i="19"/>
  <c r="L22" i="19" s="1"/>
  <c r="D23" i="19"/>
  <c r="L23" i="19" s="1"/>
  <c r="D24" i="19"/>
  <c r="L24" i="19" s="1"/>
  <c r="D25" i="19"/>
  <c r="D26" i="19"/>
  <c r="L26" i="19" s="1"/>
  <c r="D27" i="19"/>
  <c r="L27" i="19" s="1"/>
  <c r="D28" i="19"/>
  <c r="L28" i="19" s="1"/>
  <c r="D29" i="19"/>
  <c r="D30" i="19"/>
  <c r="L30" i="19" s="1"/>
  <c r="D31" i="19"/>
  <c r="D32" i="19"/>
  <c r="D33" i="19"/>
  <c r="D34" i="19"/>
  <c r="L34" i="19" s="1"/>
  <c r="D35" i="19"/>
  <c r="N35" i="19" s="1"/>
  <c r="D36" i="19"/>
  <c r="D37" i="19"/>
  <c r="D38" i="19"/>
  <c r="D39" i="19"/>
  <c r="M39" i="19" s="1"/>
  <c r="D40" i="19"/>
  <c r="L40" i="19" s="1"/>
  <c r="D41" i="19"/>
  <c r="D42" i="19"/>
  <c r="L42" i="19" s="1"/>
  <c r="D43" i="19"/>
  <c r="M43" i="19" s="1"/>
  <c r="D44" i="19"/>
  <c r="M44" i="19" s="1"/>
  <c r="D45" i="19"/>
  <c r="D46" i="19"/>
  <c r="L46" i="19" s="1"/>
  <c r="D47" i="19"/>
  <c r="D48" i="19"/>
  <c r="D49" i="19"/>
  <c r="D50" i="19"/>
  <c r="L50" i="19" s="1"/>
  <c r="D51" i="19"/>
  <c r="N51" i="19" s="1"/>
  <c r="D52" i="19"/>
  <c r="D53" i="19"/>
  <c r="D54" i="19"/>
  <c r="L54" i="19" s="1"/>
  <c r="D55" i="19"/>
  <c r="L55" i="19" s="1"/>
  <c r="D56" i="19"/>
  <c r="D57" i="19"/>
  <c r="D58" i="19"/>
  <c r="L58" i="19" s="1"/>
  <c r="D59" i="19"/>
  <c r="D60" i="19"/>
  <c r="M60" i="19" s="1"/>
  <c r="D61" i="19"/>
  <c r="D62" i="19"/>
  <c r="L62" i="19" s="1"/>
  <c r="D63" i="19"/>
  <c r="L63" i="19" s="1"/>
  <c r="D64" i="19"/>
  <c r="D65" i="19"/>
  <c r="D66" i="19"/>
  <c r="L66" i="19" s="1"/>
  <c r="D8" i="22"/>
  <c r="M8" i="22" s="1"/>
  <c r="D9" i="22"/>
  <c r="L9" i="22" s="1"/>
  <c r="D10" i="22"/>
  <c r="L10" i="22" s="1"/>
  <c r="D11" i="22"/>
  <c r="N11" i="22" s="1"/>
  <c r="D12" i="22"/>
  <c r="L12" i="22" s="1"/>
  <c r="D13" i="22"/>
  <c r="L13" i="22" s="1"/>
  <c r="D14" i="22"/>
  <c r="L14" i="22" s="1"/>
  <c r="D15" i="22"/>
  <c r="M15" i="22" s="1"/>
  <c r="D16" i="22"/>
  <c r="D17" i="22"/>
  <c r="L17" i="22" s="1"/>
  <c r="D18" i="22"/>
  <c r="L18" i="22" s="1"/>
  <c r="D19" i="22"/>
  <c r="L19" i="22" s="1"/>
  <c r="D20" i="22"/>
  <c r="L20" i="22" s="1"/>
  <c r="D21" i="22"/>
  <c r="L21" i="22" s="1"/>
  <c r="D22" i="22"/>
  <c r="L22" i="22" s="1"/>
  <c r="D23" i="22"/>
  <c r="D24" i="22"/>
  <c r="L24" i="22" s="1"/>
  <c r="D25" i="22"/>
  <c r="L25" i="22" s="1"/>
  <c r="D26" i="22"/>
  <c r="L26" i="22" s="1"/>
  <c r="D27" i="22"/>
  <c r="L27" i="22" s="1"/>
  <c r="D28" i="22"/>
  <c r="D29" i="22"/>
  <c r="L29" i="22" s="1"/>
  <c r="D30" i="22"/>
  <c r="L30" i="22" s="1"/>
  <c r="D31" i="22"/>
  <c r="L31" i="22" s="1"/>
  <c r="D32" i="22"/>
  <c r="D33" i="22"/>
  <c r="L33" i="22" s="1"/>
  <c r="D34" i="22"/>
  <c r="L34" i="22" s="1"/>
  <c r="D35" i="22"/>
  <c r="L35" i="22" s="1"/>
  <c r="D36" i="22"/>
  <c r="D37" i="22"/>
  <c r="D38" i="22"/>
  <c r="L38" i="22" s="1"/>
  <c r="D39" i="22"/>
  <c r="L39" i="22" s="1"/>
  <c r="D40" i="22"/>
  <c r="L40" i="22" s="1"/>
  <c r="D41" i="22"/>
  <c r="D42" i="22"/>
  <c r="L42" i="22" s="1"/>
  <c r="D43" i="22"/>
  <c r="D44" i="22"/>
  <c r="N44" i="22" s="1"/>
  <c r="D45" i="22"/>
  <c r="L45" i="22" s="1"/>
  <c r="D46" i="22"/>
  <c r="L46" i="22" s="1"/>
  <c r="D47" i="22"/>
  <c r="L47" i="22" s="1"/>
  <c r="D48" i="22"/>
  <c r="L48" i="22" s="1"/>
  <c r="D49" i="22"/>
  <c r="L49" i="22" s="1"/>
  <c r="D50" i="22"/>
  <c r="L50" i="22" s="1"/>
  <c r="D51" i="22"/>
  <c r="L51" i="22" s="1"/>
  <c r="D52" i="22"/>
  <c r="L52" i="22" s="1"/>
  <c r="D53" i="22"/>
  <c r="L53" i="22" s="1"/>
  <c r="D54" i="22"/>
  <c r="L54" i="22" s="1"/>
  <c r="D55" i="22"/>
  <c r="D56" i="22"/>
  <c r="L56" i="22" s="1"/>
  <c r="D57" i="22"/>
  <c r="D58" i="22"/>
  <c r="L58" i="22" s="1"/>
  <c r="D59" i="22"/>
  <c r="L59" i="22" s="1"/>
  <c r="D60" i="22"/>
  <c r="L60" i="22" s="1"/>
  <c r="D61" i="22"/>
  <c r="L61" i="22" s="1"/>
  <c r="D62" i="22"/>
  <c r="L62" i="22" s="1"/>
  <c r="D63" i="22"/>
  <c r="D64" i="22"/>
  <c r="L64" i="22" s="1"/>
  <c r="D65" i="22"/>
  <c r="L65" i="22" s="1"/>
  <c r="D66" i="22"/>
  <c r="L66" i="22" s="1"/>
  <c r="D67" i="22"/>
  <c r="L67" i="22" s="1"/>
  <c r="D68" i="22"/>
  <c r="L68" i="22" s="1"/>
  <c r="D69" i="22"/>
  <c r="D70" i="22"/>
  <c r="L70" i="22" s="1"/>
  <c r="D71" i="22"/>
  <c r="L71" i="22" s="1"/>
  <c r="D72" i="22"/>
  <c r="D73" i="22"/>
  <c r="M73" i="22" s="1"/>
  <c r="D74" i="22"/>
  <c r="L74" i="22" s="1"/>
  <c r="D75" i="22"/>
  <c r="D76" i="22"/>
  <c r="D77" i="22"/>
  <c r="L77" i="22" s="1"/>
  <c r="D78" i="22"/>
  <c r="L78" i="22" s="1"/>
  <c r="D79" i="22"/>
  <c r="L79" i="22" s="1"/>
  <c r="D80" i="22"/>
  <c r="L80" i="22" s="1"/>
  <c r="D81" i="22"/>
  <c r="D82" i="22"/>
  <c r="L82" i="22" s="1"/>
  <c r="D83" i="22"/>
  <c r="L83" i="22" s="1"/>
  <c r="D84" i="22"/>
  <c r="L84" i="22" s="1"/>
  <c r="D85" i="22"/>
  <c r="D86" i="22"/>
  <c r="L86" i="22" s="1"/>
  <c r="D87" i="22"/>
  <c r="L87" i="22" s="1"/>
  <c r="D88" i="22"/>
  <c r="D89" i="22"/>
  <c r="L89" i="22" s="1"/>
  <c r="D90" i="22"/>
  <c r="L90" i="22" s="1"/>
  <c r="D91" i="22"/>
  <c r="L91" i="22" s="1"/>
  <c r="D92" i="22"/>
  <c r="L92" i="22" s="1"/>
  <c r="D93" i="22"/>
  <c r="D94" i="22"/>
  <c r="L94" i="22" s="1"/>
  <c r="D95" i="22"/>
  <c r="L95" i="22" s="1"/>
  <c r="D96" i="22"/>
  <c r="L96" i="22" s="1"/>
  <c r="D97" i="22"/>
  <c r="L97" i="22" s="1"/>
  <c r="D98" i="22"/>
  <c r="L98" i="22" s="1"/>
  <c r="D99" i="22"/>
  <c r="L99" i="22" s="1"/>
  <c r="D100" i="22"/>
  <c r="D101" i="22"/>
  <c r="N101" i="22" s="1"/>
  <c r="D102" i="22"/>
  <c r="L102" i="22" s="1"/>
  <c r="D103" i="22"/>
  <c r="L103" i="22" s="1"/>
  <c r="D104" i="22"/>
  <c r="L104" i="22" s="1"/>
  <c r="D105" i="22"/>
  <c r="L105" i="22" s="1"/>
  <c r="D106" i="22"/>
  <c r="L106" i="22" s="1"/>
  <c r="D107" i="22"/>
  <c r="L107" i="22" s="1"/>
  <c r="D108" i="22"/>
  <c r="L108" i="22" s="1"/>
  <c r="D109" i="22"/>
  <c r="M109" i="22" s="1"/>
  <c r="D110" i="22"/>
  <c r="L110" i="22" s="1"/>
  <c r="D111" i="22"/>
  <c r="D112" i="22"/>
  <c r="L112" i="22" s="1"/>
  <c r="D113" i="22"/>
  <c r="D114" i="22"/>
  <c r="L114" i="22" s="1"/>
  <c r="D115" i="22"/>
  <c r="L115" i="22" s="1"/>
  <c r="D116" i="22"/>
  <c r="L116" i="22" s="1"/>
  <c r="D117" i="22"/>
  <c r="L117" i="22" s="1"/>
  <c r="D118" i="22"/>
  <c r="L118" i="22" s="1"/>
  <c r="D119" i="22"/>
  <c r="L119" i="22" s="1"/>
  <c r="D120" i="22"/>
  <c r="L120" i="22" s="1"/>
  <c r="D121" i="22"/>
  <c r="D122" i="22"/>
  <c r="L122" i="22" s="1"/>
  <c r="D123" i="22"/>
  <c r="L123" i="22" s="1"/>
  <c r="D124" i="22"/>
  <c r="L124" i="22" s="1"/>
  <c r="D125" i="22"/>
  <c r="L125" i="22" s="1"/>
  <c r="D126" i="22"/>
  <c r="L126" i="22" s="1"/>
  <c r="D127" i="22"/>
  <c r="D128" i="22"/>
  <c r="L128" i="22" s="1"/>
  <c r="D129" i="22"/>
  <c r="D130" i="22"/>
  <c r="L130" i="22" s="1"/>
  <c r="D131" i="22"/>
  <c r="L131" i="22" s="1"/>
  <c r="D132" i="22"/>
  <c r="L132" i="22" s="1"/>
  <c r="D133" i="22"/>
  <c r="D134" i="22"/>
  <c r="L134" i="22" s="1"/>
  <c r="D135" i="22"/>
  <c r="L135" i="22" s="1"/>
  <c r="D136" i="22"/>
  <c r="M136" i="22" s="1"/>
  <c r="D11" i="3"/>
  <c r="L11" i="3" s="1"/>
  <c r="D21" i="3"/>
  <c r="D24" i="3"/>
  <c r="L24" i="3" s="1"/>
  <c r="D27" i="3"/>
  <c r="M27" i="3" s="1"/>
  <c r="D30" i="3"/>
  <c r="D37" i="3"/>
  <c r="D40" i="3"/>
  <c r="L40" i="3" s="1"/>
  <c r="D43" i="3"/>
  <c r="D46" i="3"/>
  <c r="L46" i="3" s="1"/>
  <c r="D53" i="3"/>
  <c r="D54" i="3"/>
  <c r="L54" i="3" s="1"/>
  <c r="D59" i="3"/>
  <c r="M59" i="3" s="1"/>
  <c r="D60" i="3"/>
  <c r="M60" i="3" s="1"/>
  <c r="D67" i="3"/>
  <c r="D69" i="3"/>
  <c r="D70" i="3"/>
  <c r="M70" i="3" s="1"/>
  <c r="D76" i="3"/>
  <c r="D83" i="3"/>
  <c r="D85" i="3"/>
  <c r="D86" i="3"/>
  <c r="D92" i="3"/>
  <c r="M92" i="3" s="1"/>
  <c r="D99" i="3"/>
  <c r="D8" i="13"/>
  <c r="L8" i="13" s="1"/>
  <c r="D9" i="13"/>
  <c r="L9" i="13" s="1"/>
  <c r="D10" i="13"/>
  <c r="D11" i="13"/>
  <c r="L11" i="13" s="1"/>
  <c r="D12" i="13"/>
  <c r="L12" i="13" s="1"/>
  <c r="D13" i="13"/>
  <c r="L13" i="13" s="1"/>
  <c r="D14" i="13"/>
  <c r="D15" i="13"/>
  <c r="L15" i="13" s="1"/>
  <c r="D16" i="13"/>
  <c r="L16" i="13" s="1"/>
  <c r="D17" i="13"/>
  <c r="L17" i="13" s="1"/>
  <c r="D18" i="13"/>
  <c r="M18" i="13" s="1"/>
  <c r="D19" i="13"/>
  <c r="L19" i="13" s="1"/>
  <c r="D20" i="13"/>
  <c r="L20" i="13" s="1"/>
  <c r="D21" i="13"/>
  <c r="M21" i="13" s="1"/>
  <c r="D22" i="13"/>
  <c r="M22" i="13" s="1"/>
  <c r="D23" i="13"/>
  <c r="L23" i="13" s="1"/>
  <c r="D24" i="13"/>
  <c r="L24" i="13" s="1"/>
  <c r="D25" i="13"/>
  <c r="L25" i="13" s="1"/>
  <c r="D26" i="13"/>
  <c r="N26" i="13" s="1"/>
  <c r="D27" i="13"/>
  <c r="L27" i="13" s="1"/>
  <c r="D28" i="13"/>
  <c r="L28" i="13" s="1"/>
  <c r="D29" i="13"/>
  <c r="L29" i="13" s="1"/>
  <c r="D30" i="13"/>
  <c r="D31" i="13"/>
  <c r="L31" i="13" s="1"/>
  <c r="D32" i="13"/>
  <c r="L32" i="13" s="1"/>
  <c r="D33" i="13"/>
  <c r="L33" i="13" s="1"/>
  <c r="D34" i="13"/>
  <c r="L34" i="13" s="1"/>
  <c r="D35" i="13"/>
  <c r="L35" i="13" s="1"/>
  <c r="D36" i="13"/>
  <c r="L36" i="13" s="1"/>
  <c r="D37" i="13"/>
  <c r="L37" i="13" s="1"/>
  <c r="D38" i="13"/>
  <c r="M38" i="13" s="1"/>
  <c r="D39" i="13"/>
  <c r="L39" i="13" s="1"/>
  <c r="D40" i="13"/>
  <c r="L40" i="13" s="1"/>
  <c r="D41" i="13"/>
  <c r="L41" i="13" s="1"/>
  <c r="D42" i="13"/>
  <c r="D43" i="13"/>
  <c r="L43" i="13" s="1"/>
  <c r="D44" i="13"/>
  <c r="L44" i="13" s="1"/>
  <c r="D45" i="13"/>
  <c r="L45" i="13" s="1"/>
  <c r="D46" i="13"/>
  <c r="D47" i="13"/>
  <c r="L47" i="13" s="1"/>
  <c r="D48" i="13"/>
  <c r="L48" i="13" s="1"/>
  <c r="D49" i="13"/>
  <c r="L49" i="13" s="1"/>
  <c r="D50" i="13"/>
  <c r="D51" i="13"/>
  <c r="L51" i="13" s="1"/>
  <c r="D8" i="23"/>
  <c r="L8" i="23" s="1"/>
  <c r="D9" i="23"/>
  <c r="L9" i="23" s="1"/>
  <c r="D10" i="23"/>
  <c r="D11" i="23"/>
  <c r="L11" i="23" s="1"/>
  <c r="D12" i="23"/>
  <c r="L12" i="23" s="1"/>
  <c r="D13" i="23"/>
  <c r="L13" i="23" s="1"/>
  <c r="D14" i="23"/>
  <c r="N14" i="23" s="1"/>
  <c r="D15" i="23"/>
  <c r="L15" i="23" s="1"/>
  <c r="D16" i="23"/>
  <c r="L16" i="23" s="1"/>
  <c r="D17" i="23"/>
  <c r="L17" i="23" s="1"/>
  <c r="D15" i="3"/>
  <c r="D31" i="3"/>
  <c r="D47" i="3"/>
  <c r="D56" i="3"/>
  <c r="L56" i="3" s="1"/>
  <c r="D74" i="3"/>
  <c r="D90" i="3"/>
  <c r="D10" i="6"/>
  <c r="D13" i="6"/>
  <c r="D18" i="6"/>
  <c r="L18" i="6" s="1"/>
  <c r="D22" i="6"/>
  <c r="L22" i="6" s="1"/>
  <c r="D26" i="6"/>
  <c r="D29" i="6"/>
  <c r="L29" i="6" s="1"/>
  <c r="D33" i="6"/>
  <c r="L33" i="6" s="1"/>
  <c r="D36" i="6"/>
  <c r="L36" i="6" s="1"/>
  <c r="D40" i="6"/>
  <c r="L40" i="6" s="1"/>
  <c r="D44" i="6"/>
  <c r="L44" i="6" s="1"/>
  <c r="D47" i="6"/>
  <c r="L47" i="6" s="1"/>
  <c r="D51" i="6"/>
  <c r="L51" i="6" s="1"/>
  <c r="D54" i="6"/>
  <c r="D58" i="6"/>
  <c r="L58" i="6" s="1"/>
  <c r="D61" i="6"/>
  <c r="L61" i="6" s="1"/>
  <c r="D65" i="6"/>
  <c r="L65" i="6" s="1"/>
  <c r="D69" i="6"/>
  <c r="L69" i="6" s="1"/>
  <c r="D73" i="6"/>
  <c r="L73" i="6" s="1"/>
  <c r="D77" i="6"/>
  <c r="D80" i="6"/>
  <c r="L80" i="6" s="1"/>
  <c r="D83" i="6"/>
  <c r="D85" i="6"/>
  <c r="L85" i="6" s="1"/>
  <c r="D90" i="6"/>
  <c r="L90" i="6" s="1"/>
  <c r="D97" i="6"/>
  <c r="L97" i="6" s="1"/>
  <c r="D24" i="8"/>
  <c r="D8" i="1"/>
  <c r="L8" i="1" s="1"/>
  <c r="D10" i="1"/>
  <c r="D12" i="1"/>
  <c r="L12" i="1" s="1"/>
  <c r="D14" i="1"/>
  <c r="D17" i="1"/>
  <c r="L17" i="1" s="1"/>
  <c r="D18" i="1"/>
  <c r="L18" i="1" s="1"/>
  <c r="D20" i="1"/>
  <c r="L20" i="1" s="1"/>
  <c r="D23" i="1"/>
  <c r="D25" i="1"/>
  <c r="M25" i="1" s="1"/>
  <c r="D27" i="1"/>
  <c r="L27" i="1" s="1"/>
  <c r="D29" i="1"/>
  <c r="D31" i="1"/>
  <c r="L31" i="1" s="1"/>
  <c r="D33" i="1"/>
  <c r="L33" i="1" s="1"/>
  <c r="D35" i="1"/>
  <c r="D37" i="1"/>
  <c r="D39" i="1"/>
  <c r="D41" i="1"/>
  <c r="D43" i="1"/>
  <c r="D45" i="1"/>
  <c r="D47" i="1"/>
  <c r="D49" i="1"/>
  <c r="L49" i="1" s="1"/>
  <c r="D51" i="1"/>
  <c r="D53" i="1"/>
  <c r="D54" i="1"/>
  <c r="L54" i="1" s="1"/>
  <c r="D56" i="1"/>
  <c r="L56" i="1" s="1"/>
  <c r="D58" i="1"/>
  <c r="D60" i="1"/>
  <c r="L60" i="1" s="1"/>
  <c r="D62" i="1"/>
  <c r="D64" i="1"/>
  <c r="L64" i="1" s="1"/>
  <c r="D66" i="1"/>
  <c r="D68" i="1"/>
  <c r="L68" i="1" s="1"/>
  <c r="D70" i="1"/>
  <c r="L70" i="1" s="1"/>
  <c r="D72" i="1"/>
  <c r="L72" i="1" s="1"/>
  <c r="D74" i="1"/>
  <c r="D76" i="1"/>
  <c r="L76" i="1" s="1"/>
  <c r="D78" i="1"/>
  <c r="L78" i="1" s="1"/>
  <c r="D80" i="1"/>
  <c r="L80" i="1" s="1"/>
  <c r="D82" i="1"/>
  <c r="D84" i="1"/>
  <c r="L84" i="1" s="1"/>
  <c r="D86" i="1"/>
  <c r="D89" i="1"/>
  <c r="L89" i="1" s="1"/>
  <c r="D14" i="3"/>
  <c r="M14" i="3" s="1"/>
  <c r="D17" i="3"/>
  <c r="D26" i="3"/>
  <c r="D36" i="3"/>
  <c r="L36" i="3" s="1"/>
  <c r="D39" i="3"/>
  <c r="D49" i="3"/>
  <c r="D57" i="3"/>
  <c r="D63" i="3"/>
  <c r="D66" i="3"/>
  <c r="D79" i="3"/>
  <c r="D82" i="3"/>
  <c r="M82" i="3" s="1"/>
  <c r="D95" i="3"/>
  <c r="D98" i="3"/>
  <c r="L98" i="3" s="1"/>
  <c r="D9" i="5"/>
  <c r="D11" i="5"/>
  <c r="M11" i="5" s="1"/>
  <c r="D13" i="5"/>
  <c r="M13" i="5" s="1"/>
  <c r="D15" i="5"/>
  <c r="N15" i="5" s="1"/>
  <c r="D17" i="5"/>
  <c r="D19" i="5"/>
  <c r="D21" i="5"/>
  <c r="L21" i="5" s="1"/>
  <c r="D23" i="5"/>
  <c r="L23" i="5" s="1"/>
  <c r="D25" i="5"/>
  <c r="D27" i="5"/>
  <c r="M27" i="5" s="1"/>
  <c r="D29" i="5"/>
  <c r="L29" i="5" s="1"/>
  <c r="D32" i="5"/>
  <c r="D34" i="5"/>
  <c r="D36" i="5"/>
  <c r="L36" i="5" s="1"/>
  <c r="D38" i="5"/>
  <c r="L38" i="5" s="1"/>
  <c r="D40" i="5"/>
  <c r="L40" i="5" s="1"/>
  <c r="D42" i="5"/>
  <c r="D44" i="5"/>
  <c r="M44" i="5" s="1"/>
  <c r="D46" i="5"/>
  <c r="L46" i="5" s="1"/>
  <c r="D48" i="5"/>
  <c r="D50" i="5"/>
  <c r="D52" i="5"/>
  <c r="L52" i="5" s="1"/>
  <c r="D54" i="5"/>
  <c r="L54" i="5" s="1"/>
  <c r="D56" i="5"/>
  <c r="L56" i="5" s="1"/>
  <c r="D58" i="5"/>
  <c r="D60" i="5"/>
  <c r="D62" i="5"/>
  <c r="M62" i="5" s="1"/>
  <c r="D64" i="5"/>
  <c r="D65" i="5"/>
  <c r="D67" i="5"/>
  <c r="L67" i="5" s="1"/>
  <c r="D69" i="5"/>
  <c r="L69" i="5" s="1"/>
  <c r="D71" i="5"/>
  <c r="L71" i="5" s="1"/>
  <c r="D73" i="5"/>
  <c r="L73" i="5" s="1"/>
  <c r="D76" i="5"/>
  <c r="D78" i="5"/>
  <c r="D79" i="5"/>
  <c r="D81" i="5"/>
  <c r="L81" i="5" s="1"/>
  <c r="D83" i="5"/>
  <c r="D85" i="5"/>
  <c r="L85" i="5" s="1"/>
  <c r="D87" i="5"/>
  <c r="L87" i="5" s="1"/>
  <c r="D89" i="5"/>
  <c r="L89" i="5" s="1"/>
  <c r="D91" i="5"/>
  <c r="D92" i="5"/>
  <c r="M92" i="5" s="1"/>
  <c r="D95" i="5"/>
  <c r="L95" i="5" s="1"/>
  <c r="D97" i="5"/>
  <c r="D99" i="5"/>
  <c r="M99" i="5" s="1"/>
  <c r="D101" i="5"/>
  <c r="L101" i="5" s="1"/>
  <c r="D8" i="7"/>
  <c r="D10" i="7"/>
  <c r="L10" i="7" s="1"/>
  <c r="D12" i="7"/>
  <c r="L12" i="7" s="1"/>
  <c r="D14" i="7"/>
  <c r="D16" i="7"/>
  <c r="D19" i="7"/>
  <c r="L19" i="7" s="1"/>
  <c r="D21" i="7"/>
  <c r="L21" i="7" s="1"/>
  <c r="D23" i="7"/>
  <c r="M23" i="7" s="1"/>
  <c r="D25" i="7"/>
  <c r="L25" i="7" s="1"/>
  <c r="D27" i="7"/>
  <c r="L27" i="7" s="1"/>
  <c r="D29" i="7"/>
  <c r="D31" i="7"/>
  <c r="L31" i="7" s="1"/>
  <c r="D33" i="7"/>
  <c r="L33" i="7" s="1"/>
  <c r="D36" i="7"/>
  <c r="D38" i="7"/>
  <c r="L38" i="7" s="1"/>
  <c r="D40" i="7"/>
  <c r="D42" i="7"/>
  <c r="L42" i="7" s="1"/>
  <c r="D44" i="7"/>
  <c r="D46" i="7"/>
  <c r="L46" i="7" s="1"/>
  <c r="D48" i="7"/>
  <c r="M48" i="7" s="1"/>
  <c r="D51" i="7"/>
  <c r="D8" i="9"/>
  <c r="L8" i="9" s="1"/>
  <c r="D10" i="9"/>
  <c r="L10" i="9" s="1"/>
  <c r="D11" i="9"/>
  <c r="D13" i="9"/>
  <c r="L13" i="9" s="1"/>
  <c r="D15" i="9"/>
  <c r="L15" i="9" s="1"/>
  <c r="D17" i="9"/>
  <c r="L17" i="9" s="1"/>
  <c r="D19" i="9"/>
  <c r="D21" i="9"/>
  <c r="L21" i="9" s="1"/>
  <c r="D23" i="9"/>
  <c r="L23" i="9" s="1"/>
  <c r="D25" i="9"/>
  <c r="D28" i="9"/>
  <c r="L28" i="9" s="1"/>
  <c r="D30" i="9"/>
  <c r="D31" i="9"/>
  <c r="L31" i="9" s="1"/>
  <c r="D33" i="9"/>
  <c r="L33" i="9" s="1"/>
  <c r="D35" i="9"/>
  <c r="L35" i="9" s="1"/>
  <c r="D37" i="9"/>
  <c r="L37" i="9" s="1"/>
  <c r="D40" i="9"/>
  <c r="L40" i="9" s="1"/>
  <c r="D41" i="9"/>
  <c r="L41" i="9" s="1"/>
  <c r="D43" i="9"/>
  <c r="M43" i="9" s="1"/>
  <c r="D45" i="9"/>
  <c r="L45" i="9" s="1"/>
  <c r="D48" i="9"/>
  <c r="L48" i="9" s="1"/>
  <c r="D50" i="9"/>
  <c r="D51" i="9"/>
  <c r="L51" i="9" s="1"/>
  <c r="D53" i="9"/>
  <c r="L53" i="9" s="1"/>
  <c r="D55" i="9"/>
  <c r="L55" i="9" s="1"/>
  <c r="D57" i="9"/>
  <c r="D60" i="9"/>
  <c r="L60" i="9" s="1"/>
  <c r="D62" i="9"/>
  <c r="L62" i="9" s="1"/>
  <c r="D64" i="9"/>
  <c r="L64" i="9" s="1"/>
  <c r="D66" i="9"/>
  <c r="D68" i="9"/>
  <c r="M68" i="9" s="1"/>
  <c r="D70" i="9"/>
  <c r="D73" i="9"/>
  <c r="L73" i="9" s="1"/>
  <c r="D74" i="9"/>
  <c r="L74" i="9" s="1"/>
  <c r="D76" i="9"/>
  <c r="L76" i="9" s="1"/>
  <c r="D78" i="9"/>
  <c r="L78" i="9" s="1"/>
  <c r="D80" i="9"/>
  <c r="L80" i="9" s="1"/>
  <c r="D83" i="9"/>
  <c r="L83" i="9" s="1"/>
  <c r="D85" i="9"/>
  <c r="L85" i="9" s="1"/>
  <c r="D86" i="9"/>
  <c r="D88" i="9"/>
  <c r="L88" i="9" s="1"/>
  <c r="D90" i="9"/>
  <c r="L90" i="9" s="1"/>
  <c r="D92" i="9"/>
  <c r="L92" i="9" s="1"/>
  <c r="D94" i="9"/>
  <c r="L94" i="9" s="1"/>
  <c r="D96" i="9"/>
  <c r="L96" i="9" s="1"/>
  <c r="D98" i="9"/>
  <c r="D100" i="9"/>
  <c r="D102" i="9"/>
  <c r="D104" i="9"/>
  <c r="L104" i="9" s="1"/>
  <c r="D106" i="9"/>
  <c r="L106" i="9" s="1"/>
  <c r="D108" i="9"/>
  <c r="L108" i="9" s="1"/>
  <c r="D110" i="9"/>
  <c r="N110" i="9" s="1"/>
  <c r="D112" i="9"/>
  <c r="L112" i="9" s="1"/>
  <c r="D115" i="9"/>
  <c r="L115" i="9" s="1"/>
  <c r="D9" i="14"/>
  <c r="D11" i="14"/>
  <c r="L11" i="14" s="1"/>
  <c r="D12" i="14"/>
  <c r="L12" i="14" s="1"/>
  <c r="D14" i="14"/>
  <c r="L14" i="14" s="1"/>
  <c r="D15" i="14"/>
  <c r="D16" i="14"/>
  <c r="L16" i="14" s="1"/>
  <c r="D17" i="14"/>
  <c r="D18" i="14"/>
  <c r="L18" i="14" s="1"/>
  <c r="D19" i="14"/>
  <c r="L19" i="14" s="1"/>
  <c r="D20" i="14"/>
  <c r="L20" i="14" s="1"/>
  <c r="D21" i="14"/>
  <c r="D22" i="14"/>
  <c r="L22" i="14" s="1"/>
  <c r="D23" i="14"/>
  <c r="L23" i="14" s="1"/>
  <c r="D24" i="14"/>
  <c r="D25" i="14"/>
  <c r="D26" i="14"/>
  <c r="L26" i="14" s="1"/>
  <c r="D27" i="14"/>
  <c r="L27" i="14" s="1"/>
  <c r="D28" i="14"/>
  <c r="D29" i="14"/>
  <c r="D30" i="14"/>
  <c r="D31" i="14"/>
  <c r="D32" i="14"/>
  <c r="L32" i="14" s="1"/>
  <c r="D33" i="14"/>
  <c r="D34" i="14"/>
  <c r="L34" i="14" s="1"/>
  <c r="D35" i="14"/>
  <c r="L35" i="14" s="1"/>
  <c r="D36" i="14"/>
  <c r="L36" i="14" s="1"/>
  <c r="D37" i="14"/>
  <c r="D38" i="14"/>
  <c r="L38" i="14" s="1"/>
  <c r="D39" i="14"/>
  <c r="L39" i="14" s="1"/>
  <c r="D40" i="14"/>
  <c r="L40" i="14" s="1"/>
  <c r="D41" i="14"/>
  <c r="D42" i="14"/>
  <c r="L42" i="14" s="1"/>
  <c r="D43" i="14"/>
  <c r="L43" i="14" s="1"/>
  <c r="D44" i="14"/>
  <c r="L44" i="14" s="1"/>
  <c r="D45" i="14"/>
  <c r="D46" i="14"/>
  <c r="L46" i="14" s="1"/>
  <c r="D47" i="14"/>
  <c r="D48" i="14"/>
  <c r="L48" i="14" s="1"/>
  <c r="D49" i="14"/>
  <c r="D50" i="14"/>
  <c r="L50" i="14" s="1"/>
  <c r="D51" i="14"/>
  <c r="D52" i="14"/>
  <c r="L52" i="14" s="1"/>
  <c r="D53" i="14"/>
  <c r="D54" i="14"/>
  <c r="D55" i="14"/>
  <c r="L55" i="14" s="1"/>
  <c r="D56" i="14"/>
  <c r="L56" i="14" s="1"/>
  <c r="D57" i="14"/>
  <c r="D58" i="14"/>
  <c r="L58" i="14" s="1"/>
  <c r="D59" i="14"/>
  <c r="D60" i="14"/>
  <c r="L60" i="14" s="1"/>
  <c r="D61" i="14"/>
  <c r="D62" i="14"/>
  <c r="D64" i="14"/>
  <c r="L64" i="14" s="1"/>
  <c r="D8" i="16"/>
  <c r="L8" i="16" s="1"/>
  <c r="D9" i="16"/>
  <c r="L9" i="16" s="1"/>
  <c r="D10" i="16"/>
  <c r="L10" i="16" s="1"/>
  <c r="D11" i="16"/>
  <c r="L11" i="16" s="1"/>
  <c r="D12" i="16"/>
  <c r="L12" i="16" s="1"/>
  <c r="D13" i="16"/>
  <c r="L13" i="16" s="1"/>
  <c r="D14" i="16"/>
  <c r="L14" i="16" s="1"/>
  <c r="D15" i="16"/>
  <c r="N15" i="16" s="1"/>
  <c r="D16" i="16"/>
  <c r="D17" i="16"/>
  <c r="L17" i="16" s="1"/>
  <c r="D18" i="16"/>
  <c r="L18" i="16" s="1"/>
  <c r="D19" i="16"/>
  <c r="D20" i="16"/>
  <c r="L20" i="16" s="1"/>
  <c r="D21" i="16"/>
  <c r="L21" i="16" s="1"/>
  <c r="D22" i="16"/>
  <c r="L22" i="16" s="1"/>
  <c r="D23" i="16"/>
  <c r="D24" i="16"/>
  <c r="D25" i="16"/>
  <c r="L25" i="16" s="1"/>
  <c r="D26" i="16"/>
  <c r="D27" i="16"/>
  <c r="L27" i="16" s="1"/>
  <c r="D28" i="16"/>
  <c r="D29" i="16"/>
  <c r="L29" i="16" s="1"/>
  <c r="D30" i="16"/>
  <c r="L30" i="16" s="1"/>
  <c r="D31" i="16"/>
  <c r="M31" i="16" s="1"/>
  <c r="D32" i="16"/>
  <c r="L32" i="16" s="1"/>
  <c r="D33" i="16"/>
  <c r="L33" i="16" s="1"/>
  <c r="D34" i="16"/>
  <c r="L34" i="16" s="1"/>
  <c r="D35" i="16"/>
  <c r="D36" i="16"/>
  <c r="D37" i="16"/>
  <c r="L37" i="16" s="1"/>
  <c r="D38" i="16"/>
  <c r="L38" i="16" s="1"/>
  <c r="D39" i="16"/>
  <c r="M39" i="16" s="1"/>
  <c r="D8" i="18"/>
  <c r="L8" i="18" s="1"/>
  <c r="D9" i="18"/>
  <c r="L9" i="18" s="1"/>
  <c r="D10" i="18"/>
  <c r="M10" i="18" s="1"/>
  <c r="D11" i="18"/>
  <c r="L11" i="18" s="1"/>
  <c r="D12" i="18"/>
  <c r="L12" i="18" s="1"/>
  <c r="D13" i="18"/>
  <c r="L13" i="18" s="1"/>
  <c r="D14" i="18"/>
  <c r="L14" i="18" s="1"/>
  <c r="D15" i="18"/>
  <c r="L15" i="18" s="1"/>
  <c r="D16" i="18"/>
  <c r="D17" i="18"/>
  <c r="L17" i="18" s="1"/>
  <c r="D18" i="18"/>
  <c r="D19" i="18"/>
  <c r="L19" i="18" s="1"/>
  <c r="D20" i="18"/>
  <c r="L20" i="18" s="1"/>
  <c r="D21" i="18"/>
  <c r="L21" i="18" s="1"/>
  <c r="D22" i="18"/>
  <c r="D23" i="18"/>
  <c r="L23" i="18" s="1"/>
  <c r="D24" i="18"/>
  <c r="L24" i="18" s="1"/>
  <c r="D25" i="18"/>
  <c r="L25" i="18" s="1"/>
  <c r="D26" i="18"/>
  <c r="D27" i="18"/>
  <c r="M27" i="18" s="1"/>
  <c r="D28" i="18"/>
  <c r="L28" i="18" s="1"/>
  <c r="D29" i="18"/>
  <c r="L29" i="18" s="1"/>
  <c r="D30" i="18"/>
  <c r="L30" i="18" s="1"/>
  <c r="D31" i="18"/>
  <c r="N31" i="18" s="1"/>
  <c r="D32" i="18"/>
  <c r="L32" i="18" s="1"/>
  <c r="D33" i="18"/>
  <c r="L33" i="18" s="1"/>
  <c r="D34" i="18"/>
  <c r="D35" i="18"/>
  <c r="L35" i="18" s="1"/>
  <c r="D36" i="18"/>
  <c r="L36" i="18" s="1"/>
  <c r="D37" i="18"/>
  <c r="L37" i="18" s="1"/>
  <c r="D38" i="18"/>
  <c r="N38" i="18" s="1"/>
  <c r="D39" i="18"/>
  <c r="L39" i="18" s="1"/>
  <c r="D40" i="18"/>
  <c r="L40" i="18" s="1"/>
  <c r="D41" i="18"/>
  <c r="L41" i="18" s="1"/>
  <c r="D42" i="18"/>
  <c r="M42" i="18" s="1"/>
  <c r="D43" i="18"/>
  <c r="L43" i="18" s="1"/>
  <c r="D44" i="18"/>
  <c r="L44" i="18" s="1"/>
  <c r="D45" i="18"/>
  <c r="L45" i="18" s="1"/>
  <c r="D46" i="18"/>
  <c r="N46" i="18" s="1"/>
  <c r="D47" i="18"/>
  <c r="L47" i="18" s="1"/>
  <c r="D48" i="18"/>
  <c r="L48" i="18" s="1"/>
  <c r="D49" i="18"/>
  <c r="L49" i="18" s="1"/>
  <c r="D50" i="18"/>
  <c r="D51" i="18"/>
  <c r="L51" i="18" s="1"/>
  <c r="D52" i="18"/>
  <c r="L52" i="18" s="1"/>
  <c r="D53" i="18"/>
  <c r="L53" i="18" s="1"/>
  <c r="D54" i="18"/>
  <c r="L54" i="18" s="1"/>
  <c r="D55" i="18"/>
  <c r="L55" i="18" s="1"/>
  <c r="D56" i="18"/>
  <c r="L56" i="18" s="1"/>
  <c r="D57" i="18"/>
  <c r="L57" i="18" s="1"/>
  <c r="D58" i="18"/>
  <c r="M58" i="18" s="1"/>
  <c r="D59" i="18"/>
  <c r="L59" i="18" s="1"/>
  <c r="D60" i="18"/>
  <c r="D61" i="18"/>
  <c r="L61" i="18" s="1"/>
  <c r="D62" i="18"/>
  <c r="D63" i="18"/>
  <c r="L63" i="18" s="1"/>
  <c r="D64" i="18"/>
  <c r="D65" i="18"/>
  <c r="L65" i="18" s="1"/>
  <c r="D66" i="18"/>
  <c r="M66" i="18" s="1"/>
  <c r="D67" i="18"/>
  <c r="L67" i="18" s="1"/>
  <c r="D68" i="18"/>
  <c r="D69" i="18"/>
  <c r="L69" i="18" s="1"/>
  <c r="D70" i="18"/>
  <c r="D71" i="18"/>
  <c r="L71" i="18" s="1"/>
  <c r="D72" i="18"/>
  <c r="L72" i="18" s="1"/>
  <c r="D73" i="18"/>
  <c r="L73" i="18" s="1"/>
  <c r="D74" i="18"/>
  <c r="M74" i="18" s="1"/>
  <c r="D75" i="18"/>
  <c r="L75" i="18" s="1"/>
  <c r="D76" i="18"/>
  <c r="L76" i="18" s="1"/>
  <c r="D77" i="18"/>
  <c r="L77" i="18" s="1"/>
  <c r="D78" i="18"/>
  <c r="L78" i="18" s="1"/>
  <c r="D79" i="18"/>
  <c r="L79" i="18" s="1"/>
  <c r="D80" i="18"/>
  <c r="L80" i="18" s="1"/>
  <c r="D81" i="18"/>
  <c r="L81" i="18" s="1"/>
  <c r="D82" i="18"/>
  <c r="D83" i="18"/>
  <c r="L83" i="18" s="1"/>
  <c r="D84" i="18"/>
  <c r="L84" i="18" s="1"/>
  <c r="D85" i="18"/>
  <c r="L85" i="18" s="1"/>
  <c r="D86" i="18"/>
  <c r="D87" i="18"/>
  <c r="L87" i="18" s="1"/>
  <c r="D88" i="18"/>
  <c r="L88" i="18" s="1"/>
  <c r="D89" i="18"/>
  <c r="L89" i="18" s="1"/>
  <c r="D90" i="18"/>
  <c r="M90" i="18" s="1"/>
  <c r="D91" i="18"/>
  <c r="N91" i="18" s="1"/>
  <c r="D92" i="18"/>
  <c r="L92" i="18" s="1"/>
  <c r="D93" i="18"/>
  <c r="L93" i="18" s="1"/>
  <c r="D94" i="18"/>
  <c r="N94" i="18" s="1"/>
  <c r="D95" i="18"/>
  <c r="D96" i="18"/>
  <c r="D97" i="18"/>
  <c r="L97" i="18" s="1"/>
  <c r="D98" i="18"/>
  <c r="M98" i="18" s="1"/>
  <c r="D99" i="18"/>
  <c r="L99" i="18" s="1"/>
  <c r="D100" i="18"/>
  <c r="D8" i="20"/>
  <c r="L8" i="20" s="1"/>
  <c r="D9" i="20"/>
  <c r="D10" i="20"/>
  <c r="L10" i="20" s="1"/>
  <c r="D11" i="20"/>
  <c r="L11" i="20" s="1"/>
  <c r="D12" i="20"/>
  <c r="D13" i="20"/>
  <c r="L13" i="20" s="1"/>
  <c r="D14" i="20"/>
  <c r="L14" i="20" s="1"/>
  <c r="D15" i="20"/>
  <c r="D16" i="20"/>
  <c r="D17" i="20"/>
  <c r="D18" i="20"/>
  <c r="L18" i="20" s="1"/>
  <c r="D19" i="20"/>
  <c r="D20" i="20"/>
  <c r="D21" i="20"/>
  <c r="D22" i="20"/>
  <c r="L22" i="20" s="1"/>
  <c r="D23" i="20"/>
  <c r="M23" i="20" s="1"/>
  <c r="D24" i="20"/>
  <c r="D25" i="20"/>
  <c r="D26" i="20"/>
  <c r="L26" i="20" s="1"/>
  <c r="D27" i="20"/>
  <c r="D28" i="20"/>
  <c r="D29" i="20"/>
  <c r="L29" i="20" s="1"/>
  <c r="D30" i="20"/>
  <c r="D31" i="20"/>
  <c r="L31" i="20" s="1"/>
  <c r="D32" i="20"/>
  <c r="D33" i="20"/>
  <c r="D34" i="20"/>
  <c r="L34" i="20" s="1"/>
  <c r="D35" i="20"/>
  <c r="D36" i="20"/>
  <c r="D37" i="20"/>
  <c r="M37" i="20" s="1"/>
  <c r="D38" i="20"/>
  <c r="L38" i="20" s="1"/>
  <c r="D39" i="20"/>
  <c r="L39" i="20" s="1"/>
  <c r="D40" i="20"/>
  <c r="D41" i="20"/>
  <c r="D42" i="20"/>
  <c r="L42" i="20" s="1"/>
  <c r="D43" i="20"/>
  <c r="D44" i="20"/>
  <c r="D45" i="20"/>
  <c r="M45" i="20" s="1"/>
  <c r="D46" i="20"/>
  <c r="D47" i="20"/>
  <c r="D48" i="20"/>
  <c r="D49" i="20"/>
  <c r="N49" i="20" s="1"/>
  <c r="D50" i="20"/>
  <c r="L50" i="20" s="1"/>
  <c r="D51" i="20"/>
  <c r="L51" i="20" s="1"/>
  <c r="D52" i="20"/>
  <c r="D53" i="20"/>
  <c r="M53" i="20" s="1"/>
  <c r="D54" i="20"/>
  <c r="L54" i="20" s="1"/>
  <c r="D55" i="20"/>
  <c r="M55" i="20" s="1"/>
  <c r="D56" i="20"/>
  <c r="D57" i="20"/>
  <c r="D58" i="20"/>
  <c r="L58" i="20" s="1"/>
  <c r="D59" i="20"/>
  <c r="D60" i="20"/>
  <c r="D61" i="20"/>
  <c r="L61" i="20" s="1"/>
  <c r="D62" i="20"/>
  <c r="L62" i="20" s="1"/>
  <c r="D63" i="20"/>
  <c r="D64" i="20"/>
  <c r="D65" i="20"/>
  <c r="D66" i="20"/>
  <c r="L66" i="20" s="1"/>
  <c r="D67" i="20"/>
  <c r="L67" i="20" s="1"/>
  <c r="D68" i="20"/>
  <c r="D69" i="20"/>
  <c r="M69" i="20" s="1"/>
  <c r="D70" i="20"/>
  <c r="L70" i="20" s="1"/>
  <c r="D71" i="20"/>
  <c r="N71" i="20" s="1"/>
  <c r="D72" i="20"/>
  <c r="D8" i="21"/>
  <c r="L8" i="21" s="1"/>
  <c r="D9" i="21"/>
  <c r="L9" i="21" s="1"/>
  <c r="D10" i="21"/>
  <c r="L10" i="21" s="1"/>
  <c r="D11" i="21"/>
  <c r="L11" i="21" s="1"/>
  <c r="D12" i="21"/>
  <c r="D13" i="21"/>
  <c r="D14" i="21"/>
  <c r="L14" i="21" s="1"/>
  <c r="D15" i="21"/>
  <c r="L15" i="21" s="1"/>
  <c r="D16" i="21"/>
  <c r="D17" i="21"/>
  <c r="N17" i="21" s="1"/>
  <c r="D18" i="3"/>
  <c r="L18" i="3" s="1"/>
  <c r="D28" i="3"/>
  <c r="D41" i="3"/>
  <c r="D55" i="3"/>
  <c r="M55" i="3" s="1"/>
  <c r="D71" i="3"/>
  <c r="L71" i="3" s="1"/>
  <c r="D87" i="3"/>
  <c r="D96" i="3"/>
  <c r="D8" i="6"/>
  <c r="L8" i="6" s="1"/>
  <c r="D11" i="6"/>
  <c r="D15" i="6"/>
  <c r="L15" i="6" s="1"/>
  <c r="D17" i="6"/>
  <c r="L17" i="6" s="1"/>
  <c r="D21" i="6"/>
  <c r="L21" i="6" s="1"/>
  <c r="D24" i="6"/>
  <c r="L24" i="6" s="1"/>
  <c r="D28" i="6"/>
  <c r="L28" i="6" s="1"/>
  <c r="D31" i="6"/>
  <c r="L31" i="6" s="1"/>
  <c r="D35" i="6"/>
  <c r="L35" i="6" s="1"/>
  <c r="D39" i="6"/>
  <c r="D43" i="6"/>
  <c r="D48" i="6"/>
  <c r="D52" i="6"/>
  <c r="D55" i="6"/>
  <c r="M55" i="6" s="1"/>
  <c r="D57" i="6"/>
  <c r="D62" i="6"/>
  <c r="D66" i="6"/>
  <c r="L66" i="6" s="1"/>
  <c r="D68" i="6"/>
  <c r="L68" i="6" s="1"/>
  <c r="D72" i="6"/>
  <c r="L72" i="6" s="1"/>
  <c r="D76" i="6"/>
  <c r="L76" i="6" s="1"/>
  <c r="D79" i="6"/>
  <c r="L79" i="6" s="1"/>
  <c r="D82" i="6"/>
  <c r="D86" i="6"/>
  <c r="L86" i="6" s="1"/>
  <c r="D89" i="6"/>
  <c r="L89" i="6" s="1"/>
  <c r="D96" i="6"/>
  <c r="N96" i="6" s="1"/>
  <c r="D22" i="8"/>
  <c r="L22" i="8" s="1"/>
  <c r="D9" i="1"/>
  <c r="D11" i="1"/>
  <c r="D13" i="1"/>
  <c r="D15" i="1"/>
  <c r="D16" i="1"/>
  <c r="L16" i="1" s="1"/>
  <c r="D19" i="1"/>
  <c r="D21" i="1"/>
  <c r="N21" i="1" s="1"/>
  <c r="D22" i="1"/>
  <c r="L22" i="1" s="1"/>
  <c r="D24" i="1"/>
  <c r="L24" i="1" s="1"/>
  <c r="D26" i="1"/>
  <c r="D28" i="1"/>
  <c r="L28" i="1" s="1"/>
  <c r="D30" i="1"/>
  <c r="D32" i="1"/>
  <c r="L32" i="1" s="1"/>
  <c r="D34" i="1"/>
  <c r="D36" i="1"/>
  <c r="L36" i="1" s="1"/>
  <c r="D38" i="1"/>
  <c r="D40" i="1"/>
  <c r="L40" i="1" s="1"/>
  <c r="D42" i="1"/>
  <c r="L42" i="1" s="1"/>
  <c r="D44" i="1"/>
  <c r="L44" i="1" s="1"/>
  <c r="D46" i="1"/>
  <c r="D48" i="1"/>
  <c r="L48" i="1" s="1"/>
  <c r="D50" i="1"/>
  <c r="D52" i="1"/>
  <c r="L52" i="1" s="1"/>
  <c r="D55" i="1"/>
  <c r="L55" i="1" s="1"/>
  <c r="D57" i="1"/>
  <c r="D59" i="1"/>
  <c r="D61" i="1"/>
  <c r="M61" i="1" s="1"/>
  <c r="D63" i="1"/>
  <c r="L63" i="1" s="1"/>
  <c r="D65" i="1"/>
  <c r="D67" i="1"/>
  <c r="D69" i="1"/>
  <c r="D71" i="1"/>
  <c r="D73" i="1"/>
  <c r="D75" i="1"/>
  <c r="D77" i="1"/>
  <c r="D79" i="1"/>
  <c r="D81" i="1"/>
  <c r="D83" i="1"/>
  <c r="L83" i="1" s="1"/>
  <c r="D85" i="1"/>
  <c r="D87" i="1"/>
  <c r="D88" i="1"/>
  <c r="L88" i="1" s="1"/>
  <c r="D10" i="3"/>
  <c r="D13" i="3"/>
  <c r="L13" i="3" s="1"/>
  <c r="D20" i="3"/>
  <c r="L20" i="3" s="1"/>
  <c r="D23" i="3"/>
  <c r="D33" i="3"/>
  <c r="D42" i="3"/>
  <c r="L42" i="3" s="1"/>
  <c r="D52" i="3"/>
  <c r="L52" i="3" s="1"/>
  <c r="D58" i="3"/>
  <c r="D65" i="3"/>
  <c r="L65" i="3" s="1"/>
  <c r="D72" i="3"/>
  <c r="L72" i="3" s="1"/>
  <c r="D81" i="3"/>
  <c r="D88" i="3"/>
  <c r="D97" i="3"/>
  <c r="D8" i="5"/>
  <c r="N8" i="5" s="1"/>
  <c r="D10" i="5"/>
  <c r="M10" i="5" s="1"/>
  <c r="D12" i="5"/>
  <c r="D14" i="5"/>
  <c r="L14" i="5" s="1"/>
  <c r="D16" i="5"/>
  <c r="M16" i="5" s="1"/>
  <c r="D18" i="5"/>
  <c r="M18" i="5" s="1"/>
  <c r="D20" i="5"/>
  <c r="D22" i="5"/>
  <c r="D24" i="5"/>
  <c r="L24" i="5" s="1"/>
  <c r="D26" i="5"/>
  <c r="M26" i="5" s="1"/>
  <c r="D28" i="5"/>
  <c r="D30" i="5"/>
  <c r="D31" i="5"/>
  <c r="N31" i="5" s="1"/>
  <c r="D33" i="5"/>
  <c r="D35" i="5"/>
  <c r="D37" i="5"/>
  <c r="D39" i="5"/>
  <c r="L39" i="5" s="1"/>
  <c r="D41" i="5"/>
  <c r="D43" i="5"/>
  <c r="D45" i="5"/>
  <c r="M45" i="5" s="1"/>
  <c r="D47" i="5"/>
  <c r="L47" i="5" s="1"/>
  <c r="D49" i="5"/>
  <c r="L49" i="5" s="1"/>
  <c r="D51" i="5"/>
  <c r="D53" i="5"/>
  <c r="L53" i="5" s="1"/>
  <c r="D55" i="5"/>
  <c r="N55" i="5" s="1"/>
  <c r="D57" i="5"/>
  <c r="D59" i="5"/>
  <c r="D61" i="5"/>
  <c r="D63" i="5"/>
  <c r="L63" i="5" s="1"/>
  <c r="D66" i="5"/>
  <c r="L66" i="5" s="1"/>
  <c r="D68" i="5"/>
  <c r="D70" i="5"/>
  <c r="L70" i="5" s="1"/>
  <c r="D72" i="5"/>
  <c r="L72" i="5" s="1"/>
  <c r="D74" i="5"/>
  <c r="D75" i="5"/>
  <c r="D77" i="5"/>
  <c r="M77" i="5" s="1"/>
  <c r="D80" i="5"/>
  <c r="M80" i="5" s="1"/>
  <c r="D82" i="5"/>
  <c r="M82" i="5" s="1"/>
  <c r="D84" i="5"/>
  <c r="D86" i="5"/>
  <c r="L86" i="5" s="1"/>
  <c r="D88" i="5"/>
  <c r="M88" i="5" s="1"/>
  <c r="D90" i="5"/>
  <c r="L90" i="5" s="1"/>
  <c r="D93" i="5"/>
  <c r="L93" i="5" s="1"/>
  <c r="D94" i="5"/>
  <c r="L94" i="5" s="1"/>
  <c r="D96" i="5"/>
  <c r="D98" i="5"/>
  <c r="D100" i="5"/>
  <c r="D102" i="5"/>
  <c r="D9" i="7"/>
  <c r="L9" i="7" s="1"/>
  <c r="D11" i="7"/>
  <c r="L11" i="7" s="1"/>
  <c r="D13" i="7"/>
  <c r="L13" i="7" s="1"/>
  <c r="D15" i="7"/>
  <c r="L15" i="7" s="1"/>
  <c r="D17" i="7"/>
  <c r="L17" i="7" s="1"/>
  <c r="D18" i="7"/>
  <c r="L18" i="7" s="1"/>
  <c r="D20" i="7"/>
  <c r="D22" i="7"/>
  <c r="L22" i="7" s="1"/>
  <c r="D24" i="7"/>
  <c r="L24" i="7" s="1"/>
  <c r="D26" i="7"/>
  <c r="L26" i="7" s="1"/>
  <c r="D28" i="7"/>
  <c r="D30" i="7"/>
  <c r="L30" i="7" s="1"/>
  <c r="D32" i="7"/>
  <c r="L32" i="7" s="1"/>
  <c r="D34" i="7"/>
  <c r="L34" i="7" s="1"/>
  <c r="D35" i="7"/>
  <c r="L35" i="7" s="1"/>
  <c r="D37" i="7"/>
  <c r="L37" i="7" s="1"/>
  <c r="D39" i="7"/>
  <c r="L39" i="7" s="1"/>
  <c r="D41" i="7"/>
  <c r="L41" i="7" s="1"/>
  <c r="D43" i="7"/>
  <c r="L43" i="7" s="1"/>
  <c r="D45" i="7"/>
  <c r="L45" i="7" s="1"/>
  <c r="D47" i="7"/>
  <c r="L47" i="7" s="1"/>
  <c r="D49" i="7"/>
  <c r="D50" i="7"/>
  <c r="L50" i="7" s="1"/>
  <c r="D9" i="9"/>
  <c r="L9" i="9" s="1"/>
  <c r="D12" i="9"/>
  <c r="L12" i="9" s="1"/>
  <c r="D14" i="9"/>
  <c r="D16" i="9"/>
  <c r="D18" i="9"/>
  <c r="L18" i="9" s="1"/>
  <c r="D20" i="9"/>
  <c r="M20" i="9" s="1"/>
  <c r="D22" i="9"/>
  <c r="M22" i="9" s="1"/>
  <c r="D24" i="9"/>
  <c r="L24" i="9" s="1"/>
  <c r="D26" i="9"/>
  <c r="L26" i="9" s="1"/>
  <c r="D27" i="9"/>
  <c r="L27" i="9" s="1"/>
  <c r="D29" i="9"/>
  <c r="L29" i="9" s="1"/>
  <c r="D32" i="9"/>
  <c r="L32" i="9" s="1"/>
  <c r="D34" i="9"/>
  <c r="D36" i="9"/>
  <c r="N36" i="9" s="1"/>
  <c r="D38" i="9"/>
  <c r="M38" i="9" s="1"/>
  <c r="D39" i="9"/>
  <c r="L39" i="9" s="1"/>
  <c r="D42" i="9"/>
  <c r="L42" i="9" s="1"/>
  <c r="D44" i="9"/>
  <c r="L44" i="9" s="1"/>
  <c r="D46" i="9"/>
  <c r="D47" i="9"/>
  <c r="L47" i="9" s="1"/>
  <c r="D49" i="9"/>
  <c r="L49" i="9" s="1"/>
  <c r="D52" i="9"/>
  <c r="N52" i="9" s="1"/>
  <c r="D54" i="9"/>
  <c r="M54" i="9" s="1"/>
  <c r="D56" i="9"/>
  <c r="L56" i="9" s="1"/>
  <c r="D58" i="9"/>
  <c r="D59" i="9"/>
  <c r="L59" i="9" s="1"/>
  <c r="D61" i="9"/>
  <c r="L61" i="9" s="1"/>
  <c r="D63" i="9"/>
  <c r="L63" i="9" s="1"/>
  <c r="D65" i="9"/>
  <c r="L65" i="9" s="1"/>
  <c r="D67" i="9"/>
  <c r="L67" i="9" s="1"/>
  <c r="D69" i="9"/>
  <c r="L69" i="9" s="1"/>
  <c r="D71" i="9"/>
  <c r="L71" i="9" s="1"/>
  <c r="D72" i="9"/>
  <c r="L72" i="9" s="1"/>
  <c r="D75" i="9"/>
  <c r="L75" i="9" s="1"/>
  <c r="D77" i="9"/>
  <c r="L77" i="9" s="1"/>
  <c r="D79" i="9"/>
  <c r="L79" i="9" s="1"/>
  <c r="D81" i="9"/>
  <c r="L81" i="9" s="1"/>
  <c r="D82" i="9"/>
  <c r="D84" i="9"/>
  <c r="N84" i="9" s="1"/>
  <c r="D87" i="9"/>
  <c r="L87" i="9" s="1"/>
  <c r="D89" i="9"/>
  <c r="D91" i="9"/>
  <c r="M91" i="9" s="1"/>
  <c r="D93" i="9"/>
  <c r="L93" i="9" s="1"/>
  <c r="D95" i="9"/>
  <c r="L95" i="9" s="1"/>
  <c r="D97" i="9"/>
  <c r="D99" i="9"/>
  <c r="L99" i="9" s="1"/>
  <c r="D101" i="9"/>
  <c r="L101" i="9" s="1"/>
  <c r="D103" i="9"/>
  <c r="L103" i="9" s="1"/>
  <c r="D105" i="9"/>
  <c r="D107" i="9"/>
  <c r="N107" i="9" s="1"/>
  <c r="D109" i="9"/>
  <c r="L109" i="9" s="1"/>
  <c r="D111" i="9"/>
  <c r="L111" i="9" s="1"/>
  <c r="D113" i="9"/>
  <c r="D114" i="9"/>
  <c r="D8" i="14"/>
  <c r="L8" i="14" s="1"/>
  <c r="D10" i="14"/>
  <c r="L10" i="14" s="1"/>
  <c r="D13" i="14"/>
  <c r="L13" i="14" s="1"/>
  <c r="D63" i="14"/>
  <c r="D9" i="3"/>
  <c r="L9" i="3" s="1"/>
  <c r="D16" i="3"/>
  <c r="D19" i="3"/>
  <c r="D22" i="3"/>
  <c r="L22" i="3" s="1"/>
  <c r="D29" i="3"/>
  <c r="D32" i="3"/>
  <c r="D35" i="3"/>
  <c r="D38" i="3"/>
  <c r="D45" i="3"/>
  <c r="D48" i="3"/>
  <c r="D51" i="3"/>
  <c r="M51" i="3" s="1"/>
  <c r="D61" i="3"/>
  <c r="M61" i="3" s="1"/>
  <c r="D62" i="3"/>
  <c r="L62" i="3" s="1"/>
  <c r="D68" i="3"/>
  <c r="D75" i="3"/>
  <c r="M75" i="3" s="1"/>
  <c r="D77" i="3"/>
  <c r="M77" i="3" s="1"/>
  <c r="D78" i="3"/>
  <c r="L78" i="3" s="1"/>
  <c r="D84" i="3"/>
  <c r="D91" i="3"/>
  <c r="L91" i="3" s="1"/>
  <c r="D93" i="3"/>
  <c r="M93" i="3" s="1"/>
  <c r="D94" i="3"/>
  <c r="N62" i="1"/>
  <c r="M74" i="1"/>
  <c r="N80" i="3"/>
  <c r="N96" i="3"/>
  <c r="N123" i="15"/>
  <c r="M104" i="15"/>
  <c r="M27" i="14"/>
  <c r="N34" i="13"/>
  <c r="M73" i="12"/>
  <c r="M10" i="12"/>
  <c r="M72" i="11"/>
  <c r="M24" i="11"/>
  <c r="M96" i="9"/>
  <c r="M79" i="9"/>
  <c r="N74" i="9"/>
  <c r="M59" i="9"/>
  <c r="M33" i="9"/>
  <c r="N103" i="10"/>
  <c r="N57" i="10"/>
  <c r="M39" i="8"/>
  <c r="M36" i="8"/>
  <c r="M36" i="7"/>
  <c r="M67" i="15"/>
  <c r="N40" i="14"/>
  <c r="M84" i="11"/>
  <c r="M112" i="9"/>
  <c r="M75" i="9"/>
  <c r="M32" i="9"/>
  <c r="M90" i="10"/>
  <c r="M70" i="8"/>
  <c r="M38" i="8"/>
  <c r="N28" i="8"/>
  <c r="M83" i="7"/>
  <c r="N30" i="15"/>
  <c r="M50" i="14"/>
  <c r="N11" i="11"/>
  <c r="M70" i="7"/>
  <c r="N26" i="7"/>
  <c r="M13" i="7"/>
  <c r="N95" i="5"/>
  <c r="M49" i="5"/>
  <c r="M34" i="5"/>
  <c r="M23" i="13"/>
  <c r="N43" i="11"/>
  <c r="M77" i="9"/>
  <c r="M64" i="9"/>
  <c r="M93" i="10"/>
  <c r="M75" i="7"/>
  <c r="M51" i="7"/>
  <c r="M12" i="7"/>
  <c r="M78" i="6"/>
  <c r="N67" i="6"/>
  <c r="M21" i="6"/>
  <c r="M56" i="5"/>
  <c r="M50" i="5"/>
  <c r="M19" i="5"/>
  <c r="M64" i="15"/>
  <c r="M46" i="15"/>
  <c r="N61" i="12"/>
  <c r="M13" i="12"/>
  <c r="M43" i="7"/>
  <c r="M8" i="7"/>
  <c r="M53" i="6"/>
  <c r="N28" i="6"/>
  <c r="N90" i="5"/>
  <c r="M46" i="3"/>
  <c r="N73" i="1"/>
  <c r="N38" i="1"/>
  <c r="M41" i="25"/>
  <c r="M14" i="22"/>
  <c r="M27" i="16"/>
  <c r="N41" i="12"/>
  <c r="M38" i="12"/>
  <c r="M47" i="9"/>
  <c r="M39" i="9"/>
  <c r="M19" i="7"/>
  <c r="N31" i="6"/>
  <c r="M16" i="6"/>
  <c r="M51" i="5"/>
  <c r="M62" i="15"/>
  <c r="M76" i="12"/>
  <c r="N70" i="6"/>
  <c r="M69" i="5"/>
  <c r="N37" i="5"/>
  <c r="M17" i="5"/>
  <c r="N57" i="1"/>
  <c r="N54" i="1"/>
  <c r="N15" i="22"/>
  <c r="M29" i="17"/>
  <c r="M101" i="12"/>
  <c r="N83" i="9"/>
  <c r="M74" i="10"/>
  <c r="M29" i="10"/>
  <c r="M61" i="8"/>
  <c r="M58" i="7"/>
  <c r="N14" i="1"/>
  <c r="N25" i="3"/>
  <c r="M40" i="3"/>
  <c r="M19" i="3"/>
  <c r="N79" i="5"/>
  <c r="N23" i="10"/>
  <c r="N60" i="5"/>
  <c r="N65" i="6"/>
  <c r="N55" i="7"/>
  <c r="N99" i="10"/>
  <c r="N34" i="7"/>
  <c r="N37" i="9"/>
  <c r="M43" i="5"/>
  <c r="M22" i="6"/>
  <c r="N52" i="6"/>
  <c r="N55" i="6"/>
  <c r="M57" i="6"/>
  <c r="N60" i="6"/>
  <c r="M79" i="6"/>
  <c r="N99" i="6"/>
  <c r="M20" i="7"/>
  <c r="N33" i="7"/>
  <c r="M35" i="7"/>
  <c r="M53" i="7"/>
  <c r="M29" i="8"/>
  <c r="M31" i="8"/>
  <c r="N40" i="8"/>
  <c r="N58" i="8"/>
  <c r="N47" i="10"/>
  <c r="M67" i="10"/>
  <c r="M78" i="10"/>
  <c r="M85" i="10"/>
  <c r="N89" i="10"/>
  <c r="M101" i="10"/>
  <c r="N8" i="9"/>
  <c r="M15" i="9"/>
  <c r="N44" i="9"/>
  <c r="M48" i="9"/>
  <c r="M70" i="9"/>
  <c r="M80" i="9"/>
  <c r="M102" i="9"/>
  <c r="N32" i="11"/>
  <c r="M40" i="11"/>
  <c r="M47" i="11"/>
  <c r="M56" i="11"/>
  <c r="N9" i="12"/>
  <c r="M42" i="12"/>
  <c r="N95" i="12"/>
  <c r="M27" i="13"/>
  <c r="M24" i="14"/>
  <c r="M45" i="14"/>
  <c r="M61" i="17"/>
  <c r="N14" i="5"/>
  <c r="M35" i="26"/>
  <c r="N104" i="25"/>
  <c r="N86" i="24"/>
  <c r="N123" i="23"/>
  <c r="N76" i="23"/>
  <c r="N126" i="21"/>
  <c r="N97" i="21"/>
  <c r="M64" i="21"/>
  <c r="M47" i="21"/>
  <c r="N133" i="22"/>
  <c r="N90" i="22"/>
  <c r="M85" i="22"/>
  <c r="N34" i="22"/>
  <c r="M34" i="20"/>
  <c r="N27" i="20"/>
  <c r="M105" i="25"/>
  <c r="M134" i="25"/>
  <c r="M72" i="23"/>
  <c r="M125" i="21"/>
  <c r="N122" i="21"/>
  <c r="M58" i="21"/>
  <c r="N46" i="21"/>
  <c r="M119" i="22"/>
  <c r="M83" i="22"/>
  <c r="N21" i="22"/>
  <c r="M60" i="20"/>
  <c r="N36" i="20"/>
  <c r="M28" i="20"/>
  <c r="M12" i="20"/>
  <c r="N65" i="19"/>
  <c r="M52" i="19"/>
  <c r="M41" i="19"/>
  <c r="M33" i="18"/>
  <c r="M104" i="17"/>
  <c r="M53" i="17"/>
  <c r="N40" i="17"/>
  <c r="M17" i="17"/>
  <c r="N14" i="17"/>
  <c r="M25" i="16"/>
  <c r="N84" i="24"/>
  <c r="N38" i="24"/>
  <c r="M100" i="23"/>
  <c r="N80" i="23"/>
  <c r="M127" i="21"/>
  <c r="M15" i="21"/>
  <c r="M110" i="21"/>
  <c r="M24" i="22"/>
  <c r="M44" i="20"/>
  <c r="M14" i="20"/>
  <c r="N64" i="19"/>
  <c r="N17" i="19"/>
  <c r="N86" i="18"/>
  <c r="M39" i="18"/>
  <c r="N62" i="17"/>
  <c r="N42" i="17"/>
  <c r="N48" i="23"/>
  <c r="M118" i="22"/>
  <c r="N66" i="22"/>
  <c r="N20" i="20"/>
  <c r="M37" i="19"/>
  <c r="N92" i="18"/>
  <c r="M80" i="18"/>
  <c r="N37" i="18"/>
  <c r="N24" i="18"/>
  <c r="N105" i="17"/>
  <c r="M92" i="17"/>
  <c r="N98" i="22"/>
  <c r="M46" i="22"/>
  <c r="N52" i="20"/>
  <c r="M66" i="19"/>
  <c r="M43" i="18"/>
  <c r="M39" i="17"/>
  <c r="M37" i="17"/>
  <c r="M33" i="17"/>
  <c r="M13" i="17"/>
  <c r="N17" i="16"/>
  <c r="M14" i="16"/>
  <c r="M127" i="15"/>
  <c r="M125" i="15"/>
  <c r="N122" i="15"/>
  <c r="N91" i="15"/>
  <c r="M75" i="15"/>
  <c r="M73" i="15"/>
  <c r="M66" i="15"/>
  <c r="M63" i="15"/>
  <c r="N55" i="15"/>
  <c r="M47" i="15"/>
  <c r="N46" i="15"/>
  <c r="M38" i="15"/>
  <c r="M33" i="15"/>
  <c r="M30" i="15"/>
  <c r="N20" i="15"/>
  <c r="M54" i="14"/>
  <c r="M48" i="14"/>
  <c r="N29" i="14"/>
  <c r="N19" i="13"/>
  <c r="M100" i="12"/>
  <c r="M93" i="12"/>
  <c r="N77" i="12"/>
  <c r="M69" i="12"/>
  <c r="M53" i="12"/>
  <c r="N40" i="12"/>
  <c r="M37" i="12"/>
  <c r="M21" i="12"/>
  <c r="N79" i="11"/>
  <c r="M76" i="11"/>
  <c r="N56" i="11"/>
  <c r="M44" i="11"/>
  <c r="N40" i="11"/>
  <c r="N24" i="11"/>
  <c r="M14" i="11"/>
  <c r="M12" i="11"/>
  <c r="M104" i="9"/>
  <c r="M61" i="18"/>
  <c r="M25" i="17"/>
  <c r="M126" i="15"/>
  <c r="M94" i="15"/>
  <c r="N78" i="15"/>
  <c r="M74" i="15"/>
  <c r="N58" i="15"/>
  <c r="M45" i="15"/>
  <c r="M28" i="15"/>
  <c r="M55" i="14"/>
  <c r="N30" i="14"/>
  <c r="N14" i="14"/>
  <c r="M12" i="14"/>
  <c r="M10" i="14"/>
  <c r="M106" i="22"/>
  <c r="N70" i="18"/>
  <c r="M112" i="17"/>
  <c r="M57" i="17"/>
  <c r="M41" i="17"/>
  <c r="M21" i="16"/>
  <c r="M13" i="16"/>
  <c r="M8" i="16"/>
  <c r="M110" i="15"/>
  <c r="M102" i="15"/>
  <c r="N94" i="15"/>
  <c r="M40" i="15"/>
  <c r="M18" i="15"/>
  <c r="M15" i="15"/>
  <c r="M37" i="14"/>
  <c r="M48" i="13"/>
  <c r="N97" i="12"/>
  <c r="M29" i="12"/>
  <c r="M86" i="11"/>
  <c r="M61" i="11"/>
  <c r="N33" i="11"/>
  <c r="N31" i="11"/>
  <c r="M95" i="9"/>
  <c r="M88" i="9"/>
  <c r="M63" i="9"/>
  <c r="M56" i="9"/>
  <c r="M31" i="9"/>
  <c r="M24" i="9"/>
  <c r="M16" i="9"/>
  <c r="M10" i="9"/>
  <c r="M9" i="9"/>
  <c r="M89" i="10"/>
  <c r="M84" i="10"/>
  <c r="M73" i="10"/>
  <c r="M42" i="10"/>
  <c r="M19" i="10"/>
  <c r="M62" i="8"/>
  <c r="M22" i="8"/>
  <c r="M54" i="7"/>
  <c r="M44" i="7"/>
  <c r="M34" i="7"/>
  <c r="M17" i="7"/>
  <c r="M93" i="6"/>
  <c r="N89" i="6"/>
  <c r="M73" i="6"/>
  <c r="M82" i="21"/>
  <c r="N26" i="22"/>
  <c r="N54" i="19"/>
  <c r="M8" i="19"/>
  <c r="N40" i="18"/>
  <c r="N33" i="16"/>
  <c r="M22" i="16"/>
  <c r="M70" i="15"/>
  <c r="N47" i="15"/>
  <c r="M14" i="15"/>
  <c r="M42" i="14"/>
  <c r="N36" i="14"/>
  <c r="M18" i="14"/>
  <c r="N42" i="13"/>
  <c r="M16" i="13"/>
  <c r="M11" i="13"/>
  <c r="M86" i="12"/>
  <c r="M61" i="12"/>
  <c r="M41" i="12"/>
  <c r="N25" i="12"/>
  <c r="M77" i="11"/>
  <c r="N23" i="1"/>
  <c r="N71" i="1"/>
  <c r="M76" i="1"/>
  <c r="N16" i="3"/>
  <c r="M20" i="3"/>
  <c r="N26" i="3"/>
  <c r="M67" i="3"/>
  <c r="M83" i="3"/>
  <c r="M91" i="3"/>
  <c r="M99" i="3"/>
  <c r="N20" i="5"/>
  <c r="M35" i="5"/>
  <c r="M59" i="5"/>
  <c r="M66" i="5"/>
  <c r="N10" i="6"/>
  <c r="M28" i="6"/>
  <c r="M42" i="6"/>
  <c r="M47" i="6"/>
  <c r="M61" i="6"/>
  <c r="M63" i="6"/>
  <c r="N69" i="6"/>
  <c r="M70" i="6"/>
  <c r="M72" i="6"/>
  <c r="N77" i="6"/>
  <c r="M81" i="6"/>
  <c r="N92" i="6"/>
  <c r="M95" i="6"/>
  <c r="M22" i="7"/>
  <c r="N36" i="7"/>
  <c r="N45" i="7"/>
  <c r="N58" i="7"/>
  <c r="M59" i="7"/>
  <c r="M61" i="7"/>
  <c r="M78" i="7"/>
  <c r="N14" i="8"/>
  <c r="M57" i="8"/>
  <c r="M69" i="8"/>
  <c r="M21" i="10"/>
  <c r="M31" i="10"/>
  <c r="N49" i="10"/>
  <c r="N63" i="10"/>
  <c r="M66" i="10"/>
  <c r="M87" i="10"/>
  <c r="M17" i="9"/>
  <c r="M40" i="9"/>
  <c r="M49" i="9"/>
  <c r="M72" i="9"/>
  <c r="M81" i="9"/>
  <c r="M8" i="11"/>
  <c r="M23" i="11"/>
  <c r="M45" i="11"/>
  <c r="N57" i="11"/>
  <c r="M60" i="11"/>
  <c r="N63" i="11"/>
  <c r="M45" i="12"/>
  <c r="M49" i="12"/>
  <c r="N89" i="12"/>
  <c r="N11" i="13"/>
  <c r="M14" i="13"/>
  <c r="M17" i="15"/>
  <c r="M38" i="16"/>
  <c r="N80" i="11"/>
  <c r="N73" i="12"/>
  <c r="N76" i="12"/>
  <c r="N40" i="13"/>
  <c r="N14" i="16"/>
  <c r="M28" i="17"/>
  <c r="N43" i="7"/>
  <c r="N50" i="8"/>
  <c r="M14" i="10"/>
  <c r="N87" i="10"/>
  <c r="N21" i="9"/>
  <c r="N64" i="11"/>
  <c r="N57" i="12"/>
  <c r="N10" i="15"/>
  <c r="N30" i="16"/>
  <c r="N59" i="14"/>
  <c r="N48" i="15"/>
  <c r="N9" i="16"/>
  <c r="N21" i="17"/>
  <c r="N89" i="17"/>
  <c r="N80" i="12"/>
  <c r="N48" i="13"/>
  <c r="N32" i="15"/>
  <c r="N18" i="22"/>
  <c r="N117" i="23"/>
  <c r="M62" i="17"/>
  <c r="N40" i="19"/>
  <c r="N103" i="22"/>
  <c r="N100" i="21"/>
  <c r="N43" i="21"/>
  <c r="N36" i="24"/>
  <c r="N9" i="17"/>
  <c r="M14" i="17"/>
  <c r="N25" i="17"/>
  <c r="N81" i="17"/>
  <c r="N97" i="17"/>
  <c r="N88" i="18"/>
  <c r="N24" i="19"/>
  <c r="N31" i="20"/>
  <c r="N68" i="20"/>
  <c r="N91" i="21"/>
  <c r="N74" i="26"/>
  <c r="N94" i="5"/>
  <c r="N33" i="6"/>
  <c r="N47" i="1"/>
  <c r="N66" i="6"/>
  <c r="N39" i="10"/>
  <c r="M13" i="20"/>
  <c r="M67" i="5"/>
  <c r="M10" i="10"/>
  <c r="M46" i="10"/>
  <c r="M58" i="12"/>
  <c r="N76" i="17"/>
  <c r="M81" i="17"/>
  <c r="M97" i="17"/>
  <c r="M118" i="17"/>
  <c r="M8" i="18"/>
  <c r="M15" i="18"/>
  <c r="M25" i="18"/>
  <c r="M28" i="18"/>
  <c r="M48" i="18"/>
  <c r="M53" i="18"/>
  <c r="N61" i="18"/>
  <c r="M65" i="18"/>
  <c r="M71" i="18"/>
  <c r="M76" i="18"/>
  <c r="M81" i="18"/>
  <c r="N97" i="18"/>
  <c r="M12" i="19"/>
  <c r="N16" i="19"/>
  <c r="N25" i="19"/>
  <c r="N33" i="19"/>
  <c r="N41" i="19"/>
  <c r="M24" i="20"/>
  <c r="M33" i="20"/>
  <c r="M35" i="20"/>
  <c r="N39" i="20"/>
  <c r="M65" i="20"/>
  <c r="M67" i="20"/>
  <c r="N14" i="22"/>
  <c r="M19" i="22"/>
  <c r="N35" i="22"/>
  <c r="N42" i="22"/>
  <c r="M45" i="22"/>
  <c r="N57" i="22"/>
  <c r="M70" i="22"/>
  <c r="M74" i="22"/>
  <c r="M77" i="22"/>
  <c r="M108" i="22"/>
  <c r="N123" i="22"/>
  <c r="N11" i="21"/>
  <c r="M19" i="21"/>
  <c r="M55" i="21"/>
  <c r="N84" i="21"/>
  <c r="M21" i="23"/>
  <c r="N31" i="23"/>
  <c r="M56" i="23"/>
  <c r="N63" i="23"/>
  <c r="M82" i="23"/>
  <c r="M128" i="23"/>
  <c r="N25" i="24"/>
  <c r="N77" i="25"/>
  <c r="N85" i="25"/>
  <c r="M47" i="26"/>
  <c r="N54" i="26"/>
  <c r="M101" i="27"/>
  <c r="M98" i="27"/>
  <c r="M85" i="27"/>
  <c r="M76" i="27"/>
  <c r="N61" i="27"/>
  <c r="M50" i="27"/>
  <c r="M49" i="27"/>
  <c r="N24" i="27"/>
  <c r="M110" i="26"/>
  <c r="N105" i="26"/>
  <c r="M93" i="27"/>
  <c r="M79" i="27"/>
  <c r="M70" i="27"/>
  <c r="N85" i="27"/>
  <c r="M82" i="27"/>
  <c r="M66" i="27"/>
  <c r="M48" i="27"/>
  <c r="M46" i="27"/>
  <c r="M26" i="27"/>
  <c r="M14" i="27"/>
  <c r="N111" i="26"/>
  <c r="M101" i="26"/>
  <c r="M99" i="27"/>
  <c r="M86" i="27"/>
  <c r="N81" i="27"/>
  <c r="M78" i="27"/>
  <c r="N54" i="27"/>
  <c r="M47" i="27"/>
  <c r="M32" i="27"/>
  <c r="M30" i="27"/>
  <c r="N17" i="27"/>
  <c r="M10" i="27"/>
  <c r="M105" i="26"/>
  <c r="N91" i="26"/>
  <c r="M92" i="27"/>
  <c r="N87" i="27"/>
  <c r="N30" i="27"/>
  <c r="M18" i="27"/>
  <c r="N101" i="26"/>
  <c r="M94" i="26"/>
  <c r="M78" i="26"/>
  <c r="M77" i="26"/>
  <c r="M73" i="26"/>
  <c r="N61" i="26"/>
  <c r="N60" i="26"/>
  <c r="N57" i="26"/>
  <c r="M22" i="26"/>
  <c r="N21" i="26"/>
  <c r="M18" i="26"/>
  <c r="M14" i="26"/>
  <c r="M13" i="26"/>
  <c r="M11" i="26"/>
  <c r="M10" i="26"/>
  <c r="N133" i="25"/>
  <c r="M129" i="25"/>
  <c r="M110" i="25"/>
  <c r="N106" i="25"/>
  <c r="N101" i="25"/>
  <c r="M77" i="25"/>
  <c r="M76" i="25"/>
  <c r="N69" i="25"/>
  <c r="M84" i="27"/>
  <c r="N79" i="27"/>
  <c r="N29" i="27"/>
  <c r="M22" i="27"/>
  <c r="N104" i="26"/>
  <c r="N102" i="26"/>
  <c r="N102" i="27"/>
  <c r="M61" i="27"/>
  <c r="N53" i="27"/>
  <c r="N46" i="27"/>
  <c r="N86" i="26"/>
  <c r="M66" i="26"/>
  <c r="N43" i="26"/>
  <c r="M33" i="26"/>
  <c r="N25" i="26"/>
  <c r="N14" i="26"/>
  <c r="M122" i="25"/>
  <c r="N103" i="25"/>
  <c r="M85" i="25"/>
  <c r="N78" i="25"/>
  <c r="M58" i="25"/>
  <c r="N46" i="25"/>
  <c r="N45" i="25"/>
  <c r="N44" i="25"/>
  <c r="M28" i="25"/>
  <c r="M20" i="25"/>
  <c r="M12" i="25"/>
  <c r="M90" i="24"/>
  <c r="M89" i="24"/>
  <c r="M84" i="24"/>
  <c r="M81" i="24"/>
  <c r="N73" i="24"/>
  <c r="N70" i="24"/>
  <c r="N69" i="24"/>
  <c r="N65" i="24"/>
  <c r="M61" i="24"/>
  <c r="N46" i="24"/>
  <c r="N45" i="24"/>
  <c r="M24" i="24"/>
  <c r="M23" i="24"/>
  <c r="M17" i="24"/>
  <c r="N9" i="24"/>
  <c r="M118" i="23"/>
  <c r="M117" i="23"/>
  <c r="M116" i="23"/>
  <c r="M112" i="23"/>
  <c r="N100" i="23"/>
  <c r="N99" i="23"/>
  <c r="N96" i="23"/>
  <c r="M76" i="23"/>
  <c r="N60" i="23"/>
  <c r="M48" i="23"/>
  <c r="N38" i="23"/>
  <c r="M38" i="27"/>
  <c r="N109" i="26"/>
  <c r="M89" i="26"/>
  <c r="N85" i="26"/>
  <c r="M82" i="26"/>
  <c r="M70" i="26"/>
  <c r="M59" i="26"/>
  <c r="M53" i="26"/>
  <c r="M46" i="26"/>
  <c r="N45" i="26"/>
  <c r="N38" i="26"/>
  <c r="M34" i="26"/>
  <c r="N22" i="26"/>
  <c r="N129" i="25"/>
  <c r="M123" i="25"/>
  <c r="M118" i="25"/>
  <c r="N99" i="25"/>
  <c r="N88" i="25"/>
  <c r="M74" i="27"/>
  <c r="N9" i="27"/>
  <c r="N84" i="26"/>
  <c r="M58" i="26"/>
  <c r="N53" i="26"/>
  <c r="M31" i="26"/>
  <c r="N11" i="26"/>
  <c r="N109" i="25"/>
  <c r="N67" i="25"/>
  <c r="N53" i="25"/>
  <c r="N29" i="25"/>
  <c r="N19" i="25"/>
  <c r="M14" i="25"/>
  <c r="M93" i="24"/>
  <c r="M64" i="24"/>
  <c r="M58" i="24"/>
  <c r="M54" i="24"/>
  <c r="M39" i="24"/>
  <c r="M38" i="24"/>
  <c r="M27" i="24"/>
  <c r="N14" i="24"/>
  <c r="N125" i="23"/>
  <c r="N115" i="23"/>
  <c r="N111" i="23"/>
  <c r="N108" i="23"/>
  <c r="N91" i="23"/>
  <c r="M80" i="23"/>
  <c r="M77" i="23"/>
  <c r="N68" i="23"/>
  <c r="N67" i="23"/>
  <c r="N56" i="23"/>
  <c r="N28" i="23"/>
  <c r="N17" i="23"/>
  <c r="M8" i="23"/>
  <c r="N114" i="21"/>
  <c r="M103" i="21"/>
  <c r="M97" i="21"/>
  <c r="M96" i="21"/>
  <c r="M95" i="21"/>
  <c r="M93" i="21"/>
  <c r="M92" i="21"/>
  <c r="M90" i="21"/>
  <c r="M89" i="21"/>
  <c r="M88" i="21"/>
  <c r="N78" i="21"/>
  <c r="N75" i="21"/>
  <c r="M68" i="21"/>
  <c r="M66" i="21"/>
  <c r="M39" i="21"/>
  <c r="M35" i="21"/>
  <c r="M31" i="21"/>
  <c r="M28" i="21"/>
  <c r="M24" i="21"/>
  <c r="M8" i="21"/>
  <c r="M80" i="27"/>
  <c r="M98" i="26"/>
  <c r="M45" i="26"/>
  <c r="N20" i="26"/>
  <c r="N125" i="25"/>
  <c r="N117" i="25"/>
  <c r="M114" i="25"/>
  <c r="N83" i="25"/>
  <c r="M74" i="25"/>
  <c r="N64" i="25"/>
  <c r="N61" i="25"/>
  <c r="N54" i="25"/>
  <c r="M48" i="25"/>
  <c r="N40" i="25"/>
  <c r="M38" i="25"/>
  <c r="M18" i="25"/>
  <c r="N17" i="25"/>
  <c r="N12" i="25"/>
  <c r="M10" i="25"/>
  <c r="M105" i="24"/>
  <c r="M98" i="24"/>
  <c r="N94" i="24"/>
  <c r="N87" i="24"/>
  <c r="M73" i="24"/>
  <c r="N55" i="24"/>
  <c r="M46" i="24"/>
  <c r="N40" i="24"/>
  <c r="M30" i="24"/>
  <c r="N22" i="24"/>
  <c r="M11" i="24"/>
  <c r="M34" i="27"/>
  <c r="M50" i="26"/>
  <c r="N15" i="26"/>
  <c r="M81" i="25"/>
  <c r="M62" i="25"/>
  <c r="M17" i="25"/>
  <c r="M55" i="24"/>
  <c r="N30" i="24"/>
  <c r="M14" i="24"/>
  <c r="N131" i="23"/>
  <c r="N128" i="23"/>
  <c r="N107" i="23"/>
  <c r="N106" i="23"/>
  <c r="N73" i="23"/>
  <c r="N44" i="23"/>
  <c r="M39" i="23"/>
  <c r="N24" i="23"/>
  <c r="M15" i="23"/>
  <c r="N125" i="21"/>
  <c r="M122" i="21"/>
  <c r="M119" i="21"/>
  <c r="M112" i="21"/>
  <c r="M111" i="21"/>
  <c r="N108" i="21"/>
  <c r="M78" i="21"/>
  <c r="M71" i="21"/>
  <c r="N60" i="21"/>
  <c r="M46" i="21"/>
  <c r="M43" i="21"/>
  <c r="N8" i="21"/>
  <c r="M124" i="22"/>
  <c r="M123" i="22"/>
  <c r="M110" i="22"/>
  <c r="N106" i="22"/>
  <c r="M100" i="22"/>
  <c r="M95" i="22"/>
  <c r="N85" i="22"/>
  <c r="N83" i="22"/>
  <c r="N74" i="22"/>
  <c r="M71" i="22"/>
  <c r="M63" i="22"/>
  <c r="M62" i="22"/>
  <c r="N50" i="22"/>
  <c r="M23" i="22"/>
  <c r="M22" i="22"/>
  <c r="N10" i="22"/>
  <c r="M71" i="20"/>
  <c r="M64" i="20"/>
  <c r="M61" i="20"/>
  <c r="M48" i="20"/>
  <c r="N44" i="20"/>
  <c r="M39" i="20"/>
  <c r="M29" i="20"/>
  <c r="M16" i="20"/>
  <c r="M56" i="19"/>
  <c r="M42" i="19"/>
  <c r="M38" i="19"/>
  <c r="M34" i="19"/>
  <c r="M29" i="19"/>
  <c r="M27" i="19"/>
  <c r="M24" i="19"/>
  <c r="M21" i="19"/>
  <c r="M11" i="19"/>
  <c r="N85" i="18"/>
  <c r="M82" i="18"/>
  <c r="N77" i="18"/>
  <c r="M73" i="18"/>
  <c r="M72" i="18"/>
  <c r="M59" i="18"/>
  <c r="N53" i="18"/>
  <c r="M50" i="18"/>
  <c r="N45" i="18"/>
  <c r="M41" i="18"/>
  <c r="N39" i="18"/>
  <c r="M18" i="18"/>
  <c r="M9" i="18"/>
  <c r="N94" i="17"/>
  <c r="M74" i="17"/>
  <c r="M70" i="17"/>
  <c r="N64" i="17"/>
  <c r="M10" i="17"/>
  <c r="M33" i="16"/>
  <c r="M17" i="16"/>
  <c r="N130" i="15"/>
  <c r="N127" i="15"/>
  <c r="N126" i="15"/>
  <c r="M120" i="15"/>
  <c r="M118" i="15"/>
  <c r="N52" i="26"/>
  <c r="N128" i="25"/>
  <c r="N93" i="25"/>
  <c r="M67" i="25"/>
  <c r="M56" i="25"/>
  <c r="M44" i="25"/>
  <c r="N37" i="25"/>
  <c r="M13" i="25"/>
  <c r="N110" i="24"/>
  <c r="N78" i="24"/>
  <c r="M72" i="24"/>
  <c r="M70" i="24"/>
  <c r="N54" i="24"/>
  <c r="N23" i="24"/>
  <c r="M133" i="23"/>
  <c r="N112" i="23"/>
  <c r="N92" i="23"/>
  <c r="M85" i="23"/>
  <c r="N64" i="23"/>
  <c r="N55" i="23"/>
  <c r="M40" i="23"/>
  <c r="M32" i="23"/>
  <c r="M31" i="23"/>
  <c r="M30" i="23"/>
  <c r="M16" i="23"/>
  <c r="N127" i="21"/>
  <c r="M124" i="21"/>
  <c r="N123" i="21"/>
  <c r="N115" i="21"/>
  <c r="M106" i="21"/>
  <c r="N94" i="21"/>
  <c r="M87" i="21"/>
  <c r="M72" i="21"/>
  <c r="N67" i="21"/>
  <c r="M63" i="21"/>
  <c r="N62" i="21"/>
  <c r="N33" i="21"/>
  <c r="N12" i="21"/>
  <c r="N130" i="22"/>
  <c r="M128" i="22"/>
  <c r="M104" i="22"/>
  <c r="M103" i="22"/>
  <c r="M102" i="22"/>
  <c r="M90" i="22"/>
  <c r="N82" i="22"/>
  <c r="M11" i="1"/>
  <c r="M39" i="1"/>
  <c r="M43" i="1"/>
  <c r="M59" i="1"/>
  <c r="M67" i="1"/>
  <c r="M75" i="1"/>
  <c r="M87" i="1"/>
  <c r="M12" i="3"/>
  <c r="M16" i="3"/>
  <c r="N39" i="3"/>
  <c r="N44" i="3"/>
  <c r="N89" i="3"/>
  <c r="N97" i="3"/>
  <c r="M12" i="5"/>
  <c r="N17" i="5"/>
  <c r="M28" i="5"/>
  <c r="M58" i="5"/>
  <c r="M60" i="5"/>
  <c r="M76" i="5"/>
  <c r="M81" i="5"/>
  <c r="N86" i="5"/>
  <c r="M89" i="5"/>
  <c r="N89" i="5"/>
  <c r="M90" i="5"/>
  <c r="M91" i="5"/>
  <c r="N100" i="5"/>
  <c r="M101" i="5"/>
  <c r="M15" i="6"/>
  <c r="N15" i="6"/>
  <c r="M25" i="6"/>
  <c r="N25" i="6"/>
  <c r="M33" i="6"/>
  <c r="M34" i="6"/>
  <c r="M36" i="6"/>
  <c r="M37" i="6"/>
  <c r="M39" i="6"/>
  <c r="N85" i="6"/>
  <c r="M88" i="6"/>
  <c r="M89" i="6"/>
  <c r="M27" i="7"/>
  <c r="M28" i="7"/>
  <c r="M38" i="7"/>
  <c r="M68" i="7"/>
  <c r="N81" i="7"/>
  <c r="N11" i="8"/>
  <c r="M20" i="8"/>
  <c r="M25" i="8"/>
  <c r="M26" i="8"/>
  <c r="M49" i="8"/>
  <c r="M53" i="8"/>
  <c r="M54" i="8"/>
  <c r="M55" i="8"/>
  <c r="N61" i="8"/>
  <c r="M68" i="8"/>
  <c r="N15" i="10"/>
  <c r="N17" i="10"/>
  <c r="M26" i="10"/>
  <c r="M30" i="10"/>
  <c r="M37" i="10"/>
  <c r="M54" i="10"/>
  <c r="M58" i="10"/>
  <c r="M62" i="10"/>
  <c r="N66" i="10"/>
  <c r="N88" i="10"/>
  <c r="M109" i="10"/>
  <c r="M14" i="9"/>
  <c r="M26" i="9"/>
  <c r="N31" i="9"/>
  <c r="M41" i="9"/>
  <c r="M42" i="9"/>
  <c r="N45" i="9"/>
  <c r="N50" i="9"/>
  <c r="M58" i="9"/>
  <c r="N61" i="9"/>
  <c r="N65" i="9"/>
  <c r="M73" i="9"/>
  <c r="M74" i="9"/>
  <c r="N82" i="9"/>
  <c r="M90" i="9"/>
  <c r="N93" i="9"/>
  <c r="N100" i="9"/>
  <c r="M106" i="9"/>
  <c r="M111" i="9"/>
  <c r="N13" i="11"/>
  <c r="N14" i="11"/>
  <c r="N16" i="11"/>
  <c r="N17" i="11"/>
  <c r="M28" i="11"/>
  <c r="M30" i="11"/>
  <c r="M31" i="11"/>
  <c r="M35" i="11"/>
  <c r="M39" i="11"/>
  <c r="N47" i="11"/>
  <c r="N48" i="11"/>
  <c r="M67" i="11"/>
  <c r="M68" i="11"/>
  <c r="N86" i="11"/>
  <c r="N88" i="11"/>
  <c r="M90" i="11"/>
  <c r="N19" i="12"/>
  <c r="N23" i="12"/>
  <c r="M24" i="12"/>
  <c r="N31" i="12"/>
  <c r="N35" i="12"/>
  <c r="N39" i="12"/>
  <c r="M40" i="12"/>
  <c r="M44" i="12"/>
  <c r="M46" i="12"/>
  <c r="N46" i="12"/>
  <c r="M48" i="12"/>
  <c r="M52" i="12"/>
  <c r="M56" i="12"/>
  <c r="N63" i="12"/>
  <c r="M64" i="12"/>
  <c r="M68" i="12"/>
  <c r="N70" i="12"/>
  <c r="N71" i="12"/>
  <c r="M77" i="12"/>
  <c r="M85" i="12"/>
  <c r="N93" i="12"/>
  <c r="M94" i="12"/>
  <c r="N13" i="13"/>
  <c r="M19" i="13"/>
  <c r="N23" i="13"/>
  <c r="M24" i="13"/>
  <c r="N28" i="13"/>
  <c r="M40" i="13"/>
  <c r="M41" i="13"/>
  <c r="N44" i="13"/>
  <c r="M46" i="13"/>
  <c r="M51" i="13"/>
  <c r="M8" i="14"/>
  <c r="N11" i="14"/>
  <c r="N12" i="14"/>
  <c r="N13" i="14"/>
  <c r="M14" i="14"/>
  <c r="N18" i="14"/>
  <c r="M26" i="14"/>
  <c r="M40" i="14"/>
  <c r="N45" i="14"/>
  <c r="M58" i="14"/>
  <c r="N9" i="15"/>
  <c r="M10" i="15"/>
  <c r="N14" i="15"/>
  <c r="N15" i="15"/>
  <c r="M23" i="15"/>
  <c r="N26" i="15"/>
  <c r="N40" i="15"/>
  <c r="M41" i="15"/>
  <c r="M54" i="15"/>
  <c r="M56" i="15"/>
  <c r="N62" i="15"/>
  <c r="N65" i="15"/>
  <c r="N66" i="15"/>
  <c r="M71" i="15"/>
  <c r="M78" i="15"/>
  <c r="M79" i="15"/>
  <c r="M82" i="15"/>
  <c r="M87" i="15"/>
  <c r="M103" i="15"/>
  <c r="M105" i="15"/>
  <c r="N110" i="15"/>
  <c r="N114" i="15"/>
  <c r="M115" i="15"/>
  <c r="M122" i="15"/>
  <c r="M132" i="15"/>
  <c r="M9" i="16"/>
  <c r="N25" i="16"/>
  <c r="M26" i="16"/>
  <c r="N35" i="16"/>
  <c r="M37" i="16"/>
  <c r="N17" i="17"/>
  <c r="N18" i="17"/>
  <c r="M21" i="17"/>
  <c r="M22" i="17"/>
  <c r="N31" i="17"/>
  <c r="N33" i="17"/>
  <c r="M38" i="17"/>
  <c r="N41" i="17"/>
  <c r="M48" i="17"/>
  <c r="M51" i="17"/>
  <c r="N65" i="17"/>
  <c r="N69" i="17"/>
  <c r="N73" i="17"/>
  <c r="M77" i="17"/>
  <c r="M88" i="17"/>
  <c r="M89" i="17"/>
  <c r="M93" i="17"/>
  <c r="N98" i="17"/>
  <c r="M102" i="17"/>
  <c r="M103" i="17"/>
  <c r="N110" i="17"/>
  <c r="N112" i="17"/>
  <c r="M11" i="18"/>
  <c r="M14" i="18"/>
  <c r="N22" i="18"/>
  <c r="M24" i="18"/>
  <c r="N30" i="18"/>
  <c r="M34" i="18"/>
  <c r="M37" i="18"/>
  <c r="M47" i="18"/>
  <c r="N54" i="18"/>
  <c r="M57" i="18"/>
  <c r="N59" i="18"/>
  <c r="N72" i="18"/>
  <c r="M75" i="18"/>
  <c r="M84" i="18"/>
  <c r="M89" i="18"/>
  <c r="M93" i="18"/>
  <c r="N95" i="18"/>
  <c r="M15" i="19"/>
  <c r="M20" i="19"/>
  <c r="N42" i="19"/>
  <c r="M54" i="19"/>
  <c r="N56" i="19"/>
  <c r="M8" i="20"/>
  <c r="M17" i="20"/>
  <c r="M21" i="20"/>
  <c r="N23" i="20"/>
  <c r="M25" i="20"/>
  <c r="M36" i="20"/>
  <c r="M40" i="20"/>
  <c r="M42" i="20"/>
  <c r="M43" i="20"/>
  <c r="M49" i="20"/>
  <c r="M51" i="20"/>
  <c r="M57" i="20"/>
  <c r="M72" i="20"/>
  <c r="N8" i="22"/>
  <c r="M13" i="22"/>
  <c r="M27" i="22"/>
  <c r="M30" i="22"/>
  <c r="M39" i="22"/>
  <c r="M41" i="22"/>
  <c r="N41" i="22"/>
  <c r="M47" i="22"/>
  <c r="M51" i="22"/>
  <c r="M54" i="22"/>
  <c r="N58" i="22"/>
  <c r="M65" i="22"/>
  <c r="N69" i="22"/>
  <c r="N72" i="22"/>
  <c r="N75" i="22"/>
  <c r="M80" i="22"/>
  <c r="M86" i="22"/>
  <c r="N99" i="22"/>
  <c r="M111" i="22"/>
  <c r="M115" i="22"/>
  <c r="M120" i="22"/>
  <c r="N122" i="22"/>
  <c r="M126" i="22"/>
  <c r="M131" i="22"/>
  <c r="M12" i="21"/>
  <c r="M16" i="21"/>
  <c r="M23" i="21"/>
  <c r="N30" i="21"/>
  <c r="M51" i="21"/>
  <c r="N51" i="21"/>
  <c r="N59" i="21"/>
  <c r="N61" i="21"/>
  <c r="N66" i="21"/>
  <c r="M79" i="21"/>
  <c r="N85" i="21"/>
  <c r="N104" i="21"/>
  <c r="M113" i="21"/>
  <c r="M9" i="23"/>
  <c r="M17" i="23"/>
  <c r="N30" i="23"/>
  <c r="N32" i="23"/>
  <c r="M62" i="23"/>
  <c r="M64" i="23"/>
  <c r="M83" i="23"/>
  <c r="N89" i="23"/>
  <c r="M96" i="23"/>
  <c r="M103" i="23"/>
  <c r="M126" i="23"/>
  <c r="M13" i="24"/>
  <c r="N17" i="24"/>
  <c r="M62" i="24"/>
  <c r="N62" i="24"/>
  <c r="M82" i="24"/>
  <c r="N99" i="24"/>
  <c r="M35" i="25"/>
  <c r="N84" i="25"/>
  <c r="N28" i="26"/>
  <c r="N46" i="26"/>
  <c r="M48" i="26"/>
  <c r="N69" i="26"/>
  <c r="N13" i="27"/>
  <c r="N88" i="22"/>
  <c r="N115" i="22"/>
  <c r="N14" i="21"/>
  <c r="M99" i="21"/>
  <c r="M25" i="23"/>
  <c r="M27" i="23"/>
  <c r="M47" i="23"/>
  <c r="M55" i="23"/>
  <c r="N114" i="23"/>
  <c r="M78" i="24"/>
  <c r="M37" i="25"/>
  <c r="M91" i="25"/>
  <c r="M93" i="25"/>
  <c r="M121" i="25"/>
  <c r="M52" i="26"/>
  <c r="N128" i="15"/>
  <c r="N37" i="16"/>
  <c r="N49" i="17"/>
  <c r="M54" i="17"/>
  <c r="N57" i="17"/>
  <c r="M94" i="17"/>
  <c r="N113" i="17"/>
  <c r="N14" i="18"/>
  <c r="M17" i="18"/>
  <c r="N44" i="18"/>
  <c r="M49" i="18"/>
  <c r="N52" i="18"/>
  <c r="N76" i="18"/>
  <c r="M9" i="20"/>
  <c r="N50" i="20"/>
  <c r="N66" i="20"/>
  <c r="M25" i="22"/>
  <c r="M55" i="22"/>
  <c r="N84" i="22"/>
  <c r="N20" i="21"/>
  <c r="N27" i="21"/>
  <c r="M41" i="21"/>
  <c r="N92" i="21"/>
  <c r="N107" i="21"/>
  <c r="M51" i="23"/>
  <c r="N69" i="23"/>
  <c r="M127" i="23"/>
  <c r="M131" i="23"/>
  <c r="N78" i="26"/>
  <c r="M18" i="24"/>
  <c r="M26" i="24"/>
  <c r="N41" i="24"/>
  <c r="M60" i="24"/>
  <c r="M94" i="24"/>
  <c r="M9" i="25"/>
  <c r="N23" i="25"/>
  <c r="M59" i="25"/>
  <c r="N72" i="25"/>
  <c r="M89" i="25"/>
  <c r="M125" i="25"/>
  <c r="M20" i="26"/>
  <c r="N76" i="21"/>
  <c r="N116" i="21"/>
  <c r="N16" i="23"/>
  <c r="N66" i="23"/>
  <c r="M67" i="23"/>
  <c r="M111" i="23"/>
  <c r="N24" i="24"/>
  <c r="N81" i="24"/>
  <c r="M21" i="25"/>
  <c r="M25" i="25"/>
  <c r="M29" i="25"/>
  <c r="M107" i="25"/>
  <c r="M109" i="25"/>
  <c r="M84" i="26"/>
  <c r="M9" i="27"/>
  <c r="M73" i="25"/>
  <c r="M99" i="25"/>
  <c r="N108" i="25"/>
  <c r="N120" i="25"/>
  <c r="M12" i="26"/>
  <c r="M16" i="26"/>
  <c r="N30" i="26"/>
  <c r="M45" i="27"/>
  <c r="N37" i="23"/>
  <c r="M75" i="23"/>
  <c r="N97" i="23"/>
  <c r="N101" i="23"/>
  <c r="M10" i="24"/>
  <c r="M12" i="24"/>
  <c r="N68" i="24"/>
  <c r="N100" i="24"/>
  <c r="N105" i="24"/>
  <c r="M45" i="25"/>
  <c r="M51" i="25"/>
  <c r="M57" i="25"/>
  <c r="M103" i="25"/>
  <c r="N10" i="26"/>
  <c r="N75" i="26"/>
  <c r="M11" i="27"/>
  <c r="M53" i="27"/>
  <c r="N110" i="26"/>
  <c r="M29" i="27"/>
  <c r="N76" i="27"/>
  <c r="N68" i="25"/>
  <c r="M69" i="25"/>
  <c r="N100" i="25"/>
  <c r="M101" i="25"/>
  <c r="M133" i="25"/>
  <c r="M36" i="26"/>
  <c r="N62" i="26"/>
  <c r="M15" i="27"/>
  <c r="M88" i="26"/>
  <c r="N94" i="26"/>
  <c r="M19" i="27"/>
  <c r="N98" i="26"/>
  <c r="M37" i="27"/>
  <c r="M69" i="27"/>
  <c r="M77" i="27"/>
  <c r="N92" i="27"/>
  <c r="N48" i="27"/>
  <c r="M97" i="27"/>
  <c r="L19" i="27"/>
  <c r="L27" i="27"/>
  <c r="L51" i="27"/>
  <c r="L59" i="27"/>
  <c r="L79" i="27"/>
  <c r="L83" i="27"/>
  <c r="L17" i="27"/>
  <c r="N19" i="27"/>
  <c r="L25" i="27"/>
  <c r="L33" i="27"/>
  <c r="N35" i="27"/>
  <c r="L41" i="27"/>
  <c r="N15" i="27"/>
  <c r="N55" i="27"/>
  <c r="L87" i="27"/>
  <c r="L95" i="27"/>
  <c r="L103" i="27"/>
  <c r="L12" i="27"/>
  <c r="N14" i="27"/>
  <c r="L20" i="27"/>
  <c r="N22" i="27"/>
  <c r="L28" i="27"/>
  <c r="N38" i="27"/>
  <c r="L40" i="27"/>
  <c r="L48" i="27"/>
  <c r="L52" i="27"/>
  <c r="N62" i="27"/>
  <c r="L64" i="27"/>
  <c r="N70" i="27"/>
  <c r="L72" i="27"/>
  <c r="L76" i="27"/>
  <c r="N78" i="27"/>
  <c r="L84" i="27"/>
  <c r="N86" i="27"/>
  <c r="M91" i="27"/>
  <c r="L92" i="27"/>
  <c r="N94" i="27"/>
  <c r="L100" i="27"/>
  <c r="L101" i="27"/>
  <c r="N18" i="26"/>
  <c r="N34" i="26"/>
  <c r="L96" i="26"/>
  <c r="N70" i="26"/>
  <c r="M17" i="26"/>
  <c r="L18" i="26"/>
  <c r="L34" i="26"/>
  <c r="L48" i="26"/>
  <c r="M49" i="26"/>
  <c r="L50" i="26"/>
  <c r="L66" i="26"/>
  <c r="L80" i="26"/>
  <c r="L82" i="26"/>
  <c r="M109" i="26"/>
  <c r="N16" i="26"/>
  <c r="N17" i="26"/>
  <c r="L36" i="26"/>
  <c r="L68" i="26"/>
  <c r="M69" i="26"/>
  <c r="M85" i="26"/>
  <c r="M100" i="26"/>
  <c r="N8" i="26"/>
  <c r="L11" i="25"/>
  <c r="N13" i="25"/>
  <c r="L19" i="25"/>
  <c r="N21" i="25"/>
  <c r="L25" i="25"/>
  <c r="L27" i="25"/>
  <c r="L12" i="25"/>
  <c r="L16" i="25"/>
  <c r="M19" i="25"/>
  <c r="L20" i="25"/>
  <c r="L29" i="25"/>
  <c r="M30" i="25"/>
  <c r="L37" i="25"/>
  <c r="L53" i="25"/>
  <c r="L67" i="25"/>
  <c r="L69" i="25"/>
  <c r="L85" i="25"/>
  <c r="N87" i="25"/>
  <c r="L101" i="25"/>
  <c r="L115" i="25"/>
  <c r="L117" i="25"/>
  <c r="N121" i="25"/>
  <c r="L131" i="25"/>
  <c r="N33" i="25"/>
  <c r="N81" i="25"/>
  <c r="N34" i="25"/>
  <c r="N38" i="25"/>
  <c r="N82" i="25"/>
  <c r="N102" i="25"/>
  <c r="N126" i="25"/>
  <c r="N134" i="25"/>
  <c r="N92" i="24"/>
  <c r="M106" i="24"/>
  <c r="L106" i="24"/>
  <c r="N48" i="24"/>
  <c r="M102" i="24"/>
  <c r="L102" i="24"/>
  <c r="L10" i="24"/>
  <c r="L26" i="24"/>
  <c r="L28" i="24"/>
  <c r="L42" i="24"/>
  <c r="L44" i="24"/>
  <c r="L58" i="24"/>
  <c r="L74" i="24"/>
  <c r="L76" i="24"/>
  <c r="L90" i="24"/>
  <c r="L98" i="24"/>
  <c r="L14" i="24"/>
  <c r="M15" i="24"/>
  <c r="N27" i="24"/>
  <c r="L30" i="24"/>
  <c r="N43" i="24"/>
  <c r="L46" i="24"/>
  <c r="L62" i="24"/>
  <c r="M63" i="24"/>
  <c r="L78" i="24"/>
  <c r="L94" i="24"/>
  <c r="M95" i="24"/>
  <c r="N102" i="24"/>
  <c r="M110" i="24"/>
  <c r="L110" i="24"/>
  <c r="N11" i="23"/>
  <c r="N15" i="23"/>
  <c r="N109" i="23"/>
  <c r="L10" i="23"/>
  <c r="L22" i="23"/>
  <c r="L23" i="23"/>
  <c r="M24" i="23"/>
  <c r="L39" i="23"/>
  <c r="L41" i="23"/>
  <c r="L71" i="23"/>
  <c r="L73" i="23"/>
  <c r="L89" i="23"/>
  <c r="L103" i="23"/>
  <c r="L119" i="23"/>
  <c r="L121" i="23"/>
  <c r="L27" i="23"/>
  <c r="N39" i="23"/>
  <c r="L43" i="23"/>
  <c r="N71" i="23"/>
  <c r="N72" i="23"/>
  <c r="N87" i="23"/>
  <c r="N88" i="23"/>
  <c r="L91" i="23"/>
  <c r="M92" i="23"/>
  <c r="L107" i="23"/>
  <c r="L123" i="23"/>
  <c r="M124" i="23"/>
  <c r="N19" i="21"/>
  <c r="N35" i="21"/>
  <c r="N83" i="21"/>
  <c r="N99" i="21"/>
  <c r="N71" i="21"/>
  <c r="L12" i="21"/>
  <c r="L16" i="21"/>
  <c r="L17" i="21"/>
  <c r="L19" i="21"/>
  <c r="M34" i="21"/>
  <c r="L35" i="21"/>
  <c r="L51" i="21"/>
  <c r="L65" i="21"/>
  <c r="L67" i="21"/>
  <c r="L83" i="21"/>
  <c r="L97" i="21"/>
  <c r="L99" i="21"/>
  <c r="L115" i="21"/>
  <c r="L21" i="21"/>
  <c r="N34" i="21"/>
  <c r="M54" i="21"/>
  <c r="L69" i="21"/>
  <c r="N82" i="21"/>
  <c r="L85" i="21"/>
  <c r="M86" i="21"/>
  <c r="L117" i="21"/>
  <c r="M118" i="21"/>
  <c r="N19" i="22"/>
  <c r="L85" i="22"/>
  <c r="M129" i="22"/>
  <c r="L129" i="22"/>
  <c r="N20" i="22"/>
  <c r="N27" i="22"/>
  <c r="L11" i="22"/>
  <c r="L15" i="22"/>
  <c r="L23" i="22"/>
  <c r="L37" i="22"/>
  <c r="M38" i="22"/>
  <c r="L55" i="22"/>
  <c r="L69" i="22"/>
  <c r="L93" i="22"/>
  <c r="M98" i="22"/>
  <c r="N117" i="22"/>
  <c r="M125" i="22"/>
  <c r="N59" i="22"/>
  <c r="L81" i="22"/>
  <c r="L41" i="22"/>
  <c r="L57" i="22"/>
  <c r="M58" i="22"/>
  <c r="M78" i="22"/>
  <c r="M89" i="22"/>
  <c r="M94" i="22"/>
  <c r="M105" i="22"/>
  <c r="N114" i="22"/>
  <c r="L121" i="22"/>
  <c r="M134" i="22"/>
  <c r="L8" i="22"/>
  <c r="N9" i="20"/>
  <c r="L15" i="20"/>
  <c r="N17" i="20"/>
  <c r="N25" i="20"/>
  <c r="L27" i="20"/>
  <c r="N33" i="20"/>
  <c r="L35" i="20"/>
  <c r="N41" i="20"/>
  <c r="L43" i="20"/>
  <c r="L47" i="20"/>
  <c r="L55" i="20"/>
  <c r="N57" i="20"/>
  <c r="L63" i="20"/>
  <c r="N65" i="20"/>
  <c r="L12" i="20"/>
  <c r="L16" i="20"/>
  <c r="L20" i="20"/>
  <c r="L24" i="20"/>
  <c r="L28" i="20"/>
  <c r="L32" i="20"/>
  <c r="L36" i="20"/>
  <c r="L40" i="20"/>
  <c r="L44" i="20"/>
  <c r="L48" i="20"/>
  <c r="L52" i="20"/>
  <c r="L56" i="20"/>
  <c r="L60" i="20"/>
  <c r="L64" i="20"/>
  <c r="L68" i="20"/>
  <c r="L72" i="20"/>
  <c r="L9" i="20"/>
  <c r="L17" i="20"/>
  <c r="L21" i="20"/>
  <c r="L25" i="20"/>
  <c r="L33" i="20"/>
  <c r="L37" i="20"/>
  <c r="L41" i="20"/>
  <c r="L49" i="20"/>
  <c r="L53" i="20"/>
  <c r="L57" i="20"/>
  <c r="L65" i="20"/>
  <c r="L69" i="20"/>
  <c r="N8" i="20"/>
  <c r="L36" i="19"/>
  <c r="L47" i="19"/>
  <c r="M36" i="19"/>
  <c r="L56" i="19"/>
  <c r="L59" i="19"/>
  <c r="L12" i="19"/>
  <c r="L39" i="19"/>
  <c r="L52" i="19"/>
  <c r="M58" i="19"/>
  <c r="L20" i="19"/>
  <c r="L31" i="19"/>
  <c r="L43" i="19"/>
  <c r="L44" i="19"/>
  <c r="L64" i="19"/>
  <c r="M13" i="19"/>
  <c r="L13" i="19"/>
  <c r="L25" i="19"/>
  <c r="L33" i="19"/>
  <c r="L41" i="19"/>
  <c r="L49" i="19"/>
  <c r="M57" i="19"/>
  <c r="L57" i="19"/>
  <c r="L65" i="19"/>
  <c r="L9" i="19"/>
  <c r="N22" i="19"/>
  <c r="L21" i="19"/>
  <c r="L29" i="19"/>
  <c r="L37" i="19"/>
  <c r="M45" i="19"/>
  <c r="L45" i="19"/>
  <c r="N49" i="19"/>
  <c r="M53" i="19"/>
  <c r="L53" i="19"/>
  <c r="N57" i="19"/>
  <c r="M61" i="19"/>
  <c r="L61" i="19"/>
  <c r="N9" i="19"/>
  <c r="M17" i="19"/>
  <c r="L17" i="19"/>
  <c r="M22" i="19"/>
  <c r="N50" i="19"/>
  <c r="L10" i="18"/>
  <c r="L26" i="18"/>
  <c r="M26" i="18"/>
  <c r="L58" i="18"/>
  <c r="L74" i="18"/>
  <c r="L90" i="18"/>
  <c r="L46" i="18"/>
  <c r="L62" i="18"/>
  <c r="L94" i="18"/>
  <c r="M94" i="18"/>
  <c r="L22" i="18"/>
  <c r="M22" i="18"/>
  <c r="L34" i="18"/>
  <c r="L66" i="18"/>
  <c r="L82" i="18"/>
  <c r="L98" i="18"/>
  <c r="N27" i="18"/>
  <c r="L38" i="18"/>
  <c r="N62" i="18"/>
  <c r="L70" i="18"/>
  <c r="N78" i="18"/>
  <c r="L86" i="18"/>
  <c r="M86" i="18"/>
  <c r="N63" i="18"/>
  <c r="N9" i="18"/>
  <c r="N13" i="18"/>
  <c r="N21" i="18"/>
  <c r="N29" i="18"/>
  <c r="N69" i="18"/>
  <c r="N81" i="18"/>
  <c r="N93" i="18"/>
  <c r="L95" i="18"/>
  <c r="N28" i="17"/>
  <c r="N16" i="17"/>
  <c r="N32" i="17"/>
  <c r="N96" i="17"/>
  <c r="L10" i="17"/>
  <c r="L26" i="17"/>
  <c r="L28" i="17"/>
  <c r="L42" i="17"/>
  <c r="L58" i="17"/>
  <c r="M59" i="17"/>
  <c r="L60" i="17"/>
  <c r="L90" i="17"/>
  <c r="L106" i="17"/>
  <c r="L108" i="17"/>
  <c r="N10" i="17"/>
  <c r="N26" i="17"/>
  <c r="L30" i="17"/>
  <c r="M31" i="17"/>
  <c r="L46" i="17"/>
  <c r="N59" i="17"/>
  <c r="L62" i="17"/>
  <c r="L78" i="17"/>
  <c r="M79" i="17"/>
  <c r="L94" i="17"/>
  <c r="L110" i="17"/>
  <c r="M111" i="17"/>
  <c r="L118" i="17"/>
  <c r="N31" i="16"/>
  <c r="N39" i="16"/>
  <c r="N24" i="16"/>
  <c r="N32" i="16"/>
  <c r="L19" i="16"/>
  <c r="L23" i="16"/>
  <c r="L35" i="16"/>
  <c r="L39" i="16"/>
  <c r="N39" i="15"/>
  <c r="N17" i="15"/>
  <c r="N75" i="15"/>
  <c r="N107" i="15"/>
  <c r="L12" i="15"/>
  <c r="L21" i="15"/>
  <c r="M22" i="15"/>
  <c r="L39" i="15"/>
  <c r="L53" i="15"/>
  <c r="L71" i="15"/>
  <c r="L85" i="15"/>
  <c r="M86" i="15"/>
  <c r="L87" i="15"/>
  <c r="L101" i="15"/>
  <c r="L103" i="15"/>
  <c r="L119" i="15"/>
  <c r="L57" i="15"/>
  <c r="L73" i="15"/>
  <c r="M106" i="15"/>
  <c r="N117" i="15"/>
  <c r="M9" i="14"/>
  <c r="L9" i="14"/>
  <c r="M17" i="14"/>
  <c r="L17" i="14"/>
  <c r="M25" i="14"/>
  <c r="L25" i="14"/>
  <c r="M33" i="14"/>
  <c r="L33" i="14"/>
  <c r="M41" i="14"/>
  <c r="L41" i="14"/>
  <c r="M49" i="14"/>
  <c r="L49" i="14"/>
  <c r="M57" i="14"/>
  <c r="L57" i="14"/>
  <c r="L21" i="14"/>
  <c r="L29" i="14"/>
  <c r="N33" i="14"/>
  <c r="L37" i="14"/>
  <c r="L45" i="14"/>
  <c r="N49" i="14"/>
  <c r="M53" i="14"/>
  <c r="L53" i="14"/>
  <c r="L61" i="14"/>
  <c r="N34" i="14"/>
  <c r="N62" i="14"/>
  <c r="N10" i="13"/>
  <c r="N18" i="13"/>
  <c r="N27" i="13"/>
  <c r="N35" i="13"/>
  <c r="N43" i="13"/>
  <c r="N51" i="13"/>
  <c r="L10" i="13"/>
  <c r="L14" i="13"/>
  <c r="L26" i="13"/>
  <c r="L30" i="13"/>
  <c r="L42" i="13"/>
  <c r="L46" i="13"/>
  <c r="N16" i="12"/>
  <c r="L20" i="12"/>
  <c r="L28" i="12"/>
  <c r="L36" i="12"/>
  <c r="L52" i="12"/>
  <c r="L60" i="12"/>
  <c r="L68" i="12"/>
  <c r="N12" i="12"/>
  <c r="L18" i="12"/>
  <c r="N28" i="12"/>
  <c r="L34" i="12"/>
  <c r="L58" i="12"/>
  <c r="L76" i="12"/>
  <c r="N78" i="12"/>
  <c r="L84" i="12"/>
  <c r="L88" i="12"/>
  <c r="N90" i="12"/>
  <c r="L96" i="12"/>
  <c r="N98" i="12"/>
  <c r="L9" i="12"/>
  <c r="L13" i="12"/>
  <c r="L17" i="12"/>
  <c r="L21" i="12"/>
  <c r="L25" i="12"/>
  <c r="L29" i="12"/>
  <c r="L33" i="12"/>
  <c r="L37" i="12"/>
  <c r="L41" i="12"/>
  <c r="L45" i="12"/>
  <c r="L49" i="12"/>
  <c r="L53" i="12"/>
  <c r="L57" i="12"/>
  <c r="L61" i="12"/>
  <c r="L65" i="12"/>
  <c r="L69" i="12"/>
  <c r="L73" i="12"/>
  <c r="N75" i="12"/>
  <c r="L77" i="12"/>
  <c r="L81" i="12"/>
  <c r="M84" i="12"/>
  <c r="L85" i="12"/>
  <c r="L89" i="12"/>
  <c r="L93" i="12"/>
  <c r="L97" i="12"/>
  <c r="L101" i="12"/>
  <c r="L74" i="12"/>
  <c r="L78" i="12"/>
  <c r="L90" i="12"/>
  <c r="L94" i="12"/>
  <c r="N8" i="12"/>
  <c r="N39" i="11"/>
  <c r="M53" i="11"/>
  <c r="L85" i="11"/>
  <c r="N27" i="11"/>
  <c r="M81" i="11"/>
  <c r="L81" i="11"/>
  <c r="L23" i="11"/>
  <c r="L37" i="11"/>
  <c r="L61" i="11"/>
  <c r="N69" i="11"/>
  <c r="L25" i="11"/>
  <c r="M26" i="11"/>
  <c r="M46" i="11"/>
  <c r="N50" i="11"/>
  <c r="M62" i="11"/>
  <c r="N65" i="11"/>
  <c r="N81" i="11"/>
  <c r="L8" i="11"/>
  <c r="N20" i="9"/>
  <c r="L14" i="9"/>
  <c r="L16" i="9"/>
  <c r="N40" i="9"/>
  <c r="N59" i="9"/>
  <c r="N75" i="9"/>
  <c r="N104" i="9"/>
  <c r="L114" i="9"/>
  <c r="L34" i="9"/>
  <c r="M35" i="9"/>
  <c r="L50" i="9"/>
  <c r="L52" i="9"/>
  <c r="L66" i="9"/>
  <c r="L82" i="9"/>
  <c r="L84" i="9"/>
  <c r="L100" i="9"/>
  <c r="L110" i="9"/>
  <c r="L22" i="9"/>
  <c r="M23" i="9"/>
  <c r="N51" i="9"/>
  <c r="L54" i="9"/>
  <c r="M55" i="9"/>
  <c r="L70" i="9"/>
  <c r="M71" i="9"/>
  <c r="N99" i="9"/>
  <c r="L102" i="9"/>
  <c r="N115" i="9"/>
  <c r="L62" i="10"/>
  <c r="M55" i="10"/>
  <c r="L106" i="10"/>
  <c r="L10" i="10"/>
  <c r="L11" i="10"/>
  <c r="M13" i="10"/>
  <c r="N18" i="10"/>
  <c r="L35" i="10"/>
  <c r="L42" i="10"/>
  <c r="L43" i="10"/>
  <c r="L44" i="10"/>
  <c r="L68" i="10"/>
  <c r="M69" i="10"/>
  <c r="L74" i="10"/>
  <c r="L76" i="10"/>
  <c r="M77" i="10"/>
  <c r="L102" i="10"/>
  <c r="M105" i="10"/>
  <c r="L24" i="10"/>
  <c r="L31" i="10"/>
  <c r="M43" i="10"/>
  <c r="L55" i="10"/>
  <c r="L56" i="10"/>
  <c r="N74" i="10"/>
  <c r="M81" i="10"/>
  <c r="L98" i="10"/>
  <c r="L26" i="10"/>
  <c r="L27" i="10"/>
  <c r="N34" i="10"/>
  <c r="L39" i="10"/>
  <c r="L40" i="10"/>
  <c r="L58" i="10"/>
  <c r="L59" i="10"/>
  <c r="M61" i="10"/>
  <c r="L71" i="10"/>
  <c r="L72" i="10"/>
  <c r="L95" i="10"/>
  <c r="L14" i="10"/>
  <c r="L20" i="10"/>
  <c r="M25" i="10"/>
  <c r="M33" i="10"/>
  <c r="L46" i="10"/>
  <c r="M59" i="10"/>
  <c r="M65" i="10"/>
  <c r="L78" i="10"/>
  <c r="L83" i="10"/>
  <c r="L87" i="10"/>
  <c r="L94" i="10"/>
  <c r="M95" i="10"/>
  <c r="L99" i="10"/>
  <c r="M8" i="10"/>
  <c r="L96" i="10"/>
  <c r="N46" i="10"/>
  <c r="L22" i="10"/>
  <c r="L38" i="10"/>
  <c r="L54" i="10"/>
  <c r="L70" i="10"/>
  <c r="L86" i="10"/>
  <c r="L18" i="10"/>
  <c r="L34" i="10"/>
  <c r="N40" i="10"/>
  <c r="L50" i="10"/>
  <c r="L66" i="10"/>
  <c r="N70" i="10"/>
  <c r="L82" i="10"/>
  <c r="N104" i="10"/>
  <c r="N25" i="10"/>
  <c r="N61" i="10"/>
  <c r="N65" i="10"/>
  <c r="N81" i="10"/>
  <c r="M94" i="10"/>
  <c r="M106" i="10"/>
  <c r="L100" i="10"/>
  <c r="L104" i="10"/>
  <c r="L23" i="8"/>
  <c r="L39" i="8"/>
  <c r="L19" i="8"/>
  <c r="L64" i="8"/>
  <c r="M15" i="8"/>
  <c r="L15" i="8"/>
  <c r="L31" i="8"/>
  <c r="N39" i="8"/>
  <c r="L63" i="8"/>
  <c r="N67" i="8"/>
  <c r="L11" i="8"/>
  <c r="N19" i="8"/>
  <c r="L27" i="8"/>
  <c r="M48" i="8"/>
  <c r="M59" i="8"/>
  <c r="N18" i="7"/>
  <c r="L36" i="7"/>
  <c r="L68" i="7"/>
  <c r="L48" i="7"/>
  <c r="L80" i="7"/>
  <c r="L16" i="7"/>
  <c r="L28" i="7"/>
  <c r="M33" i="7"/>
  <c r="L44" i="7"/>
  <c r="L60" i="7"/>
  <c r="M76" i="7"/>
  <c r="M81" i="7"/>
  <c r="N16" i="7"/>
  <c r="N17" i="7"/>
  <c r="L20" i="7"/>
  <c r="M21" i="7"/>
  <c r="M40" i="7"/>
  <c r="L40" i="7"/>
  <c r="M72" i="7"/>
  <c r="L72" i="7"/>
  <c r="M83" i="6"/>
  <c r="N13" i="6"/>
  <c r="N45" i="6"/>
  <c r="L95" i="6"/>
  <c r="L23" i="6"/>
  <c r="M24" i="6"/>
  <c r="L25" i="6"/>
  <c r="L41" i="6"/>
  <c r="L55" i="6"/>
  <c r="L57" i="6"/>
  <c r="L75" i="6"/>
  <c r="M80" i="6"/>
  <c r="L91" i="6"/>
  <c r="L11" i="6"/>
  <c r="L27" i="6"/>
  <c r="L43" i="6"/>
  <c r="M71" i="6"/>
  <c r="N80" i="6"/>
  <c r="M87" i="6"/>
  <c r="L9" i="5"/>
  <c r="L27" i="5"/>
  <c r="L42" i="5"/>
  <c r="L43" i="5"/>
  <c r="L58" i="5"/>
  <c r="L59" i="5"/>
  <c r="L74" i="5"/>
  <c r="L97" i="5"/>
  <c r="L102" i="5"/>
  <c r="L25" i="5"/>
  <c r="L30" i="5"/>
  <c r="L34" i="5"/>
  <c r="L41" i="5"/>
  <c r="M42" i="5"/>
  <c r="L50" i="5"/>
  <c r="L57" i="5"/>
  <c r="L62" i="5"/>
  <c r="L77" i="5"/>
  <c r="M78" i="5"/>
  <c r="L10" i="5"/>
  <c r="L8" i="5"/>
  <c r="M85" i="1"/>
  <c r="L57" i="3"/>
  <c r="M65" i="1"/>
  <c r="M78" i="1"/>
  <c r="L17" i="5"/>
  <c r="L19" i="5"/>
  <c r="L33" i="5"/>
  <c r="L35" i="5"/>
  <c r="L51" i="5"/>
  <c r="L65" i="5"/>
  <c r="M73" i="5"/>
  <c r="L79" i="5"/>
  <c r="L13" i="5"/>
  <c r="L15" i="5"/>
  <c r="N51" i="5"/>
  <c r="L61" i="5"/>
  <c r="M83" i="5"/>
  <c r="L83" i="5"/>
  <c r="L99" i="5"/>
  <c r="N43" i="5"/>
  <c r="M75" i="5"/>
  <c r="L75" i="5"/>
  <c r="L91" i="5"/>
  <c r="N93" i="5"/>
  <c r="L12" i="5"/>
  <c r="L16" i="5"/>
  <c r="L20" i="5"/>
  <c r="L28" i="5"/>
  <c r="L32" i="5"/>
  <c r="L44" i="5"/>
  <c r="L48" i="5"/>
  <c r="L60" i="5"/>
  <c r="L64" i="5"/>
  <c r="L68" i="5"/>
  <c r="L76" i="5"/>
  <c r="L80" i="5"/>
  <c r="L84" i="5"/>
  <c r="L92" i="5"/>
  <c r="L96" i="5"/>
  <c r="L100" i="5"/>
  <c r="L53" i="3"/>
  <c r="L60" i="3"/>
  <c r="L12" i="3"/>
  <c r="H12" i="3"/>
  <c r="N12" i="3" s="1"/>
  <c r="H14" i="3"/>
  <c r="N14" i="3" s="1"/>
  <c r="I17" i="3"/>
  <c r="M17" i="3" s="1"/>
  <c r="I21" i="3"/>
  <c r="I25" i="3"/>
  <c r="M25" i="3" s="1"/>
  <c r="I29" i="3"/>
  <c r="M29" i="3" s="1"/>
  <c r="I33" i="3"/>
  <c r="I37" i="3"/>
  <c r="I41" i="3"/>
  <c r="M41" i="3" s="1"/>
  <c r="I45" i="3"/>
  <c r="M45" i="3" s="1"/>
  <c r="I49" i="3"/>
  <c r="M49" i="3" s="1"/>
  <c r="L51" i="3"/>
  <c r="H56" i="3"/>
  <c r="N56" i="3" s="1"/>
  <c r="H60" i="3"/>
  <c r="H63" i="3"/>
  <c r="H67" i="3"/>
  <c r="N67" i="3" s="1"/>
  <c r="H71" i="3"/>
  <c r="N71" i="3" s="1"/>
  <c r="H75" i="3"/>
  <c r="H79" i="3"/>
  <c r="H83" i="3"/>
  <c r="H87" i="3"/>
  <c r="N87" i="3" s="1"/>
  <c r="H91" i="3"/>
  <c r="N91" i="3" s="1"/>
  <c r="H95" i="3"/>
  <c r="H99" i="3"/>
  <c r="L59" i="3"/>
  <c r="I64" i="3"/>
  <c r="M64" i="3" s="1"/>
  <c r="I68" i="3"/>
  <c r="M68" i="3" s="1"/>
  <c r="I72" i="3"/>
  <c r="I76" i="3"/>
  <c r="I80" i="3"/>
  <c r="M80" i="3" s="1"/>
  <c r="I84" i="3"/>
  <c r="M84" i="3" s="1"/>
  <c r="I88" i="3"/>
  <c r="I92" i="3"/>
  <c r="I96" i="3"/>
  <c r="M96" i="3" s="1"/>
  <c r="L26" i="3"/>
  <c r="L55" i="3"/>
  <c r="N86" i="3"/>
  <c r="L96" i="3"/>
  <c r="L14" i="3"/>
  <c r="M28" i="3"/>
  <c r="M54" i="3"/>
  <c r="L67" i="3"/>
  <c r="L70" i="3"/>
  <c r="L68" i="3"/>
  <c r="M13" i="3"/>
  <c r="N24" i="3"/>
  <c r="L50" i="3"/>
  <c r="M57" i="3"/>
  <c r="L58" i="3"/>
  <c r="N73" i="3"/>
  <c r="L86" i="3"/>
  <c r="N88" i="3"/>
  <c r="L19" i="3"/>
  <c r="N32" i="3"/>
  <c r="L38" i="3"/>
  <c r="N48" i="3"/>
  <c r="L74" i="3"/>
  <c r="L82" i="3"/>
  <c r="M87" i="3"/>
  <c r="N64" i="3"/>
  <c r="N9" i="3"/>
  <c r="L32" i="3"/>
  <c r="L35" i="3"/>
  <c r="L48" i="3"/>
  <c r="N57" i="3"/>
  <c r="L66" i="3"/>
  <c r="N68" i="3"/>
  <c r="L83" i="3"/>
  <c r="L84" i="3"/>
  <c r="L90" i="3"/>
  <c r="L94" i="3"/>
  <c r="L95" i="3"/>
  <c r="M22" i="1"/>
  <c r="L14" i="1"/>
  <c r="N15" i="1"/>
  <c r="N40" i="1"/>
  <c r="M57" i="1"/>
  <c r="L77" i="1"/>
  <c r="L16" i="3"/>
  <c r="N17" i="3"/>
  <c r="L37" i="3"/>
  <c r="M38" i="3"/>
  <c r="L39" i="3"/>
  <c r="L41" i="3"/>
  <c r="L43" i="3"/>
  <c r="L44" i="3"/>
  <c r="L75" i="3"/>
  <c r="L76" i="3"/>
  <c r="L79" i="3"/>
  <c r="L21" i="3"/>
  <c r="L23" i="3"/>
  <c r="L25" i="3"/>
  <c r="L27" i="3"/>
  <c r="L28" i="3"/>
  <c r="M35" i="3"/>
  <c r="M36" i="3"/>
  <c r="N38" i="3"/>
  <c r="N42" i="3"/>
  <c r="M43" i="3"/>
  <c r="L64" i="3"/>
  <c r="M76" i="3"/>
  <c r="L87" i="3"/>
  <c r="L88" i="3"/>
  <c r="L99" i="3"/>
  <c r="M65" i="3"/>
  <c r="L97" i="3"/>
  <c r="L77" i="3"/>
  <c r="L93" i="3"/>
  <c r="L15" i="3"/>
  <c r="L29" i="3"/>
  <c r="L31" i="3"/>
  <c r="L45" i="3"/>
  <c r="L47" i="3"/>
  <c r="L63" i="3"/>
  <c r="M89" i="3"/>
  <c r="L89" i="3"/>
  <c r="L17" i="3"/>
  <c r="M18" i="3"/>
  <c r="L33" i="3"/>
  <c r="L49" i="3"/>
  <c r="M50" i="3"/>
  <c r="L69" i="3"/>
  <c r="M85" i="3"/>
  <c r="L85" i="3"/>
  <c r="M10" i="3"/>
  <c r="L19" i="1"/>
  <c r="M20" i="1"/>
  <c r="L21" i="1"/>
  <c r="L23" i="1"/>
  <c r="L25" i="1"/>
  <c r="L26" i="1"/>
  <c r="M36" i="1"/>
  <c r="L37" i="1"/>
  <c r="L39" i="1"/>
  <c r="L41" i="1"/>
  <c r="L50" i="1"/>
  <c r="L53" i="1"/>
  <c r="L65" i="1"/>
  <c r="L66" i="1"/>
  <c r="L69" i="1"/>
  <c r="L9" i="1"/>
  <c r="L10" i="1"/>
  <c r="M60" i="1"/>
  <c r="L61" i="1"/>
  <c r="L73" i="1"/>
  <c r="L74" i="1"/>
  <c r="N16" i="1"/>
  <c r="L30" i="1"/>
  <c r="L45" i="1"/>
  <c r="L57" i="1"/>
  <c r="L58" i="1"/>
  <c r="N72" i="1"/>
  <c r="M73" i="1"/>
  <c r="L81" i="1"/>
  <c r="L85" i="1"/>
  <c r="L86" i="1"/>
  <c r="L71" i="1"/>
  <c r="L87" i="1"/>
  <c r="L51" i="1"/>
  <c r="L67" i="1"/>
  <c r="L11" i="1"/>
  <c r="M12" i="1"/>
  <c r="L13" i="1"/>
  <c r="L29" i="1"/>
  <c r="L47" i="1"/>
  <c r="M52" i="1"/>
  <c r="M68" i="1"/>
  <c r="L79" i="1"/>
  <c r="N12" i="1"/>
  <c r="L15" i="1"/>
  <c r="M16" i="1"/>
  <c r="L43" i="1"/>
  <c r="L59" i="1"/>
  <c r="N68" i="1"/>
  <c r="L75" i="1"/>
  <c r="N96" i="5" l="1"/>
  <c r="M13" i="1"/>
  <c r="N23" i="16"/>
  <c r="N15" i="14"/>
  <c r="N59" i="19"/>
  <c r="M16" i="15"/>
  <c r="N53" i="21"/>
  <c r="N85" i="1"/>
  <c r="N78" i="5"/>
  <c r="N31" i="19"/>
  <c r="N68" i="7"/>
  <c r="N75" i="3"/>
  <c r="N60" i="3"/>
  <c r="M88" i="3"/>
  <c r="N99" i="3"/>
  <c r="N83" i="3"/>
  <c r="M37" i="3"/>
  <c r="M94" i="3"/>
  <c r="N74" i="5"/>
  <c r="M41" i="5"/>
  <c r="M33" i="5"/>
  <c r="M81" i="3"/>
  <c r="M79" i="1"/>
  <c r="M46" i="1"/>
  <c r="M38" i="1"/>
  <c r="M15" i="1"/>
  <c r="N39" i="6"/>
  <c r="N63" i="20"/>
  <c r="N59" i="20"/>
  <c r="M47" i="20"/>
  <c r="M19" i="20"/>
  <c r="M16" i="7"/>
  <c r="M48" i="5"/>
  <c r="N32" i="5"/>
  <c r="M39" i="3"/>
  <c r="N82" i="1"/>
  <c r="N66" i="1"/>
  <c r="M58" i="1"/>
  <c r="M35" i="1"/>
  <c r="M30" i="3"/>
  <c r="M133" i="22"/>
  <c r="N129" i="22"/>
  <c r="M121" i="22"/>
  <c r="M113" i="22"/>
  <c r="M69" i="22"/>
  <c r="M37" i="22"/>
  <c r="M64" i="19"/>
  <c r="N52" i="19"/>
  <c r="N36" i="19"/>
  <c r="M32" i="19"/>
  <c r="N92" i="17"/>
  <c r="N101" i="15"/>
  <c r="M99" i="6"/>
  <c r="M105" i="23"/>
  <c r="N27" i="27"/>
  <c r="N43" i="27"/>
  <c r="N59" i="27"/>
  <c r="N75" i="27"/>
  <c r="M11" i="10"/>
  <c r="M39" i="10"/>
  <c r="N43" i="10"/>
  <c r="M51" i="10"/>
  <c r="M103" i="10"/>
  <c r="M37" i="11"/>
  <c r="M34" i="12"/>
  <c r="N42" i="12"/>
  <c r="M78" i="12"/>
  <c r="M98" i="12"/>
  <c r="M34" i="9"/>
  <c r="N10" i="3"/>
  <c r="N59" i="1"/>
  <c r="M34" i="1"/>
  <c r="N21" i="20"/>
  <c r="N50" i="18"/>
  <c r="N18" i="18"/>
  <c r="M98" i="9"/>
  <c r="M66" i="9"/>
  <c r="N91" i="5"/>
  <c r="N76" i="5"/>
  <c r="M62" i="1"/>
  <c r="N83" i="6"/>
  <c r="M69" i="3"/>
  <c r="N87" i="15"/>
  <c r="N91" i="6"/>
  <c r="N27" i="23"/>
  <c r="M43" i="23"/>
  <c r="M16" i="25"/>
  <c r="M25" i="27"/>
  <c r="N84" i="12"/>
  <c r="M96" i="12"/>
  <c r="N35" i="8"/>
  <c r="M13" i="8"/>
  <c r="N47" i="7"/>
  <c r="N74" i="6"/>
  <c r="N58" i="6"/>
  <c r="N29" i="6"/>
  <c r="N21" i="6"/>
  <c r="N47" i="5"/>
  <c r="M8" i="5"/>
  <c r="M22" i="3"/>
  <c r="M53" i="21"/>
  <c r="M105" i="21"/>
  <c r="M22" i="23"/>
  <c r="M38" i="23"/>
  <c r="M102" i="23"/>
  <c r="M130" i="23"/>
  <c r="M32" i="26"/>
  <c r="N27" i="17"/>
  <c r="N51" i="17"/>
  <c r="N91" i="17"/>
  <c r="M35" i="18"/>
  <c r="M99" i="18"/>
  <c r="N55" i="19"/>
  <c r="M54" i="20"/>
  <c r="M70" i="20"/>
  <c r="M68" i="22"/>
  <c r="M45" i="21"/>
  <c r="M57" i="21"/>
  <c r="M34" i="23"/>
  <c r="M66" i="23"/>
  <c r="M11" i="25"/>
  <c r="M52" i="24"/>
  <c r="M100" i="24"/>
  <c r="M68" i="27"/>
  <c r="M74" i="23"/>
  <c r="N31" i="25"/>
  <c r="N55" i="25"/>
  <c r="N107" i="25"/>
  <c r="M131" i="25"/>
  <c r="N68" i="26"/>
  <c r="M54" i="23"/>
  <c r="M110" i="23"/>
  <c r="M32" i="24"/>
  <c r="M88" i="24"/>
  <c r="M96" i="24"/>
  <c r="M119" i="25"/>
  <c r="M28" i="26"/>
  <c r="M40" i="26"/>
  <c r="N44" i="27"/>
  <c r="N95" i="25"/>
  <c r="N88" i="26"/>
  <c r="M108" i="26"/>
  <c r="M20" i="27"/>
  <c r="N40" i="27"/>
  <c r="M72" i="27"/>
  <c r="N27" i="25"/>
  <c r="N37" i="21"/>
  <c r="M58" i="20"/>
  <c r="M26" i="20"/>
  <c r="M55" i="19"/>
  <c r="N19" i="18"/>
  <c r="M83" i="17"/>
  <c r="M21" i="5"/>
  <c r="M15" i="16"/>
  <c r="N10" i="20"/>
  <c r="N60" i="22"/>
  <c r="N112" i="15"/>
  <c r="N27" i="14"/>
  <c r="N128" i="22"/>
  <c r="N52" i="15"/>
  <c r="N39" i="19"/>
  <c r="N76" i="15"/>
  <c r="N91" i="12"/>
  <c r="N92" i="9"/>
  <c r="N21" i="8"/>
  <c r="N64" i="14"/>
  <c r="M24" i="15"/>
  <c r="M29" i="13"/>
  <c r="M11" i="12"/>
  <c r="N26" i="11"/>
  <c r="N27" i="9"/>
  <c r="N59" i="8"/>
  <c r="M21" i="8"/>
  <c r="M47" i="7"/>
  <c r="N69" i="5"/>
  <c r="M56" i="3"/>
  <c r="M27" i="12"/>
  <c r="M47" i="12"/>
  <c r="M79" i="12"/>
  <c r="N9" i="13"/>
  <c r="M37" i="13"/>
  <c r="N8" i="15"/>
  <c r="N95" i="17"/>
  <c r="M17" i="8"/>
  <c r="M16" i="10"/>
  <c r="M10" i="11"/>
  <c r="M50" i="11"/>
  <c r="M67" i="12"/>
  <c r="N41" i="13"/>
  <c r="N12" i="15"/>
  <c r="N84" i="15"/>
  <c r="M116" i="15"/>
  <c r="M23" i="16"/>
  <c r="M79" i="18"/>
  <c r="N65" i="21"/>
  <c r="N24" i="15"/>
  <c r="N11" i="17"/>
  <c r="N26" i="20"/>
  <c r="N30" i="11"/>
  <c r="M49" i="13"/>
  <c r="N27" i="19"/>
  <c r="N104" i="22"/>
  <c r="N35" i="18"/>
  <c r="M116" i="22"/>
  <c r="N99" i="17"/>
  <c r="N99" i="18"/>
  <c r="N70" i="20"/>
  <c r="N68" i="22"/>
  <c r="M86" i="23"/>
  <c r="N115" i="25"/>
  <c r="N58" i="20"/>
  <c r="M48" i="22"/>
  <c r="N72" i="15"/>
  <c r="M71" i="12"/>
  <c r="M28" i="9"/>
  <c r="N20" i="10"/>
  <c r="M9" i="8"/>
  <c r="M85" i="6"/>
  <c r="M29" i="6"/>
  <c r="N36" i="3"/>
  <c r="M29" i="5"/>
  <c r="M85" i="5"/>
  <c r="N89" i="1"/>
  <c r="M52" i="15"/>
  <c r="N13" i="1"/>
  <c r="N16" i="5"/>
  <c r="M8" i="6"/>
  <c r="N51" i="8"/>
  <c r="M51" i="12"/>
  <c r="M66" i="6"/>
  <c r="M48" i="10"/>
  <c r="N92" i="10"/>
  <c r="L46" i="9"/>
  <c r="M46" i="9"/>
  <c r="L49" i="7"/>
  <c r="M49" i="7"/>
  <c r="L98" i="5"/>
  <c r="M98" i="5"/>
  <c r="L82" i="6"/>
  <c r="N82" i="6"/>
  <c r="L100" i="18"/>
  <c r="M100" i="18"/>
  <c r="L96" i="18"/>
  <c r="M96" i="18"/>
  <c r="L68" i="18"/>
  <c r="M68" i="18"/>
  <c r="L64" i="18"/>
  <c r="N64" i="18"/>
  <c r="M64" i="18"/>
  <c r="L60" i="18"/>
  <c r="M60" i="18"/>
  <c r="L16" i="18"/>
  <c r="M16" i="18"/>
  <c r="L36" i="16"/>
  <c r="M36" i="16"/>
  <c r="L28" i="16"/>
  <c r="M28" i="16"/>
  <c r="L24" i="16"/>
  <c r="M24" i="16"/>
  <c r="L16" i="16"/>
  <c r="M16" i="16"/>
  <c r="L28" i="14"/>
  <c r="N28" i="14"/>
  <c r="L24" i="14"/>
  <c r="N24" i="14"/>
  <c r="N86" i="9"/>
  <c r="M86" i="9"/>
  <c r="L30" i="9"/>
  <c r="N30" i="9"/>
  <c r="L51" i="7"/>
  <c r="N51" i="7"/>
  <c r="L8" i="7"/>
  <c r="N8" i="7"/>
  <c r="L77" i="6"/>
  <c r="M77" i="6"/>
  <c r="N50" i="13"/>
  <c r="M50" i="13"/>
  <c r="N93" i="22"/>
  <c r="M93" i="22"/>
  <c r="M48" i="19"/>
  <c r="N48" i="19"/>
  <c r="L8" i="19"/>
  <c r="N8" i="19"/>
  <c r="L104" i="17"/>
  <c r="N104" i="17"/>
  <c r="L56" i="17"/>
  <c r="M56" i="17"/>
  <c r="L40" i="17"/>
  <c r="M40" i="17"/>
  <c r="L8" i="17"/>
  <c r="M8" i="17"/>
  <c r="L129" i="15"/>
  <c r="M129" i="15"/>
  <c r="N129" i="15"/>
  <c r="N121" i="15"/>
  <c r="M121" i="15"/>
  <c r="L113" i="15"/>
  <c r="N113" i="15"/>
  <c r="L65" i="15"/>
  <c r="M65" i="15"/>
  <c r="L49" i="15"/>
  <c r="N49" i="15"/>
  <c r="L9" i="15"/>
  <c r="M9" i="15"/>
  <c r="L72" i="8"/>
  <c r="M72" i="8"/>
  <c r="L60" i="8"/>
  <c r="M60" i="8"/>
  <c r="L56" i="8"/>
  <c r="M56" i="8"/>
  <c r="L18" i="8"/>
  <c r="M18" i="8"/>
  <c r="L14" i="6"/>
  <c r="M14" i="6"/>
  <c r="L33" i="23"/>
  <c r="N33" i="23"/>
  <c r="L53" i="23"/>
  <c r="M53" i="23"/>
  <c r="L61" i="23"/>
  <c r="M61" i="23"/>
  <c r="L65" i="23"/>
  <c r="N65" i="23"/>
  <c r="L77" i="23"/>
  <c r="N77" i="23"/>
  <c r="L101" i="23"/>
  <c r="M101" i="23"/>
  <c r="M121" i="23"/>
  <c r="N121" i="23"/>
  <c r="L129" i="23"/>
  <c r="M129" i="23"/>
  <c r="L18" i="25"/>
  <c r="N18" i="25"/>
  <c r="L30" i="25"/>
  <c r="N30" i="25"/>
  <c r="L34" i="25"/>
  <c r="M34" i="25"/>
  <c r="L42" i="25"/>
  <c r="M42" i="25"/>
  <c r="L66" i="25"/>
  <c r="N66" i="25"/>
  <c r="L70" i="25"/>
  <c r="N70" i="25"/>
  <c r="L94" i="25"/>
  <c r="N94" i="25"/>
  <c r="L106" i="25"/>
  <c r="M106" i="25"/>
  <c r="L110" i="25"/>
  <c r="N110" i="25"/>
  <c r="L55" i="27"/>
  <c r="M55" i="27"/>
  <c r="L63" i="27"/>
  <c r="N63" i="27"/>
  <c r="L71" i="27"/>
  <c r="M71" i="27"/>
  <c r="M95" i="27"/>
  <c r="N95" i="27"/>
  <c r="L20" i="21"/>
  <c r="M20" i="21"/>
  <c r="L44" i="21"/>
  <c r="N44" i="21"/>
  <c r="L56" i="21"/>
  <c r="M56" i="21"/>
  <c r="L84" i="21"/>
  <c r="M84" i="21"/>
  <c r="L120" i="21"/>
  <c r="N120" i="21"/>
  <c r="L124" i="21"/>
  <c r="N124" i="21"/>
  <c r="L15" i="24"/>
  <c r="N15" i="24"/>
  <c r="L51" i="24"/>
  <c r="N51" i="24"/>
  <c r="L67" i="24"/>
  <c r="M67" i="24"/>
  <c r="L71" i="24"/>
  <c r="N71" i="24"/>
  <c r="L83" i="24"/>
  <c r="M83" i="24"/>
  <c r="L87" i="24"/>
  <c r="M87" i="24"/>
  <c r="L103" i="24"/>
  <c r="M103" i="24"/>
  <c r="L23" i="26"/>
  <c r="M23" i="26"/>
  <c r="L27" i="26"/>
  <c r="M27" i="26"/>
  <c r="L31" i="26"/>
  <c r="N31" i="26"/>
  <c r="L47" i="26"/>
  <c r="N47" i="26"/>
  <c r="L51" i="26"/>
  <c r="M51" i="26"/>
  <c r="L55" i="26"/>
  <c r="M55" i="26"/>
  <c r="L59" i="26"/>
  <c r="N59" i="26"/>
  <c r="L67" i="26"/>
  <c r="M67" i="26"/>
  <c r="L75" i="26"/>
  <c r="M75" i="26"/>
  <c r="L95" i="26"/>
  <c r="N95" i="26"/>
  <c r="L99" i="26"/>
  <c r="M99" i="26"/>
  <c r="L107" i="26"/>
  <c r="M107" i="26"/>
  <c r="L79" i="7"/>
  <c r="M79" i="7"/>
  <c r="L13" i="11"/>
  <c r="M13" i="11"/>
  <c r="L22" i="12"/>
  <c r="M22" i="12"/>
  <c r="N62" i="5"/>
  <c r="N48" i="5"/>
  <c r="N14" i="9"/>
  <c r="N47" i="18"/>
  <c r="N43" i="20"/>
  <c r="N71" i="7"/>
  <c r="N64" i="8"/>
  <c r="N30" i="1"/>
  <c r="N88" i="5"/>
  <c r="N66" i="5"/>
  <c r="N87" i="1"/>
  <c r="N92" i="5"/>
  <c r="N70" i="5"/>
  <c r="N8" i="10"/>
  <c r="N20" i="13"/>
  <c r="N90" i="17"/>
  <c r="M28" i="1"/>
  <c r="N72" i="3"/>
  <c r="N40" i="3"/>
  <c r="N39" i="5"/>
  <c r="N23" i="5"/>
  <c r="N68" i="6"/>
  <c r="N9" i="10"/>
  <c r="N111" i="15"/>
  <c r="N79" i="15"/>
  <c r="N121" i="22"/>
  <c r="N89" i="22"/>
  <c r="N25" i="22"/>
  <c r="N50" i="21"/>
  <c r="N45" i="27"/>
  <c r="N72" i="10"/>
  <c r="N56" i="10"/>
  <c r="N71" i="11"/>
  <c r="N44" i="12"/>
  <c r="N24" i="13"/>
  <c r="L63" i="14"/>
  <c r="N63" i="14"/>
  <c r="L107" i="9"/>
  <c r="M107" i="9"/>
  <c r="L52" i="6"/>
  <c r="M52" i="6"/>
  <c r="L46" i="20"/>
  <c r="M46" i="20"/>
  <c r="L59" i="14"/>
  <c r="M59" i="14"/>
  <c r="L51" i="14"/>
  <c r="N51" i="14"/>
  <c r="L31" i="14"/>
  <c r="M31" i="14"/>
  <c r="L11" i="9"/>
  <c r="M11" i="9"/>
  <c r="L14" i="7"/>
  <c r="M14" i="7"/>
  <c r="L13" i="6"/>
  <c r="M13" i="6"/>
  <c r="L72" i="22"/>
  <c r="M72" i="22"/>
  <c r="L32" i="22"/>
  <c r="N32" i="22"/>
  <c r="L92" i="15"/>
  <c r="N92" i="15"/>
  <c r="L36" i="15"/>
  <c r="M36" i="15"/>
  <c r="L64" i="6"/>
  <c r="M64" i="6"/>
  <c r="L62" i="23"/>
  <c r="N62" i="23"/>
  <c r="L70" i="23"/>
  <c r="M70" i="23"/>
  <c r="L90" i="23"/>
  <c r="M90" i="23"/>
  <c r="L106" i="23"/>
  <c r="M106" i="23"/>
  <c r="L122" i="23"/>
  <c r="N122" i="23"/>
  <c r="L39" i="25"/>
  <c r="N39" i="25"/>
  <c r="M12" i="27"/>
  <c r="N12" i="27"/>
  <c r="L89" i="21"/>
  <c r="N89" i="21"/>
  <c r="L8" i="24"/>
  <c r="M8" i="24"/>
  <c r="L56" i="26"/>
  <c r="M56" i="26"/>
  <c r="L22" i="11"/>
  <c r="N22" i="11"/>
  <c r="L19" i="12"/>
  <c r="M19" i="12"/>
  <c r="L83" i="12"/>
  <c r="M83" i="12"/>
  <c r="L95" i="12"/>
  <c r="M95" i="12"/>
  <c r="L99" i="12"/>
  <c r="M99" i="12"/>
  <c r="N46" i="5"/>
  <c r="N21" i="5"/>
  <c r="N8" i="1"/>
  <c r="N60" i="7"/>
  <c r="N49" i="13"/>
  <c r="N55" i="17"/>
  <c r="N66" i="11"/>
  <c r="N55" i="14"/>
  <c r="N68" i="27"/>
  <c r="M96" i="10"/>
  <c r="M15" i="5"/>
  <c r="M24" i="7"/>
  <c r="M20" i="16"/>
  <c r="M19" i="17"/>
  <c r="M23" i="19"/>
  <c r="M88" i="18"/>
  <c r="M117" i="22"/>
  <c r="M67" i="18"/>
  <c r="M63" i="20"/>
  <c r="M25" i="21"/>
  <c r="M44" i="21"/>
  <c r="M63" i="27"/>
  <c r="M114" i="23"/>
  <c r="M68" i="24"/>
  <c r="M107" i="24"/>
  <c r="M75" i="24"/>
  <c r="M95" i="26"/>
  <c r="M64" i="26"/>
  <c r="N52" i="1"/>
  <c r="L82" i="1"/>
  <c r="L81" i="3"/>
  <c r="M18" i="1"/>
  <c r="M72" i="3"/>
  <c r="L88" i="5"/>
  <c r="N101" i="5"/>
  <c r="L18" i="5"/>
  <c r="L39" i="6"/>
  <c r="N80" i="7"/>
  <c r="L52" i="7"/>
  <c r="N55" i="8"/>
  <c r="L51" i="8"/>
  <c r="N80" i="10"/>
  <c r="N28" i="10"/>
  <c r="L48" i="10"/>
  <c r="N76" i="10"/>
  <c r="L23" i="10"/>
  <c r="N67" i="9"/>
  <c r="M99" i="9"/>
  <c r="L41" i="11"/>
  <c r="L86" i="12"/>
  <c r="L26" i="12"/>
  <c r="L121" i="15"/>
  <c r="L105" i="15"/>
  <c r="L69" i="15"/>
  <c r="N16" i="16"/>
  <c r="N108" i="17"/>
  <c r="L51" i="19"/>
  <c r="L23" i="20"/>
  <c r="L101" i="21"/>
  <c r="L53" i="21"/>
  <c r="L105" i="23"/>
  <c r="L25" i="23"/>
  <c r="M31" i="24"/>
  <c r="N118" i="25"/>
  <c r="L83" i="25"/>
  <c r="L35" i="25"/>
  <c r="L88" i="27"/>
  <c r="L80" i="27"/>
  <c r="L44" i="27"/>
  <c r="L24" i="27"/>
  <c r="L16" i="27"/>
  <c r="L75" i="27"/>
  <c r="N32" i="27"/>
  <c r="N28" i="27"/>
  <c r="M44" i="26"/>
  <c r="N54" i="23"/>
  <c r="N52" i="21"/>
  <c r="N14" i="25"/>
  <c r="N40" i="21"/>
  <c r="M73" i="21"/>
  <c r="N28" i="21"/>
  <c r="M33" i="22"/>
  <c r="M20" i="17"/>
  <c r="M81" i="15"/>
  <c r="N64" i="15"/>
  <c r="M64" i="14"/>
  <c r="N44" i="14"/>
  <c r="M20" i="14"/>
  <c r="M26" i="13"/>
  <c r="N99" i="12"/>
  <c r="N30" i="12"/>
  <c r="N89" i="11"/>
  <c r="N75" i="7"/>
  <c r="N44" i="6"/>
  <c r="M55" i="1"/>
  <c r="M16" i="24"/>
  <c r="N63" i="24"/>
  <c r="N72" i="26"/>
  <c r="N15" i="17"/>
  <c r="M71" i="17"/>
  <c r="M40" i="18"/>
  <c r="M63" i="18"/>
  <c r="M91" i="18"/>
  <c r="M28" i="19"/>
  <c r="N63" i="19"/>
  <c r="N120" i="22"/>
  <c r="M17" i="21"/>
  <c r="N9" i="23"/>
  <c r="M42" i="23"/>
  <c r="M48" i="24"/>
  <c r="N22" i="25"/>
  <c r="M80" i="24"/>
  <c r="M69" i="23"/>
  <c r="N35" i="24"/>
  <c r="M99" i="24"/>
  <c r="N50" i="25"/>
  <c r="N44" i="26"/>
  <c r="M50" i="23"/>
  <c r="N71" i="25"/>
  <c r="N107" i="26"/>
  <c r="M78" i="25"/>
  <c r="N83" i="26"/>
  <c r="M39" i="27"/>
  <c r="N92" i="26"/>
  <c r="N56" i="22"/>
  <c r="M9" i="22"/>
  <c r="M83" i="18"/>
  <c r="M64" i="17"/>
  <c r="M39" i="5"/>
  <c r="N18" i="8"/>
  <c r="N36" i="18"/>
  <c r="N33" i="13"/>
  <c r="N8" i="14"/>
  <c r="N72" i="17"/>
  <c r="N11" i="9"/>
  <c r="N52" i="8"/>
  <c r="M74" i="6"/>
  <c r="M67" i="6"/>
  <c r="M46" i="6"/>
  <c r="M72" i="5"/>
  <c r="N26" i="5"/>
  <c r="N18" i="1"/>
  <c r="M14" i="12"/>
  <c r="M98" i="6"/>
  <c r="N24" i="7"/>
  <c r="N64" i="7"/>
  <c r="M52" i="8"/>
  <c r="N71" i="8"/>
  <c r="M63" i="10"/>
  <c r="M18" i="11"/>
  <c r="M66" i="11"/>
  <c r="M54" i="12"/>
  <c r="M11" i="14"/>
  <c r="M48" i="15"/>
  <c r="N60" i="14"/>
  <c r="N80" i="15"/>
  <c r="N11" i="16"/>
  <c r="M12" i="18"/>
  <c r="N10" i="12"/>
  <c r="M66" i="12"/>
  <c r="N83" i="12"/>
  <c r="M17" i="13"/>
  <c r="M34" i="13"/>
  <c r="M16" i="14"/>
  <c r="N56" i="14"/>
  <c r="M68" i="15"/>
  <c r="N81" i="15"/>
  <c r="M108" i="15"/>
  <c r="M24" i="17"/>
  <c r="N47" i="17"/>
  <c r="M44" i="18"/>
  <c r="N105" i="22"/>
  <c r="M65" i="23"/>
  <c r="N69" i="21"/>
  <c r="N130" i="23"/>
  <c r="N103" i="24"/>
  <c r="N27" i="16"/>
  <c r="M47" i="17"/>
  <c r="N8" i="18"/>
  <c r="M29" i="22"/>
  <c r="N29" i="23"/>
  <c r="N39" i="24"/>
  <c r="N79" i="24"/>
  <c r="M20" i="22"/>
  <c r="N64" i="22"/>
  <c r="M52" i="21"/>
  <c r="N61" i="23"/>
  <c r="M56" i="22"/>
  <c r="N24" i="17"/>
  <c r="N25" i="15"/>
  <c r="M91" i="12"/>
  <c r="M63" i="12"/>
  <c r="M17" i="11"/>
  <c r="M101" i="9"/>
  <c r="M37" i="9"/>
  <c r="M21" i="9"/>
  <c r="M36" i="10"/>
  <c r="N72" i="8"/>
  <c r="N91" i="10"/>
  <c r="N32" i="19"/>
  <c r="N49" i="6"/>
  <c r="N72" i="5"/>
  <c r="N69" i="9"/>
  <c r="N54" i="5"/>
  <c r="M8" i="1"/>
  <c r="M40" i="8"/>
  <c r="N35" i="9"/>
  <c r="M39" i="12"/>
  <c r="N25" i="1"/>
  <c r="M82" i="1"/>
  <c r="N71" i="5"/>
  <c r="N27" i="1"/>
  <c r="N56" i="1"/>
  <c r="M24" i="5"/>
  <c r="M44" i="15"/>
  <c r="M40" i="5"/>
  <c r="M31" i="7"/>
  <c r="N20" i="14"/>
  <c r="M38" i="5"/>
  <c r="N98" i="5"/>
  <c r="M52" i="9"/>
  <c r="M38" i="11"/>
  <c r="N60" i="10"/>
  <c r="N34" i="11"/>
  <c r="M31" i="12"/>
  <c r="M87" i="12"/>
  <c r="M78" i="3"/>
  <c r="N46" i="1"/>
  <c r="L113" i="9"/>
  <c r="M113" i="9"/>
  <c r="L105" i="9"/>
  <c r="M105" i="9"/>
  <c r="L97" i="9"/>
  <c r="M97" i="9"/>
  <c r="L89" i="9"/>
  <c r="M89" i="9"/>
  <c r="L58" i="9"/>
  <c r="N58" i="9"/>
  <c r="L37" i="5"/>
  <c r="M37" i="5"/>
  <c r="L22" i="5"/>
  <c r="M22" i="5"/>
  <c r="L62" i="6"/>
  <c r="N62" i="6"/>
  <c r="L48" i="6"/>
  <c r="M48" i="6"/>
  <c r="L26" i="16"/>
  <c r="N26" i="16"/>
  <c r="L62" i="14"/>
  <c r="M62" i="14"/>
  <c r="L54" i="14"/>
  <c r="N54" i="14"/>
  <c r="L30" i="14"/>
  <c r="M30" i="14"/>
  <c r="L57" i="9"/>
  <c r="M57" i="9"/>
  <c r="L25" i="9"/>
  <c r="M25" i="9"/>
  <c r="L29" i="7"/>
  <c r="N29" i="7"/>
  <c r="L24" i="8"/>
  <c r="M24" i="8"/>
  <c r="L54" i="6"/>
  <c r="M54" i="6"/>
  <c r="L26" i="6"/>
  <c r="M26" i="6"/>
  <c r="L10" i="6"/>
  <c r="M10" i="6"/>
  <c r="L127" i="22"/>
  <c r="M127" i="22"/>
  <c r="L111" i="22"/>
  <c r="N111" i="22"/>
  <c r="L75" i="22"/>
  <c r="M75" i="22"/>
  <c r="L63" i="22"/>
  <c r="N63" i="22"/>
  <c r="L43" i="22"/>
  <c r="M43" i="22"/>
  <c r="L38" i="19"/>
  <c r="N38" i="19"/>
  <c r="L114" i="17"/>
  <c r="M114" i="17"/>
  <c r="L38" i="17"/>
  <c r="N38" i="17"/>
  <c r="M30" i="17"/>
  <c r="N30" i="17"/>
  <c r="L95" i="15"/>
  <c r="M95" i="15"/>
  <c r="L83" i="15"/>
  <c r="N83" i="15"/>
  <c r="L59" i="15"/>
  <c r="N59" i="15"/>
  <c r="L51" i="15"/>
  <c r="N51" i="15"/>
  <c r="L43" i="15"/>
  <c r="M43" i="15"/>
  <c r="L31" i="15"/>
  <c r="M31" i="15"/>
  <c r="L27" i="15"/>
  <c r="N27" i="15"/>
  <c r="L54" i="8"/>
  <c r="N54" i="8"/>
  <c r="L30" i="8"/>
  <c r="M30" i="8"/>
  <c r="L45" i="6"/>
  <c r="M45" i="6"/>
  <c r="L19" i="6"/>
  <c r="N19" i="6"/>
  <c r="L79" i="23"/>
  <c r="N79" i="23"/>
  <c r="L28" i="25"/>
  <c r="N28" i="25"/>
  <c r="L52" i="25"/>
  <c r="M52" i="25"/>
  <c r="L60" i="25"/>
  <c r="M60" i="25"/>
  <c r="L76" i="25"/>
  <c r="N76" i="25"/>
  <c r="L84" i="25"/>
  <c r="M84" i="25"/>
  <c r="L92" i="25"/>
  <c r="N92" i="25"/>
  <c r="M92" i="25"/>
  <c r="L96" i="25"/>
  <c r="N96" i="25"/>
  <c r="L100" i="25"/>
  <c r="M100" i="25"/>
  <c r="L108" i="25"/>
  <c r="M108" i="25"/>
  <c r="L112" i="25"/>
  <c r="M112" i="25"/>
  <c r="L124" i="25"/>
  <c r="M124" i="25"/>
  <c r="L132" i="25"/>
  <c r="M132" i="25"/>
  <c r="L13" i="27"/>
  <c r="M13" i="27"/>
  <c r="L21" i="27"/>
  <c r="N21" i="27"/>
  <c r="L49" i="27"/>
  <c r="N49" i="27"/>
  <c r="L77" i="27"/>
  <c r="N77" i="27"/>
  <c r="L89" i="27"/>
  <c r="M89" i="27"/>
  <c r="L22" i="21"/>
  <c r="N22" i="21"/>
  <c r="L38" i="21"/>
  <c r="M38" i="21"/>
  <c r="L54" i="21"/>
  <c r="N54" i="21"/>
  <c r="L58" i="21"/>
  <c r="N58" i="21"/>
  <c r="L74" i="21"/>
  <c r="M74" i="21"/>
  <c r="L86" i="21"/>
  <c r="N86" i="21"/>
  <c r="L102" i="21"/>
  <c r="M102" i="21"/>
  <c r="L110" i="21"/>
  <c r="N110" i="21"/>
  <c r="L126" i="21"/>
  <c r="M126" i="21"/>
  <c r="L13" i="24"/>
  <c r="N13" i="24"/>
  <c r="L29" i="24"/>
  <c r="M29" i="24"/>
  <c r="L33" i="24"/>
  <c r="N33" i="24"/>
  <c r="M33" i="24"/>
  <c r="L37" i="24"/>
  <c r="N37" i="24"/>
  <c r="M37" i="24"/>
  <c r="L77" i="24"/>
  <c r="M77" i="24"/>
  <c r="L109" i="24"/>
  <c r="M109" i="24"/>
  <c r="N109" i="24"/>
  <c r="L13" i="26"/>
  <c r="N13" i="26"/>
  <c r="L21" i="26"/>
  <c r="M21" i="26"/>
  <c r="L29" i="26"/>
  <c r="N29" i="26"/>
  <c r="L53" i="10"/>
  <c r="M53" i="10"/>
  <c r="L75" i="11"/>
  <c r="M75" i="11"/>
  <c r="L87" i="11"/>
  <c r="N87" i="11"/>
  <c r="L32" i="12"/>
  <c r="M32" i="12"/>
  <c r="N74" i="3"/>
  <c r="M63" i="1"/>
  <c r="N87" i="6"/>
  <c r="N23" i="6"/>
  <c r="N57" i="7"/>
  <c r="N60" i="8"/>
  <c r="N17" i="8"/>
  <c r="N101" i="21"/>
  <c r="N26" i="8"/>
  <c r="N70" i="1"/>
  <c r="N102" i="9"/>
  <c r="N26" i="19"/>
  <c r="N93" i="3"/>
  <c r="N37" i="7"/>
  <c r="N114" i="9"/>
  <c r="N76" i="6"/>
  <c r="N56" i="7"/>
  <c r="N8" i="8"/>
  <c r="N77" i="9"/>
  <c r="N95" i="15"/>
  <c r="N31" i="15"/>
  <c r="N12" i="18"/>
  <c r="N73" i="22"/>
  <c r="N28" i="9"/>
  <c r="N46" i="17"/>
  <c r="L91" i="9"/>
  <c r="N91" i="9"/>
  <c r="L55" i="5"/>
  <c r="M55" i="5"/>
  <c r="L96" i="6"/>
  <c r="M96" i="6"/>
  <c r="L13" i="21"/>
  <c r="M13" i="21"/>
  <c r="L30" i="20"/>
  <c r="M30" i="20"/>
  <c r="N30" i="20"/>
  <c r="L31" i="18"/>
  <c r="M31" i="18"/>
  <c r="L47" i="14"/>
  <c r="M47" i="14"/>
  <c r="L15" i="14"/>
  <c r="M15" i="14"/>
  <c r="L43" i="9"/>
  <c r="N43" i="9"/>
  <c r="L19" i="9"/>
  <c r="M19" i="9"/>
  <c r="L23" i="7"/>
  <c r="N23" i="7"/>
  <c r="L21" i="13"/>
  <c r="N21" i="13"/>
  <c r="L136" i="22"/>
  <c r="N136" i="22"/>
  <c r="L100" i="22"/>
  <c r="N100" i="22"/>
  <c r="L88" i="22"/>
  <c r="M88" i="22"/>
  <c r="L76" i="22"/>
  <c r="N76" i="22"/>
  <c r="L44" i="22"/>
  <c r="M44" i="22"/>
  <c r="L36" i="22"/>
  <c r="M36" i="22"/>
  <c r="L28" i="22"/>
  <c r="M28" i="22"/>
  <c r="L16" i="22"/>
  <c r="M16" i="22"/>
  <c r="L75" i="17"/>
  <c r="M75" i="17"/>
  <c r="L67" i="17"/>
  <c r="N67" i="17"/>
  <c r="L35" i="17"/>
  <c r="N35" i="17"/>
  <c r="L96" i="15"/>
  <c r="N96" i="15"/>
  <c r="L88" i="15"/>
  <c r="M88" i="15"/>
  <c r="N88" i="15"/>
  <c r="L56" i="15"/>
  <c r="N56" i="15"/>
  <c r="L28" i="15"/>
  <c r="N28" i="15"/>
  <c r="L38" i="6"/>
  <c r="M38" i="6"/>
  <c r="L26" i="23"/>
  <c r="N26" i="23"/>
  <c r="L58" i="23"/>
  <c r="N58" i="23"/>
  <c r="L78" i="23"/>
  <c r="N78" i="23"/>
  <c r="L63" i="25"/>
  <c r="M63" i="25"/>
  <c r="L75" i="25"/>
  <c r="N75" i="25"/>
  <c r="M75" i="25"/>
  <c r="L127" i="25"/>
  <c r="N127" i="25"/>
  <c r="L29" i="21"/>
  <c r="M29" i="21"/>
  <c r="L77" i="21"/>
  <c r="N77" i="21"/>
  <c r="L56" i="24"/>
  <c r="N56" i="24"/>
  <c r="L104" i="24"/>
  <c r="N104" i="24"/>
  <c r="L54" i="11"/>
  <c r="N54" i="11"/>
  <c r="L58" i="11"/>
  <c r="N58" i="11"/>
  <c r="L78" i="11"/>
  <c r="N78" i="11"/>
  <c r="L90" i="11"/>
  <c r="N90" i="11"/>
  <c r="L15" i="12"/>
  <c r="N15" i="12"/>
  <c r="N17" i="13"/>
  <c r="N38" i="11"/>
  <c r="N27" i="12"/>
  <c r="N22" i="20"/>
  <c r="M30" i="6"/>
  <c r="N39" i="14"/>
  <c r="M58" i="6"/>
  <c r="N60" i="24"/>
  <c r="N59" i="25"/>
  <c r="N98" i="23"/>
  <c r="M46" i="5"/>
  <c r="M76" i="9"/>
  <c r="M55" i="12"/>
  <c r="M47" i="19"/>
  <c r="M12" i="6"/>
  <c r="M43" i="8"/>
  <c r="M35" i="14"/>
  <c r="M96" i="15"/>
  <c r="M80" i="17"/>
  <c r="M55" i="18"/>
  <c r="M13" i="13"/>
  <c r="M115" i="17"/>
  <c r="M35" i="17"/>
  <c r="M53" i="22"/>
  <c r="M60" i="21"/>
  <c r="M98" i="23"/>
  <c r="M45" i="23"/>
  <c r="M50" i="25"/>
  <c r="M91" i="24"/>
  <c r="M79" i="26"/>
  <c r="N33" i="1"/>
  <c r="L46" i="1"/>
  <c r="L35" i="1"/>
  <c r="M9" i="3"/>
  <c r="N78" i="3"/>
  <c r="L73" i="3"/>
  <c r="L8" i="3"/>
  <c r="L92" i="3"/>
  <c r="M52" i="3"/>
  <c r="M11" i="3"/>
  <c r="N70" i="3"/>
  <c r="L30" i="3"/>
  <c r="N22" i="3"/>
  <c r="N18" i="3"/>
  <c r="M21" i="3"/>
  <c r="L31" i="5"/>
  <c r="M74" i="5"/>
  <c r="N79" i="6"/>
  <c r="L99" i="6"/>
  <c r="N68" i="8"/>
  <c r="N23" i="8"/>
  <c r="L92" i="10"/>
  <c r="N16" i="10"/>
  <c r="L52" i="10"/>
  <c r="L64" i="10"/>
  <c r="L38" i="9"/>
  <c r="N19" i="9"/>
  <c r="L68" i="9"/>
  <c r="L20" i="9"/>
  <c r="L89" i="11"/>
  <c r="L73" i="11"/>
  <c r="L57" i="11"/>
  <c r="L9" i="11"/>
  <c r="M22" i="11"/>
  <c r="L38" i="13"/>
  <c r="L22" i="13"/>
  <c r="N69" i="15"/>
  <c r="L41" i="15"/>
  <c r="L37" i="15"/>
  <c r="N16" i="15"/>
  <c r="L31" i="16"/>
  <c r="L15" i="16"/>
  <c r="L76" i="17"/>
  <c r="N80" i="17"/>
  <c r="L91" i="18"/>
  <c r="N43" i="18"/>
  <c r="L27" i="18"/>
  <c r="L19" i="19"/>
  <c r="L35" i="19"/>
  <c r="L71" i="20"/>
  <c r="N53" i="22"/>
  <c r="L133" i="22"/>
  <c r="L113" i="22"/>
  <c r="L33" i="21"/>
  <c r="L18" i="23"/>
  <c r="N45" i="23"/>
  <c r="L92" i="24"/>
  <c r="L12" i="24"/>
  <c r="N44" i="24"/>
  <c r="N62" i="25"/>
  <c r="N119" i="25"/>
  <c r="M26" i="25"/>
  <c r="L15" i="25"/>
  <c r="N32" i="26"/>
  <c r="L96" i="27"/>
  <c r="L60" i="27"/>
  <c r="L36" i="27"/>
  <c r="N47" i="27"/>
  <c r="L43" i="27"/>
  <c r="M92" i="26"/>
  <c r="M95" i="25"/>
  <c r="M24" i="26"/>
  <c r="M43" i="25"/>
  <c r="M76" i="24"/>
  <c r="M79" i="25"/>
  <c r="N126" i="23"/>
  <c r="N34" i="20"/>
  <c r="N124" i="15"/>
  <c r="N36" i="21"/>
  <c r="N81" i="23"/>
  <c r="M61" i="21"/>
  <c r="M48" i="21"/>
  <c r="M10" i="21"/>
  <c r="M61" i="22"/>
  <c r="N24" i="22"/>
  <c r="N55" i="20"/>
  <c r="N14" i="20"/>
  <c r="M27" i="17"/>
  <c r="M15" i="17"/>
  <c r="M77" i="15"/>
  <c r="N60" i="15"/>
  <c r="M51" i="14"/>
  <c r="N74" i="12"/>
  <c r="N62" i="12"/>
  <c r="N55" i="12"/>
  <c r="N38" i="12"/>
  <c r="N22" i="12"/>
  <c r="N14" i="12"/>
  <c r="N49" i="11"/>
  <c r="M34" i="11"/>
  <c r="N12" i="9"/>
  <c r="M91" i="10"/>
  <c r="N11" i="10"/>
  <c r="N10" i="8"/>
  <c r="M67" i="7"/>
  <c r="M26" i="7"/>
  <c r="M18" i="7"/>
  <c r="N84" i="6"/>
  <c r="M32" i="6"/>
  <c r="N18" i="6"/>
  <c r="N63" i="5"/>
  <c r="M130" i="25"/>
  <c r="M107" i="17"/>
  <c r="N109" i="21"/>
  <c r="M94" i="25"/>
  <c r="M56" i="24"/>
  <c r="N86" i="25"/>
  <c r="N93" i="23"/>
  <c r="N47" i="24"/>
  <c r="M71" i="24"/>
  <c r="M22" i="25"/>
  <c r="M19" i="26"/>
  <c r="M60" i="26"/>
  <c r="N41" i="23"/>
  <c r="N94" i="23"/>
  <c r="M113" i="23"/>
  <c r="N51" i="25"/>
  <c r="N130" i="25"/>
  <c r="N51" i="26"/>
  <c r="N71" i="26"/>
  <c r="M70" i="25"/>
  <c r="N103" i="26"/>
  <c r="M83" i="26"/>
  <c r="N39" i="27"/>
  <c r="M103" i="26"/>
  <c r="N40" i="26"/>
  <c r="N13" i="23"/>
  <c r="N62" i="20"/>
  <c r="N67" i="18"/>
  <c r="N60" i="18"/>
  <c r="N111" i="17"/>
  <c r="N24" i="21"/>
  <c r="N36" i="22"/>
  <c r="N53" i="23"/>
  <c r="N52" i="14"/>
  <c r="N44" i="15"/>
  <c r="N120" i="15"/>
  <c r="N60" i="9"/>
  <c r="M117" i="15"/>
  <c r="N40" i="22"/>
  <c r="M100" i="15"/>
  <c r="M75" i="12"/>
  <c r="N41" i="11"/>
  <c r="M36" i="9"/>
  <c r="M9" i="21"/>
  <c r="L37" i="26"/>
  <c r="N37" i="26"/>
  <c r="L65" i="26"/>
  <c r="M65" i="26"/>
  <c r="L77" i="26"/>
  <c r="N77" i="26"/>
  <c r="L89" i="26"/>
  <c r="N89" i="26"/>
  <c r="L97" i="26"/>
  <c r="M97" i="26"/>
  <c r="L69" i="7"/>
  <c r="M69" i="7"/>
  <c r="L57" i="10"/>
  <c r="M57" i="10"/>
  <c r="L77" i="10"/>
  <c r="N77" i="10"/>
  <c r="L43" i="11"/>
  <c r="M43" i="11"/>
  <c r="L51" i="11"/>
  <c r="N51" i="11"/>
  <c r="L55" i="11"/>
  <c r="M55" i="11"/>
  <c r="L8" i="12"/>
  <c r="M8" i="12"/>
  <c r="N35" i="20"/>
  <c r="M42" i="1"/>
  <c r="N80" i="5"/>
  <c r="N38" i="8"/>
  <c r="N32" i="12"/>
  <c r="N34" i="16"/>
  <c r="N67" i="20"/>
  <c r="N77" i="5"/>
  <c r="N56" i="5"/>
  <c r="N11" i="7"/>
  <c r="N95" i="10"/>
  <c r="N38" i="9"/>
  <c r="N92" i="22"/>
  <c r="N41" i="1"/>
  <c r="M86" i="1"/>
  <c r="N102" i="5"/>
  <c r="N79" i="7"/>
  <c r="N15" i="7"/>
  <c r="L62" i="1"/>
  <c r="M17" i="1"/>
  <c r="L38" i="1"/>
  <c r="L34" i="1"/>
  <c r="N62" i="3"/>
  <c r="L61" i="3"/>
  <c r="L10" i="3"/>
  <c r="N92" i="3"/>
  <c r="N95" i="3"/>
  <c r="N79" i="3"/>
  <c r="N63" i="3"/>
  <c r="M33" i="3"/>
  <c r="L45" i="5"/>
  <c r="L11" i="5"/>
  <c r="L82" i="5"/>
  <c r="L78" i="5"/>
  <c r="L26" i="5"/>
  <c r="N24" i="6"/>
  <c r="M56" i="6"/>
  <c r="L83" i="6"/>
  <c r="M77" i="7"/>
  <c r="N49" i="7"/>
  <c r="N52" i="7"/>
  <c r="L71" i="8"/>
  <c r="L47" i="8"/>
  <c r="L108" i="10"/>
  <c r="N97" i="10"/>
  <c r="N33" i="10"/>
  <c r="N13" i="10"/>
  <c r="L103" i="10"/>
  <c r="L88" i="10"/>
  <c r="L51" i="10"/>
  <c r="M15" i="10"/>
  <c r="L79" i="10"/>
  <c r="L60" i="10"/>
  <c r="L28" i="10"/>
  <c r="N44" i="10"/>
  <c r="L32" i="10"/>
  <c r="L12" i="10"/>
  <c r="L86" i="9"/>
  <c r="N34" i="9"/>
  <c r="L98" i="9"/>
  <c r="M67" i="9"/>
  <c r="L36" i="9"/>
  <c r="N68" i="9"/>
  <c r="N37" i="11"/>
  <c r="L98" i="12"/>
  <c r="N87" i="12"/>
  <c r="N79" i="12"/>
  <c r="L92" i="12"/>
  <c r="N60" i="12"/>
  <c r="L42" i="12"/>
  <c r="N20" i="12"/>
  <c r="L12" i="12"/>
  <c r="L50" i="13"/>
  <c r="L18" i="13"/>
  <c r="N22" i="13"/>
  <c r="N46" i="14"/>
  <c r="L89" i="15"/>
  <c r="L55" i="15"/>
  <c r="L16" i="15"/>
  <c r="N43" i="15"/>
  <c r="N8" i="16"/>
  <c r="N12" i="16"/>
  <c r="M95" i="17"/>
  <c r="M63" i="17"/>
  <c r="N43" i="17"/>
  <c r="L92" i="17"/>
  <c r="L44" i="17"/>
  <c r="L12" i="17"/>
  <c r="N48" i="17"/>
  <c r="N60" i="17"/>
  <c r="N75" i="18"/>
  <c r="M23" i="18"/>
  <c r="L50" i="18"/>
  <c r="L42" i="18"/>
  <c r="L18" i="18"/>
  <c r="L32" i="19"/>
  <c r="M18" i="19"/>
  <c r="L60" i="19"/>
  <c r="L48" i="19"/>
  <c r="L45" i="20"/>
  <c r="L59" i="20"/>
  <c r="L19" i="20"/>
  <c r="M132" i="22"/>
  <c r="L73" i="22"/>
  <c r="L109" i="22"/>
  <c r="L101" i="22"/>
  <c r="N98" i="21"/>
  <c r="M70" i="21"/>
  <c r="L37" i="21"/>
  <c r="L113" i="21"/>
  <c r="L81" i="21"/>
  <c r="L49" i="21"/>
  <c r="N119" i="23"/>
  <c r="N23" i="23"/>
  <c r="L87" i="23"/>
  <c r="L14" i="23"/>
  <c r="N64" i="24"/>
  <c r="N8" i="25"/>
  <c r="N114" i="25"/>
  <c r="L31" i="25"/>
  <c r="M81" i="26"/>
  <c r="L56" i="27"/>
  <c r="N89" i="27"/>
  <c r="N23" i="27"/>
  <c r="L67" i="27"/>
  <c r="L35" i="27"/>
  <c r="N103" i="27"/>
  <c r="N60" i="27"/>
  <c r="M127" i="25"/>
  <c r="M31" i="27"/>
  <c r="N56" i="25"/>
  <c r="N72" i="24"/>
  <c r="M111" i="25"/>
  <c r="N116" i="25"/>
  <c r="N53" i="24"/>
  <c r="M79" i="23"/>
  <c r="N46" i="23"/>
  <c r="M77" i="21"/>
  <c r="N29" i="24"/>
  <c r="N77" i="24"/>
  <c r="N113" i="23"/>
  <c r="N107" i="22"/>
  <c r="N51" i="22"/>
  <c r="N9" i="22"/>
  <c r="N18" i="20"/>
  <c r="M50" i="17"/>
  <c r="N104" i="15"/>
  <c r="N129" i="23"/>
  <c r="M39" i="26"/>
  <c r="M66" i="25"/>
  <c r="M40" i="24"/>
  <c r="M134" i="23"/>
  <c r="M37" i="23"/>
  <c r="M81" i="21"/>
  <c r="M42" i="21"/>
  <c r="M84" i="22"/>
  <c r="N65" i="22"/>
  <c r="N43" i="22"/>
  <c r="N37" i="22"/>
  <c r="N46" i="20"/>
  <c r="M46" i="19"/>
  <c r="N23" i="19"/>
  <c r="N79" i="18"/>
  <c r="N68" i="18"/>
  <c r="N56" i="18"/>
  <c r="N32" i="18"/>
  <c r="M116" i="17"/>
  <c r="N75" i="17"/>
  <c r="M55" i="17"/>
  <c r="M34" i="17"/>
  <c r="M23" i="17"/>
  <c r="M11" i="17"/>
  <c r="N28" i="16"/>
  <c r="M124" i="15"/>
  <c r="M111" i="15"/>
  <c r="M91" i="15"/>
  <c r="M80" i="15"/>
  <c r="M76" i="15"/>
  <c r="N63" i="15"/>
  <c r="M57" i="15"/>
  <c r="M27" i="15"/>
  <c r="M11" i="15"/>
  <c r="M63" i="14"/>
  <c r="N50" i="14"/>
  <c r="N43" i="14"/>
  <c r="M19" i="14"/>
  <c r="M25" i="13"/>
  <c r="M9" i="13"/>
  <c r="N67" i="12"/>
  <c r="N54" i="12"/>
  <c r="N47" i="12"/>
  <c r="N62" i="11"/>
  <c r="N19" i="11"/>
  <c r="N15" i="11"/>
  <c r="M9" i="11"/>
  <c r="N109" i="9"/>
  <c r="N29" i="9"/>
  <c r="M45" i="10"/>
  <c r="M14" i="8"/>
  <c r="N9" i="8"/>
  <c r="M63" i="7"/>
  <c r="M37" i="7"/>
  <c r="M25" i="7"/>
  <c r="N9" i="7"/>
  <c r="M35" i="6"/>
  <c r="M31" i="6"/>
  <c r="N131" i="22"/>
  <c r="N25" i="21"/>
  <c r="N49" i="21"/>
  <c r="M80" i="21"/>
  <c r="M104" i="21"/>
  <c r="M120" i="21"/>
  <c r="M128" i="21"/>
  <c r="N47" i="23"/>
  <c r="M94" i="23"/>
  <c r="N21" i="24"/>
  <c r="N52" i="24"/>
  <c r="N9" i="26"/>
  <c r="M12" i="16"/>
  <c r="N22" i="16"/>
  <c r="N8" i="17"/>
  <c r="N56" i="17"/>
  <c r="M72" i="17"/>
  <c r="N79" i="17"/>
  <c r="M119" i="17"/>
  <c r="N71" i="18"/>
  <c r="M22" i="20"/>
  <c r="M38" i="20"/>
  <c r="M40" i="22"/>
  <c r="M60" i="22"/>
  <c r="M135" i="22"/>
  <c r="N56" i="21"/>
  <c r="N68" i="21"/>
  <c r="N88" i="21"/>
  <c r="N121" i="21"/>
  <c r="N12" i="23"/>
  <c r="M26" i="23"/>
  <c r="M63" i="23"/>
  <c r="N86" i="23"/>
  <c r="M104" i="24"/>
  <c r="M36" i="25"/>
  <c r="N83" i="24"/>
  <c r="M108" i="24"/>
  <c r="M68" i="25"/>
  <c r="M98" i="25"/>
  <c r="M43" i="26"/>
  <c r="M21" i="27"/>
  <c r="M32" i="21"/>
  <c r="M29" i="23"/>
  <c r="M58" i="23"/>
  <c r="M97" i="23"/>
  <c r="N20" i="24"/>
  <c r="M79" i="24"/>
  <c r="M111" i="24"/>
  <c r="M126" i="25"/>
  <c r="M25" i="26"/>
  <c r="M86" i="25"/>
  <c r="N12" i="26"/>
  <c r="M23" i="27"/>
  <c r="M46" i="23"/>
  <c r="N74" i="23"/>
  <c r="N95" i="23"/>
  <c r="M125" i="23"/>
  <c r="M20" i="24"/>
  <c r="N31" i="24"/>
  <c r="M47" i="24"/>
  <c r="N67" i="24"/>
  <c r="N95" i="24"/>
  <c r="N32" i="25"/>
  <c r="M90" i="25"/>
  <c r="M116" i="25"/>
  <c r="N39" i="26"/>
  <c r="N79" i="26"/>
  <c r="N31" i="27"/>
  <c r="N63" i="25"/>
  <c r="M102" i="25"/>
  <c r="N56" i="26"/>
  <c r="N63" i="26"/>
  <c r="M76" i="26"/>
  <c r="M91" i="26"/>
  <c r="M8" i="27"/>
  <c r="N93" i="26"/>
  <c r="M43" i="27"/>
  <c r="N73" i="27"/>
  <c r="N52" i="27"/>
  <c r="N71" i="27"/>
  <c r="N8" i="27"/>
  <c r="N27" i="26"/>
  <c r="N88" i="24"/>
  <c r="M95" i="23"/>
  <c r="N70" i="23"/>
  <c r="M33" i="23"/>
  <c r="M98" i="21"/>
  <c r="M40" i="21"/>
  <c r="M87" i="22"/>
  <c r="N67" i="22"/>
  <c r="M49" i="22"/>
  <c r="M17" i="22"/>
  <c r="M59" i="20"/>
  <c r="M59" i="19"/>
  <c r="N107" i="17"/>
  <c r="M78" i="17"/>
  <c r="M23" i="5"/>
  <c r="N41" i="9"/>
  <c r="N110" i="23"/>
  <c r="N42" i="23"/>
  <c r="N42" i="20"/>
  <c r="N88" i="17"/>
  <c r="N115" i="15"/>
  <c r="N35" i="14"/>
  <c r="N108" i="9"/>
  <c r="M109" i="15"/>
  <c r="N37" i="13"/>
  <c r="N108" i="15"/>
  <c r="N11" i="15"/>
  <c r="M14" i="19"/>
  <c r="N63" i="17"/>
  <c r="N97" i="15"/>
  <c r="M34" i="14"/>
  <c r="M70" i="12"/>
  <c r="M83" i="9"/>
  <c r="M46" i="8"/>
  <c r="M34" i="8"/>
  <c r="M71" i="5"/>
  <c r="N26" i="14"/>
  <c r="N47" i="14"/>
  <c r="M112" i="15"/>
  <c r="N100" i="18"/>
  <c r="M84" i="6"/>
  <c r="M46" i="7"/>
  <c r="N13" i="8"/>
  <c r="M28" i="8"/>
  <c r="M27" i="11"/>
  <c r="N70" i="11"/>
  <c r="M15" i="12"/>
  <c r="N92" i="12"/>
  <c r="M60" i="14"/>
  <c r="N33" i="15"/>
  <c r="M86" i="17"/>
  <c r="N26" i="21"/>
  <c r="M32" i="13"/>
  <c r="M44" i="14"/>
  <c r="N37" i="15"/>
  <c r="M60" i="15"/>
  <c r="M92" i="15"/>
  <c r="M107" i="15"/>
  <c r="M123" i="15"/>
  <c r="M76" i="22"/>
  <c r="N46" i="11"/>
  <c r="M59" i="11"/>
  <c r="M44" i="13"/>
  <c r="M43" i="14"/>
  <c r="M8" i="15"/>
  <c r="M72" i="15"/>
  <c r="M113" i="15"/>
  <c r="M30" i="16"/>
  <c r="M84" i="17"/>
  <c r="M79" i="22"/>
  <c r="M16" i="19"/>
  <c r="M31" i="22"/>
  <c r="N91" i="22"/>
  <c r="M22" i="21"/>
  <c r="M51" i="24"/>
  <c r="M32" i="18"/>
  <c r="M112" i="22"/>
  <c r="M78" i="23"/>
  <c r="N76" i="26"/>
  <c r="N12" i="17"/>
  <c r="M32" i="17"/>
  <c r="M87" i="17"/>
  <c r="N11" i="18"/>
  <c r="N18" i="21"/>
  <c r="M49" i="24"/>
  <c r="N127" i="22"/>
  <c r="N57" i="21"/>
  <c r="N118" i="21"/>
  <c r="M45" i="24"/>
  <c r="N111" i="24"/>
  <c r="N59" i="11"/>
  <c r="N76" i="9"/>
  <c r="M53" i="9"/>
  <c r="N27" i="10"/>
  <c r="N12" i="8"/>
  <c r="M20" i="6"/>
  <c r="N42" i="8"/>
  <c r="N9" i="9"/>
  <c r="M65" i="7"/>
  <c r="M62" i="20"/>
  <c r="M69" i="6"/>
  <c r="N55" i="11"/>
  <c r="N8" i="6"/>
  <c r="M40" i="6"/>
  <c r="M9" i="6"/>
  <c r="N61" i="6"/>
  <c r="M11" i="7"/>
  <c r="N12" i="10"/>
  <c r="M65" i="9"/>
  <c r="N19" i="14"/>
  <c r="M16" i="8"/>
  <c r="M58" i="11"/>
  <c r="M43" i="12"/>
  <c r="M33" i="13"/>
  <c r="M52" i="18"/>
  <c r="M79" i="10"/>
  <c r="M15" i="11"/>
  <c r="M83" i="11"/>
  <c r="N32" i="13"/>
  <c r="M13" i="15"/>
</calcChain>
</file>

<file path=xl/sharedStrings.xml><?xml version="1.0" encoding="utf-8"?>
<sst xmlns="http://schemas.openxmlformats.org/spreadsheetml/2006/main" count="872" uniqueCount="269">
  <si>
    <t>Total flow (litres)</t>
  </si>
  <si>
    <t>T</t>
  </si>
  <si>
    <t>f</t>
  </si>
  <si>
    <t>K</t>
  </si>
  <si>
    <t>inp_air</t>
  </si>
  <si>
    <t>kj</t>
  </si>
  <si>
    <t>uncertainty</t>
  </si>
  <si>
    <t>droplet volume in m3</t>
  </si>
  <si>
    <t>contact angle in degrees</t>
  </si>
  <si>
    <t>contact angle in radians</t>
  </si>
  <si>
    <t>radius of footprint in m</t>
  </si>
  <si>
    <t>radius of filter exposed in m</t>
  </si>
  <si>
    <t>stdev of several measurements</t>
  </si>
  <si>
    <t>d(footprint of droplet)/d(contact angle)</t>
  </si>
  <si>
    <t>d(footprint of droplet)/d(droplet volume)</t>
  </si>
  <si>
    <t>propagated from errors in droplet volume and contact angle</t>
  </si>
  <si>
    <t>kj lower_95</t>
  </si>
  <si>
    <t>kj upper_95</t>
  </si>
  <si>
    <t>kj lower error</t>
  </si>
  <si>
    <t>kj upper error</t>
  </si>
  <si>
    <t>inp_air lower error</t>
  </si>
  <si>
    <t>inp_air upper error</t>
  </si>
  <si>
    <t>footprint of droplet in m2, alpha</t>
  </si>
  <si>
    <t>area of filter exposed in m2, A</t>
  </si>
  <si>
    <t>uncertainty in volume of air sampled</t>
  </si>
  <si>
    <t>20150812_b919_filter4_002l</t>
  </si>
  <si>
    <t>Flight/sample#</t>
  </si>
  <si>
    <t>20150811_b920_filter2_306l</t>
  </si>
  <si>
    <t>name</t>
  </si>
  <si>
    <t>20150811_b920_filter4_060l</t>
  </si>
  <si>
    <t>20150811_b920_filter6_171l</t>
  </si>
  <si>
    <t>20150811_b921_filter2_089l</t>
  </si>
  <si>
    <t>20150811_b921_filter4_034l</t>
  </si>
  <si>
    <t>20150812_b922_filter2_099l</t>
  </si>
  <si>
    <t>20150811_b921_filter6_107l</t>
  </si>
  <si>
    <t>20150812_b922_filter4_068l</t>
  </si>
  <si>
    <t>20150823_b924_filter4_063l</t>
  </si>
  <si>
    <t>20150823_b924_filter6_062l</t>
  </si>
  <si>
    <t>20150823_b924_filter8_050l</t>
  </si>
  <si>
    <t>20150815_b925_filter2_111l</t>
  </si>
  <si>
    <t>20150817_b926_filter2_430l</t>
  </si>
  <si>
    <t>20150815_b927_filter2_134l</t>
  </si>
  <si>
    <t>20150820_b928_filter2_397l</t>
  </si>
  <si>
    <t>20150824_b928_filter4_132l</t>
  </si>
  <si>
    <t>20150824_b928_filter6_089l</t>
  </si>
  <si>
    <t>20150825_b928_filter9_015l</t>
  </si>
  <si>
    <t>20150824_b929_filter1_248l</t>
  </si>
  <si>
    <t>20150824_b929_filter2_098l</t>
  </si>
  <si>
    <t>20150821_b931_filter2_108l</t>
  </si>
  <si>
    <t>20150825_b932_filter2_156l</t>
  </si>
  <si>
    <t>20150825_b932_filter4_056l</t>
  </si>
  <si>
    <t>20150825_b932_filter6_095l</t>
  </si>
  <si>
    <t>20150807_ptfe_d_hplc_1_blank_2</t>
  </si>
  <si>
    <t>20150810_ptfe_d_hplc_1_blank_1</t>
  </si>
  <si>
    <t>20150810_ptfe_d_hplc_1_blank_3</t>
  </si>
  <si>
    <t>20150810_ptfe_d_hplc_1_blank_4</t>
  </si>
  <si>
    <t>20150810_ptfe_d_hplc_1_blank_5</t>
  </si>
  <si>
    <t>20150810_ptfe_d_hplc_1_blank_6</t>
  </si>
  <si>
    <t>20150811_ptfe_d_hplc_1_blank_1</t>
  </si>
  <si>
    <t>20150812_ptfe_d_hplc_1_blank_1</t>
  </si>
  <si>
    <t>20150812_ptfe_d_hplc_1_blank_2</t>
  </si>
  <si>
    <t>20150813_ptfe_d_hplc_1_blank_1</t>
  </si>
  <si>
    <t>20150815_ptfe_c_hplc_1_blank_1</t>
  </si>
  <si>
    <t>20150815_ptfe_c_hplc_1_blank_2</t>
  </si>
  <si>
    <t>20150817_ptfe_c_hplc_1_blank_1</t>
  </si>
  <si>
    <t>20150817_ptfe_c_hplc_1_blank_2</t>
  </si>
  <si>
    <t>20150817_ptfe_c_hplc_1_blank_3</t>
  </si>
  <si>
    <t>20150817_ptfe_c_hplc_1_blank_4</t>
  </si>
  <si>
    <t>20150817_ptfe_c_hplc_1_blank_5</t>
  </si>
  <si>
    <t>alpha</t>
  </si>
  <si>
    <t>beta</t>
  </si>
  <si>
    <t>gamma</t>
  </si>
  <si>
    <t>delta</t>
  </si>
  <si>
    <t>Filter</t>
  </si>
  <si>
    <t>b919_02</t>
  </si>
  <si>
    <t>b919_04</t>
  </si>
  <si>
    <t>b920_02</t>
  </si>
  <si>
    <t>b920_04</t>
  </si>
  <si>
    <t>b920_06</t>
  </si>
  <si>
    <t>b920_08</t>
  </si>
  <si>
    <t>b921_02</t>
  </si>
  <si>
    <t>b921_04</t>
  </si>
  <si>
    <t>b921_06</t>
  </si>
  <si>
    <t>b922_02</t>
  </si>
  <si>
    <t>b922_04</t>
  </si>
  <si>
    <t>b924_02</t>
  </si>
  <si>
    <t>b924_04</t>
  </si>
  <si>
    <t>b924_06</t>
  </si>
  <si>
    <t>b924_08</t>
  </si>
  <si>
    <t>b924_10</t>
  </si>
  <si>
    <t>b925_02</t>
  </si>
  <si>
    <t>b926_02</t>
  </si>
  <si>
    <t>b927_02</t>
  </si>
  <si>
    <t>b928_02</t>
  </si>
  <si>
    <t>b928_04</t>
  </si>
  <si>
    <t>b928_06</t>
  </si>
  <si>
    <t>b928_09</t>
  </si>
  <si>
    <t>b929_01</t>
  </si>
  <si>
    <t>b930_04</t>
  </si>
  <si>
    <t>b930_06</t>
  </si>
  <si>
    <t>b931_02</t>
  </si>
  <si>
    <t>b932_02</t>
  </si>
  <si>
    <t>b932_04</t>
  </si>
  <si>
    <t>b932_06</t>
  </si>
  <si>
    <t>n(d&gt;0.5um/cm3)</t>
  </si>
  <si>
    <t>using a correction factor of 1</t>
  </si>
  <si>
    <t>using a correction factor of 3</t>
  </si>
  <si>
    <t>n_inp (/m3)</t>
  </si>
  <si>
    <t>start</t>
  </si>
  <si>
    <t>end</t>
  </si>
  <si>
    <t>ns</t>
  </si>
  <si>
    <t>Niemand</t>
  </si>
  <si>
    <t>Atkinson</t>
  </si>
  <si>
    <t>Total area (um2/cm3)</t>
  </si>
  <si>
    <t>Area for d&gt;0.5um (um2/cm3)</t>
  </si>
  <si>
    <t>Total number (um2/cm3)</t>
  </si>
  <si>
    <t>Number for d&gt;0.5um (um2/cm3)</t>
  </si>
  <si>
    <t>errors</t>
  </si>
  <si>
    <t>UNSUCCESSFUL DROP FREEZE ASSAY</t>
  </si>
  <si>
    <t>SAMPLED CLOUD</t>
  </si>
  <si>
    <t>all per cubic centimetre</t>
  </si>
  <si>
    <t>Filter number</t>
  </si>
  <si>
    <t>Flight</t>
  </si>
  <si>
    <t>Date</t>
  </si>
  <si>
    <t>Start time (UTC)</t>
  </si>
  <si>
    <t>End time (UTC)</t>
  </si>
  <si>
    <t>Total flow (scm)</t>
  </si>
  <si>
    <t>Altitude (kft)</t>
  </si>
  <si>
    <t>Location</t>
  </si>
  <si>
    <t>B919_4</t>
  </si>
  <si>
    <t>B919</t>
  </si>
  <si>
    <r>
      <t>13.0 - 17.0</t>
    </r>
    <r>
      <rPr>
        <vertAlign val="superscript"/>
        <sz val="11"/>
        <color theme="1"/>
        <rFont val="Calibri"/>
        <family val="2"/>
        <scheme val="minor"/>
      </rPr>
      <t>1</t>
    </r>
  </si>
  <si>
    <t>South of Santiago</t>
  </si>
  <si>
    <t>2 litres at 13020, 0 at 17024</t>
  </si>
  <si>
    <t>B920_2</t>
  </si>
  <si>
    <t>B920</t>
  </si>
  <si>
    <t>North-East of Santiago</t>
  </si>
  <si>
    <t>B920_4</t>
  </si>
  <si>
    <t>B920_6</t>
  </si>
  <si>
    <t>B921_2</t>
  </si>
  <si>
    <t>B921</t>
  </si>
  <si>
    <t>B921_4</t>
  </si>
  <si>
    <t>B921_6</t>
  </si>
  <si>
    <t>B922_2</t>
  </si>
  <si>
    <t>B922</t>
  </si>
  <si>
    <t>South-East of Santiago</t>
  </si>
  <si>
    <t>B922_4</t>
  </si>
  <si>
    <t>B924_4</t>
  </si>
  <si>
    <t>B924</t>
  </si>
  <si>
    <t>Fuerteventura to Praia</t>
  </si>
  <si>
    <t>B924_6</t>
  </si>
  <si>
    <t>B924_8</t>
  </si>
  <si>
    <t>B925_2</t>
  </si>
  <si>
    <t>B925</t>
  </si>
  <si>
    <t>B926_2</t>
  </si>
  <si>
    <t>B926</t>
  </si>
  <si>
    <r>
      <t>7.5 - 8.0</t>
    </r>
    <r>
      <rPr>
        <vertAlign val="superscript"/>
        <sz val="11"/>
        <color theme="1"/>
        <rFont val="Calibri"/>
        <family val="2"/>
        <scheme val="minor"/>
      </rPr>
      <t>2</t>
    </r>
  </si>
  <si>
    <t>South-West of Praia</t>
  </si>
  <si>
    <t>B927_2</t>
  </si>
  <si>
    <t>B927</t>
  </si>
  <si>
    <r>
      <t>8.0</t>
    </r>
    <r>
      <rPr>
        <vertAlign val="superscript"/>
        <sz val="11"/>
        <color theme="1"/>
        <rFont val="Calibri"/>
        <family val="2"/>
        <scheme val="minor"/>
      </rPr>
      <t>3</t>
    </r>
  </si>
  <si>
    <t>North of Santiago</t>
  </si>
  <si>
    <t>profiling down into 8.02-8.05 kft (level at 16:23:30)</t>
  </si>
  <si>
    <t>B928_2</t>
  </si>
  <si>
    <t>B928</t>
  </si>
  <si>
    <t>West of Santiago</t>
  </si>
  <si>
    <t>B928_4</t>
  </si>
  <si>
    <t>B928_6</t>
  </si>
  <si>
    <t>B928_9</t>
  </si>
  <si>
    <t>B929_1</t>
  </si>
  <si>
    <t>B929</t>
  </si>
  <si>
    <t>B929_2</t>
  </si>
  <si>
    <t>B931_2</t>
  </si>
  <si>
    <t>B931</t>
  </si>
  <si>
    <t>B932_2</t>
  </si>
  <si>
    <t>B932</t>
  </si>
  <si>
    <t>West-Coast of Africa</t>
  </si>
  <si>
    <t>B932_4</t>
  </si>
  <si>
    <t>B932_6</t>
  </si>
  <si>
    <r>
      <rPr>
        <vertAlign val="super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>2 scm were collected during a 30 s exposure at 13.0 kft before ascending to 17.0 kft for a 6 minute 30 s exposure</t>
    </r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</si>
  <si>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Altitude was varied during collection to stay within dust layer</t>
    </r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</si>
  <si>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Filter was exposed during descent to 8.0 kft (altitude was constant at 8.0 kft from 16:23:30 onwards)</t>
    </r>
  </si>
  <si>
    <t>ns (m2) (total)</t>
  </si>
  <si>
    <t>ns upper error</t>
  </si>
  <si>
    <t>PER METRE SQUARED</t>
  </si>
  <si>
    <t>ns lower error</t>
  </si>
  <si>
    <t>pressure in bar</t>
  </si>
  <si>
    <t>air temperature</t>
  </si>
  <si>
    <t>STANDARD CUBIC CENTIMETRES</t>
  </si>
  <si>
    <t>UP IN THE AIR CUBIC CENTIMETRES</t>
  </si>
  <si>
    <t>average</t>
  </si>
  <si>
    <t>stdev</t>
  </si>
  <si>
    <t>area between 0.1 and 100um diameter</t>
  </si>
  <si>
    <t>error in area between 0.1 and 100um diameter</t>
  </si>
  <si>
    <t>number between 0.1 and 100um diameter</t>
  </si>
  <si>
    <t>error in total between 0.1 and 100um diameter</t>
  </si>
  <si>
    <t>area between 0.5 and 100um diameter</t>
  </si>
  <si>
    <t>error in area between 0.5 and 100um diameter</t>
  </si>
  <si>
    <t>number between 0.5 and 100um diameter</t>
  </si>
  <si>
    <t>error in total between 0.5 and 100um diameter</t>
  </si>
  <si>
    <t>area between 0.1 and 10um diameter</t>
  </si>
  <si>
    <t>error in area between 0.1 and 10um diameter</t>
  </si>
  <si>
    <t>number between 0.1 and 10um diameter</t>
  </si>
  <si>
    <t>error in total between 0.1 and 10um diameter</t>
  </si>
  <si>
    <t>area between 0.5 and 10um diameter</t>
  </si>
  <si>
    <t>error in area between 0.5 and 10um diameter</t>
  </si>
  <si>
    <t>number between 0.5 and 10um diameter</t>
  </si>
  <si>
    <t>error in total between 0.5 and 10um diameter</t>
  </si>
  <si>
    <t>these were all generated using the code in size_dists_area_basic and size_dists_number_basic</t>
  </si>
  <si>
    <t>error in n(d&gt;0.5um/cm3)</t>
  </si>
  <si>
    <t>uncertainties</t>
  </si>
  <si>
    <t>all good blanks (i.e. not the red ones)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</si>
  <si>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</si>
  <si>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</si>
  <si>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</si>
  <si>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</si>
  <si>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</si>
  <si>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</si>
  <si>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</si>
  <si>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</si>
  <si>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</si>
  <si>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</si>
  <si>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</si>
  <si>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</si>
  <si>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</si>
  <si>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</si>
  <si>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</si>
  <si>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</si>
  <si>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</si>
  <si>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</si>
  <si>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</si>
  <si>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</si>
  <si>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</si>
  <si>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</si>
  <si>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</si>
  <si>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</si>
  <si>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</si>
  <si>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lnK</t>
  </si>
  <si>
    <t>fitted K</t>
  </si>
  <si>
    <t>contact angle measurements on blank filter</t>
  </si>
  <si>
    <t>Drop number</t>
  </si>
  <si>
    <t>Contact angle/degrees</t>
  </si>
  <si>
    <t>Notes</t>
  </si>
  <si>
    <t>B920-4</t>
  </si>
  <si>
    <t>Was hard to tell where the drops had been on this filter, so not sure whether I was getting fresh areas or areas that had droplets on.</t>
  </si>
  <si>
    <t>B924-6</t>
  </si>
  <si>
    <t>Much clearer where droplets were previously, easier to guarantee fresh bits of filter.</t>
  </si>
  <si>
    <t>dodgy baseline</t>
  </si>
  <si>
    <t>B931-2</t>
  </si>
  <si>
    <t>Just about possible to avoid previous drop placements.</t>
  </si>
  <si>
    <t>B921-6</t>
  </si>
  <si>
    <t>Some problems with static on this filter</t>
  </si>
  <si>
    <t>Dodgy fit</t>
  </si>
  <si>
    <t>B925-2</t>
  </si>
  <si>
    <t>Drop 1 after leaving for ~2 mins, noticed it had sort of spread out, contact angle decreased, note would be evaporating relatively quickly, seemed to keep getting smaller (see picture in .doc)</t>
  </si>
  <si>
    <t>Drop 3 after leaving for ~5mins</t>
  </si>
  <si>
    <t>Drop 4 after leaving for ~4mins</t>
  </si>
  <si>
    <t>B929-1</t>
  </si>
  <si>
    <t>Fresh areas easily discernible</t>
  </si>
  <si>
    <t>Drop 1 left for ~5 mins</t>
  </si>
  <si>
    <t>B929-2</t>
  </si>
  <si>
    <t>Drop 2 after 5 mins</t>
  </si>
  <si>
    <t>contact angle measurements on exposed filter by Theo July 2016</t>
  </si>
  <si>
    <t>b920_4</t>
  </si>
  <si>
    <t>problems with static</t>
  </si>
  <si>
    <t>good</t>
  </si>
  <si>
    <t>just ones which weren't left</t>
  </si>
  <si>
    <t>blank</t>
  </si>
  <si>
    <t>area of aerosol on filter according to PCASP and CDP in um2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</si>
</sst>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[$-F400]h:mm:ss\ AM/PM"/>
    <numFmt numFmtId="166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2" borderId="0" xfId="0" applyFill="1"/>
    <xf numFmtId="11" fontId="0" fillId="2" borderId="0" xfId="0" applyNumberFormat="1" applyFill="1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2" fillId="2" borderId="0" xfId="0" applyFont="1" applyFill="1"/>
    <xf numFmtId="0" fontId="4" fillId="0" borderId="0" xfId="1"/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0" borderId="0" xfId="1" applyFont="1"/>
    <xf numFmtId="0" fontId="7" fillId="0" borderId="0" xfId="0" applyFont="1"/>
    <xf numFmtId="0" fontId="8" fillId="0" borderId="0" xfId="1" applyFont="1"/>
    <xf numFmtId="0" fontId="9" fillId="0" borderId="0" xfId="0" applyFont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10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Continuous"/>
    </xf>
    <xf numFmtId="0" fontId="4" fillId="0" borderId="0" xfId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/>
  </cellXfs>
  <cellStyles count="2">
    <cellStyle name="Normal" xfId="0" builtinId="0"/>
    <cellStyle name="Normal_Sheet2" xfId="1"/>
  </cellStyles>
  <dxfs count="0"/>
  <tableStyles count="0" defaultTableStyle="TableStyleMedium2" defaultPivotStyle="PivotStyleLight16"/>
  <colors>
    <mruColors>
      <color rgb="FF36929E"/>
      <color rgb="FF9AC8BA"/>
      <color rgb="FF5E92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worksheet" Target="worksheets/sheet7.xml"/><Relationship Id="rId18" Type="http://schemas.openxmlformats.org/officeDocument/2006/relationships/worksheet" Target="worksheets/sheet12.xml"/><Relationship Id="rId26" Type="http://schemas.openxmlformats.org/officeDocument/2006/relationships/worksheet" Target="worksheets/sheet20.xml"/><Relationship Id="rId39" Type="http://schemas.openxmlformats.org/officeDocument/2006/relationships/styles" Target="styles.xml"/><Relationship Id="rId3" Type="http://schemas.openxmlformats.org/officeDocument/2006/relationships/chartsheet" Target="chartsheets/sheet3.xml"/><Relationship Id="rId21" Type="http://schemas.openxmlformats.org/officeDocument/2006/relationships/worksheet" Target="worksheets/sheet15.xml"/><Relationship Id="rId34" Type="http://schemas.openxmlformats.org/officeDocument/2006/relationships/worksheet" Target="worksheets/sheet28.xml"/><Relationship Id="rId7" Type="http://schemas.openxmlformats.org/officeDocument/2006/relationships/worksheet" Target="worksheets/sheet2.xml"/><Relationship Id="rId12" Type="http://schemas.openxmlformats.org/officeDocument/2006/relationships/worksheet" Target="worksheets/sheet6.xml"/><Relationship Id="rId17" Type="http://schemas.openxmlformats.org/officeDocument/2006/relationships/worksheet" Target="worksheets/sheet11.xml"/><Relationship Id="rId25" Type="http://schemas.openxmlformats.org/officeDocument/2006/relationships/worksheet" Target="worksheets/sheet19.xml"/><Relationship Id="rId33" Type="http://schemas.openxmlformats.org/officeDocument/2006/relationships/worksheet" Target="worksheets/sheet27.xml"/><Relationship Id="rId38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0.xml"/><Relationship Id="rId20" Type="http://schemas.openxmlformats.org/officeDocument/2006/relationships/worksheet" Target="worksheets/sheet14.xml"/><Relationship Id="rId29" Type="http://schemas.openxmlformats.org/officeDocument/2006/relationships/worksheet" Target="worksheets/sheet23.xml"/><Relationship Id="rId41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worksheet" Target="worksheets/sheet5.xml"/><Relationship Id="rId24" Type="http://schemas.openxmlformats.org/officeDocument/2006/relationships/worksheet" Target="worksheets/sheet18.xml"/><Relationship Id="rId32" Type="http://schemas.openxmlformats.org/officeDocument/2006/relationships/worksheet" Target="worksheets/sheet26.xml"/><Relationship Id="rId37" Type="http://schemas.openxmlformats.org/officeDocument/2006/relationships/worksheet" Target="worksheets/sheet3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15" Type="http://schemas.openxmlformats.org/officeDocument/2006/relationships/worksheet" Target="worksheets/sheet9.xml"/><Relationship Id="rId23" Type="http://schemas.openxmlformats.org/officeDocument/2006/relationships/worksheet" Target="worksheets/sheet17.xml"/><Relationship Id="rId28" Type="http://schemas.openxmlformats.org/officeDocument/2006/relationships/worksheet" Target="worksheets/sheet22.xml"/><Relationship Id="rId36" Type="http://schemas.openxmlformats.org/officeDocument/2006/relationships/worksheet" Target="worksheets/sheet30.xml"/><Relationship Id="rId10" Type="http://schemas.openxmlformats.org/officeDocument/2006/relationships/worksheet" Target="worksheets/sheet4.xml"/><Relationship Id="rId19" Type="http://schemas.openxmlformats.org/officeDocument/2006/relationships/worksheet" Target="worksheets/sheet13.xml"/><Relationship Id="rId31" Type="http://schemas.openxmlformats.org/officeDocument/2006/relationships/worksheet" Target="worksheets/sheet25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Relationship Id="rId14" Type="http://schemas.openxmlformats.org/officeDocument/2006/relationships/worksheet" Target="worksheets/sheet8.xml"/><Relationship Id="rId22" Type="http://schemas.openxmlformats.org/officeDocument/2006/relationships/worksheet" Target="worksheets/sheet16.xml"/><Relationship Id="rId27" Type="http://schemas.openxmlformats.org/officeDocument/2006/relationships/worksheet" Target="worksheets/sheet21.xml"/><Relationship Id="rId30" Type="http://schemas.openxmlformats.org/officeDocument/2006/relationships/worksheet" Target="worksheets/sheet24.xml"/><Relationship Id="rId35" Type="http://schemas.openxmlformats.org/officeDocument/2006/relationships/worksheet" Target="worksheets/sheet2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0749427598146"/>
          <c:y val="2.8534376775100703E-2"/>
          <c:w val="0.82547666648051976"/>
          <c:h val="0.83806072610942739"/>
        </c:manualLayout>
      </c:layout>
      <c:scatterChart>
        <c:scatterStyle val="lineMarker"/>
        <c:varyColors val="0"/>
        <c:ser>
          <c:idx val="2"/>
          <c:order val="0"/>
          <c:tx>
            <c:v>B920 Filter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b920_2!$A$9:$A$205</c:f>
              <c:numCache>
                <c:formatCode>General</c:formatCode>
                <c:ptCount val="197"/>
                <c:pt idx="0">
                  <c:v>-12.9</c:v>
                </c:pt>
                <c:pt idx="1">
                  <c:v>-13.21</c:v>
                </c:pt>
                <c:pt idx="2">
                  <c:v>-13.49</c:v>
                </c:pt>
                <c:pt idx="3">
                  <c:v>-14.36</c:v>
                </c:pt>
                <c:pt idx="4">
                  <c:v>-14.96</c:v>
                </c:pt>
                <c:pt idx="5">
                  <c:v>-15.11</c:v>
                </c:pt>
                <c:pt idx="6">
                  <c:v>-15.3</c:v>
                </c:pt>
                <c:pt idx="7">
                  <c:v>-15.5</c:v>
                </c:pt>
                <c:pt idx="8">
                  <c:v>-15.57</c:v>
                </c:pt>
                <c:pt idx="9">
                  <c:v>-15.57</c:v>
                </c:pt>
                <c:pt idx="10">
                  <c:v>-15.79</c:v>
                </c:pt>
                <c:pt idx="11">
                  <c:v>-15.91</c:v>
                </c:pt>
                <c:pt idx="12">
                  <c:v>-15.93</c:v>
                </c:pt>
                <c:pt idx="13">
                  <c:v>-16.079999999999998</c:v>
                </c:pt>
                <c:pt idx="14">
                  <c:v>-16.22</c:v>
                </c:pt>
                <c:pt idx="15">
                  <c:v>-16.440000000000001</c:v>
                </c:pt>
                <c:pt idx="16">
                  <c:v>-16.600000000000001</c:v>
                </c:pt>
                <c:pt idx="17">
                  <c:v>-16.68</c:v>
                </c:pt>
                <c:pt idx="18">
                  <c:v>-16.7</c:v>
                </c:pt>
                <c:pt idx="19">
                  <c:v>-16.739999999999998</c:v>
                </c:pt>
                <c:pt idx="20">
                  <c:v>-17</c:v>
                </c:pt>
                <c:pt idx="21">
                  <c:v>-17.05</c:v>
                </c:pt>
                <c:pt idx="22">
                  <c:v>-17.22</c:v>
                </c:pt>
                <c:pt idx="23">
                  <c:v>-17.36</c:v>
                </c:pt>
                <c:pt idx="24">
                  <c:v>-17.45</c:v>
                </c:pt>
                <c:pt idx="25">
                  <c:v>-17.62</c:v>
                </c:pt>
                <c:pt idx="26">
                  <c:v>-17.7</c:v>
                </c:pt>
                <c:pt idx="27">
                  <c:v>-17.829999999999998</c:v>
                </c:pt>
                <c:pt idx="28">
                  <c:v>-17.850000000000001</c:v>
                </c:pt>
                <c:pt idx="29">
                  <c:v>-17.93</c:v>
                </c:pt>
                <c:pt idx="30">
                  <c:v>-17.93</c:v>
                </c:pt>
                <c:pt idx="31">
                  <c:v>-18</c:v>
                </c:pt>
                <c:pt idx="32">
                  <c:v>-18.03</c:v>
                </c:pt>
                <c:pt idx="33">
                  <c:v>-18.23</c:v>
                </c:pt>
                <c:pt idx="34">
                  <c:v>-18.309999999999999</c:v>
                </c:pt>
                <c:pt idx="35">
                  <c:v>-18.39</c:v>
                </c:pt>
                <c:pt idx="36">
                  <c:v>-18.440000000000001</c:v>
                </c:pt>
                <c:pt idx="37">
                  <c:v>-18.48</c:v>
                </c:pt>
                <c:pt idx="38">
                  <c:v>-18.63</c:v>
                </c:pt>
                <c:pt idx="39">
                  <c:v>-18.71</c:v>
                </c:pt>
                <c:pt idx="40">
                  <c:v>-18.75</c:v>
                </c:pt>
                <c:pt idx="41">
                  <c:v>-18.8</c:v>
                </c:pt>
                <c:pt idx="42">
                  <c:v>-19.02</c:v>
                </c:pt>
                <c:pt idx="43">
                  <c:v>-19.100000000000001</c:v>
                </c:pt>
                <c:pt idx="44">
                  <c:v>-19.16</c:v>
                </c:pt>
                <c:pt idx="45">
                  <c:v>-19.190000000000001</c:v>
                </c:pt>
                <c:pt idx="46">
                  <c:v>-19.21</c:v>
                </c:pt>
                <c:pt idx="47">
                  <c:v>-19.23</c:v>
                </c:pt>
                <c:pt idx="48">
                  <c:v>-19.23</c:v>
                </c:pt>
                <c:pt idx="49">
                  <c:v>-19.28</c:v>
                </c:pt>
                <c:pt idx="50">
                  <c:v>-19.41</c:v>
                </c:pt>
                <c:pt idx="51">
                  <c:v>-19.59</c:v>
                </c:pt>
                <c:pt idx="52">
                  <c:v>-19.59</c:v>
                </c:pt>
                <c:pt idx="53">
                  <c:v>-19.64</c:v>
                </c:pt>
                <c:pt idx="54">
                  <c:v>-19.64</c:v>
                </c:pt>
                <c:pt idx="55">
                  <c:v>-19.64</c:v>
                </c:pt>
                <c:pt idx="56">
                  <c:v>-19.670000000000002</c:v>
                </c:pt>
                <c:pt idx="57">
                  <c:v>-19.72</c:v>
                </c:pt>
                <c:pt idx="58">
                  <c:v>-19.88</c:v>
                </c:pt>
                <c:pt idx="59">
                  <c:v>-20.14</c:v>
                </c:pt>
                <c:pt idx="60">
                  <c:v>-20.3</c:v>
                </c:pt>
                <c:pt idx="61">
                  <c:v>-20.32</c:v>
                </c:pt>
                <c:pt idx="62">
                  <c:v>-20.39</c:v>
                </c:pt>
                <c:pt idx="63">
                  <c:v>-20.440000000000001</c:v>
                </c:pt>
                <c:pt idx="64">
                  <c:v>-20.47</c:v>
                </c:pt>
                <c:pt idx="65">
                  <c:v>-20.54</c:v>
                </c:pt>
                <c:pt idx="66">
                  <c:v>-20.6</c:v>
                </c:pt>
                <c:pt idx="67">
                  <c:v>-20.82</c:v>
                </c:pt>
                <c:pt idx="68">
                  <c:v>-20.89</c:v>
                </c:pt>
                <c:pt idx="69">
                  <c:v>-21.1</c:v>
                </c:pt>
                <c:pt idx="70">
                  <c:v>-21.16</c:v>
                </c:pt>
                <c:pt idx="71">
                  <c:v>-21.31</c:v>
                </c:pt>
                <c:pt idx="72">
                  <c:v>-21.37</c:v>
                </c:pt>
                <c:pt idx="73">
                  <c:v>-21.39</c:v>
                </c:pt>
                <c:pt idx="74">
                  <c:v>-21.43</c:v>
                </c:pt>
                <c:pt idx="75">
                  <c:v>-21.86</c:v>
                </c:pt>
                <c:pt idx="76">
                  <c:v>-21.92</c:v>
                </c:pt>
                <c:pt idx="77">
                  <c:v>-21.92</c:v>
                </c:pt>
                <c:pt idx="78">
                  <c:v>-22.05</c:v>
                </c:pt>
                <c:pt idx="79">
                  <c:v>-22.13</c:v>
                </c:pt>
                <c:pt idx="80">
                  <c:v>-22.17</c:v>
                </c:pt>
                <c:pt idx="81">
                  <c:v>-22.2</c:v>
                </c:pt>
                <c:pt idx="82">
                  <c:v>-22.62</c:v>
                </c:pt>
                <c:pt idx="83">
                  <c:v>-22.8</c:v>
                </c:pt>
                <c:pt idx="84">
                  <c:v>-22.83</c:v>
                </c:pt>
                <c:pt idx="85">
                  <c:v>-23.16</c:v>
                </c:pt>
                <c:pt idx="86">
                  <c:v>-23.23</c:v>
                </c:pt>
                <c:pt idx="87">
                  <c:v>-23.35</c:v>
                </c:pt>
                <c:pt idx="88">
                  <c:v>-23.44</c:v>
                </c:pt>
                <c:pt idx="89">
                  <c:v>-23.77</c:v>
                </c:pt>
                <c:pt idx="90">
                  <c:v>-25.37</c:v>
                </c:pt>
              </c:numCache>
            </c:numRef>
          </c:xVal>
          <c:yVal>
            <c:numRef>
              <c:f>b920_2!$L$9:$L$205</c:f>
              <c:numCache>
                <c:formatCode>General</c:formatCode>
                <c:ptCount val="197"/>
                <c:pt idx="0">
                  <c:v>1243835.3994437123</c:v>
                </c:pt>
                <c:pt idx="1">
                  <c:v>1910203.4638047612</c:v>
                </c:pt>
                <c:pt idx="2">
                  <c:v>2584082.9089770797</c:v>
                </c:pt>
                <c:pt idx="3">
                  <c:v>3236001.3117886842</c:v>
                </c:pt>
                <c:pt idx="4">
                  <c:v>3899933.3669680748</c:v>
                </c:pt>
                <c:pt idx="5">
                  <c:v>4597702.0493776137</c:v>
                </c:pt>
                <c:pt idx="6">
                  <c:v>5300176.5494330246</c:v>
                </c:pt>
                <c:pt idx="7">
                  <c:v>6009330.3115087915</c:v>
                </c:pt>
                <c:pt idx="8">
                  <c:v>6737080.9292674763</c:v>
                </c:pt>
                <c:pt idx="9">
                  <c:v>7479482.9958682042</c:v>
                </c:pt>
                <c:pt idx="10">
                  <c:v>8211911.553648809</c:v>
                </c:pt>
                <c:pt idx="11">
                  <c:v>8961691.7854986731</c:v>
                </c:pt>
                <c:pt idx="12">
                  <c:v>9730218.0758707337</c:v>
                </c:pt>
                <c:pt idx="13">
                  <c:v>10495818.185888983</c:v>
                </c:pt>
                <c:pt idx="14">
                  <c:v>11271726.305779867</c:v>
                </c:pt>
                <c:pt idx="15">
                  <c:v>12048215.852062862</c:v>
                </c:pt>
                <c:pt idx="16">
                  <c:v>12840647.275694868</c:v>
                </c:pt>
                <c:pt idx="17">
                  <c:v>13652954.243941253</c:v>
                </c:pt>
                <c:pt idx="18">
                  <c:v>14483766.015460785</c:v>
                </c:pt>
                <c:pt idx="19">
                  <c:v>15323518.19454507</c:v>
                </c:pt>
                <c:pt idx="20">
                  <c:v>16145449.395410936</c:v>
                </c:pt>
                <c:pt idx="21">
                  <c:v>17007168.282094434</c:v>
                </c:pt>
                <c:pt idx="22">
                  <c:v>17863482.555308793</c:v>
                </c:pt>
                <c:pt idx="23">
                  <c:v>18735882.703293413</c:v>
                </c:pt>
                <c:pt idx="24">
                  <c:v>19628700.898468204</c:v>
                </c:pt>
                <c:pt idx="25">
                  <c:v>20520887.264200468</c:v>
                </c:pt>
                <c:pt idx="26">
                  <c:v>21441780.340498988</c:v>
                </c:pt>
                <c:pt idx="27">
                  <c:v>22367401.679880574</c:v>
                </c:pt>
                <c:pt idx="28">
                  <c:v>23328159.131332777</c:v>
                </c:pt>
                <c:pt idx="29">
                  <c:v>24292706.473975681</c:v>
                </c:pt>
                <c:pt idx="30">
                  <c:v>25288621.434759285</c:v>
                </c:pt>
                <c:pt idx="31">
                  <c:v>26287124.011275109</c:v>
                </c:pt>
                <c:pt idx="32">
                  <c:v>27310462.024766106</c:v>
                </c:pt>
                <c:pt idx="33">
                  <c:v>28315364.11408611</c:v>
                </c:pt>
                <c:pt idx="34">
                  <c:v>29362856.987302799</c:v>
                </c:pt>
                <c:pt idx="35">
                  <c:v>30428683.990595147</c:v>
                </c:pt>
                <c:pt idx="36">
                  <c:v>31520608.657467127</c:v>
                </c:pt>
                <c:pt idx="37">
                  <c:v>32634963.136181153</c:v>
                </c:pt>
                <c:pt idx="38">
                  <c:v>33742999.482751645</c:v>
                </c:pt>
                <c:pt idx="39">
                  <c:v>34889188.901886173</c:v>
                </c:pt>
                <c:pt idx="40">
                  <c:v>36068040.637480468</c:v>
                </c:pt>
                <c:pt idx="41">
                  <c:v>37267615.984252177</c:v>
                </c:pt>
                <c:pt idx="42">
                  <c:v>38443587.025387667</c:v>
                </c:pt>
                <c:pt idx="43">
                  <c:v>39682901.066298224</c:v>
                </c:pt>
                <c:pt idx="44">
                  <c:v>40954242.007443592</c:v>
                </c:pt>
                <c:pt idx="45">
                  <c:v>42262229.958439983</c:v>
                </c:pt>
                <c:pt idx="46">
                  <c:v>43602184.429786086</c:v>
                </c:pt>
                <c:pt idx="47">
                  <c:v>44972347.012871794</c:v>
                </c:pt>
                <c:pt idx="48">
                  <c:v>46380395.704652593</c:v>
                </c:pt>
                <c:pt idx="49">
                  <c:v>47805774.279542193</c:v>
                </c:pt>
                <c:pt idx="50">
                  <c:v>49239234.371480741</c:v>
                </c:pt>
                <c:pt idx="51">
                  <c:v>50689416.975145034</c:v>
                </c:pt>
                <c:pt idx="52">
                  <c:v>52240067.409077905</c:v>
                </c:pt>
                <c:pt idx="53">
                  <c:v>53812997.027347542</c:v>
                </c:pt>
                <c:pt idx="54">
                  <c:v>55446358.372683696</c:v>
                </c:pt>
                <c:pt idx="55">
                  <c:v>57124474.868411869</c:v>
                </c:pt>
                <c:pt idx="56">
                  <c:v>58838909.925804555</c:v>
                </c:pt>
                <c:pt idx="57">
                  <c:v>60595791.259370774</c:v>
                </c:pt>
                <c:pt idx="58">
                  <c:v>62362607.041381761</c:v>
                </c:pt>
                <c:pt idx="59">
                  <c:v>64139263.970137164</c:v>
                </c:pt>
                <c:pt idx="60">
                  <c:v>66012080.442160904</c:v>
                </c:pt>
                <c:pt idx="61">
                  <c:v>68011113.459708273</c:v>
                </c:pt>
                <c:pt idx="62">
                  <c:v>70054556.687241495</c:v>
                </c:pt>
                <c:pt idx="63">
                  <c:v>72179765.427394226</c:v>
                </c:pt>
                <c:pt idx="64">
                  <c:v>74392553.227445006</c:v>
                </c:pt>
                <c:pt idx="65">
                  <c:v>76669274.779038116</c:v>
                </c:pt>
                <c:pt idx="66">
                  <c:v>79040925.114352375</c:v>
                </c:pt>
                <c:pt idx="67">
                  <c:v>81423428.742343381</c:v>
                </c:pt>
                <c:pt idx="68">
                  <c:v>83990624.987489745</c:v>
                </c:pt>
                <c:pt idx="69">
                  <c:v>86588591.471037462</c:v>
                </c:pt>
                <c:pt idx="70">
                  <c:v>89400452.105441466</c:v>
                </c:pt>
                <c:pt idx="71">
                  <c:v>92291670.934251696</c:v>
                </c:pt>
                <c:pt idx="72">
                  <c:v>95392932.923023313</c:v>
                </c:pt>
                <c:pt idx="73">
                  <c:v>98690775.109079599</c:v>
                </c:pt>
                <c:pt idx="74">
                  <c:v>102164011.44672708</c:v>
                </c:pt>
                <c:pt idx="75">
                  <c:v>105554125.51535638</c:v>
                </c:pt>
                <c:pt idx="76">
                  <c:v>109457747.23718385</c:v>
                </c:pt>
                <c:pt idx="77">
                  <c:v>113683382.65459049</c:v>
                </c:pt>
                <c:pt idx="78">
                  <c:v>118111977.99994804</c:v>
                </c:pt>
                <c:pt idx="79">
                  <c:v>122943869.46190378</c:v>
                </c:pt>
                <c:pt idx="80">
                  <c:v>128237060.15778695</c:v>
                </c:pt>
                <c:pt idx="81">
                  <c:v>134047194.80858146</c:v>
                </c:pt>
                <c:pt idx="82">
                  <c:v>140084212.7468245</c:v>
                </c:pt>
                <c:pt idx="83">
                  <c:v>147099531.95356566</c:v>
                </c:pt>
                <c:pt idx="84">
                  <c:v>155243611.82367957</c:v>
                </c:pt>
                <c:pt idx="85">
                  <c:v>164281156.44913414</c:v>
                </c:pt>
                <c:pt idx="86">
                  <c:v>175355855.1289438</c:v>
                </c:pt>
                <c:pt idx="87">
                  <c:v>188859538.04007787</c:v>
                </c:pt>
                <c:pt idx="88">
                  <c:v>206352123.02571276</c:v>
                </c:pt>
                <c:pt idx="89">
                  <c:v>230682325.62507498</c:v>
                </c:pt>
                <c:pt idx="90">
                  <c:v>269628307.40458679</c:v>
                </c:pt>
              </c:numCache>
            </c:numRef>
          </c:yVal>
          <c:smooth val="0"/>
        </c:ser>
        <c:ser>
          <c:idx val="3"/>
          <c:order val="1"/>
          <c:tx>
            <c:v>B920 Filter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b920_4!$A$9:$A$205</c:f>
              <c:numCache>
                <c:formatCode>General</c:formatCode>
                <c:ptCount val="197"/>
                <c:pt idx="0">
                  <c:v>-14.6</c:v>
                </c:pt>
                <c:pt idx="1">
                  <c:v>-15.46</c:v>
                </c:pt>
                <c:pt idx="2">
                  <c:v>-15.85</c:v>
                </c:pt>
                <c:pt idx="3">
                  <c:v>-16.13</c:v>
                </c:pt>
                <c:pt idx="4">
                  <c:v>-16.2</c:v>
                </c:pt>
                <c:pt idx="5">
                  <c:v>-16.5</c:v>
                </c:pt>
                <c:pt idx="6">
                  <c:v>-16.62</c:v>
                </c:pt>
                <c:pt idx="7">
                  <c:v>-17.350000000000001</c:v>
                </c:pt>
                <c:pt idx="8">
                  <c:v>-17.7</c:v>
                </c:pt>
                <c:pt idx="9">
                  <c:v>-17.88</c:v>
                </c:pt>
                <c:pt idx="10">
                  <c:v>-18.28</c:v>
                </c:pt>
                <c:pt idx="11">
                  <c:v>-18.39</c:v>
                </c:pt>
                <c:pt idx="12">
                  <c:v>-18.440000000000001</c:v>
                </c:pt>
                <c:pt idx="13">
                  <c:v>-18.5</c:v>
                </c:pt>
                <c:pt idx="14">
                  <c:v>-18.649999999999999</c:v>
                </c:pt>
                <c:pt idx="15">
                  <c:v>-18.66</c:v>
                </c:pt>
                <c:pt idx="16">
                  <c:v>-18.66</c:v>
                </c:pt>
                <c:pt idx="17">
                  <c:v>-19.010000000000002</c:v>
                </c:pt>
                <c:pt idx="18">
                  <c:v>-19.170000000000002</c:v>
                </c:pt>
                <c:pt idx="19">
                  <c:v>-19.190000000000001</c:v>
                </c:pt>
                <c:pt idx="20">
                  <c:v>-19.309999999999999</c:v>
                </c:pt>
                <c:pt idx="21">
                  <c:v>-19.309999999999999</c:v>
                </c:pt>
                <c:pt idx="22">
                  <c:v>-19.39</c:v>
                </c:pt>
                <c:pt idx="23">
                  <c:v>-19.41</c:v>
                </c:pt>
                <c:pt idx="24">
                  <c:v>-19.46</c:v>
                </c:pt>
                <c:pt idx="25">
                  <c:v>-19.46</c:v>
                </c:pt>
                <c:pt idx="26">
                  <c:v>-19.53</c:v>
                </c:pt>
                <c:pt idx="27">
                  <c:v>-19.63</c:v>
                </c:pt>
                <c:pt idx="28">
                  <c:v>-19.670000000000002</c:v>
                </c:pt>
                <c:pt idx="29">
                  <c:v>-19.73</c:v>
                </c:pt>
                <c:pt idx="30">
                  <c:v>-19.73</c:v>
                </c:pt>
                <c:pt idx="31">
                  <c:v>-19.920000000000002</c:v>
                </c:pt>
                <c:pt idx="32">
                  <c:v>-19.96</c:v>
                </c:pt>
                <c:pt idx="33">
                  <c:v>-20.07</c:v>
                </c:pt>
                <c:pt idx="34">
                  <c:v>-20.14</c:v>
                </c:pt>
                <c:pt idx="35">
                  <c:v>-20.32</c:v>
                </c:pt>
                <c:pt idx="36">
                  <c:v>-20.32</c:v>
                </c:pt>
                <c:pt idx="37">
                  <c:v>-20.440000000000001</c:v>
                </c:pt>
                <c:pt idx="38">
                  <c:v>-20.51</c:v>
                </c:pt>
                <c:pt idx="39">
                  <c:v>-20.53</c:v>
                </c:pt>
                <c:pt idx="40">
                  <c:v>-20.54</c:v>
                </c:pt>
                <c:pt idx="41">
                  <c:v>-20.69</c:v>
                </c:pt>
                <c:pt idx="42">
                  <c:v>-20.71</c:v>
                </c:pt>
                <c:pt idx="43">
                  <c:v>-20.74</c:v>
                </c:pt>
                <c:pt idx="44">
                  <c:v>-20.76</c:v>
                </c:pt>
                <c:pt idx="45">
                  <c:v>-20.79</c:v>
                </c:pt>
                <c:pt idx="46">
                  <c:v>-20.85</c:v>
                </c:pt>
                <c:pt idx="47">
                  <c:v>-20.87</c:v>
                </c:pt>
                <c:pt idx="48">
                  <c:v>-20.87</c:v>
                </c:pt>
                <c:pt idx="49">
                  <c:v>-20.97</c:v>
                </c:pt>
                <c:pt idx="50">
                  <c:v>-20.97</c:v>
                </c:pt>
                <c:pt idx="51">
                  <c:v>-20.97</c:v>
                </c:pt>
                <c:pt idx="52">
                  <c:v>-21.01</c:v>
                </c:pt>
                <c:pt idx="53">
                  <c:v>-21.01</c:v>
                </c:pt>
                <c:pt idx="54">
                  <c:v>-21.03</c:v>
                </c:pt>
                <c:pt idx="55">
                  <c:v>-21.06</c:v>
                </c:pt>
                <c:pt idx="56">
                  <c:v>-21.16</c:v>
                </c:pt>
                <c:pt idx="57">
                  <c:v>-21.16</c:v>
                </c:pt>
                <c:pt idx="58">
                  <c:v>-21.28</c:v>
                </c:pt>
                <c:pt idx="59">
                  <c:v>-21.3</c:v>
                </c:pt>
                <c:pt idx="60">
                  <c:v>-21.3</c:v>
                </c:pt>
                <c:pt idx="61">
                  <c:v>-21.31</c:v>
                </c:pt>
                <c:pt idx="62">
                  <c:v>-21.31</c:v>
                </c:pt>
                <c:pt idx="63">
                  <c:v>-21.33</c:v>
                </c:pt>
                <c:pt idx="64">
                  <c:v>-21.34</c:v>
                </c:pt>
                <c:pt idx="65">
                  <c:v>-21.35</c:v>
                </c:pt>
                <c:pt idx="66">
                  <c:v>-21.38</c:v>
                </c:pt>
                <c:pt idx="67">
                  <c:v>-21.4</c:v>
                </c:pt>
                <c:pt idx="68">
                  <c:v>-21.67</c:v>
                </c:pt>
                <c:pt idx="69">
                  <c:v>-21.67</c:v>
                </c:pt>
                <c:pt idx="70">
                  <c:v>-21.75</c:v>
                </c:pt>
                <c:pt idx="71">
                  <c:v>-21.77</c:v>
                </c:pt>
                <c:pt idx="72">
                  <c:v>-21.77</c:v>
                </c:pt>
                <c:pt idx="73">
                  <c:v>-21.77</c:v>
                </c:pt>
                <c:pt idx="74">
                  <c:v>-21.81</c:v>
                </c:pt>
                <c:pt idx="75">
                  <c:v>-21.81</c:v>
                </c:pt>
                <c:pt idx="76">
                  <c:v>-21.86</c:v>
                </c:pt>
                <c:pt idx="77">
                  <c:v>-21.86</c:v>
                </c:pt>
                <c:pt idx="78">
                  <c:v>-21.86</c:v>
                </c:pt>
                <c:pt idx="79">
                  <c:v>-21.95</c:v>
                </c:pt>
                <c:pt idx="80">
                  <c:v>-22.07</c:v>
                </c:pt>
                <c:pt idx="81">
                  <c:v>-22.19</c:v>
                </c:pt>
                <c:pt idx="82">
                  <c:v>-22.22</c:v>
                </c:pt>
                <c:pt idx="83">
                  <c:v>-22.22</c:v>
                </c:pt>
                <c:pt idx="84">
                  <c:v>-22.33</c:v>
                </c:pt>
                <c:pt idx="85">
                  <c:v>-22.47</c:v>
                </c:pt>
                <c:pt idx="86">
                  <c:v>-22.5</c:v>
                </c:pt>
                <c:pt idx="87">
                  <c:v>-22.54</c:v>
                </c:pt>
                <c:pt idx="88">
                  <c:v>-22.54</c:v>
                </c:pt>
                <c:pt idx="89">
                  <c:v>-22.61</c:v>
                </c:pt>
                <c:pt idx="90">
                  <c:v>-22.68</c:v>
                </c:pt>
                <c:pt idx="91">
                  <c:v>-22.77</c:v>
                </c:pt>
                <c:pt idx="92">
                  <c:v>-23.18</c:v>
                </c:pt>
                <c:pt idx="93">
                  <c:v>-23.18</c:v>
                </c:pt>
              </c:numCache>
            </c:numRef>
          </c:xVal>
          <c:yVal>
            <c:numRef>
              <c:f>b920_4!$L$9:$L$205</c:f>
              <c:numCache>
                <c:formatCode>General</c:formatCode>
                <c:ptCount val="197"/>
                <c:pt idx="0">
                  <c:v>8028088.9120861273</c:v>
                </c:pt>
                <c:pt idx="1">
                  <c:v>12271652.129385682</c:v>
                </c:pt>
                <c:pt idx="2">
                  <c:v>16748282.319673114</c:v>
                </c:pt>
                <c:pt idx="3">
                  <c:v>21321807.285642736</c:v>
                </c:pt>
                <c:pt idx="4">
                  <c:v>26090009.781964496</c:v>
                </c:pt>
                <c:pt idx="5">
                  <c:v>30727383.949613754</c:v>
                </c:pt>
                <c:pt idx="6">
                  <c:v>35554134.608127691</c:v>
                </c:pt>
                <c:pt idx="7">
                  <c:v>39814170.811063908</c:v>
                </c:pt>
                <c:pt idx="8">
                  <c:v>44435162.773465879</c:v>
                </c:pt>
                <c:pt idx="9">
                  <c:v>49298219.712977514</c:v>
                </c:pt>
                <c:pt idx="10">
                  <c:v>53871074.564888351</c:v>
                </c:pt>
                <c:pt idx="11">
                  <c:v>58917340.515138261</c:v>
                </c:pt>
                <c:pt idx="12">
                  <c:v>64121389.034016117</c:v>
                </c:pt>
                <c:pt idx="13">
                  <c:v>69371697.179218113</c:v>
                </c:pt>
                <c:pt idx="14">
                  <c:v>74526120.045129627</c:v>
                </c:pt>
                <c:pt idx="15">
                  <c:v>79994624.26715593</c:v>
                </c:pt>
                <c:pt idx="16">
                  <c:v>85551140.982907012</c:v>
                </c:pt>
                <c:pt idx="17">
                  <c:v>90502132.3018637</c:v>
                </c:pt>
                <c:pt idx="18">
                  <c:v>95864594.413155362</c:v>
                </c:pt>
                <c:pt idx="19">
                  <c:v>101598092.60574469</c:v>
                </c:pt>
                <c:pt idx="20">
                  <c:v>107183310.27654198</c:v>
                </c:pt>
                <c:pt idx="21">
                  <c:v>113117832.61737686</c:v>
                </c:pt>
                <c:pt idx="22">
                  <c:v>118947836.10280257</c:v>
                </c:pt>
                <c:pt idx="23">
                  <c:v>125000921.2588663</c:v>
                </c:pt>
                <c:pt idx="24">
                  <c:v>131067864.18944232</c:v>
                </c:pt>
                <c:pt idx="25">
                  <c:v>137343953.23800984</c:v>
                </c:pt>
                <c:pt idx="26">
                  <c:v>143539806.06763631</c:v>
                </c:pt>
                <c:pt idx="27">
                  <c:v>149748670.13709897</c:v>
                </c:pt>
                <c:pt idx="28">
                  <c:v>156204032.86888531</c:v>
                </c:pt>
                <c:pt idx="29">
                  <c:v>162704760.54240727</c:v>
                </c:pt>
                <c:pt idx="30">
                  <c:v>169467386.91245881</c:v>
                </c:pt>
                <c:pt idx="31">
                  <c:v>175810796.17807335</c:v>
                </c:pt>
                <c:pt idx="32">
                  <c:v>182674477.96891013</c:v>
                </c:pt>
                <c:pt idx="33">
                  <c:v>189441025.28869757</c:v>
                </c:pt>
                <c:pt idx="34">
                  <c:v>196436490.26054633</c:v>
                </c:pt>
                <c:pt idx="35">
                  <c:v>203190803.93898627</c:v>
                </c:pt>
                <c:pt idx="36">
                  <c:v>210647065.22354487</c:v>
                </c:pt>
                <c:pt idx="37">
                  <c:v>217827192.80211645</c:v>
                </c:pt>
                <c:pt idx="38">
                  <c:v>225302416.7106128</c:v>
                </c:pt>
                <c:pt idx="39">
                  <c:v>233090596.34779972</c:v>
                </c:pt>
                <c:pt idx="40">
                  <c:v>241058370.30668131</c:v>
                </c:pt>
                <c:pt idx="41">
                  <c:v>248659213.80455562</c:v>
                </c:pt>
                <c:pt idx="42">
                  <c:v>256891737.20309934</c:v>
                </c:pt>
                <c:pt idx="43">
                  <c:v>265246599.31996885</c:v>
                </c:pt>
                <c:pt idx="44">
                  <c:v>273806805.5640952</c:v>
                </c:pt>
                <c:pt idx="45">
                  <c:v>282501806.57719272</c:v>
                </c:pt>
                <c:pt idx="46">
                  <c:v>291257637.408535</c:v>
                </c:pt>
                <c:pt idx="47">
                  <c:v>300360271.7523855</c:v>
                </c:pt>
                <c:pt idx="48">
                  <c:v>309740862.6147089</c:v>
                </c:pt>
                <c:pt idx="49">
                  <c:v>318916509.74814802</c:v>
                </c:pt>
                <c:pt idx="50">
                  <c:v>328718734.9241004</c:v>
                </c:pt>
                <c:pt idx="51">
                  <c:v>338746318.23654878</c:v>
                </c:pt>
                <c:pt idx="52">
                  <c:v>348841205.51016402</c:v>
                </c:pt>
                <c:pt idx="53">
                  <c:v>359352091.54628128</c:v>
                </c:pt>
                <c:pt idx="54">
                  <c:v>370037281.6850822</c:v>
                </c:pt>
                <c:pt idx="55">
                  <c:v>380951382.85505259</c:v>
                </c:pt>
                <c:pt idx="56">
                  <c:v>391841008.143637</c:v>
                </c:pt>
                <c:pt idx="57">
                  <c:v>403473181.84991461</c:v>
                </c:pt>
                <c:pt idx="58">
                  <c:v>414874162.52260262</c:v>
                </c:pt>
                <c:pt idx="59">
                  <c:v>427067757.20620602</c:v>
                </c:pt>
                <c:pt idx="60">
                  <c:v>439711560.27237552</c:v>
                </c:pt>
                <c:pt idx="61">
                  <c:v>452685591.33363253</c:v>
                </c:pt>
                <c:pt idx="62">
                  <c:v>466107593.82742929</c:v>
                </c:pt>
                <c:pt idx="63">
                  <c:v>479860739.3041504</c:v>
                </c:pt>
                <c:pt idx="64">
                  <c:v>494115256.1284945</c:v>
                </c:pt>
                <c:pt idx="65">
                  <c:v>508854514.45481485</c:v>
                </c:pt>
                <c:pt idx="66">
                  <c:v>524015795.63698232</c:v>
                </c:pt>
                <c:pt idx="67">
                  <c:v>539781198.95343566</c:v>
                </c:pt>
                <c:pt idx="68">
                  <c:v>554855685.56697905</c:v>
                </c:pt>
                <c:pt idx="69">
                  <c:v>571963002.2525301</c:v>
                </c:pt>
                <c:pt idx="70">
                  <c:v>589331067.79812467</c:v>
                </c:pt>
                <c:pt idx="71">
                  <c:v>607783330.22011805</c:v>
                </c:pt>
                <c:pt idx="72">
                  <c:v>627172329.51133978</c:v>
                </c:pt>
                <c:pt idx="73">
                  <c:v>647463460.79629707</c:v>
                </c:pt>
                <c:pt idx="74">
                  <c:v>668519517.04046237</c:v>
                </c:pt>
                <c:pt idx="75">
                  <c:v>690892660.21875298</c:v>
                </c:pt>
                <c:pt idx="76">
                  <c:v>714189526.27024674</c:v>
                </c:pt>
                <c:pt idx="77">
                  <c:v>739120921.14270234</c:v>
                </c:pt>
                <c:pt idx="78">
                  <c:v>765564208.91011882</c:v>
                </c:pt>
                <c:pt idx="79">
                  <c:v>793186256.36343849</c:v>
                </c:pt>
                <c:pt idx="80">
                  <c:v>822547767.38871002</c:v>
                </c:pt>
                <c:pt idx="81">
                  <c:v>854107916.1722964</c:v>
                </c:pt>
                <c:pt idx="82">
                  <c:v>888824677.67631376</c:v>
                </c:pt>
                <c:pt idx="83">
                  <c:v>926777357.82238877</c:v>
                </c:pt>
                <c:pt idx="84">
                  <c:v>967611469.23931468</c:v>
                </c:pt>
                <c:pt idx="85">
                  <c:v>1012584465.8744677</c:v>
                </c:pt>
                <c:pt idx="86">
                  <c:v>1063741900.6823465</c:v>
                </c:pt>
                <c:pt idx="87">
                  <c:v>1121692356.2628195</c:v>
                </c:pt>
                <c:pt idx="88">
                  <c:v>1188929902.0665278</c:v>
                </c:pt>
                <c:pt idx="89">
                  <c:v>1267931340.6583018</c:v>
                </c:pt>
                <c:pt idx="90">
                  <c:v>1364725112.7159586</c:v>
                </c:pt>
                <c:pt idx="91">
                  <c:v>1489495582.9739258</c:v>
                </c:pt>
                <c:pt idx="92">
                  <c:v>1662803499.8606327</c:v>
                </c:pt>
                <c:pt idx="93">
                  <c:v>1965140896.9699905</c:v>
                </c:pt>
              </c:numCache>
            </c:numRef>
          </c:yVal>
          <c:smooth val="0"/>
        </c:ser>
        <c:ser>
          <c:idx val="4"/>
          <c:order val="2"/>
          <c:tx>
            <c:v>B920 Filter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b920_6!$A$9:$A$205</c:f>
              <c:numCache>
                <c:formatCode>General</c:formatCode>
                <c:ptCount val="197"/>
                <c:pt idx="0">
                  <c:v>-13.34</c:v>
                </c:pt>
                <c:pt idx="1">
                  <c:v>-13.77</c:v>
                </c:pt>
                <c:pt idx="2">
                  <c:v>-13.86</c:v>
                </c:pt>
                <c:pt idx="3">
                  <c:v>-14.05</c:v>
                </c:pt>
                <c:pt idx="4">
                  <c:v>-14.35</c:v>
                </c:pt>
                <c:pt idx="5">
                  <c:v>-14.46</c:v>
                </c:pt>
                <c:pt idx="6">
                  <c:v>-14.56</c:v>
                </c:pt>
                <c:pt idx="7">
                  <c:v>-14.58</c:v>
                </c:pt>
                <c:pt idx="8">
                  <c:v>-15.41</c:v>
                </c:pt>
                <c:pt idx="9">
                  <c:v>-15.79</c:v>
                </c:pt>
                <c:pt idx="10">
                  <c:v>-15.87</c:v>
                </c:pt>
                <c:pt idx="11">
                  <c:v>-16.04</c:v>
                </c:pt>
                <c:pt idx="12">
                  <c:v>-16.100000000000001</c:v>
                </c:pt>
                <c:pt idx="13">
                  <c:v>-16.12</c:v>
                </c:pt>
                <c:pt idx="14">
                  <c:v>-16.21</c:v>
                </c:pt>
                <c:pt idx="15">
                  <c:v>-16.63</c:v>
                </c:pt>
                <c:pt idx="16">
                  <c:v>-16.829999999999998</c:v>
                </c:pt>
                <c:pt idx="17">
                  <c:v>-17.03</c:v>
                </c:pt>
                <c:pt idx="18">
                  <c:v>-17.21</c:v>
                </c:pt>
                <c:pt idx="19">
                  <c:v>-17.25</c:v>
                </c:pt>
                <c:pt idx="20">
                  <c:v>-17.25</c:v>
                </c:pt>
                <c:pt idx="21">
                  <c:v>-17.399999999999999</c:v>
                </c:pt>
                <c:pt idx="22">
                  <c:v>-17.559999999999999</c:v>
                </c:pt>
                <c:pt idx="23">
                  <c:v>-17.64</c:v>
                </c:pt>
                <c:pt idx="24">
                  <c:v>-17.7</c:v>
                </c:pt>
                <c:pt idx="25">
                  <c:v>-17.78</c:v>
                </c:pt>
                <c:pt idx="26">
                  <c:v>-17.829999999999998</c:v>
                </c:pt>
                <c:pt idx="27">
                  <c:v>-17.989999999999998</c:v>
                </c:pt>
                <c:pt idx="28">
                  <c:v>-17.989999999999998</c:v>
                </c:pt>
                <c:pt idx="29">
                  <c:v>-18</c:v>
                </c:pt>
                <c:pt idx="30">
                  <c:v>-18</c:v>
                </c:pt>
                <c:pt idx="31">
                  <c:v>-18.100000000000001</c:v>
                </c:pt>
                <c:pt idx="32">
                  <c:v>-18.100000000000001</c:v>
                </c:pt>
                <c:pt idx="33">
                  <c:v>-18.100000000000001</c:v>
                </c:pt>
                <c:pt idx="34">
                  <c:v>-18.16</c:v>
                </c:pt>
                <c:pt idx="35">
                  <c:v>-18.23</c:v>
                </c:pt>
                <c:pt idx="36">
                  <c:v>-18.27</c:v>
                </c:pt>
                <c:pt idx="37">
                  <c:v>-18.37</c:v>
                </c:pt>
                <c:pt idx="38">
                  <c:v>-18.37</c:v>
                </c:pt>
                <c:pt idx="39">
                  <c:v>-18.37</c:v>
                </c:pt>
                <c:pt idx="40">
                  <c:v>-18.559999999999999</c:v>
                </c:pt>
                <c:pt idx="41">
                  <c:v>-18.579999999999998</c:v>
                </c:pt>
                <c:pt idx="42">
                  <c:v>-18.77</c:v>
                </c:pt>
                <c:pt idx="43">
                  <c:v>-18.77</c:v>
                </c:pt>
                <c:pt idx="44">
                  <c:v>-18.8</c:v>
                </c:pt>
                <c:pt idx="45">
                  <c:v>-18.8</c:v>
                </c:pt>
                <c:pt idx="46">
                  <c:v>-18.84</c:v>
                </c:pt>
                <c:pt idx="47">
                  <c:v>-18.89</c:v>
                </c:pt>
                <c:pt idx="48">
                  <c:v>-18.940000000000001</c:v>
                </c:pt>
                <c:pt idx="49">
                  <c:v>-18.96</c:v>
                </c:pt>
                <c:pt idx="50">
                  <c:v>-19.010000000000002</c:v>
                </c:pt>
                <c:pt idx="51">
                  <c:v>-19.010000000000002</c:v>
                </c:pt>
                <c:pt idx="52">
                  <c:v>-19.059999999999999</c:v>
                </c:pt>
                <c:pt idx="53">
                  <c:v>-19.059999999999999</c:v>
                </c:pt>
                <c:pt idx="54">
                  <c:v>-19.2</c:v>
                </c:pt>
                <c:pt idx="55">
                  <c:v>-19.3</c:v>
                </c:pt>
                <c:pt idx="56">
                  <c:v>-19.32</c:v>
                </c:pt>
                <c:pt idx="57">
                  <c:v>-19.399999999999999</c:v>
                </c:pt>
                <c:pt idx="58">
                  <c:v>-19.5</c:v>
                </c:pt>
                <c:pt idx="59">
                  <c:v>-19.579999999999998</c:v>
                </c:pt>
                <c:pt idx="60">
                  <c:v>-19.600000000000001</c:v>
                </c:pt>
                <c:pt idx="61">
                  <c:v>-19.62</c:v>
                </c:pt>
                <c:pt idx="62">
                  <c:v>-19.649999999999999</c:v>
                </c:pt>
                <c:pt idx="63">
                  <c:v>-19.670000000000002</c:v>
                </c:pt>
                <c:pt idx="64">
                  <c:v>-19.72</c:v>
                </c:pt>
                <c:pt idx="65">
                  <c:v>-19.75</c:v>
                </c:pt>
                <c:pt idx="66">
                  <c:v>-19.850000000000001</c:v>
                </c:pt>
                <c:pt idx="67">
                  <c:v>-19.91</c:v>
                </c:pt>
                <c:pt idx="68">
                  <c:v>-20.22</c:v>
                </c:pt>
                <c:pt idx="69">
                  <c:v>-20.260000000000002</c:v>
                </c:pt>
                <c:pt idx="70">
                  <c:v>-20.27</c:v>
                </c:pt>
                <c:pt idx="71">
                  <c:v>-20.37</c:v>
                </c:pt>
                <c:pt idx="72">
                  <c:v>-20.39</c:v>
                </c:pt>
                <c:pt idx="73">
                  <c:v>-20.420000000000002</c:v>
                </c:pt>
                <c:pt idx="74">
                  <c:v>-20.57</c:v>
                </c:pt>
                <c:pt idx="75">
                  <c:v>-20.72</c:v>
                </c:pt>
                <c:pt idx="76">
                  <c:v>-20.77</c:v>
                </c:pt>
                <c:pt idx="77">
                  <c:v>-20.77</c:v>
                </c:pt>
                <c:pt idx="78">
                  <c:v>-20.79</c:v>
                </c:pt>
                <c:pt idx="79">
                  <c:v>-20.86</c:v>
                </c:pt>
                <c:pt idx="80">
                  <c:v>-20.91</c:v>
                </c:pt>
                <c:pt idx="81">
                  <c:v>-20.91</c:v>
                </c:pt>
                <c:pt idx="82">
                  <c:v>-20.93</c:v>
                </c:pt>
                <c:pt idx="83">
                  <c:v>-21.03</c:v>
                </c:pt>
                <c:pt idx="84">
                  <c:v>-21.23</c:v>
                </c:pt>
                <c:pt idx="85">
                  <c:v>-21.27</c:v>
                </c:pt>
                <c:pt idx="86">
                  <c:v>-21.44</c:v>
                </c:pt>
                <c:pt idx="87">
                  <c:v>-21.78</c:v>
                </c:pt>
                <c:pt idx="88">
                  <c:v>-21.86</c:v>
                </c:pt>
                <c:pt idx="89">
                  <c:v>-22.09</c:v>
                </c:pt>
                <c:pt idx="90">
                  <c:v>-22.12</c:v>
                </c:pt>
                <c:pt idx="91">
                  <c:v>-22.41</c:v>
                </c:pt>
              </c:numCache>
            </c:numRef>
          </c:xVal>
          <c:yVal>
            <c:numRef>
              <c:f>b920_6!$L$9:$L$205</c:f>
              <c:numCache>
                <c:formatCode>General</c:formatCode>
                <c:ptCount val="197"/>
                <c:pt idx="0">
                  <c:v>1691809.4472837737</c:v>
                </c:pt>
                <c:pt idx="1">
                  <c:v>2600237.1582187191</c:v>
                </c:pt>
                <c:pt idx="2">
                  <c:v>3537538.5425306535</c:v>
                </c:pt>
                <c:pt idx="3">
                  <c:v>4478612.101803178</c:v>
                </c:pt>
                <c:pt idx="4">
                  <c:v>5421530.8863642327</c:v>
                </c:pt>
                <c:pt idx="5">
                  <c:v>6388317.5818859143</c:v>
                </c:pt>
                <c:pt idx="6">
                  <c:v>7366845.0468849493</c:v>
                </c:pt>
                <c:pt idx="7">
                  <c:v>8363205.3234772915</c:v>
                </c:pt>
                <c:pt idx="8">
                  <c:v>9294435.5464407969</c:v>
                </c:pt>
                <c:pt idx="9">
                  <c:v>10271683.829999981</c:v>
                </c:pt>
                <c:pt idx="10">
                  <c:v>11295748.081690094</c:v>
                </c:pt>
                <c:pt idx="11">
                  <c:v>12320017.615390735</c:v>
                </c:pt>
                <c:pt idx="12">
                  <c:v>13371635.616963282</c:v>
                </c:pt>
                <c:pt idx="13">
                  <c:v>14442111.09382911</c:v>
                </c:pt>
                <c:pt idx="14">
                  <c:v>15516123.643090768</c:v>
                </c:pt>
                <c:pt idx="15">
                  <c:v>16550741.5479692</c:v>
                </c:pt>
                <c:pt idx="16">
                  <c:v>17630797.063322179</c:v>
                </c:pt>
                <c:pt idx="17">
                  <c:v>18722975.106894266</c:v>
                </c:pt>
                <c:pt idx="18">
                  <c:v>19831691.167295173</c:v>
                </c:pt>
                <c:pt idx="19">
                  <c:v>20984142.093333494</c:v>
                </c:pt>
                <c:pt idx="20">
                  <c:v>22161072.392270453</c:v>
                </c:pt>
                <c:pt idx="21">
                  <c:v>23321601.648273818</c:v>
                </c:pt>
                <c:pt idx="22">
                  <c:v>24494845.884689156</c:v>
                </c:pt>
                <c:pt idx="23">
                  <c:v>25703222.573083352</c:v>
                </c:pt>
                <c:pt idx="24">
                  <c:v>26933990.420557044</c:v>
                </c:pt>
                <c:pt idx="25">
                  <c:v>28177740.069750272</c:v>
                </c:pt>
                <c:pt idx="26">
                  <c:v>29447833.513128564</c:v>
                </c:pt>
                <c:pt idx="27">
                  <c:v>30707231.883303896</c:v>
                </c:pt>
                <c:pt idx="28">
                  <c:v>32030143.558930635</c:v>
                </c:pt>
                <c:pt idx="29">
                  <c:v>33371097.98056519</c:v>
                </c:pt>
                <c:pt idx="30">
                  <c:v>34736344.608120851</c:v>
                </c:pt>
                <c:pt idx="31">
                  <c:v>36095315.210258655</c:v>
                </c:pt>
                <c:pt idx="32">
                  <c:v>37505695.980026335</c:v>
                </c:pt>
                <c:pt idx="33">
                  <c:v>38939781.735045068</c:v>
                </c:pt>
                <c:pt idx="34">
                  <c:v>40380796.195220016</c:v>
                </c:pt>
                <c:pt idx="35">
                  <c:v>41843759.437484689</c:v>
                </c:pt>
                <c:pt idx="36">
                  <c:v>43341750.649146751</c:v>
                </c:pt>
                <c:pt idx="37">
                  <c:v>44847801.405773185</c:v>
                </c:pt>
                <c:pt idx="38">
                  <c:v>46413461.734068505</c:v>
                </c:pt>
                <c:pt idx="39">
                  <c:v>48008388.429950476</c:v>
                </c:pt>
                <c:pt idx="40">
                  <c:v>49570818.651117697</c:v>
                </c:pt>
                <c:pt idx="41">
                  <c:v>51220814.435744643</c:v>
                </c:pt>
                <c:pt idx="42">
                  <c:v>52842654.443105102</c:v>
                </c:pt>
                <c:pt idx="43">
                  <c:v>54566472.54395283</c:v>
                </c:pt>
                <c:pt idx="44">
                  <c:v>56314691.352799401</c:v>
                </c:pt>
                <c:pt idx="45">
                  <c:v>58111096.522135556</c:v>
                </c:pt>
                <c:pt idx="46">
                  <c:v>59931088.375415824</c:v>
                </c:pt>
                <c:pt idx="47">
                  <c:v>61787343.015911795</c:v>
                </c:pt>
                <c:pt idx="48">
                  <c:v>63685395.421285987</c:v>
                </c:pt>
                <c:pt idx="49">
                  <c:v>65639114.631365038</c:v>
                </c:pt>
                <c:pt idx="50">
                  <c:v>67626912.15281558</c:v>
                </c:pt>
                <c:pt idx="51">
                  <c:v>69683062.100702673</c:v>
                </c:pt>
                <c:pt idx="52">
                  <c:v>71769653.902218238</c:v>
                </c:pt>
                <c:pt idx="53">
                  <c:v>73929923.562674046</c:v>
                </c:pt>
                <c:pt idx="54">
                  <c:v>76087383.627596393</c:v>
                </c:pt>
                <c:pt idx="55">
                  <c:v>78318925.307320192</c:v>
                </c:pt>
                <c:pt idx="56">
                  <c:v>80647789.181692332</c:v>
                </c:pt>
                <c:pt idx="57">
                  <c:v>83014908.702354208</c:v>
                </c:pt>
                <c:pt idx="58">
                  <c:v>85441048.135805041</c:v>
                </c:pt>
                <c:pt idx="59">
                  <c:v>87949231.476968437</c:v>
                </c:pt>
                <c:pt idx="60">
                  <c:v>90564915.681497023</c:v>
                </c:pt>
                <c:pt idx="61">
                  <c:v>93263894.67449683</c:v>
                </c:pt>
                <c:pt idx="62">
                  <c:v>96046565.544684783</c:v>
                </c:pt>
                <c:pt idx="63">
                  <c:v>98929056.333393916</c:v>
                </c:pt>
                <c:pt idx="64">
                  <c:v>101897446.00174731</c:v>
                </c:pt>
                <c:pt idx="65">
                  <c:v>104984840.04269698</c:v>
                </c:pt>
                <c:pt idx="66">
                  <c:v>108151442.51783529</c:v>
                </c:pt>
                <c:pt idx="67">
                  <c:v>111464869.63804713</c:v>
                </c:pt>
                <c:pt idx="68">
                  <c:v>114764977.03349659</c:v>
                </c:pt>
                <c:pt idx="69">
                  <c:v>118371269.35184422</c:v>
                </c:pt>
                <c:pt idx="70">
                  <c:v>122157819.20501852</c:v>
                </c:pt>
                <c:pt idx="71">
                  <c:v>126062457.61963008</c:v>
                </c:pt>
                <c:pt idx="72">
                  <c:v>130212301.79129067</c:v>
                </c:pt>
                <c:pt idx="73">
                  <c:v>134568932.96125427</c:v>
                </c:pt>
                <c:pt idx="74">
                  <c:v>139078825.53320625</c:v>
                </c:pt>
                <c:pt idx="75">
                  <c:v>143846708.60734737</c:v>
                </c:pt>
                <c:pt idx="76">
                  <c:v>148981826.67344126</c:v>
                </c:pt>
                <c:pt idx="77">
                  <c:v>154488646.58576128</c:v>
                </c:pt>
                <c:pt idx="78">
                  <c:v>160360248.96979472</c:v>
                </c:pt>
                <c:pt idx="79">
                  <c:v>166629198.65849587</c:v>
                </c:pt>
                <c:pt idx="80">
                  <c:v>173419225.28576818</c:v>
                </c:pt>
                <c:pt idx="81">
                  <c:v>180843566.20587534</c:v>
                </c:pt>
                <c:pt idx="82">
                  <c:v>188959927.38233334</c:v>
                </c:pt>
                <c:pt idx="83">
                  <c:v>197867738.790526</c:v>
                </c:pt>
                <c:pt idx="84">
                  <c:v>207744130.6454078</c:v>
                </c:pt>
                <c:pt idx="85">
                  <c:v>219101595.25870991</c:v>
                </c:pt>
                <c:pt idx="86">
                  <c:v>232094630.57960019</c:v>
                </c:pt>
                <c:pt idx="87">
                  <c:v>247300238.72251329</c:v>
                </c:pt>
                <c:pt idx="88">
                  <c:v>266251107.20926577</c:v>
                </c:pt>
                <c:pt idx="89">
                  <c:v>290526891.98981506</c:v>
                </c:pt>
                <c:pt idx="90">
                  <c:v>325086606.0759238</c:v>
                </c:pt>
                <c:pt idx="91">
                  <c:v>383850587.76055419</c:v>
                </c:pt>
              </c:numCache>
            </c:numRef>
          </c:yVal>
          <c:smooth val="0"/>
        </c:ser>
        <c:ser>
          <c:idx val="5"/>
          <c:order val="3"/>
          <c:tx>
            <c:v>B921 Filter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b921_2!$A$9:$A$205</c:f>
              <c:numCache>
                <c:formatCode>General</c:formatCode>
                <c:ptCount val="197"/>
                <c:pt idx="0">
                  <c:v>-13.37</c:v>
                </c:pt>
                <c:pt idx="1">
                  <c:v>-14.11</c:v>
                </c:pt>
                <c:pt idx="2">
                  <c:v>-14.51</c:v>
                </c:pt>
                <c:pt idx="3">
                  <c:v>-15.29</c:v>
                </c:pt>
                <c:pt idx="4">
                  <c:v>-15.74</c:v>
                </c:pt>
                <c:pt idx="5">
                  <c:v>-16.3</c:v>
                </c:pt>
                <c:pt idx="6">
                  <c:v>-17.14</c:v>
                </c:pt>
                <c:pt idx="7">
                  <c:v>-17.82</c:v>
                </c:pt>
                <c:pt idx="8">
                  <c:v>-18.14</c:v>
                </c:pt>
                <c:pt idx="9">
                  <c:v>-18.59</c:v>
                </c:pt>
                <c:pt idx="10">
                  <c:v>-18.829999999999998</c:v>
                </c:pt>
                <c:pt idx="11">
                  <c:v>-19.05</c:v>
                </c:pt>
                <c:pt idx="12">
                  <c:v>-19.09</c:v>
                </c:pt>
                <c:pt idx="13">
                  <c:v>-19.170000000000002</c:v>
                </c:pt>
                <c:pt idx="14">
                  <c:v>-19.28</c:v>
                </c:pt>
                <c:pt idx="15">
                  <c:v>-19.309999999999999</c:v>
                </c:pt>
                <c:pt idx="16">
                  <c:v>-19.48</c:v>
                </c:pt>
                <c:pt idx="17">
                  <c:v>-19.53</c:v>
                </c:pt>
                <c:pt idx="18">
                  <c:v>-19.579999999999998</c:v>
                </c:pt>
                <c:pt idx="19">
                  <c:v>-19.8</c:v>
                </c:pt>
                <c:pt idx="20">
                  <c:v>-19.84</c:v>
                </c:pt>
                <c:pt idx="21">
                  <c:v>-19.84</c:v>
                </c:pt>
                <c:pt idx="22">
                  <c:v>-19.940000000000001</c:v>
                </c:pt>
                <c:pt idx="23">
                  <c:v>-20.03</c:v>
                </c:pt>
                <c:pt idx="24">
                  <c:v>-20.03</c:v>
                </c:pt>
                <c:pt idx="25">
                  <c:v>-20.059999999999999</c:v>
                </c:pt>
                <c:pt idx="26">
                  <c:v>-20.09</c:v>
                </c:pt>
                <c:pt idx="27">
                  <c:v>-20.170000000000002</c:v>
                </c:pt>
                <c:pt idx="28">
                  <c:v>-20.170000000000002</c:v>
                </c:pt>
                <c:pt idx="29">
                  <c:v>-20.190000000000001</c:v>
                </c:pt>
                <c:pt idx="30">
                  <c:v>-20.260000000000002</c:v>
                </c:pt>
                <c:pt idx="31">
                  <c:v>-20.329999999999998</c:v>
                </c:pt>
                <c:pt idx="32">
                  <c:v>-20.39</c:v>
                </c:pt>
                <c:pt idx="33">
                  <c:v>-20.440000000000001</c:v>
                </c:pt>
                <c:pt idx="34">
                  <c:v>-20.440000000000001</c:v>
                </c:pt>
                <c:pt idx="35">
                  <c:v>-20.52</c:v>
                </c:pt>
                <c:pt idx="36">
                  <c:v>-20.52</c:v>
                </c:pt>
                <c:pt idx="37">
                  <c:v>-20.52</c:v>
                </c:pt>
                <c:pt idx="38">
                  <c:v>-20.54</c:v>
                </c:pt>
                <c:pt idx="39">
                  <c:v>-20.61</c:v>
                </c:pt>
                <c:pt idx="40">
                  <c:v>-20.64</c:v>
                </c:pt>
                <c:pt idx="41">
                  <c:v>-20.66</c:v>
                </c:pt>
                <c:pt idx="42">
                  <c:v>-20.86</c:v>
                </c:pt>
                <c:pt idx="43">
                  <c:v>-20.89</c:v>
                </c:pt>
                <c:pt idx="44">
                  <c:v>-21.2</c:v>
                </c:pt>
                <c:pt idx="45">
                  <c:v>-21.27</c:v>
                </c:pt>
                <c:pt idx="46">
                  <c:v>-21.34</c:v>
                </c:pt>
                <c:pt idx="47">
                  <c:v>-21.37</c:v>
                </c:pt>
                <c:pt idx="48">
                  <c:v>-21.42</c:v>
                </c:pt>
                <c:pt idx="49">
                  <c:v>-21.48</c:v>
                </c:pt>
                <c:pt idx="50">
                  <c:v>-21.58</c:v>
                </c:pt>
                <c:pt idx="51">
                  <c:v>-21.61</c:v>
                </c:pt>
                <c:pt idx="52">
                  <c:v>-21.63</c:v>
                </c:pt>
                <c:pt idx="53">
                  <c:v>-21.68</c:v>
                </c:pt>
                <c:pt idx="54">
                  <c:v>-21.68</c:v>
                </c:pt>
                <c:pt idx="55">
                  <c:v>-21.72</c:v>
                </c:pt>
                <c:pt idx="56">
                  <c:v>-21.81</c:v>
                </c:pt>
                <c:pt idx="57">
                  <c:v>-21.84</c:v>
                </c:pt>
                <c:pt idx="58">
                  <c:v>-21.88</c:v>
                </c:pt>
                <c:pt idx="59">
                  <c:v>-22.04</c:v>
                </c:pt>
                <c:pt idx="60">
                  <c:v>-22.18</c:v>
                </c:pt>
                <c:pt idx="61">
                  <c:v>-22.18</c:v>
                </c:pt>
                <c:pt idx="62">
                  <c:v>-22.2</c:v>
                </c:pt>
                <c:pt idx="63">
                  <c:v>-22.3</c:v>
                </c:pt>
                <c:pt idx="64">
                  <c:v>-22.35</c:v>
                </c:pt>
                <c:pt idx="65">
                  <c:v>-22.35</c:v>
                </c:pt>
                <c:pt idx="66">
                  <c:v>-22.41</c:v>
                </c:pt>
                <c:pt idx="67">
                  <c:v>-22.41</c:v>
                </c:pt>
                <c:pt idx="68">
                  <c:v>-22.55</c:v>
                </c:pt>
                <c:pt idx="69">
                  <c:v>-22.67</c:v>
                </c:pt>
                <c:pt idx="70">
                  <c:v>-22.67</c:v>
                </c:pt>
                <c:pt idx="71">
                  <c:v>-22.72</c:v>
                </c:pt>
                <c:pt idx="72">
                  <c:v>-22.76</c:v>
                </c:pt>
                <c:pt idx="73">
                  <c:v>-22.76</c:v>
                </c:pt>
                <c:pt idx="74">
                  <c:v>-22.93</c:v>
                </c:pt>
              </c:numCache>
            </c:numRef>
          </c:xVal>
          <c:yVal>
            <c:numRef>
              <c:f>b921_2!$L$9:$L$205</c:f>
              <c:numCache>
                <c:formatCode>General</c:formatCode>
                <c:ptCount val="197"/>
                <c:pt idx="0">
                  <c:v>1939685.3912373069</c:v>
                </c:pt>
                <c:pt idx="1">
                  <c:v>2956163.629623814</c:v>
                </c:pt>
                <c:pt idx="2">
                  <c:v>4000863.2344257454</c:v>
                </c:pt>
                <c:pt idx="3">
                  <c:v>5021720.2934243036</c:v>
                </c:pt>
                <c:pt idx="4">
                  <c:v>6076269.7406102549</c:v>
                </c:pt>
                <c:pt idx="5">
                  <c:v>7123026.147752706</c:v>
                </c:pt>
                <c:pt idx="6">
                  <c:v>8119599.5526334113</c:v>
                </c:pt>
                <c:pt idx="7">
                  <c:v>9123913.2748839445</c:v>
                </c:pt>
                <c:pt idx="8">
                  <c:v>10209027.705044489</c:v>
                </c:pt>
                <c:pt idx="9">
                  <c:v>11261031.007028187</c:v>
                </c:pt>
                <c:pt idx="10">
                  <c:v>12383719.608448772</c:v>
                </c:pt>
                <c:pt idx="11">
                  <c:v>13525365.900911292</c:v>
                </c:pt>
                <c:pt idx="12">
                  <c:v>14750871.20070184</c:v>
                </c:pt>
                <c:pt idx="13">
                  <c:v>15980350.436635872</c:v>
                </c:pt>
                <c:pt idx="14">
                  <c:v>17217173.460404318</c:v>
                </c:pt>
                <c:pt idx="15">
                  <c:v>18507039.752994075</c:v>
                </c:pt>
                <c:pt idx="16">
                  <c:v>19758449.827269591</c:v>
                </c:pt>
                <c:pt idx="17">
                  <c:v>21082961.307263564</c:v>
                </c:pt>
                <c:pt idx="18">
                  <c:v>22430489.770992268</c:v>
                </c:pt>
                <c:pt idx="19">
                  <c:v>23720213.70097091</c:v>
                </c:pt>
                <c:pt idx="20">
                  <c:v>25119828.987272594</c:v>
                </c:pt>
                <c:pt idx="21">
                  <c:v>26565443.76584043</c:v>
                </c:pt>
                <c:pt idx="22">
                  <c:v>27986922.011297721</c:v>
                </c:pt>
                <c:pt idx="23">
                  <c:v>29439958.666922051</c:v>
                </c:pt>
                <c:pt idx="24">
                  <c:v>30969789.161645975</c:v>
                </c:pt>
                <c:pt idx="25">
                  <c:v>32513683.237003125</c:v>
                </c:pt>
                <c:pt idx="26">
                  <c:v>34088920.010628663</c:v>
                </c:pt>
                <c:pt idx="27">
                  <c:v>35668747.193953559</c:v>
                </c:pt>
                <c:pt idx="28">
                  <c:v>37327414.667450488</c:v>
                </c:pt>
                <c:pt idx="29">
                  <c:v>39010392.18010176</c:v>
                </c:pt>
                <c:pt idx="30">
                  <c:v>40701549.810932778</c:v>
                </c:pt>
                <c:pt idx="31">
                  <c:v>42430585.882663317</c:v>
                </c:pt>
                <c:pt idx="32">
                  <c:v>44205404.245497108</c:v>
                </c:pt>
                <c:pt idx="33">
                  <c:v>46028297.7385832</c:v>
                </c:pt>
                <c:pt idx="34">
                  <c:v>47926794.301278494</c:v>
                </c:pt>
                <c:pt idx="35">
                  <c:v>49821508.108160451</c:v>
                </c:pt>
                <c:pt idx="36">
                  <c:v>51816141.101286598</c:v>
                </c:pt>
                <c:pt idx="37">
                  <c:v>53862588.496124022</c:v>
                </c:pt>
                <c:pt idx="38">
                  <c:v>55950717.459347576</c:v>
                </c:pt>
                <c:pt idx="39">
                  <c:v>58063432.043546945</c:v>
                </c:pt>
                <c:pt idx="40">
                  <c:v>60262819.063834846</c:v>
                </c:pt>
                <c:pt idx="41">
                  <c:v>62533098.280379333</c:v>
                </c:pt>
                <c:pt idx="42">
                  <c:v>64744840.39594657</c:v>
                </c:pt>
                <c:pt idx="43">
                  <c:v>67147231.69334285</c:v>
                </c:pt>
                <c:pt idx="44">
                  <c:v>69407551.277121499</c:v>
                </c:pt>
                <c:pt idx="45">
                  <c:v>71932604.377046674</c:v>
                </c:pt>
                <c:pt idx="46">
                  <c:v>74543749.678781345</c:v>
                </c:pt>
                <c:pt idx="47">
                  <c:v>77282304.099098891</c:v>
                </c:pt>
                <c:pt idx="48">
                  <c:v>80103396.475360781</c:v>
                </c:pt>
                <c:pt idx="49">
                  <c:v>83022752.820217669</c:v>
                </c:pt>
                <c:pt idx="50">
                  <c:v>86020115.072117895</c:v>
                </c:pt>
                <c:pt idx="51">
                  <c:v>89207788.881990954</c:v>
                </c:pt>
                <c:pt idx="52">
                  <c:v>92541666.072302043</c:v>
                </c:pt>
                <c:pt idx="53">
                  <c:v>95995307.78176479</c:v>
                </c:pt>
                <c:pt idx="54">
                  <c:v>99660331.155181691</c:v>
                </c:pt>
                <c:pt idx="55">
                  <c:v>103464820.18945479</c:v>
                </c:pt>
                <c:pt idx="56">
                  <c:v>107415172.05444741</c:v>
                </c:pt>
                <c:pt idx="57">
                  <c:v>111643887.68100604</c:v>
                </c:pt>
                <c:pt idx="58">
                  <c:v>116105312.21252353</c:v>
                </c:pt>
                <c:pt idx="59">
                  <c:v>120708449.00509521</c:v>
                </c:pt>
                <c:pt idx="60">
                  <c:v>125633134.32707781</c:v>
                </c:pt>
                <c:pt idx="61">
                  <c:v>131068654.56815791</c:v>
                </c:pt>
                <c:pt idx="62">
                  <c:v>136883650.06904209</c:v>
                </c:pt>
                <c:pt idx="63">
                  <c:v>143069573.53500205</c:v>
                </c:pt>
                <c:pt idx="64">
                  <c:v>149862937.93101576</c:v>
                </c:pt>
                <c:pt idx="65">
                  <c:v>157371835.59452835</c:v>
                </c:pt>
                <c:pt idx="66">
                  <c:v>165596981.4408493</c:v>
                </c:pt>
                <c:pt idx="67">
                  <c:v>174876375.9720251</c:v>
                </c:pt>
                <c:pt idx="68">
                  <c:v>185213679.40849236</c:v>
                </c:pt>
                <c:pt idx="69">
                  <c:v>197194023.30993086</c:v>
                </c:pt>
                <c:pt idx="70">
                  <c:v>211558007.45757154</c:v>
                </c:pt>
                <c:pt idx="71">
                  <c:v>229067541.08132663</c:v>
                </c:pt>
                <c:pt idx="72">
                  <c:v>251674850.55218592</c:v>
                </c:pt>
                <c:pt idx="73">
                  <c:v>283618930.49369842</c:v>
                </c:pt>
                <c:pt idx="74">
                  <c:v>337974369.64147782</c:v>
                </c:pt>
              </c:numCache>
            </c:numRef>
          </c:yVal>
          <c:smooth val="0"/>
        </c:ser>
        <c:ser>
          <c:idx val="6"/>
          <c:order val="4"/>
          <c:tx>
            <c:v>B921 Filter4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b921_4!$M$8:$M$74</c:f>
                <c:numCache>
                  <c:formatCode>General</c:formatCode>
                  <c:ptCount val="67"/>
                  <c:pt idx="0">
                    <c:v>17212511.024070144</c:v>
                  </c:pt>
                  <c:pt idx="1">
                    <c:v>25266097.738100126</c:v>
                  </c:pt>
                  <c:pt idx="2">
                    <c:v>35302090.796952024</c:v>
                  </c:pt>
                  <c:pt idx="3">
                    <c:v>45805877.39491836</c:v>
                  </c:pt>
                  <c:pt idx="4">
                    <c:v>54407751.607267477</c:v>
                  </c:pt>
                  <c:pt idx="5">
                    <c:v>66769722.527657069</c:v>
                  </c:pt>
                  <c:pt idx="6">
                    <c:v>76962724.110430509</c:v>
                  </c:pt>
                  <c:pt idx="7">
                    <c:v>86404104.997504562</c:v>
                  </c:pt>
                  <c:pt idx="8">
                    <c:v>97686973.180818215</c:v>
                  </c:pt>
                  <c:pt idx="9">
                    <c:v>110930755.08177873</c:v>
                  </c:pt>
                  <c:pt idx="10">
                    <c:v>122291585.53348312</c:v>
                  </c:pt>
                  <c:pt idx="11">
                    <c:v>135139106.93230632</c:v>
                  </c:pt>
                  <c:pt idx="12">
                    <c:v>144680769.18640149</c:v>
                  </c:pt>
                  <c:pt idx="13">
                    <c:v>160461000.69510791</c:v>
                  </c:pt>
                  <c:pt idx="14">
                    <c:v>172347535.03658363</c:v>
                  </c:pt>
                  <c:pt idx="15">
                    <c:v>185625133.88699037</c:v>
                  </c:pt>
                  <c:pt idx="16">
                    <c:v>193812056.15199178</c:v>
                  </c:pt>
                  <c:pt idx="17">
                    <c:v>209159129.68358356</c:v>
                  </c:pt>
                  <c:pt idx="18">
                    <c:v>225854077.91575307</c:v>
                  </c:pt>
                  <c:pt idx="19">
                    <c:v>236485507.49754608</c:v>
                  </c:pt>
                  <c:pt idx="20">
                    <c:v>255490553.29375863</c:v>
                  </c:pt>
                  <c:pt idx="21">
                    <c:v>267804153.61648878</c:v>
                  </c:pt>
                  <c:pt idx="22">
                    <c:v>280667599.73163891</c:v>
                  </c:pt>
                  <c:pt idx="23">
                    <c:v>294657811.55305147</c:v>
                  </c:pt>
                  <c:pt idx="24">
                    <c:v>309392378.64908725</c:v>
                  </c:pt>
                  <c:pt idx="25">
                    <c:v>335025855.6802392</c:v>
                  </c:pt>
                  <c:pt idx="26">
                    <c:v>351887431.77035838</c:v>
                  </c:pt>
                  <c:pt idx="27">
                    <c:v>358448746.20792055</c:v>
                  </c:pt>
                  <c:pt idx="28">
                    <c:v>376669738.78739125</c:v>
                  </c:pt>
                  <c:pt idx="29">
                    <c:v>396073526.3348031</c:v>
                  </c:pt>
                  <c:pt idx="30">
                    <c:v>416530322.08879763</c:v>
                  </c:pt>
                  <c:pt idx="31">
                    <c:v>438203383.70939171</c:v>
                  </c:pt>
                  <c:pt idx="32">
                    <c:v>460584619.96728277</c:v>
                  </c:pt>
                  <c:pt idx="33">
                    <c:v>485042386.59253937</c:v>
                  </c:pt>
                  <c:pt idx="34">
                    <c:v>494402025.41750121</c:v>
                  </c:pt>
                  <c:pt idx="35">
                    <c:v>520130271.87008399</c:v>
                  </c:pt>
                  <c:pt idx="36">
                    <c:v>547807279.37728631</c:v>
                  </c:pt>
                  <c:pt idx="37">
                    <c:v>576961727.06860852</c:v>
                  </c:pt>
                  <c:pt idx="38">
                    <c:v>587879326.20941532</c:v>
                  </c:pt>
                  <c:pt idx="39">
                    <c:v>619277964.89646769</c:v>
                  </c:pt>
                  <c:pt idx="40">
                    <c:v>631780290.23472655</c:v>
                  </c:pt>
                  <c:pt idx="41">
                    <c:v>665417163.48933566</c:v>
                  </c:pt>
                  <c:pt idx="42">
                    <c:v>700604005.19603944</c:v>
                  </c:pt>
                  <c:pt idx="43">
                    <c:v>738449755.70820689</c:v>
                  </c:pt>
                  <c:pt idx="44">
                    <c:v>752608955.75464678</c:v>
                  </c:pt>
                  <c:pt idx="45">
                    <c:v>792248159.61328745</c:v>
                  </c:pt>
                  <c:pt idx="46">
                    <c:v>834799931.72309089</c:v>
                  </c:pt>
                  <c:pt idx="47">
                    <c:v>850592574.96830487</c:v>
                  </c:pt>
                  <c:pt idx="48">
                    <c:v>895980947.14749861</c:v>
                  </c:pt>
                  <c:pt idx="49">
                    <c:v>943841531.85833991</c:v>
                  </c:pt>
                  <c:pt idx="50">
                    <c:v>993742772.08049309</c:v>
                  </c:pt>
                  <c:pt idx="51">
                    <c:v>1046625591.0838978</c:v>
                  </c:pt>
                  <c:pt idx="52">
                    <c:v>1102261094.1559145</c:v>
                  </c:pt>
                  <c:pt idx="53">
                    <c:v>1159876832.780957</c:v>
                  </c:pt>
                  <c:pt idx="54">
                    <c:v>1220356288.4318666</c:v>
                  </c:pt>
                  <c:pt idx="55">
                    <c:v>1283132968.9207752</c:v>
                  </c:pt>
                  <c:pt idx="56">
                    <c:v>1347828278.8849633</c:v>
                  </c:pt>
                  <c:pt idx="57">
                    <c:v>1414211389.8488379</c:v>
                  </c:pt>
                  <c:pt idx="58">
                    <c:v>1538959618.8974102</c:v>
                  </c:pt>
                  <c:pt idx="59">
                    <c:v>1609646347.2724268</c:v>
                  </c:pt>
                  <c:pt idx="60">
                    <c:v>1744400780.2097702</c:v>
                  </c:pt>
                  <c:pt idx="61">
                    <c:v>1886107203.9922597</c:v>
                  </c:pt>
                  <c:pt idx="62">
                    <c:v>2115689958.4818232</c:v>
                  </c:pt>
                  <c:pt idx="63">
                    <c:v>2359413518.6351976</c:v>
                  </c:pt>
                  <c:pt idx="64">
                    <c:v>2719059655.6248493</c:v>
                  </c:pt>
                  <c:pt idx="65">
                    <c:v>3515583594.2552757</c:v>
                  </c:pt>
                  <c:pt idx="66">
                    <c:v>5202896832.0691605</c:v>
                  </c:pt>
                </c:numCache>
              </c:numRef>
            </c:plus>
            <c:minus>
              <c:numRef>
                <c:f>b921_4!$N$8:$N$74</c:f>
                <c:numCache>
                  <c:formatCode>General</c:formatCode>
                  <c:ptCount val="67"/>
                  <c:pt idx="0">
                    <c:v>23568523.787109625</c:v>
                  </c:pt>
                  <c:pt idx="1">
                    <c:v>25620161.796343725</c:v>
                  </c:pt>
                  <c:pt idx="2">
                    <c:v>32839781.306373164</c:v>
                  </c:pt>
                  <c:pt idx="3">
                    <c:v>40824401.846376173</c:v>
                  </c:pt>
                  <c:pt idx="4">
                    <c:v>49780467.726540007</c:v>
                  </c:pt>
                  <c:pt idx="5">
                    <c:v>59122518.056046478</c:v>
                  </c:pt>
                  <c:pt idx="6">
                    <c:v>69381644.168296129</c:v>
                  </c:pt>
                  <c:pt idx="7">
                    <c:v>79828282.922139615</c:v>
                  </c:pt>
                  <c:pt idx="8">
                    <c:v>89393112.238586321</c:v>
                  </c:pt>
                  <c:pt idx="9">
                    <c:v>101521365.3675237</c:v>
                  </c:pt>
                  <c:pt idx="10">
                    <c:v>111379364.39339776</c:v>
                  </c:pt>
                  <c:pt idx="11">
                    <c:v>122565016.30430818</c:v>
                  </c:pt>
                  <c:pt idx="12">
                    <c:v>135362298.43641144</c:v>
                  </c:pt>
                  <c:pt idx="13">
                    <c:v>148212257.89740577</c:v>
                  </c:pt>
                  <c:pt idx="14">
                    <c:v>157968353.69000006</c:v>
                  </c:pt>
                  <c:pt idx="15">
                    <c:v>173284664.55107969</c:v>
                  </c:pt>
                  <c:pt idx="16">
                    <c:v>185474367.00667015</c:v>
                  </c:pt>
                  <c:pt idx="17">
                    <c:v>197375920.41233799</c:v>
                  </c:pt>
                  <c:pt idx="18">
                    <c:v>212800206.17098787</c:v>
                  </c:pt>
                  <c:pt idx="19">
                    <c:v>224331523.44732505</c:v>
                  </c:pt>
                  <c:pt idx="20">
                    <c:v>239449019.78126496</c:v>
                  </c:pt>
                  <c:pt idx="21">
                    <c:v>255052207.11183187</c:v>
                  </c:pt>
                  <c:pt idx="22">
                    <c:v>265578034.91794443</c:v>
                  </c:pt>
                  <c:pt idx="23">
                    <c:v>281100662.95922267</c:v>
                  </c:pt>
                  <c:pt idx="24">
                    <c:v>296659825.61976188</c:v>
                  </c:pt>
                  <c:pt idx="25">
                    <c:v>311957593.91786194</c:v>
                  </c:pt>
                  <c:pt idx="26">
                    <c:v>327623038.17668855</c:v>
                  </c:pt>
                  <c:pt idx="27">
                    <c:v>343549757.64101452</c:v>
                  </c:pt>
                  <c:pt idx="28">
                    <c:v>366046632.65436053</c:v>
                  </c:pt>
                  <c:pt idx="29">
                    <c:v>382422164.04901105</c:v>
                  </c:pt>
                  <c:pt idx="30">
                    <c:v>398898453.76977187</c:v>
                  </c:pt>
                  <c:pt idx="31">
                    <c:v>415457397.29277587</c:v>
                  </c:pt>
                  <c:pt idx="32">
                    <c:v>439815001.25232899</c:v>
                  </c:pt>
                  <c:pt idx="33">
                    <c:v>457095763.191423</c:v>
                  </c:pt>
                  <c:pt idx="34">
                    <c:v>474492323.9657051</c:v>
                  </c:pt>
                  <c:pt idx="35">
                    <c:v>491829861.91243625</c:v>
                  </c:pt>
                  <c:pt idx="36">
                    <c:v>519414253.99744987</c:v>
                  </c:pt>
                  <c:pt idx="37">
                    <c:v>537729575.35246086</c:v>
                  </c:pt>
                  <c:pt idx="38">
                    <c:v>567063577.32514191</c:v>
                  </c:pt>
                  <c:pt idx="39">
                    <c:v>586658043.78709853</c:v>
                  </c:pt>
                  <c:pt idx="40">
                    <c:v>606828126.77507055</c:v>
                  </c:pt>
                  <c:pt idx="41">
                    <c:v>639595849.65040958</c:v>
                  </c:pt>
                  <c:pt idx="42">
                    <c:v>660795108.42318225</c:v>
                  </c:pt>
                  <c:pt idx="43">
                    <c:v>696376205.43518627</c:v>
                  </c:pt>
                  <c:pt idx="44">
                    <c:v>720002199.16999197</c:v>
                  </c:pt>
                  <c:pt idx="45">
                    <c:v>758451869.03195047</c:v>
                  </c:pt>
                  <c:pt idx="46">
                    <c:v>784428509.82970619</c:v>
                  </c:pt>
                  <c:pt idx="47">
                    <c:v>828098249.3766762</c:v>
                  </c:pt>
                  <c:pt idx="48">
                    <c:v>857550351.75181758</c:v>
                  </c:pt>
                  <c:pt idx="49">
                    <c:v>888864252.78250027</c:v>
                  </c:pt>
                  <c:pt idx="50">
                    <c:v>940221228.93781638</c:v>
                  </c:pt>
                  <c:pt idx="51">
                    <c:v>976637890.51869845</c:v>
                  </c:pt>
                  <c:pt idx="52">
                    <c:v>1036918908.5614113</c:v>
                  </c:pt>
                  <c:pt idx="53">
                    <c:v>1080336798.7502403</c:v>
                  </c:pt>
                  <c:pt idx="54">
                    <c:v>1128518470.1813076</c:v>
                  </c:pt>
                  <c:pt idx="55">
                    <c:v>1181895236.569155</c:v>
                  </c:pt>
                  <c:pt idx="56">
                    <c:v>1241697685.2165995</c:v>
                  </c:pt>
                  <c:pt idx="57">
                    <c:v>1336434242.1086125</c:v>
                  </c:pt>
                  <c:pt idx="58">
                    <c:v>1386966163.4157028</c:v>
                  </c:pt>
                  <c:pt idx="59">
                    <c:v>1508772346.1926413</c:v>
                  </c:pt>
                  <c:pt idx="60">
                    <c:v>1584769339.3543601</c:v>
                  </c:pt>
                  <c:pt idx="61">
                    <c:v>1716267076.4030707</c:v>
                  </c:pt>
                  <c:pt idx="62">
                    <c:v>1844022063.3507698</c:v>
                  </c:pt>
                  <c:pt idx="63">
                    <c:v>2059265732.7440364</c:v>
                  </c:pt>
                  <c:pt idx="64">
                    <c:v>2266273677.7522192</c:v>
                  </c:pt>
                  <c:pt idx="65">
                    <c:v>2672766613.5811458</c:v>
                  </c:pt>
                  <c:pt idx="66">
                    <c:v>3291440873.7253785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b921_4!$A$9:$A$205</c:f>
              <c:numCache>
                <c:formatCode>General</c:formatCode>
                <c:ptCount val="197"/>
                <c:pt idx="0">
                  <c:v>-15.74</c:v>
                </c:pt>
                <c:pt idx="1">
                  <c:v>-16.29</c:v>
                </c:pt>
                <c:pt idx="2">
                  <c:v>-16.34</c:v>
                </c:pt>
                <c:pt idx="3">
                  <c:v>-16.98</c:v>
                </c:pt>
                <c:pt idx="4">
                  <c:v>-17.03</c:v>
                </c:pt>
                <c:pt idx="5">
                  <c:v>-17.04</c:v>
                </c:pt>
                <c:pt idx="6">
                  <c:v>-17.22</c:v>
                </c:pt>
                <c:pt idx="7">
                  <c:v>-17.37</c:v>
                </c:pt>
                <c:pt idx="8">
                  <c:v>-17.43</c:v>
                </c:pt>
                <c:pt idx="9">
                  <c:v>-17.48</c:v>
                </c:pt>
                <c:pt idx="10">
                  <c:v>-17.54</c:v>
                </c:pt>
                <c:pt idx="11">
                  <c:v>-17.79</c:v>
                </c:pt>
                <c:pt idx="12">
                  <c:v>-17.95</c:v>
                </c:pt>
                <c:pt idx="13">
                  <c:v>-18.16</c:v>
                </c:pt>
                <c:pt idx="14">
                  <c:v>-18.22</c:v>
                </c:pt>
                <c:pt idx="15">
                  <c:v>-18.309999999999999</c:v>
                </c:pt>
                <c:pt idx="16">
                  <c:v>-18.37</c:v>
                </c:pt>
                <c:pt idx="17">
                  <c:v>-18.46</c:v>
                </c:pt>
                <c:pt idx="18">
                  <c:v>-18.46</c:v>
                </c:pt>
                <c:pt idx="19">
                  <c:v>-18.73</c:v>
                </c:pt>
                <c:pt idx="20">
                  <c:v>-18.78</c:v>
                </c:pt>
                <c:pt idx="21">
                  <c:v>-18.989999999999998</c:v>
                </c:pt>
                <c:pt idx="22">
                  <c:v>-18.989999999999998</c:v>
                </c:pt>
                <c:pt idx="23">
                  <c:v>-19.059999999999999</c:v>
                </c:pt>
                <c:pt idx="24">
                  <c:v>-19.309999999999999</c:v>
                </c:pt>
                <c:pt idx="25">
                  <c:v>-19.39</c:v>
                </c:pt>
                <c:pt idx="26">
                  <c:v>-19.39</c:v>
                </c:pt>
                <c:pt idx="27">
                  <c:v>-19.489999999999998</c:v>
                </c:pt>
                <c:pt idx="28">
                  <c:v>-19.510000000000002</c:v>
                </c:pt>
                <c:pt idx="29">
                  <c:v>-19.53</c:v>
                </c:pt>
                <c:pt idx="30">
                  <c:v>-19.59</c:v>
                </c:pt>
                <c:pt idx="31">
                  <c:v>-19.88</c:v>
                </c:pt>
                <c:pt idx="32">
                  <c:v>-19.88</c:v>
                </c:pt>
                <c:pt idx="33">
                  <c:v>-19.899999999999999</c:v>
                </c:pt>
                <c:pt idx="34">
                  <c:v>-20.079999999999998</c:v>
                </c:pt>
                <c:pt idx="35">
                  <c:v>-20.100000000000001</c:v>
                </c:pt>
                <c:pt idx="36">
                  <c:v>-20.22</c:v>
                </c:pt>
                <c:pt idx="37">
                  <c:v>-20.350000000000001</c:v>
                </c:pt>
                <c:pt idx="38">
                  <c:v>-20.399999999999999</c:v>
                </c:pt>
                <c:pt idx="39">
                  <c:v>-20.41</c:v>
                </c:pt>
                <c:pt idx="40">
                  <c:v>-20.420000000000002</c:v>
                </c:pt>
                <c:pt idx="41">
                  <c:v>-20.63</c:v>
                </c:pt>
                <c:pt idx="42">
                  <c:v>-20.68</c:v>
                </c:pt>
                <c:pt idx="43">
                  <c:v>-20.72</c:v>
                </c:pt>
                <c:pt idx="44">
                  <c:v>-21.01</c:v>
                </c:pt>
                <c:pt idx="45">
                  <c:v>-21.09</c:v>
                </c:pt>
                <c:pt idx="46">
                  <c:v>-21.12</c:v>
                </c:pt>
                <c:pt idx="47">
                  <c:v>-21.16</c:v>
                </c:pt>
                <c:pt idx="48">
                  <c:v>-21.2</c:v>
                </c:pt>
                <c:pt idx="49">
                  <c:v>-21.38</c:v>
                </c:pt>
                <c:pt idx="50">
                  <c:v>-21.45</c:v>
                </c:pt>
                <c:pt idx="51">
                  <c:v>-21.45</c:v>
                </c:pt>
                <c:pt idx="52">
                  <c:v>-21.6</c:v>
                </c:pt>
                <c:pt idx="53">
                  <c:v>-21.62</c:v>
                </c:pt>
                <c:pt idx="54">
                  <c:v>-21.64</c:v>
                </c:pt>
                <c:pt idx="55">
                  <c:v>-21.67</c:v>
                </c:pt>
                <c:pt idx="56">
                  <c:v>-21.71</c:v>
                </c:pt>
                <c:pt idx="57">
                  <c:v>-21.76</c:v>
                </c:pt>
                <c:pt idx="58">
                  <c:v>-21.76</c:v>
                </c:pt>
                <c:pt idx="59">
                  <c:v>-22.1</c:v>
                </c:pt>
                <c:pt idx="60">
                  <c:v>-22.31</c:v>
                </c:pt>
                <c:pt idx="61">
                  <c:v>-22.45</c:v>
                </c:pt>
                <c:pt idx="62">
                  <c:v>-22.75</c:v>
                </c:pt>
                <c:pt idx="63">
                  <c:v>-22.99</c:v>
                </c:pt>
                <c:pt idx="64">
                  <c:v>-23.1</c:v>
                </c:pt>
                <c:pt idx="65">
                  <c:v>-23.23</c:v>
                </c:pt>
              </c:numCache>
            </c:numRef>
          </c:xVal>
          <c:yVal>
            <c:numRef>
              <c:f>b921_4!$L$9:$L$205</c:f>
              <c:numCache>
                <c:formatCode>General</c:formatCode>
                <c:ptCount val="197"/>
                <c:pt idx="0">
                  <c:v>40001956.313852347</c:v>
                </c:pt>
                <c:pt idx="1">
                  <c:v>62262433.395056076</c:v>
                </c:pt>
                <c:pt idx="2">
                  <c:v>86113722.581046313</c:v>
                </c:pt>
                <c:pt idx="3">
                  <c:v>108477522.80519326</c:v>
                </c:pt>
                <c:pt idx="4">
                  <c:v>133057417.96737024</c:v>
                </c:pt>
                <c:pt idx="5">
                  <c:v>158181016.96829319</c:v>
                </c:pt>
                <c:pt idx="6">
                  <c:v>183089839.60325003</c:v>
                </c:pt>
                <c:pt idx="7">
                  <c:v>208505461.27786067</c:v>
                </c:pt>
                <c:pt idx="8">
                  <c:v>234710217.80768859</c:v>
                </c:pt>
                <c:pt idx="9">
                  <c:v>261411706.9296217</c:v>
                </c:pt>
                <c:pt idx="10">
                  <c:v>288542840.53159875</c:v>
                </c:pt>
                <c:pt idx="11">
                  <c:v>315298861.00385833</c:v>
                </c:pt>
                <c:pt idx="12">
                  <c:v>342915696.76522517</c:v>
                </c:pt>
                <c:pt idx="13">
                  <c:v>370750864.37323099</c:v>
                </c:pt>
                <c:pt idx="14">
                  <c:v>399897596.5636701</c:v>
                </c:pt>
                <c:pt idx="15">
                  <c:v>429440236.44104517</c:v>
                </c:pt>
                <c:pt idx="16">
                  <c:v>459736102.87382656</c:v>
                </c:pt>
                <c:pt idx="17">
                  <c:v>490464750.23254573</c:v>
                </c:pt>
                <c:pt idx="18">
                  <c:v>522368290.13175714</c:v>
                </c:pt>
                <c:pt idx="19">
                  <c:v>553244886.65009332</c:v>
                </c:pt>
                <c:pt idx="20">
                  <c:v>586187544.37982357</c:v>
                </c:pt>
                <c:pt idx="21">
                  <c:v>618727702.58289933</c:v>
                </c:pt>
                <c:pt idx="22">
                  <c:v>653499207.83795273</c:v>
                </c:pt>
                <c:pt idx="23">
                  <c:v>688555806.80166578</c:v>
                </c:pt>
                <c:pt idx="24">
                  <c:v>723016835.62304127</c:v>
                </c:pt>
                <c:pt idx="25">
                  <c:v>759641042.55098629</c:v>
                </c:pt>
                <c:pt idx="26">
                  <c:v>797847103.85887527</c:v>
                </c:pt>
                <c:pt idx="27">
                  <c:v>836166722.31596959</c:v>
                </c:pt>
                <c:pt idx="28">
                  <c:v>876183236.56903684</c:v>
                </c:pt>
                <c:pt idx="29">
                  <c:v>917270369.37049246</c:v>
                </c:pt>
                <c:pt idx="30">
                  <c:v>959128912.49614143</c:v>
                </c:pt>
                <c:pt idx="31">
                  <c:v>999960829.59066749</c:v>
                </c:pt>
                <c:pt idx="32">
                  <c:v>1044812284.9354943</c:v>
                </c:pt>
                <c:pt idx="33">
                  <c:v>1090801850.014986</c:v>
                </c:pt>
                <c:pt idx="34">
                  <c:v>1136538449.9348874</c:v>
                </c:pt>
                <c:pt idx="35">
                  <c:v>1185446146.1487827</c:v>
                </c:pt>
                <c:pt idx="36">
                  <c:v>1234851334.4467936</c:v>
                </c:pt>
                <c:pt idx="37">
                  <c:v>1285799237.0902848</c:v>
                </c:pt>
                <c:pt idx="38">
                  <c:v>1339496184.6735506</c:v>
                </c:pt>
                <c:pt idx="39">
                  <c:v>1395645592.7447243</c:v>
                </c:pt>
                <c:pt idx="40">
                  <c:v>1453918470.3153651</c:v>
                </c:pt>
                <c:pt idx="41">
                  <c:v>1511948067.1915858</c:v>
                </c:pt>
                <c:pt idx="42">
                  <c:v>1574448076.723135</c:v>
                </c:pt>
                <c:pt idx="43">
                  <c:v>1639760453.8057055</c:v>
                </c:pt>
                <c:pt idx="44">
                  <c:v>1704391495.2618141</c:v>
                </c:pt>
                <c:pt idx="45">
                  <c:v>1775147502.7163658</c:v>
                </c:pt>
                <c:pt idx="46">
                  <c:v>1850171128.7498293</c:v>
                </c:pt>
                <c:pt idx="47">
                  <c:v>1928903889.3191259</c:v>
                </c:pt>
                <c:pt idx="48">
                  <c:v>2011919448.2248571</c:v>
                </c:pt>
                <c:pt idx="49">
                  <c:v>2097357314.2768803</c:v>
                </c:pt>
                <c:pt idx="50">
                  <c:v>2189938739.6853633</c:v>
                </c:pt>
                <c:pt idx="51">
                  <c:v>2289797055.0530939</c:v>
                </c:pt>
                <c:pt idx="52">
                  <c:v>2393824435.5052552</c:v>
                </c:pt>
                <c:pt idx="53">
                  <c:v>2508114885.6425281</c:v>
                </c:pt>
                <c:pt idx="54">
                  <c:v>2631585236.998724</c:v>
                </c:pt>
                <c:pt idx="55">
                  <c:v>2765644300.1832561</c:v>
                </c:pt>
                <c:pt idx="56">
                  <c:v>2912343873.6298251</c:v>
                </c:pt>
                <c:pt idx="57">
                  <c:v>3074385504.8271646</c:v>
                </c:pt>
                <c:pt idx="58">
                  <c:v>3256627293.3316221</c:v>
                </c:pt>
                <c:pt idx="59">
                  <c:v>3456086313.6356635</c:v>
                </c:pt>
                <c:pt idx="60">
                  <c:v>3689722556.96665</c:v>
                </c:pt>
                <c:pt idx="61">
                  <c:v>3968360010.7424412</c:v>
                </c:pt>
                <c:pt idx="62">
                  <c:v>4305584910.0095892</c:v>
                </c:pt>
                <c:pt idx="63">
                  <c:v>4743617150.0842638</c:v>
                </c:pt>
                <c:pt idx="64">
                  <c:v>5367519410.0039282</c:v>
                </c:pt>
                <c:pt idx="65">
                  <c:v>6435731873.2704716</c:v>
                </c:pt>
              </c:numCache>
            </c:numRef>
          </c:yVal>
          <c:smooth val="0"/>
        </c:ser>
        <c:ser>
          <c:idx val="7"/>
          <c:order val="5"/>
          <c:tx>
            <c:v>B921 Filter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b921_6!$A$9:$A$205</c:f>
              <c:numCache>
                <c:formatCode>General</c:formatCode>
                <c:ptCount val="197"/>
                <c:pt idx="0">
                  <c:v>-16.829999999999998</c:v>
                </c:pt>
                <c:pt idx="1">
                  <c:v>-16.920000000000002</c:v>
                </c:pt>
                <c:pt idx="2">
                  <c:v>-17.3</c:v>
                </c:pt>
                <c:pt idx="3">
                  <c:v>-18.329999999999998</c:v>
                </c:pt>
                <c:pt idx="4">
                  <c:v>-18.48</c:v>
                </c:pt>
                <c:pt idx="5">
                  <c:v>-18.48</c:v>
                </c:pt>
                <c:pt idx="6">
                  <c:v>-18.64</c:v>
                </c:pt>
                <c:pt idx="7">
                  <c:v>-18.66</c:v>
                </c:pt>
                <c:pt idx="8">
                  <c:v>-18.690000000000001</c:v>
                </c:pt>
                <c:pt idx="9">
                  <c:v>-18.739999999999998</c:v>
                </c:pt>
                <c:pt idx="10">
                  <c:v>-18.84</c:v>
                </c:pt>
                <c:pt idx="11">
                  <c:v>-18.86</c:v>
                </c:pt>
                <c:pt idx="12">
                  <c:v>-18.86</c:v>
                </c:pt>
                <c:pt idx="13">
                  <c:v>-18.899999999999999</c:v>
                </c:pt>
                <c:pt idx="14">
                  <c:v>-18.940000000000001</c:v>
                </c:pt>
                <c:pt idx="15">
                  <c:v>-19.05</c:v>
                </c:pt>
                <c:pt idx="16">
                  <c:v>-19.13</c:v>
                </c:pt>
                <c:pt idx="17">
                  <c:v>-19.309999999999999</c:v>
                </c:pt>
                <c:pt idx="18">
                  <c:v>-19.440000000000001</c:v>
                </c:pt>
                <c:pt idx="19">
                  <c:v>-19.57</c:v>
                </c:pt>
                <c:pt idx="20">
                  <c:v>-19.600000000000001</c:v>
                </c:pt>
                <c:pt idx="21">
                  <c:v>-19.63</c:v>
                </c:pt>
                <c:pt idx="22">
                  <c:v>-19.68</c:v>
                </c:pt>
                <c:pt idx="23">
                  <c:v>-19.71</c:v>
                </c:pt>
                <c:pt idx="24">
                  <c:v>-19.71</c:v>
                </c:pt>
                <c:pt idx="25">
                  <c:v>-19.78</c:v>
                </c:pt>
                <c:pt idx="26">
                  <c:v>-19.87</c:v>
                </c:pt>
                <c:pt idx="27">
                  <c:v>-19.87</c:v>
                </c:pt>
                <c:pt idx="28">
                  <c:v>-19.899999999999999</c:v>
                </c:pt>
                <c:pt idx="29">
                  <c:v>-20.059999999999999</c:v>
                </c:pt>
                <c:pt idx="30">
                  <c:v>-20.27</c:v>
                </c:pt>
                <c:pt idx="31">
                  <c:v>-20.3</c:v>
                </c:pt>
                <c:pt idx="32">
                  <c:v>-20.350000000000001</c:v>
                </c:pt>
                <c:pt idx="33">
                  <c:v>-20.37</c:v>
                </c:pt>
                <c:pt idx="34">
                  <c:v>-20.52</c:v>
                </c:pt>
                <c:pt idx="35">
                  <c:v>-20.66</c:v>
                </c:pt>
                <c:pt idx="36">
                  <c:v>-20.74</c:v>
                </c:pt>
                <c:pt idx="37">
                  <c:v>-20.74</c:v>
                </c:pt>
                <c:pt idx="38">
                  <c:v>-20.82</c:v>
                </c:pt>
                <c:pt idx="39">
                  <c:v>-20.92</c:v>
                </c:pt>
                <c:pt idx="40">
                  <c:v>-20.97</c:v>
                </c:pt>
                <c:pt idx="41">
                  <c:v>-20.98</c:v>
                </c:pt>
                <c:pt idx="42">
                  <c:v>-21.01</c:v>
                </c:pt>
                <c:pt idx="43">
                  <c:v>-21.1</c:v>
                </c:pt>
                <c:pt idx="44">
                  <c:v>-21.15</c:v>
                </c:pt>
                <c:pt idx="45">
                  <c:v>-21.17</c:v>
                </c:pt>
                <c:pt idx="46">
                  <c:v>-21.24</c:v>
                </c:pt>
                <c:pt idx="47">
                  <c:v>-21.32</c:v>
                </c:pt>
                <c:pt idx="48">
                  <c:v>-21.42</c:v>
                </c:pt>
                <c:pt idx="49">
                  <c:v>-21.42</c:v>
                </c:pt>
                <c:pt idx="50">
                  <c:v>-21.46</c:v>
                </c:pt>
                <c:pt idx="51">
                  <c:v>-21.49</c:v>
                </c:pt>
                <c:pt idx="52">
                  <c:v>-21.49</c:v>
                </c:pt>
                <c:pt idx="53">
                  <c:v>-21.49</c:v>
                </c:pt>
                <c:pt idx="54">
                  <c:v>-21.55</c:v>
                </c:pt>
                <c:pt idx="55">
                  <c:v>-21.7</c:v>
                </c:pt>
                <c:pt idx="56">
                  <c:v>-21.73</c:v>
                </c:pt>
                <c:pt idx="57">
                  <c:v>-21.73</c:v>
                </c:pt>
                <c:pt idx="58">
                  <c:v>-21.79</c:v>
                </c:pt>
                <c:pt idx="59">
                  <c:v>-21.83</c:v>
                </c:pt>
                <c:pt idx="60">
                  <c:v>-21.87</c:v>
                </c:pt>
                <c:pt idx="61">
                  <c:v>-21.87</c:v>
                </c:pt>
                <c:pt idx="62">
                  <c:v>-21.97</c:v>
                </c:pt>
                <c:pt idx="63">
                  <c:v>-21.97</c:v>
                </c:pt>
                <c:pt idx="64">
                  <c:v>-21.97</c:v>
                </c:pt>
                <c:pt idx="65">
                  <c:v>-21.97</c:v>
                </c:pt>
                <c:pt idx="66">
                  <c:v>-22.16</c:v>
                </c:pt>
                <c:pt idx="67">
                  <c:v>-22.22</c:v>
                </c:pt>
                <c:pt idx="68">
                  <c:v>-22.33</c:v>
                </c:pt>
                <c:pt idx="69">
                  <c:v>-22.37</c:v>
                </c:pt>
                <c:pt idx="70">
                  <c:v>-22.37</c:v>
                </c:pt>
                <c:pt idx="71">
                  <c:v>-22.55</c:v>
                </c:pt>
                <c:pt idx="72">
                  <c:v>-22.66</c:v>
                </c:pt>
                <c:pt idx="73">
                  <c:v>-22.76</c:v>
                </c:pt>
                <c:pt idx="74">
                  <c:v>-22.76</c:v>
                </c:pt>
                <c:pt idx="75">
                  <c:v>-22.92</c:v>
                </c:pt>
                <c:pt idx="76">
                  <c:v>-22.98</c:v>
                </c:pt>
                <c:pt idx="77">
                  <c:v>-23.13</c:v>
                </c:pt>
                <c:pt idx="78">
                  <c:v>-23.21</c:v>
                </c:pt>
                <c:pt idx="79">
                  <c:v>-23.25</c:v>
                </c:pt>
                <c:pt idx="80">
                  <c:v>-23.27</c:v>
                </c:pt>
                <c:pt idx="81">
                  <c:v>-23.33</c:v>
                </c:pt>
                <c:pt idx="82">
                  <c:v>-23.4</c:v>
                </c:pt>
                <c:pt idx="83">
                  <c:v>-23.44</c:v>
                </c:pt>
                <c:pt idx="84">
                  <c:v>-23.61</c:v>
                </c:pt>
                <c:pt idx="85">
                  <c:v>-23.63</c:v>
                </c:pt>
                <c:pt idx="86">
                  <c:v>-23.65</c:v>
                </c:pt>
                <c:pt idx="87">
                  <c:v>-23.65</c:v>
                </c:pt>
                <c:pt idx="88">
                  <c:v>-23.67</c:v>
                </c:pt>
                <c:pt idx="89">
                  <c:v>-23.95</c:v>
                </c:pt>
                <c:pt idx="90">
                  <c:v>-24.02</c:v>
                </c:pt>
                <c:pt idx="91">
                  <c:v>-24.16</c:v>
                </c:pt>
                <c:pt idx="92">
                  <c:v>-24.23</c:v>
                </c:pt>
                <c:pt idx="93">
                  <c:v>-24.42</c:v>
                </c:pt>
                <c:pt idx="94">
                  <c:v>-24.56</c:v>
                </c:pt>
                <c:pt idx="95">
                  <c:v>-24.74</c:v>
                </c:pt>
                <c:pt idx="96">
                  <c:v>-25.02</c:v>
                </c:pt>
                <c:pt idx="97">
                  <c:v>-25.17</c:v>
                </c:pt>
                <c:pt idx="98">
                  <c:v>-25.19</c:v>
                </c:pt>
                <c:pt idx="99">
                  <c:v>-25.42</c:v>
                </c:pt>
                <c:pt idx="100">
                  <c:v>-25.61</c:v>
                </c:pt>
              </c:numCache>
            </c:numRef>
          </c:xVal>
          <c:yVal>
            <c:numRef>
              <c:f>b921_6!$L$9:$L$205</c:f>
              <c:numCache>
                <c:formatCode>General</c:formatCode>
                <c:ptCount val="197"/>
                <c:pt idx="0">
                  <c:v>1752529.1430483311</c:v>
                </c:pt>
                <c:pt idx="1">
                  <c:v>2997653.3493812094</c:v>
                </c:pt>
                <c:pt idx="2">
                  <c:v>4166346.3590919632</c:v>
                </c:pt>
                <c:pt idx="3">
                  <c:v>5061093.6055733487</c:v>
                </c:pt>
                <c:pt idx="4">
                  <c:v>6298581.0548111303</c:v>
                </c:pt>
                <c:pt idx="5">
                  <c:v>7621707.4634998171</c:v>
                </c:pt>
                <c:pt idx="6">
                  <c:v>8877686.3728149086</c:v>
                </c:pt>
                <c:pt idx="7">
                  <c:v>10218637.588746633</c:v>
                </c:pt>
                <c:pt idx="8">
                  <c:v>11568817.351997925</c:v>
                </c:pt>
                <c:pt idx="9">
                  <c:v>12922968.175154323</c:v>
                </c:pt>
                <c:pt idx="10">
                  <c:v>14264082.873229725</c:v>
                </c:pt>
                <c:pt idx="11">
                  <c:v>15664648.183536828</c:v>
                </c:pt>
                <c:pt idx="12">
                  <c:v>17092430.80387906</c:v>
                </c:pt>
                <c:pt idx="13">
                  <c:v>18513757.120920803</c:v>
                </c:pt>
                <c:pt idx="14">
                  <c:v>19951446.661006179</c:v>
                </c:pt>
                <c:pt idx="15">
                  <c:v>21364034.832798272</c:v>
                </c:pt>
                <c:pt idx="16">
                  <c:v>22810261.556023404</c:v>
                </c:pt>
                <c:pt idx="17">
                  <c:v>24207625.424638048</c:v>
                </c:pt>
                <c:pt idx="18">
                  <c:v>25650710.674143367</c:v>
                </c:pt>
                <c:pt idx="19">
                  <c:v>27108325.960242331</c:v>
                </c:pt>
                <c:pt idx="20">
                  <c:v>28655960.747540504</c:v>
                </c:pt>
                <c:pt idx="21">
                  <c:v>30223099.893437117</c:v>
                </c:pt>
                <c:pt idx="22">
                  <c:v>31795089.823485237</c:v>
                </c:pt>
                <c:pt idx="23">
                  <c:v>33402593.122160196</c:v>
                </c:pt>
                <c:pt idx="24">
                  <c:v>35054347.589847341</c:v>
                </c:pt>
                <c:pt idx="25">
                  <c:v>36673481.044126876</c:v>
                </c:pt>
                <c:pt idx="26">
                  <c:v>38297450.040138423</c:v>
                </c:pt>
                <c:pt idx="27">
                  <c:v>40016625.096776344</c:v>
                </c:pt>
                <c:pt idx="28">
                  <c:v>41734943.983264521</c:v>
                </c:pt>
                <c:pt idx="29">
                  <c:v>43366571.121701002</c:v>
                </c:pt>
                <c:pt idx="30">
                  <c:v>44968538.238652773</c:v>
                </c:pt>
                <c:pt idx="31">
                  <c:v>46758266.797710724</c:v>
                </c:pt>
                <c:pt idx="32">
                  <c:v>48554917.928777434</c:v>
                </c:pt>
                <c:pt idx="33">
                  <c:v>50407463.216941766</c:v>
                </c:pt>
                <c:pt idx="34">
                  <c:v>52157156.776053429</c:v>
                </c:pt>
                <c:pt idx="35">
                  <c:v>53938331.306864925</c:v>
                </c:pt>
                <c:pt idx="36">
                  <c:v>55809411.515632853</c:v>
                </c:pt>
                <c:pt idx="37">
                  <c:v>57799333.231377147</c:v>
                </c:pt>
                <c:pt idx="38">
                  <c:v>59730522.587375879</c:v>
                </c:pt>
                <c:pt idx="39">
                  <c:v>61668195.333538383</c:v>
                </c:pt>
                <c:pt idx="40">
                  <c:v>63696706.88105768</c:v>
                </c:pt>
                <c:pt idx="41">
                  <c:v>65808262.296784706</c:v>
                </c:pt>
                <c:pt idx="42">
                  <c:v>67931559.987636313</c:v>
                </c:pt>
                <c:pt idx="43">
                  <c:v>70016582.339049354</c:v>
                </c:pt>
                <c:pt idx="44">
                  <c:v>72188923.831748217</c:v>
                </c:pt>
                <c:pt idx="45">
                  <c:v>74439716.53723757</c:v>
                </c:pt>
                <c:pt idx="46">
                  <c:v>76665844.793184265</c:v>
                </c:pt>
                <c:pt idx="47">
                  <c:v>78919203.904445186</c:v>
                </c:pt>
                <c:pt idx="48">
                  <c:v>81185928.992789969</c:v>
                </c:pt>
                <c:pt idx="49">
                  <c:v>83639548.173724681</c:v>
                </c:pt>
                <c:pt idx="50">
                  <c:v>86084259.581560329</c:v>
                </c:pt>
                <c:pt idx="51">
                  <c:v>88593349.110406116</c:v>
                </c:pt>
                <c:pt idx="52">
                  <c:v>91198748.991225585</c:v>
                </c:pt>
                <c:pt idx="53">
                  <c:v>93859003.406208396</c:v>
                </c:pt>
                <c:pt idx="54">
                  <c:v>96487692.311184242</c:v>
                </c:pt>
                <c:pt idx="55">
                  <c:v>99034324.395687178</c:v>
                </c:pt>
                <c:pt idx="56">
                  <c:v>101826302.7812939</c:v>
                </c:pt>
                <c:pt idx="57">
                  <c:v>104731198.93283401</c:v>
                </c:pt>
                <c:pt idx="58">
                  <c:v>107607619.52531204</c:v>
                </c:pt>
                <c:pt idx="59">
                  <c:v>110586791.46309823</c:v>
                </c:pt>
                <c:pt idx="60">
                  <c:v>113640195.67546336</c:v>
                </c:pt>
                <c:pt idx="61">
                  <c:v>116839288.50812575</c:v>
                </c:pt>
                <c:pt idx="62">
                  <c:v>119950473.69932388</c:v>
                </c:pt>
                <c:pt idx="63">
                  <c:v>123320204.52883135</c:v>
                </c:pt>
                <c:pt idx="64">
                  <c:v>126782268.14831567</c:v>
                </c:pt>
                <c:pt idx="65">
                  <c:v>130341867.40943234</c:v>
                </c:pt>
                <c:pt idx="66">
                  <c:v>133662190.82098526</c:v>
                </c:pt>
                <c:pt idx="67">
                  <c:v>137321204.0327785</c:v>
                </c:pt>
                <c:pt idx="68">
                  <c:v>140995539.47849199</c:v>
                </c:pt>
                <c:pt idx="69">
                  <c:v>144927309.5144636</c:v>
                </c:pt>
                <c:pt idx="70">
                  <c:v>149070546.8453728</c:v>
                </c:pt>
                <c:pt idx="71">
                  <c:v>152979986.93198436</c:v>
                </c:pt>
                <c:pt idx="72">
                  <c:v>157173022.10705981</c:v>
                </c:pt>
                <c:pt idx="73">
                  <c:v>161540760.50058848</c:v>
                </c:pt>
                <c:pt idx="74">
                  <c:v>166309530.87862328</c:v>
                </c:pt>
                <c:pt idx="75">
                  <c:v>170883659.35339779</c:v>
                </c:pt>
                <c:pt idx="76">
                  <c:v>175892890.84407395</c:v>
                </c:pt>
                <c:pt idx="77">
                  <c:v>180883833.29006755</c:v>
                </c:pt>
                <c:pt idx="78">
                  <c:v>186285616.19009188</c:v>
                </c:pt>
                <c:pt idx="79">
                  <c:v>192053895.41593933</c:v>
                </c:pt>
                <c:pt idx="80">
                  <c:v>198163360.56679606</c:v>
                </c:pt>
                <c:pt idx="81">
                  <c:v>204475615.51141134</c:v>
                </c:pt>
                <c:pt idx="82">
                  <c:v>211105510.8929407</c:v>
                </c:pt>
                <c:pt idx="83">
                  <c:v>218210213.15409803</c:v>
                </c:pt>
                <c:pt idx="84">
                  <c:v>225350970.93412495</c:v>
                </c:pt>
                <c:pt idx="85">
                  <c:v>233442633.26288617</c:v>
                </c:pt>
                <c:pt idx="86">
                  <c:v>242096676.44660348</c:v>
                </c:pt>
                <c:pt idx="87">
                  <c:v>251460768.42120197</c:v>
                </c:pt>
                <c:pt idx="88">
                  <c:v>261510577.68158257</c:v>
                </c:pt>
                <c:pt idx="89">
                  <c:v>271556073.78188264</c:v>
                </c:pt>
                <c:pt idx="90">
                  <c:v>283346557.85353416</c:v>
                </c:pt>
                <c:pt idx="91">
                  <c:v>296134706.05521953</c:v>
                </c:pt>
                <c:pt idx="92">
                  <c:v>310744859.2630477</c:v>
                </c:pt>
                <c:pt idx="93">
                  <c:v>326841846.23467201</c:v>
                </c:pt>
                <c:pt idx="94">
                  <c:v>345713261.90380377</c:v>
                </c:pt>
                <c:pt idx="95">
                  <c:v>367924405.77635205</c:v>
                </c:pt>
                <c:pt idx="96">
                  <c:v>394722617.60856187</c:v>
                </c:pt>
                <c:pt idx="97">
                  <c:v>430264336.84374201</c:v>
                </c:pt>
                <c:pt idx="98">
                  <c:v>481386632.98769331</c:v>
                </c:pt>
                <c:pt idx="99">
                  <c:v>567632247.90200579</c:v>
                </c:pt>
                <c:pt idx="100">
                  <c:v>0</c:v>
                </c:pt>
              </c:numCache>
            </c:numRef>
          </c:yVal>
          <c:smooth val="0"/>
        </c:ser>
        <c:ser>
          <c:idx val="8"/>
          <c:order val="6"/>
          <c:tx>
            <c:v>B922 Filter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b922_2!$A$9:$A$205</c:f>
              <c:numCache>
                <c:formatCode>General</c:formatCode>
                <c:ptCount val="197"/>
                <c:pt idx="0">
                  <c:v>-15.28</c:v>
                </c:pt>
                <c:pt idx="1">
                  <c:v>-15.62</c:v>
                </c:pt>
                <c:pt idx="2">
                  <c:v>-15.9</c:v>
                </c:pt>
                <c:pt idx="3">
                  <c:v>-16.95</c:v>
                </c:pt>
                <c:pt idx="4">
                  <c:v>-17.010000000000002</c:v>
                </c:pt>
                <c:pt idx="5">
                  <c:v>-17.16</c:v>
                </c:pt>
                <c:pt idx="6">
                  <c:v>-17.25</c:v>
                </c:pt>
                <c:pt idx="7">
                  <c:v>-18.55</c:v>
                </c:pt>
                <c:pt idx="8">
                  <c:v>-18.600000000000001</c:v>
                </c:pt>
                <c:pt idx="9">
                  <c:v>-19.09</c:v>
                </c:pt>
                <c:pt idx="10">
                  <c:v>-19.25</c:v>
                </c:pt>
                <c:pt idx="11">
                  <c:v>-19.329999999999998</c:v>
                </c:pt>
                <c:pt idx="12">
                  <c:v>-19.36</c:v>
                </c:pt>
                <c:pt idx="13">
                  <c:v>-19.68</c:v>
                </c:pt>
                <c:pt idx="14">
                  <c:v>-19.760000000000002</c:v>
                </c:pt>
                <c:pt idx="15">
                  <c:v>-19.78</c:v>
                </c:pt>
                <c:pt idx="16">
                  <c:v>-19.88</c:v>
                </c:pt>
                <c:pt idx="17">
                  <c:v>-19.98</c:v>
                </c:pt>
                <c:pt idx="18">
                  <c:v>-19.98</c:v>
                </c:pt>
                <c:pt idx="19">
                  <c:v>-20</c:v>
                </c:pt>
                <c:pt idx="20">
                  <c:v>-20.079999999999998</c:v>
                </c:pt>
                <c:pt idx="21">
                  <c:v>-20.079999999999998</c:v>
                </c:pt>
                <c:pt idx="22">
                  <c:v>-20.079999999999998</c:v>
                </c:pt>
                <c:pt idx="23">
                  <c:v>-20.100000000000001</c:v>
                </c:pt>
                <c:pt idx="24">
                  <c:v>-20.13</c:v>
                </c:pt>
                <c:pt idx="25">
                  <c:v>-20.149999999999999</c:v>
                </c:pt>
                <c:pt idx="26">
                  <c:v>-20.170000000000002</c:v>
                </c:pt>
                <c:pt idx="27">
                  <c:v>-20.170000000000002</c:v>
                </c:pt>
                <c:pt idx="28">
                  <c:v>-20.309999999999999</c:v>
                </c:pt>
                <c:pt idx="29">
                  <c:v>-20.420000000000002</c:v>
                </c:pt>
                <c:pt idx="30">
                  <c:v>-20.45</c:v>
                </c:pt>
                <c:pt idx="31">
                  <c:v>-20.49</c:v>
                </c:pt>
                <c:pt idx="32">
                  <c:v>-20.52</c:v>
                </c:pt>
                <c:pt idx="33">
                  <c:v>-20.52</c:v>
                </c:pt>
                <c:pt idx="34">
                  <c:v>-20.54</c:v>
                </c:pt>
                <c:pt idx="35">
                  <c:v>-20.6</c:v>
                </c:pt>
                <c:pt idx="36">
                  <c:v>-20.73</c:v>
                </c:pt>
                <c:pt idx="37">
                  <c:v>-20.75</c:v>
                </c:pt>
                <c:pt idx="38">
                  <c:v>-20.75</c:v>
                </c:pt>
                <c:pt idx="39">
                  <c:v>-20.79</c:v>
                </c:pt>
                <c:pt idx="40">
                  <c:v>-20.79</c:v>
                </c:pt>
                <c:pt idx="41">
                  <c:v>-20.82</c:v>
                </c:pt>
                <c:pt idx="42">
                  <c:v>-20.84</c:v>
                </c:pt>
                <c:pt idx="43">
                  <c:v>-20.88</c:v>
                </c:pt>
                <c:pt idx="44">
                  <c:v>-20.9</c:v>
                </c:pt>
                <c:pt idx="45">
                  <c:v>-20.9</c:v>
                </c:pt>
                <c:pt idx="46">
                  <c:v>-20.92</c:v>
                </c:pt>
                <c:pt idx="47">
                  <c:v>-20.94</c:v>
                </c:pt>
                <c:pt idx="48">
                  <c:v>-20.95</c:v>
                </c:pt>
                <c:pt idx="49">
                  <c:v>-21.01</c:v>
                </c:pt>
                <c:pt idx="50">
                  <c:v>-21.05</c:v>
                </c:pt>
                <c:pt idx="51">
                  <c:v>-21.08</c:v>
                </c:pt>
                <c:pt idx="52">
                  <c:v>-21.15</c:v>
                </c:pt>
                <c:pt idx="53">
                  <c:v>-21.15</c:v>
                </c:pt>
                <c:pt idx="54">
                  <c:v>-21.22</c:v>
                </c:pt>
                <c:pt idx="55">
                  <c:v>-21.31</c:v>
                </c:pt>
                <c:pt idx="56">
                  <c:v>-21.35</c:v>
                </c:pt>
                <c:pt idx="57">
                  <c:v>-21.35</c:v>
                </c:pt>
                <c:pt idx="58">
                  <c:v>-21.43</c:v>
                </c:pt>
                <c:pt idx="59">
                  <c:v>-21.53</c:v>
                </c:pt>
                <c:pt idx="60">
                  <c:v>-21.6</c:v>
                </c:pt>
                <c:pt idx="61">
                  <c:v>-21.68</c:v>
                </c:pt>
                <c:pt idx="62">
                  <c:v>-21.75</c:v>
                </c:pt>
                <c:pt idx="63">
                  <c:v>-21.91</c:v>
                </c:pt>
                <c:pt idx="64">
                  <c:v>-21.94</c:v>
                </c:pt>
                <c:pt idx="65">
                  <c:v>-22</c:v>
                </c:pt>
                <c:pt idx="66">
                  <c:v>-22.08</c:v>
                </c:pt>
                <c:pt idx="67">
                  <c:v>-22.08</c:v>
                </c:pt>
                <c:pt idx="68">
                  <c:v>-22.14</c:v>
                </c:pt>
                <c:pt idx="69">
                  <c:v>-22.15</c:v>
                </c:pt>
                <c:pt idx="70">
                  <c:v>-22.2</c:v>
                </c:pt>
                <c:pt idx="71">
                  <c:v>-22.2</c:v>
                </c:pt>
                <c:pt idx="72">
                  <c:v>-22.2</c:v>
                </c:pt>
                <c:pt idx="73">
                  <c:v>-22.2</c:v>
                </c:pt>
                <c:pt idx="74">
                  <c:v>-22.26</c:v>
                </c:pt>
                <c:pt idx="75">
                  <c:v>-22.35</c:v>
                </c:pt>
                <c:pt idx="76">
                  <c:v>-22.35</c:v>
                </c:pt>
                <c:pt idx="77">
                  <c:v>-22.42</c:v>
                </c:pt>
                <c:pt idx="78">
                  <c:v>-22.6</c:v>
                </c:pt>
                <c:pt idx="79">
                  <c:v>-22.63</c:v>
                </c:pt>
                <c:pt idx="80">
                  <c:v>-22.71</c:v>
                </c:pt>
                <c:pt idx="81">
                  <c:v>-23.02</c:v>
                </c:pt>
                <c:pt idx="82">
                  <c:v>-23.07</c:v>
                </c:pt>
                <c:pt idx="83">
                  <c:v>-23.09</c:v>
                </c:pt>
                <c:pt idx="84">
                  <c:v>-23.15</c:v>
                </c:pt>
                <c:pt idx="85">
                  <c:v>-23.23</c:v>
                </c:pt>
                <c:pt idx="86">
                  <c:v>-23.26</c:v>
                </c:pt>
                <c:pt idx="87">
                  <c:v>-23.26</c:v>
                </c:pt>
                <c:pt idx="88">
                  <c:v>-23.34</c:v>
                </c:pt>
                <c:pt idx="89">
                  <c:v>-23.51</c:v>
                </c:pt>
                <c:pt idx="90">
                  <c:v>-23.8</c:v>
                </c:pt>
                <c:pt idx="91">
                  <c:v>-23.87</c:v>
                </c:pt>
                <c:pt idx="92">
                  <c:v>-23.94</c:v>
                </c:pt>
                <c:pt idx="93">
                  <c:v>-24.03</c:v>
                </c:pt>
                <c:pt idx="94">
                  <c:v>-24.39</c:v>
                </c:pt>
                <c:pt idx="95">
                  <c:v>-24.46</c:v>
                </c:pt>
                <c:pt idx="96">
                  <c:v>-24.5</c:v>
                </c:pt>
                <c:pt idx="97">
                  <c:v>-24.68</c:v>
                </c:pt>
                <c:pt idx="98">
                  <c:v>-24.7</c:v>
                </c:pt>
                <c:pt idx="99">
                  <c:v>-24.91</c:v>
                </c:pt>
                <c:pt idx="100">
                  <c:v>-25.24</c:v>
                </c:pt>
                <c:pt idx="101">
                  <c:v>-25.42</c:v>
                </c:pt>
                <c:pt idx="102">
                  <c:v>-25.58</c:v>
                </c:pt>
                <c:pt idx="103">
                  <c:v>-25.94</c:v>
                </c:pt>
                <c:pt idx="104">
                  <c:v>-26.65</c:v>
                </c:pt>
                <c:pt idx="105">
                  <c:v>-26.67</c:v>
                </c:pt>
                <c:pt idx="106">
                  <c:v>-26.67</c:v>
                </c:pt>
              </c:numCache>
            </c:numRef>
          </c:xVal>
          <c:yVal>
            <c:numRef>
              <c:f>b922_2!$L$9:$L$205</c:f>
              <c:numCache>
                <c:formatCode>General</c:formatCode>
                <c:ptCount val="197"/>
                <c:pt idx="0">
                  <c:v>2062139.1218777939</c:v>
                </c:pt>
                <c:pt idx="1">
                  <c:v>3279499.8661440727</c:v>
                </c:pt>
                <c:pt idx="2">
                  <c:v>4513794.7963051209</c:v>
                </c:pt>
                <c:pt idx="3">
                  <c:v>5551716.372614407</c:v>
                </c:pt>
                <c:pt idx="4">
                  <c:v>6847854.9045853857</c:v>
                </c:pt>
                <c:pt idx="5">
                  <c:v>8127688.0954455677</c:v>
                </c:pt>
                <c:pt idx="6">
                  <c:v>9438495.2111432087</c:v>
                </c:pt>
                <c:pt idx="7">
                  <c:v>10233839.72047824</c:v>
                </c:pt>
                <c:pt idx="8">
                  <c:v>11574493.456294078</c:v>
                </c:pt>
                <c:pt idx="9">
                  <c:v>12662249.289168693</c:v>
                </c:pt>
                <c:pt idx="10">
                  <c:v>13950544.085261585</c:v>
                </c:pt>
                <c:pt idx="11">
                  <c:v>15305017.185951442</c:v>
                </c:pt>
                <c:pt idx="12">
                  <c:v>16709204.212502904</c:v>
                </c:pt>
                <c:pt idx="13">
                  <c:v>17905176.101047013</c:v>
                </c:pt>
                <c:pt idx="14">
                  <c:v>19295924.504210096</c:v>
                </c:pt>
                <c:pt idx="15">
                  <c:v>20751653.304992191</c:v>
                </c:pt>
                <c:pt idx="16">
                  <c:v>22154796.406469416</c:v>
                </c:pt>
                <c:pt idx="17">
                  <c:v>23571420.209346585</c:v>
                </c:pt>
                <c:pt idx="18">
                  <c:v>25093818.197624385</c:v>
                </c:pt>
                <c:pt idx="19">
                  <c:v>26615474.037226602</c:v>
                </c:pt>
                <c:pt idx="20">
                  <c:v>28099180.381450739</c:v>
                </c:pt>
                <c:pt idx="21">
                  <c:v>29674997.040261399</c:v>
                </c:pt>
                <c:pt idx="22">
                  <c:v>31269462.849690862</c:v>
                </c:pt>
                <c:pt idx="23">
                  <c:v>32864214.84963502</c:v>
                </c:pt>
                <c:pt idx="24">
                  <c:v>34468864.408738263</c:v>
                </c:pt>
                <c:pt idx="25">
                  <c:v>36102870.667868391</c:v>
                </c:pt>
                <c:pt idx="26">
                  <c:v>37757274.512297012</c:v>
                </c:pt>
                <c:pt idx="27">
                  <c:v>39452023.756524354</c:v>
                </c:pt>
                <c:pt idx="28">
                  <c:v>41029338.271075569</c:v>
                </c:pt>
                <c:pt idx="29">
                  <c:v>42653542.370010577</c:v>
                </c:pt>
                <c:pt idx="30">
                  <c:v>44382789.059895501</c:v>
                </c:pt>
                <c:pt idx="31">
                  <c:v>46124165.441085249</c:v>
                </c:pt>
                <c:pt idx="32">
                  <c:v>47899874.584148742</c:v>
                </c:pt>
                <c:pt idx="33">
                  <c:v>49732974.812736504</c:v>
                </c:pt>
                <c:pt idx="34">
                  <c:v>51569304.822835274</c:v>
                </c:pt>
                <c:pt idx="35">
                  <c:v>53386551.182636805</c:v>
                </c:pt>
                <c:pt idx="36">
                  <c:v>55147111.053946294</c:v>
                </c:pt>
                <c:pt idx="37">
                  <c:v>57061921.016085364</c:v>
                </c:pt>
                <c:pt idx="38">
                  <c:v>59028828.77223774</c:v>
                </c:pt>
                <c:pt idx="39">
                  <c:v>60976765.364042394</c:v>
                </c:pt>
                <c:pt idx="40">
                  <c:v>63002830.437689923</c:v>
                </c:pt>
                <c:pt idx="41">
                  <c:v>65023285.651363052</c:v>
                </c:pt>
                <c:pt idx="42">
                  <c:v>67087593.431929365</c:v>
                </c:pt>
                <c:pt idx="43">
                  <c:v>69159678.156682625</c:v>
                </c:pt>
                <c:pt idx="44">
                  <c:v>71290293.828840166</c:v>
                </c:pt>
                <c:pt idx="45">
                  <c:v>73481086.626187682</c:v>
                </c:pt>
                <c:pt idx="46">
                  <c:v>75682787.147559285</c:v>
                </c:pt>
                <c:pt idx="47">
                  <c:v>77921734.332018122</c:v>
                </c:pt>
                <c:pt idx="48">
                  <c:v>80212066.932850569</c:v>
                </c:pt>
                <c:pt idx="49">
                  <c:v>82477405.691223308</c:v>
                </c:pt>
                <c:pt idx="50">
                  <c:v>84809227.119677454</c:v>
                </c:pt>
                <c:pt idx="51">
                  <c:v>87196727.18218331</c:v>
                </c:pt>
                <c:pt idx="52">
                  <c:v>89573531.912001252</c:v>
                </c:pt>
                <c:pt idx="53">
                  <c:v>92091937.730178639</c:v>
                </c:pt>
                <c:pt idx="54">
                  <c:v>94560480.442087889</c:v>
                </c:pt>
                <c:pt idx="55">
                  <c:v>97047209.907202929</c:v>
                </c:pt>
                <c:pt idx="56">
                  <c:v>99656317.624268025</c:v>
                </c:pt>
                <c:pt idx="57">
                  <c:v>102378244.30959047</c:v>
                </c:pt>
                <c:pt idx="58">
                  <c:v>105035876.64686671</c:v>
                </c:pt>
                <c:pt idx="59">
                  <c:v>107716908.83896817</c:v>
                </c:pt>
                <c:pt idx="60">
                  <c:v>110502203.44799207</c:v>
                </c:pt>
                <c:pt idx="61">
                  <c:v>113331619.79549611</c:v>
                </c:pt>
                <c:pt idx="62">
                  <c:v>116240892.33571681</c:v>
                </c:pt>
                <c:pt idx="63">
                  <c:v>119055862.06034118</c:v>
                </c:pt>
                <c:pt idx="64">
                  <c:v>122171345.43724461</c:v>
                </c:pt>
                <c:pt idx="65">
                  <c:v>125306628.95063944</c:v>
                </c:pt>
                <c:pt idx="66">
                  <c:v>128481140.95437546</c:v>
                </c:pt>
                <c:pt idx="67">
                  <c:v>131892229.18543388</c:v>
                </c:pt>
                <c:pt idx="68">
                  <c:v>135274741.03585109</c:v>
                </c:pt>
                <c:pt idx="69">
                  <c:v>138847995.51557842</c:v>
                </c:pt>
                <c:pt idx="70">
                  <c:v>142439503.05533022</c:v>
                </c:pt>
                <c:pt idx="71">
                  <c:v>146234987.51983526</c:v>
                </c:pt>
                <c:pt idx="72">
                  <c:v>150140501.21743026</c:v>
                </c:pt>
                <c:pt idx="73">
                  <c:v>154162614.47957709</c:v>
                </c:pt>
                <c:pt idx="74">
                  <c:v>158186119.13980564</c:v>
                </c:pt>
                <c:pt idx="75">
                  <c:v>162275014.84747463</c:v>
                </c:pt>
                <c:pt idx="76">
                  <c:v>166692813.52891657</c:v>
                </c:pt>
                <c:pt idx="77">
                  <c:v>171109377.52582362</c:v>
                </c:pt>
                <c:pt idx="78">
                  <c:v>175430900.03950581</c:v>
                </c:pt>
                <c:pt idx="79">
                  <c:v>180260404.96751425</c:v>
                </c:pt>
                <c:pt idx="80">
                  <c:v>185153850.19578892</c:v>
                </c:pt>
                <c:pt idx="81">
                  <c:v>189642067.40042767</c:v>
                </c:pt>
                <c:pt idx="82">
                  <c:v>195005087.78370696</c:v>
                </c:pt>
                <c:pt idx="83">
                  <c:v>200683697.11107641</c:v>
                </c:pt>
                <c:pt idx="84">
                  <c:v>206503845.91615355</c:v>
                </c:pt>
                <c:pt idx="85">
                  <c:v>212540583.12081671</c:v>
                </c:pt>
                <c:pt idx="86">
                  <c:v>219025779.72162622</c:v>
                </c:pt>
                <c:pt idx="87">
                  <c:v>225936565.71566492</c:v>
                </c:pt>
                <c:pt idx="88">
                  <c:v>232980768.52498227</c:v>
                </c:pt>
                <c:pt idx="89">
                  <c:v>240147405.5811815</c:v>
                </c:pt>
                <c:pt idx="90">
                  <c:v>247324461.94306958</c:v>
                </c:pt>
                <c:pt idx="91">
                  <c:v>255764609.96818808</c:v>
                </c:pt>
                <c:pt idx="92">
                  <c:v>264798351.64094397</c:v>
                </c:pt>
                <c:pt idx="93">
                  <c:v>274436590.06003881</c:v>
                </c:pt>
                <c:pt idx="94">
                  <c:v>283716766.71002674</c:v>
                </c:pt>
                <c:pt idx="95">
                  <c:v>295123986.01193416</c:v>
                </c:pt>
                <c:pt idx="96">
                  <c:v>307781067.645832</c:v>
                </c:pt>
                <c:pt idx="97">
                  <c:v>321113986.76662534</c:v>
                </c:pt>
                <c:pt idx="98">
                  <c:v>336883654.76463503</c:v>
                </c:pt>
                <c:pt idx="99">
                  <c:v>353786879.34215093</c:v>
                </c:pt>
                <c:pt idx="100">
                  <c:v>372670669.05455923</c:v>
                </c:pt>
                <c:pt idx="101">
                  <c:v>396107890.96507126</c:v>
                </c:pt>
                <c:pt idx="102">
                  <c:v>425106816.91267306</c:v>
                </c:pt>
                <c:pt idx="103">
                  <c:v>461231437.26249701</c:v>
                </c:pt>
                <c:pt idx="104">
                  <c:v>509540617.94337106</c:v>
                </c:pt>
                <c:pt idx="105">
                  <c:v>602726300.29338467</c:v>
                </c:pt>
                <c:pt idx="106">
                  <c:v>0</c:v>
                </c:pt>
              </c:numCache>
            </c:numRef>
          </c:yVal>
          <c:smooth val="0"/>
        </c:ser>
        <c:ser>
          <c:idx val="10"/>
          <c:order val="7"/>
          <c:tx>
            <c:v>B924 Filter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b924_4!$A$9:$A$205</c:f>
              <c:numCache>
                <c:formatCode>General</c:formatCode>
                <c:ptCount val="197"/>
                <c:pt idx="0">
                  <c:v>-12.59</c:v>
                </c:pt>
                <c:pt idx="1">
                  <c:v>-12.69</c:v>
                </c:pt>
                <c:pt idx="2">
                  <c:v>-13.26</c:v>
                </c:pt>
                <c:pt idx="3">
                  <c:v>-13.79</c:v>
                </c:pt>
                <c:pt idx="4">
                  <c:v>-14.39</c:v>
                </c:pt>
                <c:pt idx="5">
                  <c:v>-14.56</c:v>
                </c:pt>
                <c:pt idx="6">
                  <c:v>-14.59</c:v>
                </c:pt>
                <c:pt idx="7">
                  <c:v>-14.66</c:v>
                </c:pt>
                <c:pt idx="8">
                  <c:v>-14.95</c:v>
                </c:pt>
                <c:pt idx="9">
                  <c:v>-15.27</c:v>
                </c:pt>
                <c:pt idx="10">
                  <c:v>-15.41</c:v>
                </c:pt>
                <c:pt idx="11">
                  <c:v>-15.5</c:v>
                </c:pt>
                <c:pt idx="12">
                  <c:v>-15.55</c:v>
                </c:pt>
                <c:pt idx="13">
                  <c:v>-15.55</c:v>
                </c:pt>
                <c:pt idx="14">
                  <c:v>-15.59</c:v>
                </c:pt>
                <c:pt idx="15">
                  <c:v>-15.68</c:v>
                </c:pt>
                <c:pt idx="16">
                  <c:v>-15.7</c:v>
                </c:pt>
                <c:pt idx="17">
                  <c:v>-15.89</c:v>
                </c:pt>
                <c:pt idx="18">
                  <c:v>-15.94</c:v>
                </c:pt>
                <c:pt idx="19">
                  <c:v>-15.95</c:v>
                </c:pt>
                <c:pt idx="20">
                  <c:v>-16.170000000000002</c:v>
                </c:pt>
                <c:pt idx="21">
                  <c:v>-16.170000000000002</c:v>
                </c:pt>
                <c:pt idx="22">
                  <c:v>-16.239999999999998</c:v>
                </c:pt>
                <c:pt idx="23">
                  <c:v>-16.28</c:v>
                </c:pt>
                <c:pt idx="24">
                  <c:v>-16.350000000000001</c:v>
                </c:pt>
                <c:pt idx="25">
                  <c:v>-16.47</c:v>
                </c:pt>
                <c:pt idx="26">
                  <c:v>-16.52</c:v>
                </c:pt>
                <c:pt idx="27">
                  <c:v>-16.600000000000001</c:v>
                </c:pt>
                <c:pt idx="28">
                  <c:v>-16.64</c:v>
                </c:pt>
                <c:pt idx="29">
                  <c:v>-16.66</c:v>
                </c:pt>
                <c:pt idx="30">
                  <c:v>-16.71</c:v>
                </c:pt>
                <c:pt idx="31">
                  <c:v>-16.75</c:v>
                </c:pt>
                <c:pt idx="32">
                  <c:v>-16.75</c:v>
                </c:pt>
                <c:pt idx="33">
                  <c:v>-16.809999999999999</c:v>
                </c:pt>
                <c:pt idx="34">
                  <c:v>-16.88</c:v>
                </c:pt>
                <c:pt idx="35">
                  <c:v>-16.940000000000001</c:v>
                </c:pt>
                <c:pt idx="36">
                  <c:v>-16.940000000000001</c:v>
                </c:pt>
                <c:pt idx="37">
                  <c:v>-16.96</c:v>
                </c:pt>
                <c:pt idx="38">
                  <c:v>-16.98</c:v>
                </c:pt>
                <c:pt idx="39">
                  <c:v>-17.03</c:v>
                </c:pt>
                <c:pt idx="40">
                  <c:v>-17.100000000000001</c:v>
                </c:pt>
                <c:pt idx="41">
                  <c:v>-17.13</c:v>
                </c:pt>
                <c:pt idx="42">
                  <c:v>-17.16</c:v>
                </c:pt>
                <c:pt idx="43">
                  <c:v>-17.25</c:v>
                </c:pt>
                <c:pt idx="44">
                  <c:v>-17.27</c:v>
                </c:pt>
                <c:pt idx="45">
                  <c:v>-17.420000000000002</c:v>
                </c:pt>
                <c:pt idx="46">
                  <c:v>-17.57</c:v>
                </c:pt>
                <c:pt idx="47">
                  <c:v>-17.57</c:v>
                </c:pt>
                <c:pt idx="48">
                  <c:v>-17.57</c:v>
                </c:pt>
                <c:pt idx="49">
                  <c:v>-17.57</c:v>
                </c:pt>
                <c:pt idx="50">
                  <c:v>-17.600000000000001</c:v>
                </c:pt>
                <c:pt idx="51">
                  <c:v>-17.7</c:v>
                </c:pt>
                <c:pt idx="52">
                  <c:v>-17.7</c:v>
                </c:pt>
                <c:pt idx="53">
                  <c:v>-17.7</c:v>
                </c:pt>
                <c:pt idx="54">
                  <c:v>-17.739999999999998</c:v>
                </c:pt>
                <c:pt idx="55">
                  <c:v>-17.84</c:v>
                </c:pt>
                <c:pt idx="56">
                  <c:v>-17.84</c:v>
                </c:pt>
                <c:pt idx="57">
                  <c:v>-17.84</c:v>
                </c:pt>
                <c:pt idx="58">
                  <c:v>-17.95</c:v>
                </c:pt>
                <c:pt idx="59">
                  <c:v>-18</c:v>
                </c:pt>
                <c:pt idx="60">
                  <c:v>-18</c:v>
                </c:pt>
                <c:pt idx="61">
                  <c:v>-18.04</c:v>
                </c:pt>
                <c:pt idx="62">
                  <c:v>-18.12</c:v>
                </c:pt>
                <c:pt idx="63">
                  <c:v>-18.14</c:v>
                </c:pt>
                <c:pt idx="64">
                  <c:v>-18.16</c:v>
                </c:pt>
                <c:pt idx="65">
                  <c:v>-18.18</c:v>
                </c:pt>
                <c:pt idx="66">
                  <c:v>-18.18</c:v>
                </c:pt>
                <c:pt idx="67">
                  <c:v>-18.18</c:v>
                </c:pt>
                <c:pt idx="68">
                  <c:v>-18.21</c:v>
                </c:pt>
                <c:pt idx="69">
                  <c:v>-18.23</c:v>
                </c:pt>
                <c:pt idx="70">
                  <c:v>-18.27</c:v>
                </c:pt>
                <c:pt idx="71">
                  <c:v>-18.27</c:v>
                </c:pt>
                <c:pt idx="72">
                  <c:v>-18.34</c:v>
                </c:pt>
                <c:pt idx="73">
                  <c:v>-18.59</c:v>
                </c:pt>
                <c:pt idx="74">
                  <c:v>-18.649999999999999</c:v>
                </c:pt>
                <c:pt idx="75">
                  <c:v>-18.649999999999999</c:v>
                </c:pt>
                <c:pt idx="76">
                  <c:v>-18.68</c:v>
                </c:pt>
                <c:pt idx="77">
                  <c:v>-18.68</c:v>
                </c:pt>
                <c:pt idx="78">
                  <c:v>-18.72</c:v>
                </c:pt>
                <c:pt idx="79">
                  <c:v>-18.72</c:v>
                </c:pt>
                <c:pt idx="80">
                  <c:v>-18.77</c:v>
                </c:pt>
                <c:pt idx="81">
                  <c:v>-18.82</c:v>
                </c:pt>
                <c:pt idx="82">
                  <c:v>-18.86</c:v>
                </c:pt>
                <c:pt idx="83">
                  <c:v>-19.02</c:v>
                </c:pt>
                <c:pt idx="84">
                  <c:v>-19.12</c:v>
                </c:pt>
                <c:pt idx="85">
                  <c:v>-19.170000000000002</c:v>
                </c:pt>
                <c:pt idx="86">
                  <c:v>-19.190000000000001</c:v>
                </c:pt>
                <c:pt idx="87">
                  <c:v>-19.32</c:v>
                </c:pt>
                <c:pt idx="88">
                  <c:v>-19.510000000000002</c:v>
                </c:pt>
                <c:pt idx="89">
                  <c:v>-19.579999999999998</c:v>
                </c:pt>
                <c:pt idx="90">
                  <c:v>-19.78</c:v>
                </c:pt>
                <c:pt idx="91">
                  <c:v>-19.97</c:v>
                </c:pt>
                <c:pt idx="92">
                  <c:v>-20.38</c:v>
                </c:pt>
              </c:numCache>
            </c:numRef>
          </c:xVal>
          <c:yVal>
            <c:numRef>
              <c:f>b924_4!$L$9:$L$205</c:f>
              <c:numCache>
                <c:formatCode>General</c:formatCode>
                <c:ptCount val="197"/>
                <c:pt idx="0">
                  <c:v>304681.69508099655</c:v>
                </c:pt>
                <c:pt idx="1">
                  <c:v>468601.77339792153</c:v>
                </c:pt>
                <c:pt idx="2">
                  <c:v>630473.91543028818</c:v>
                </c:pt>
                <c:pt idx="3">
                  <c:v>793591.37648465764</c:v>
                </c:pt>
                <c:pt idx="4">
                  <c:v>956588.95977562421</c:v>
                </c:pt>
                <c:pt idx="5">
                  <c:v>1126400.2927015936</c:v>
                </c:pt>
                <c:pt idx="6">
                  <c:v>1300117.9227125389</c:v>
                </c:pt>
                <c:pt idx="7">
                  <c:v>1475282.1019251794</c:v>
                </c:pt>
                <c:pt idx="8">
                  <c:v>1649041.7361088819</c:v>
                </c:pt>
                <c:pt idx="9">
                  <c:v>1823888.9805631086</c:v>
                </c:pt>
                <c:pt idx="10">
                  <c:v>2003838.6847126463</c:v>
                </c:pt>
                <c:pt idx="11">
                  <c:v>2186899.8894727379</c:v>
                </c:pt>
                <c:pt idx="12">
                  <c:v>2373018.4641336938</c:v>
                </c:pt>
                <c:pt idx="13">
                  <c:v>2562499.1528224284</c:v>
                </c:pt>
                <c:pt idx="14">
                  <c:v>2753573.8341088826</c:v>
                </c:pt>
                <c:pt idx="15">
                  <c:v>2946055.8863760908</c:v>
                </c:pt>
                <c:pt idx="16">
                  <c:v>3142539.2940791962</c:v>
                </c:pt>
                <c:pt idx="17">
                  <c:v>3337833.7152681178</c:v>
                </c:pt>
                <c:pt idx="18">
                  <c:v>3538870.566409803</c:v>
                </c:pt>
                <c:pt idx="19">
                  <c:v>3743584.7884359267</c:v>
                </c:pt>
                <c:pt idx="20">
                  <c:v>3945975.7051418186</c:v>
                </c:pt>
                <c:pt idx="21">
                  <c:v>4156657.6867485684</c:v>
                </c:pt>
                <c:pt idx="22">
                  <c:v>4368522.9022897361</c:v>
                </c:pt>
                <c:pt idx="23">
                  <c:v>4584215.5905494383</c:v>
                </c:pt>
                <c:pt idx="24">
                  <c:v>4802246.2916452447</c:v>
                </c:pt>
                <c:pt idx="25">
                  <c:v>5022080.4323125444</c:v>
                </c:pt>
                <c:pt idx="26">
                  <c:v>5247171.6548331343</c:v>
                </c:pt>
                <c:pt idx="27">
                  <c:v>5474807.5621415265</c:v>
                </c:pt>
                <c:pt idx="28">
                  <c:v>5707156.4666202869</c:v>
                </c:pt>
                <c:pt idx="29">
                  <c:v>5943776.2301800018</c:v>
                </c:pt>
                <c:pt idx="30">
                  <c:v>6183263.648248014</c:v>
                </c:pt>
                <c:pt idx="31">
                  <c:v>6426956.9460351299</c:v>
                </c:pt>
                <c:pt idx="32">
                  <c:v>6675946.3526210329</c:v>
                </c:pt>
                <c:pt idx="33">
                  <c:v>6927215.4982051942</c:v>
                </c:pt>
                <c:pt idx="34">
                  <c:v>7182442.1923494963</c:v>
                </c:pt>
                <c:pt idx="35">
                  <c:v>7442426.0989028364</c:v>
                </c:pt>
                <c:pt idx="36">
                  <c:v>7709043.9640619028</c:v>
                </c:pt>
                <c:pt idx="37">
                  <c:v>7979790.6919970661</c:v>
                </c:pt>
                <c:pt idx="38">
                  <c:v>8255513.0141173853</c:v>
                </c:pt>
                <c:pt idx="39">
                  <c:v>8535360.0121475458</c:v>
                </c:pt>
                <c:pt idx="40">
                  <c:v>8819828.7153419256</c:v>
                </c:pt>
                <c:pt idx="41">
                  <c:v>9111258.0746155847</c:v>
                </c:pt>
                <c:pt idx="42">
                  <c:v>9408468.2464967668</c:v>
                </c:pt>
                <c:pt idx="43">
                  <c:v>9709459.2938014604</c:v>
                </c:pt>
                <c:pt idx="44">
                  <c:v>10019302.793992234</c:v>
                </c:pt>
                <c:pt idx="45">
                  <c:v>10330597.535075253</c:v>
                </c:pt>
                <c:pt idx="46">
                  <c:v>10648387.113681896</c:v>
                </c:pt>
                <c:pt idx="47">
                  <c:v>10979466.729594776</c:v>
                </c:pt>
                <c:pt idx="48">
                  <c:v>11317986.956245052</c:v>
                </c:pt>
                <c:pt idx="49">
                  <c:v>11664289.934880173</c:v>
                </c:pt>
                <c:pt idx="50">
                  <c:v>12017467.378956379</c:v>
                </c:pt>
                <c:pt idx="51">
                  <c:v>12376111.321004396</c:v>
                </c:pt>
                <c:pt idx="52">
                  <c:v>12748068.889090447</c:v>
                </c:pt>
                <c:pt idx="53">
                  <c:v>13129444.098078175</c:v>
                </c:pt>
                <c:pt idx="54">
                  <c:v>13518941.747814123</c:v>
                </c:pt>
                <c:pt idx="55">
                  <c:v>13916083.419314653</c:v>
                </c:pt>
                <c:pt idx="56">
                  <c:v>14328808.308986204</c:v>
                </c:pt>
                <c:pt idx="57">
                  <c:v>14753160.768614933</c:v>
                </c:pt>
                <c:pt idx="58">
                  <c:v>15184586.574177662</c:v>
                </c:pt>
                <c:pt idx="59">
                  <c:v>15631830.953007892</c:v>
                </c:pt>
                <c:pt idx="60">
                  <c:v>16095360.329730174</c:v>
                </c:pt>
                <c:pt idx="61">
                  <c:v>16571618.279283967</c:v>
                </c:pt>
                <c:pt idx="62">
                  <c:v>17061482.745584887</c:v>
                </c:pt>
                <c:pt idx="63">
                  <c:v>17571124.408423923</c:v>
                </c:pt>
                <c:pt idx="64">
                  <c:v>18098680.64778633</c:v>
                </c:pt>
                <c:pt idx="65">
                  <c:v>18645455.250178881</c:v>
                </c:pt>
                <c:pt idx="66">
                  <c:v>19213957.289559823</c:v>
                </c:pt>
                <c:pt idx="67">
                  <c:v>19804759.134836547</c:v>
                </c:pt>
                <c:pt idx="68">
                  <c:v>20418092.606197286</c:v>
                </c:pt>
                <c:pt idx="69">
                  <c:v>21058120.887079611</c:v>
                </c:pt>
                <c:pt idx="70">
                  <c:v>21725559.067274999</c:v>
                </c:pt>
                <c:pt idx="71">
                  <c:v>22426314.073232803</c:v>
                </c:pt>
                <c:pt idx="72">
                  <c:v>23157406.497469496</c:v>
                </c:pt>
                <c:pt idx="73">
                  <c:v>23915455.853382256</c:v>
                </c:pt>
                <c:pt idx="74">
                  <c:v>24726191.376424648</c:v>
                </c:pt>
                <c:pt idx="75">
                  <c:v>25587198.065358549</c:v>
                </c:pt>
                <c:pt idx="76">
                  <c:v>26498534.173251539</c:v>
                </c:pt>
                <c:pt idx="77">
                  <c:v>27470711.227516003</c:v>
                </c:pt>
                <c:pt idx="78">
                  <c:v>28507442.629949931</c:v>
                </c:pt>
                <c:pt idx="79">
                  <c:v>29623769.26396659</c:v>
                </c:pt>
                <c:pt idx="80">
                  <c:v>30826261.890170489</c:v>
                </c:pt>
                <c:pt idx="81">
                  <c:v>32133668.186351106</c:v>
                </c:pt>
                <c:pt idx="82">
                  <c:v>33566698.631882578</c:v>
                </c:pt>
                <c:pt idx="83">
                  <c:v>35142698.746303998</c:v>
                </c:pt>
                <c:pt idx="84">
                  <c:v>36909654.651887573</c:v>
                </c:pt>
                <c:pt idx="85">
                  <c:v>38917371.729367658</c:v>
                </c:pt>
                <c:pt idx="86">
                  <c:v>41237909.877291158</c:v>
                </c:pt>
                <c:pt idx="87">
                  <c:v>43974206.998291716</c:v>
                </c:pt>
                <c:pt idx="88">
                  <c:v>47319880.458499283</c:v>
                </c:pt>
                <c:pt idx="89">
                  <c:v>51647340.430643566</c:v>
                </c:pt>
                <c:pt idx="90">
                  <c:v>57736935.588466272</c:v>
                </c:pt>
                <c:pt idx="91">
                  <c:v>68159682.188270882</c:v>
                </c:pt>
                <c:pt idx="92">
                  <c:v>0</c:v>
                </c:pt>
              </c:numCache>
            </c:numRef>
          </c:yVal>
          <c:smooth val="0"/>
        </c:ser>
        <c:ser>
          <c:idx val="11"/>
          <c:order val="8"/>
          <c:tx>
            <c:v>B924 Filter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b924_6!$A$9:$A$205</c:f>
              <c:numCache>
                <c:formatCode>General</c:formatCode>
                <c:ptCount val="197"/>
                <c:pt idx="0">
                  <c:v>-10.73</c:v>
                </c:pt>
                <c:pt idx="1">
                  <c:v>-14.9</c:v>
                </c:pt>
                <c:pt idx="2">
                  <c:v>-15.02</c:v>
                </c:pt>
                <c:pt idx="3">
                  <c:v>-15.47</c:v>
                </c:pt>
                <c:pt idx="4">
                  <c:v>-15.69</c:v>
                </c:pt>
                <c:pt idx="5">
                  <c:v>-15.79</c:v>
                </c:pt>
                <c:pt idx="6">
                  <c:v>-15.96</c:v>
                </c:pt>
                <c:pt idx="7">
                  <c:v>-16.18</c:v>
                </c:pt>
                <c:pt idx="8">
                  <c:v>-16.18</c:v>
                </c:pt>
                <c:pt idx="9">
                  <c:v>-16.260000000000002</c:v>
                </c:pt>
                <c:pt idx="10">
                  <c:v>-16.260000000000002</c:v>
                </c:pt>
                <c:pt idx="11">
                  <c:v>-16.28</c:v>
                </c:pt>
                <c:pt idx="12">
                  <c:v>-16.52</c:v>
                </c:pt>
                <c:pt idx="13">
                  <c:v>-16.55</c:v>
                </c:pt>
                <c:pt idx="14">
                  <c:v>-16.55</c:v>
                </c:pt>
                <c:pt idx="15">
                  <c:v>-16.63</c:v>
                </c:pt>
                <c:pt idx="16">
                  <c:v>-16.73</c:v>
                </c:pt>
                <c:pt idx="17">
                  <c:v>-16.96</c:v>
                </c:pt>
                <c:pt idx="18">
                  <c:v>-17.02</c:v>
                </c:pt>
                <c:pt idx="19">
                  <c:v>-17.2</c:v>
                </c:pt>
                <c:pt idx="20">
                  <c:v>-17.25</c:v>
                </c:pt>
                <c:pt idx="21">
                  <c:v>-17.27</c:v>
                </c:pt>
                <c:pt idx="22">
                  <c:v>-17.27</c:v>
                </c:pt>
                <c:pt idx="23">
                  <c:v>-17.510000000000002</c:v>
                </c:pt>
                <c:pt idx="24">
                  <c:v>-17.670000000000002</c:v>
                </c:pt>
                <c:pt idx="25">
                  <c:v>-17.690000000000001</c:v>
                </c:pt>
                <c:pt idx="26">
                  <c:v>-17.850000000000001</c:v>
                </c:pt>
                <c:pt idx="27">
                  <c:v>-17.95</c:v>
                </c:pt>
                <c:pt idx="28">
                  <c:v>-17.97</c:v>
                </c:pt>
                <c:pt idx="29">
                  <c:v>-18.11</c:v>
                </c:pt>
                <c:pt idx="30">
                  <c:v>-18.170000000000002</c:v>
                </c:pt>
                <c:pt idx="31">
                  <c:v>-18.23</c:v>
                </c:pt>
                <c:pt idx="32">
                  <c:v>-18.23</c:v>
                </c:pt>
                <c:pt idx="33">
                  <c:v>-18.23</c:v>
                </c:pt>
                <c:pt idx="34">
                  <c:v>-18.239999999999998</c:v>
                </c:pt>
                <c:pt idx="35">
                  <c:v>-18.32</c:v>
                </c:pt>
                <c:pt idx="36">
                  <c:v>-18.7</c:v>
                </c:pt>
                <c:pt idx="37">
                  <c:v>-18.72</c:v>
                </c:pt>
                <c:pt idx="38">
                  <c:v>-19.07</c:v>
                </c:pt>
                <c:pt idx="39">
                  <c:v>-19.07</c:v>
                </c:pt>
                <c:pt idx="40">
                  <c:v>-19.25</c:v>
                </c:pt>
                <c:pt idx="41">
                  <c:v>-19.29</c:v>
                </c:pt>
                <c:pt idx="42">
                  <c:v>-19.59</c:v>
                </c:pt>
              </c:numCache>
            </c:numRef>
          </c:xVal>
          <c:yVal>
            <c:numRef>
              <c:f>b924_6!$L$9:$L$205</c:f>
              <c:numCache>
                <c:formatCode>General</c:formatCode>
                <c:ptCount val="197"/>
                <c:pt idx="0">
                  <c:v>553090.30118005874</c:v>
                </c:pt>
                <c:pt idx="1">
                  <c:v>815954.4728073735</c:v>
                </c:pt>
                <c:pt idx="2">
                  <c:v>1112132.6053837724</c:v>
                </c:pt>
                <c:pt idx="3">
                  <c:v>1410857.2976892148</c:v>
                </c:pt>
                <c:pt idx="4">
                  <c:v>1720460.5242765467</c:v>
                </c:pt>
                <c:pt idx="5">
                  <c:v>2040296.1763372298</c:v>
                </c:pt>
                <c:pt idx="6">
                  <c:v>2367573.1382649378</c:v>
                </c:pt>
                <c:pt idx="7">
                  <c:v>2702946.8175035277</c:v>
                </c:pt>
                <c:pt idx="8">
                  <c:v>3052494.6373729897</c:v>
                </c:pt>
                <c:pt idx="9">
                  <c:v>3410817.6616327888</c:v>
                </c:pt>
                <c:pt idx="10">
                  <c:v>3781879.4130248521</c:v>
                </c:pt>
                <c:pt idx="11">
                  <c:v>4164300.1408476201</c:v>
                </c:pt>
                <c:pt idx="12">
                  <c:v>4554379.5990968663</c:v>
                </c:pt>
                <c:pt idx="13">
                  <c:v>4962485.476271308</c:v>
                </c:pt>
                <c:pt idx="14">
                  <c:v>5385636.1009692596</c:v>
                </c:pt>
                <c:pt idx="15">
                  <c:v>5822278.9316126071</c:v>
                </c:pt>
                <c:pt idx="16">
                  <c:v>6274921.1582632018</c:v>
                </c:pt>
                <c:pt idx="17">
                  <c:v>6741879.3709287038</c:v>
                </c:pt>
                <c:pt idx="18">
                  <c:v>7232488.176208321</c:v>
                </c:pt>
                <c:pt idx="19">
                  <c:v>7740539.3838200625</c:v>
                </c:pt>
                <c:pt idx="20">
                  <c:v>8275070.5305807153</c:v>
                </c:pt>
                <c:pt idx="21">
                  <c:v>8835429.9567738008</c:v>
                </c:pt>
                <c:pt idx="22">
                  <c:v>9423768.8553517908</c:v>
                </c:pt>
                <c:pt idx="23">
                  <c:v>10034682.940447651</c:v>
                </c:pt>
                <c:pt idx="24">
                  <c:v>10681203.222418109</c:v>
                </c:pt>
                <c:pt idx="25">
                  <c:v>11369747.12724185</c:v>
                </c:pt>
                <c:pt idx="26">
                  <c:v>12094973.333043812</c:v>
                </c:pt>
                <c:pt idx="27">
                  <c:v>12869402.888841426</c:v>
                </c:pt>
                <c:pt idx="28">
                  <c:v>13700578.209992286</c:v>
                </c:pt>
                <c:pt idx="29">
                  <c:v>14588599.278565546</c:v>
                </c:pt>
                <c:pt idx="30">
                  <c:v>15551304.279711079</c:v>
                </c:pt>
                <c:pt idx="31">
                  <c:v>16597986.630673764</c:v>
                </c:pt>
                <c:pt idx="32">
                  <c:v>17747289.715914842</c:v>
                </c:pt>
                <c:pt idx="33">
                  <c:v>19017785.33303291</c:v>
                </c:pt>
                <c:pt idx="34">
                  <c:v>20437648.330461845</c:v>
                </c:pt>
                <c:pt idx="35">
                  <c:v>22044345.290061999</c:v>
                </c:pt>
                <c:pt idx="36">
                  <c:v>23885105.253144328</c:v>
                </c:pt>
                <c:pt idx="37">
                  <c:v>26082617.980741262</c:v>
                </c:pt>
                <c:pt idx="38">
                  <c:v>28754273.637141712</c:v>
                </c:pt>
                <c:pt idx="39">
                  <c:v>32223303.851082977</c:v>
                </c:pt>
                <c:pt idx="40">
                  <c:v>37101802.678006448</c:v>
                </c:pt>
                <c:pt idx="41">
                  <c:v>45457653.657909341</c:v>
                </c:pt>
                <c:pt idx="42">
                  <c:v>0</c:v>
                </c:pt>
              </c:numCache>
            </c:numRef>
          </c:yVal>
          <c:smooth val="0"/>
        </c:ser>
        <c:ser>
          <c:idx val="12"/>
          <c:order val="9"/>
          <c:tx>
            <c:v>B924 Filter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b924_8!$A$9:$A$205</c:f>
              <c:numCache>
                <c:formatCode>General</c:formatCode>
                <c:ptCount val="197"/>
                <c:pt idx="0">
                  <c:v>-13.12</c:v>
                </c:pt>
                <c:pt idx="1">
                  <c:v>-14.1</c:v>
                </c:pt>
                <c:pt idx="2">
                  <c:v>-14.12</c:v>
                </c:pt>
                <c:pt idx="3">
                  <c:v>-14.47</c:v>
                </c:pt>
                <c:pt idx="4">
                  <c:v>-14.83</c:v>
                </c:pt>
                <c:pt idx="5">
                  <c:v>-14.94</c:v>
                </c:pt>
                <c:pt idx="6">
                  <c:v>-15</c:v>
                </c:pt>
                <c:pt idx="7">
                  <c:v>-15.5</c:v>
                </c:pt>
                <c:pt idx="8">
                  <c:v>-15.5</c:v>
                </c:pt>
                <c:pt idx="9">
                  <c:v>-15.55</c:v>
                </c:pt>
                <c:pt idx="10">
                  <c:v>-15.82</c:v>
                </c:pt>
                <c:pt idx="11">
                  <c:v>-16.02</c:v>
                </c:pt>
                <c:pt idx="12">
                  <c:v>-16.02</c:v>
                </c:pt>
                <c:pt idx="13">
                  <c:v>-16.260000000000002</c:v>
                </c:pt>
                <c:pt idx="14">
                  <c:v>-16.41</c:v>
                </c:pt>
                <c:pt idx="15">
                  <c:v>-16.43</c:v>
                </c:pt>
                <c:pt idx="16">
                  <c:v>-16.45</c:v>
                </c:pt>
                <c:pt idx="17">
                  <c:v>-16.45</c:v>
                </c:pt>
                <c:pt idx="18">
                  <c:v>-16.489999999999998</c:v>
                </c:pt>
                <c:pt idx="19">
                  <c:v>-16.510000000000002</c:v>
                </c:pt>
                <c:pt idx="20">
                  <c:v>-16.55</c:v>
                </c:pt>
                <c:pt idx="21">
                  <c:v>-16.62</c:v>
                </c:pt>
                <c:pt idx="22">
                  <c:v>-16.73</c:v>
                </c:pt>
                <c:pt idx="23">
                  <c:v>-16.73</c:v>
                </c:pt>
                <c:pt idx="24">
                  <c:v>-17.010000000000002</c:v>
                </c:pt>
                <c:pt idx="25">
                  <c:v>-17.010000000000002</c:v>
                </c:pt>
                <c:pt idx="26">
                  <c:v>-17.09</c:v>
                </c:pt>
                <c:pt idx="27">
                  <c:v>-17.09</c:v>
                </c:pt>
                <c:pt idx="28">
                  <c:v>-17.09</c:v>
                </c:pt>
                <c:pt idx="29">
                  <c:v>-17.13</c:v>
                </c:pt>
                <c:pt idx="30">
                  <c:v>-17.23</c:v>
                </c:pt>
                <c:pt idx="31">
                  <c:v>-17.329999999999998</c:v>
                </c:pt>
                <c:pt idx="32">
                  <c:v>-17.329999999999998</c:v>
                </c:pt>
                <c:pt idx="33">
                  <c:v>-17.5</c:v>
                </c:pt>
                <c:pt idx="34">
                  <c:v>-17.5</c:v>
                </c:pt>
                <c:pt idx="35">
                  <c:v>-17.579999999999998</c:v>
                </c:pt>
                <c:pt idx="36">
                  <c:v>-17.59</c:v>
                </c:pt>
                <c:pt idx="37">
                  <c:v>-17.73</c:v>
                </c:pt>
                <c:pt idx="38">
                  <c:v>-17.809999999999999</c:v>
                </c:pt>
                <c:pt idx="39">
                  <c:v>-17.82</c:v>
                </c:pt>
                <c:pt idx="40">
                  <c:v>-17.920000000000002</c:v>
                </c:pt>
                <c:pt idx="41">
                  <c:v>-18.239999999999998</c:v>
                </c:pt>
                <c:pt idx="42">
                  <c:v>-18.34</c:v>
                </c:pt>
                <c:pt idx="43">
                  <c:v>-18.47</c:v>
                </c:pt>
                <c:pt idx="44">
                  <c:v>-18.510000000000002</c:v>
                </c:pt>
                <c:pt idx="45">
                  <c:v>-18.68</c:v>
                </c:pt>
                <c:pt idx="46">
                  <c:v>-18.7</c:v>
                </c:pt>
                <c:pt idx="47">
                  <c:v>-19.170000000000002</c:v>
                </c:pt>
                <c:pt idx="48">
                  <c:v>-19.2</c:v>
                </c:pt>
                <c:pt idx="49">
                  <c:v>-19.32</c:v>
                </c:pt>
                <c:pt idx="50">
                  <c:v>-19.46</c:v>
                </c:pt>
                <c:pt idx="51">
                  <c:v>-19.48</c:v>
                </c:pt>
                <c:pt idx="52">
                  <c:v>-19.77</c:v>
                </c:pt>
                <c:pt idx="53">
                  <c:v>-19.95</c:v>
                </c:pt>
                <c:pt idx="54">
                  <c:v>-20.07</c:v>
                </c:pt>
                <c:pt idx="55">
                  <c:v>-20.170000000000002</c:v>
                </c:pt>
              </c:numCache>
            </c:numRef>
          </c:xVal>
          <c:yVal>
            <c:numRef>
              <c:f>b924_8!$L$9:$L$205</c:f>
              <c:numCache>
                <c:formatCode>General</c:formatCode>
                <c:ptCount val="197"/>
                <c:pt idx="0">
                  <c:v>456222.6012404408</c:v>
                </c:pt>
                <c:pt idx="1">
                  <c:v>692419.79648582626</c:v>
                </c:pt>
                <c:pt idx="2">
                  <c:v>941790.1017751043</c:v>
                </c:pt>
                <c:pt idx="3">
                  <c:v>1192117.1570662989</c:v>
                </c:pt>
                <c:pt idx="4">
                  <c:v>1446702.8624561075</c:v>
                </c:pt>
                <c:pt idx="5">
                  <c:v>1709555.2762198711</c:v>
                </c:pt>
                <c:pt idx="6">
                  <c:v>1978432.2293622005</c:v>
                </c:pt>
                <c:pt idx="7">
                  <c:v>2245647.0660853232</c:v>
                </c:pt>
                <c:pt idx="8">
                  <c:v>2526760.3034973363</c:v>
                </c:pt>
                <c:pt idx="9">
                  <c:v>2813025.7244373611</c:v>
                </c:pt>
                <c:pt idx="10">
                  <c:v>3101380.9031151244</c:v>
                </c:pt>
                <c:pt idx="11">
                  <c:v>3397322.2615120136</c:v>
                </c:pt>
                <c:pt idx="12">
                  <c:v>3704287.1731783352</c:v>
                </c:pt>
                <c:pt idx="13">
                  <c:v>4013115.0301740398</c:v>
                </c:pt>
                <c:pt idx="14">
                  <c:v>4331280.3818035293</c:v>
                </c:pt>
                <c:pt idx="15">
                  <c:v>4660491.4997675987</c:v>
                </c:pt>
                <c:pt idx="16">
                  <c:v>4998046.8793071639</c:v>
                </c:pt>
                <c:pt idx="17">
                  <c:v>5344881.5894273696</c:v>
                </c:pt>
                <c:pt idx="18">
                  <c:v>5699959.9281829884</c:v>
                </c:pt>
                <c:pt idx="19">
                  <c:v>6065292.9190708976</c:v>
                </c:pt>
                <c:pt idx="20">
                  <c:v>6440412.8683909094</c:v>
                </c:pt>
                <c:pt idx="21">
                  <c:v>6825629.6266881246</c:v>
                </c:pt>
                <c:pt idx="22">
                  <c:v>7221257.1411573244</c:v>
                </c:pt>
                <c:pt idx="23">
                  <c:v>7632132.1926544076</c:v>
                </c:pt>
                <c:pt idx="24">
                  <c:v>8047908.1465820698</c:v>
                </c:pt>
                <c:pt idx="25">
                  <c:v>8485730.5040597487</c:v>
                </c:pt>
                <c:pt idx="26">
                  <c:v>8935914.3739325982</c:v>
                </c:pt>
                <c:pt idx="27">
                  <c:v>9404467.2066121697</c:v>
                </c:pt>
                <c:pt idx="28">
                  <c:v>9890062.0142680872</c:v>
                </c:pt>
                <c:pt idx="29">
                  <c:v>10392716.859472383</c:v>
                </c:pt>
                <c:pt idx="30">
                  <c:v>10913154.043747371</c:v>
                </c:pt>
                <c:pt idx="31">
                  <c:v>11454852.321877751</c:v>
                </c:pt>
                <c:pt idx="32">
                  <c:v>12023124.703792337</c:v>
                </c:pt>
                <c:pt idx="33">
                  <c:v>12610640.540652068</c:v>
                </c:pt>
                <c:pt idx="34">
                  <c:v>13231793.726660943</c:v>
                </c:pt>
                <c:pt idx="35">
                  <c:v>13880294.577491587</c:v>
                </c:pt>
                <c:pt idx="36">
                  <c:v>14564805.824278928</c:v>
                </c:pt>
                <c:pt idx="37">
                  <c:v>15281314.257970495</c:v>
                </c:pt>
                <c:pt idx="38">
                  <c:v>16041294.012995934</c:v>
                </c:pt>
                <c:pt idx="39">
                  <c:v>16850368.066068839</c:v>
                </c:pt>
                <c:pt idx="40">
                  <c:v>17707936.079838734</c:v>
                </c:pt>
                <c:pt idx="41">
                  <c:v>18614733.018422678</c:v>
                </c:pt>
                <c:pt idx="42">
                  <c:v>19599390.918675087</c:v>
                </c:pt>
                <c:pt idx="43">
                  <c:v>20661564.944589544</c:v>
                </c:pt>
                <c:pt idx="44">
                  <c:v>21821284.492106624</c:v>
                </c:pt>
                <c:pt idx="45">
                  <c:v>23084675.40241529</c:v>
                </c:pt>
                <c:pt idx="46">
                  <c:v>24490366.278447647</c:v>
                </c:pt>
                <c:pt idx="47">
                  <c:v>26034170.667957336</c:v>
                </c:pt>
                <c:pt idx="48">
                  <c:v>27815117.825338226</c:v>
                </c:pt>
                <c:pt idx="49">
                  <c:v>29865112.860837489</c:v>
                </c:pt>
                <c:pt idx="50">
                  <c:v>32289409.912771005</c:v>
                </c:pt>
                <c:pt idx="51">
                  <c:v>35267419.070121735</c:v>
                </c:pt>
                <c:pt idx="52">
                  <c:v>39085805.970564932</c:v>
                </c:pt>
                <c:pt idx="53">
                  <c:v>44484292.138077095</c:v>
                </c:pt>
                <c:pt idx="54">
                  <c:v>53728594.08767771</c:v>
                </c:pt>
                <c:pt idx="55">
                  <c:v>0</c:v>
                </c:pt>
              </c:numCache>
            </c:numRef>
          </c:yVal>
          <c:smooth val="0"/>
        </c:ser>
        <c:ser>
          <c:idx val="13"/>
          <c:order val="10"/>
          <c:tx>
            <c:v>B925 Filter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b925_2!$A$9:$A$205</c:f>
              <c:numCache>
                <c:formatCode>General</c:formatCode>
                <c:ptCount val="197"/>
                <c:pt idx="0">
                  <c:v>-14.58</c:v>
                </c:pt>
                <c:pt idx="1">
                  <c:v>-14.67</c:v>
                </c:pt>
                <c:pt idx="2">
                  <c:v>-14.82</c:v>
                </c:pt>
                <c:pt idx="3">
                  <c:v>-16.600000000000001</c:v>
                </c:pt>
                <c:pt idx="4">
                  <c:v>-16.63</c:v>
                </c:pt>
                <c:pt idx="5">
                  <c:v>-16.739999999999998</c:v>
                </c:pt>
                <c:pt idx="6">
                  <c:v>-16.920000000000002</c:v>
                </c:pt>
                <c:pt idx="7">
                  <c:v>-17.04</c:v>
                </c:pt>
                <c:pt idx="8">
                  <c:v>-17.11</c:v>
                </c:pt>
                <c:pt idx="9">
                  <c:v>-17.27</c:v>
                </c:pt>
                <c:pt idx="10">
                  <c:v>-17.489999999999998</c:v>
                </c:pt>
                <c:pt idx="11">
                  <c:v>-17.64</c:v>
                </c:pt>
                <c:pt idx="12">
                  <c:v>-17.690000000000001</c:v>
                </c:pt>
                <c:pt idx="13">
                  <c:v>-17.78</c:v>
                </c:pt>
                <c:pt idx="14">
                  <c:v>-18.16</c:v>
                </c:pt>
                <c:pt idx="15">
                  <c:v>-18.71</c:v>
                </c:pt>
                <c:pt idx="16">
                  <c:v>-18.71</c:v>
                </c:pt>
                <c:pt idx="17">
                  <c:v>-18.920000000000002</c:v>
                </c:pt>
                <c:pt idx="18">
                  <c:v>-19.07</c:v>
                </c:pt>
                <c:pt idx="19">
                  <c:v>-19.190000000000001</c:v>
                </c:pt>
                <c:pt idx="20">
                  <c:v>-19.25</c:v>
                </c:pt>
                <c:pt idx="21">
                  <c:v>-19.39</c:v>
                </c:pt>
                <c:pt idx="22">
                  <c:v>-19.39</c:v>
                </c:pt>
                <c:pt idx="23">
                  <c:v>-19.41</c:v>
                </c:pt>
                <c:pt idx="24">
                  <c:v>-19.64</c:v>
                </c:pt>
                <c:pt idx="25">
                  <c:v>-19.77</c:v>
                </c:pt>
                <c:pt idx="26">
                  <c:v>-19.82</c:v>
                </c:pt>
                <c:pt idx="27">
                  <c:v>-19.88</c:v>
                </c:pt>
                <c:pt idx="28">
                  <c:v>-19.899999999999999</c:v>
                </c:pt>
                <c:pt idx="29">
                  <c:v>-19.91</c:v>
                </c:pt>
                <c:pt idx="30">
                  <c:v>-19.91</c:v>
                </c:pt>
                <c:pt idx="31">
                  <c:v>-19.95</c:v>
                </c:pt>
                <c:pt idx="32">
                  <c:v>-19.989999999999998</c:v>
                </c:pt>
                <c:pt idx="33">
                  <c:v>-19.989999999999998</c:v>
                </c:pt>
                <c:pt idx="34">
                  <c:v>-20.12</c:v>
                </c:pt>
                <c:pt idx="35">
                  <c:v>-20.14</c:v>
                </c:pt>
                <c:pt idx="36">
                  <c:v>-20.18</c:v>
                </c:pt>
                <c:pt idx="37">
                  <c:v>-20.2</c:v>
                </c:pt>
                <c:pt idx="38">
                  <c:v>-20.23</c:v>
                </c:pt>
                <c:pt idx="39">
                  <c:v>-20.32</c:v>
                </c:pt>
                <c:pt idx="40">
                  <c:v>-20.32</c:v>
                </c:pt>
                <c:pt idx="41">
                  <c:v>-20.32</c:v>
                </c:pt>
                <c:pt idx="42">
                  <c:v>-20.34</c:v>
                </c:pt>
                <c:pt idx="43">
                  <c:v>-20.34</c:v>
                </c:pt>
                <c:pt idx="44">
                  <c:v>-20.399999999999999</c:v>
                </c:pt>
                <c:pt idx="45">
                  <c:v>-20.46</c:v>
                </c:pt>
                <c:pt idx="46">
                  <c:v>-20.48</c:v>
                </c:pt>
                <c:pt idx="47">
                  <c:v>-20.5</c:v>
                </c:pt>
                <c:pt idx="48">
                  <c:v>-20.64</c:v>
                </c:pt>
                <c:pt idx="49">
                  <c:v>-20.78</c:v>
                </c:pt>
                <c:pt idx="50">
                  <c:v>-20.82</c:v>
                </c:pt>
                <c:pt idx="51">
                  <c:v>-20.84</c:v>
                </c:pt>
                <c:pt idx="52">
                  <c:v>-20.89</c:v>
                </c:pt>
                <c:pt idx="53">
                  <c:v>-20.93</c:v>
                </c:pt>
                <c:pt idx="54">
                  <c:v>-20.95</c:v>
                </c:pt>
                <c:pt idx="55">
                  <c:v>-20.95</c:v>
                </c:pt>
                <c:pt idx="56">
                  <c:v>-21.07</c:v>
                </c:pt>
                <c:pt idx="57">
                  <c:v>-21.07</c:v>
                </c:pt>
                <c:pt idx="58">
                  <c:v>-21.18</c:v>
                </c:pt>
                <c:pt idx="59">
                  <c:v>-21.23</c:v>
                </c:pt>
                <c:pt idx="60">
                  <c:v>-21.27</c:v>
                </c:pt>
                <c:pt idx="61">
                  <c:v>-21.34</c:v>
                </c:pt>
                <c:pt idx="62">
                  <c:v>-21.44</c:v>
                </c:pt>
                <c:pt idx="63">
                  <c:v>-21.48</c:v>
                </c:pt>
                <c:pt idx="64">
                  <c:v>-21.51</c:v>
                </c:pt>
                <c:pt idx="65">
                  <c:v>-21.51</c:v>
                </c:pt>
                <c:pt idx="66">
                  <c:v>-21.51</c:v>
                </c:pt>
                <c:pt idx="67">
                  <c:v>-21.56</c:v>
                </c:pt>
                <c:pt idx="68">
                  <c:v>-21.63</c:v>
                </c:pt>
                <c:pt idx="69">
                  <c:v>-21.68</c:v>
                </c:pt>
                <c:pt idx="70">
                  <c:v>-21.71</c:v>
                </c:pt>
                <c:pt idx="71">
                  <c:v>-21.73</c:v>
                </c:pt>
                <c:pt idx="72">
                  <c:v>-21.77</c:v>
                </c:pt>
                <c:pt idx="73">
                  <c:v>-21.81</c:v>
                </c:pt>
                <c:pt idx="74">
                  <c:v>-21.83</c:v>
                </c:pt>
                <c:pt idx="75">
                  <c:v>-21.83</c:v>
                </c:pt>
                <c:pt idx="76">
                  <c:v>-21.91</c:v>
                </c:pt>
                <c:pt idx="77">
                  <c:v>-21.91</c:v>
                </c:pt>
                <c:pt idx="78">
                  <c:v>-21.98</c:v>
                </c:pt>
                <c:pt idx="79">
                  <c:v>-22.08</c:v>
                </c:pt>
                <c:pt idx="80">
                  <c:v>-22.1</c:v>
                </c:pt>
                <c:pt idx="81">
                  <c:v>-22.26</c:v>
                </c:pt>
                <c:pt idx="82">
                  <c:v>-22.3</c:v>
                </c:pt>
                <c:pt idx="83">
                  <c:v>-22.35</c:v>
                </c:pt>
                <c:pt idx="84">
                  <c:v>-22.35</c:v>
                </c:pt>
                <c:pt idx="85">
                  <c:v>-22.37</c:v>
                </c:pt>
                <c:pt idx="86">
                  <c:v>-22.49</c:v>
                </c:pt>
                <c:pt idx="87">
                  <c:v>-22.53</c:v>
                </c:pt>
                <c:pt idx="88">
                  <c:v>-22.53</c:v>
                </c:pt>
                <c:pt idx="89">
                  <c:v>-22.55</c:v>
                </c:pt>
                <c:pt idx="90">
                  <c:v>-22.58</c:v>
                </c:pt>
                <c:pt idx="91">
                  <c:v>-22.64</c:v>
                </c:pt>
                <c:pt idx="92">
                  <c:v>-22.64</c:v>
                </c:pt>
                <c:pt idx="93">
                  <c:v>-22.64</c:v>
                </c:pt>
                <c:pt idx="94">
                  <c:v>-22.64</c:v>
                </c:pt>
                <c:pt idx="95">
                  <c:v>-22.69</c:v>
                </c:pt>
                <c:pt idx="96">
                  <c:v>-22.78</c:v>
                </c:pt>
                <c:pt idx="97">
                  <c:v>-22.81</c:v>
                </c:pt>
                <c:pt idx="98">
                  <c:v>-22.87</c:v>
                </c:pt>
                <c:pt idx="99">
                  <c:v>-22.92</c:v>
                </c:pt>
                <c:pt idx="100">
                  <c:v>-22.95</c:v>
                </c:pt>
                <c:pt idx="101">
                  <c:v>-23.02</c:v>
                </c:pt>
                <c:pt idx="102">
                  <c:v>-23.07</c:v>
                </c:pt>
                <c:pt idx="103">
                  <c:v>-23.11</c:v>
                </c:pt>
                <c:pt idx="104">
                  <c:v>-23.14</c:v>
                </c:pt>
                <c:pt idx="105">
                  <c:v>-23.2</c:v>
                </c:pt>
                <c:pt idx="106">
                  <c:v>-23.31</c:v>
                </c:pt>
                <c:pt idx="107">
                  <c:v>-23.38</c:v>
                </c:pt>
                <c:pt idx="108">
                  <c:v>-23.52</c:v>
                </c:pt>
                <c:pt idx="109">
                  <c:v>-23.52</c:v>
                </c:pt>
                <c:pt idx="110">
                  <c:v>-23.87</c:v>
                </c:pt>
                <c:pt idx="111">
                  <c:v>-24.07</c:v>
                </c:pt>
                <c:pt idx="112">
                  <c:v>-24.1</c:v>
                </c:pt>
                <c:pt idx="113">
                  <c:v>-24.17</c:v>
                </c:pt>
                <c:pt idx="114">
                  <c:v>-24.17</c:v>
                </c:pt>
                <c:pt idx="115">
                  <c:v>-24.17</c:v>
                </c:pt>
                <c:pt idx="116">
                  <c:v>-24.46</c:v>
                </c:pt>
                <c:pt idx="117">
                  <c:v>-24.56</c:v>
                </c:pt>
                <c:pt idx="118">
                  <c:v>-24.66</c:v>
                </c:pt>
                <c:pt idx="119">
                  <c:v>-24.75</c:v>
                </c:pt>
                <c:pt idx="120">
                  <c:v>-24.86</c:v>
                </c:pt>
                <c:pt idx="121">
                  <c:v>-25.13</c:v>
                </c:pt>
                <c:pt idx="122">
                  <c:v>-25.7</c:v>
                </c:pt>
                <c:pt idx="123">
                  <c:v>-28.42</c:v>
                </c:pt>
              </c:numCache>
            </c:numRef>
          </c:xVal>
          <c:yVal>
            <c:numRef>
              <c:f>b925_2!$L$9:$L$205</c:f>
              <c:numCache>
                <c:formatCode>General</c:formatCode>
                <c:ptCount val="197"/>
                <c:pt idx="0">
                  <c:v>867836.10973343777</c:v>
                </c:pt>
                <c:pt idx="1">
                  <c:v>1386996.1843841337</c:v>
                </c:pt>
                <c:pt idx="2">
                  <c:v>1906332.5047223612</c:v>
                </c:pt>
                <c:pt idx="3">
                  <c:v>2273177.5959093678</c:v>
                </c:pt>
                <c:pt idx="4">
                  <c:v>2807274.7752011926</c:v>
                </c:pt>
                <c:pt idx="5">
                  <c:v>3335338.7217754633</c:v>
                </c:pt>
                <c:pt idx="6">
                  <c:v>3857582.4662897694</c:v>
                </c:pt>
                <c:pt idx="7">
                  <c:v>4391880.2755856588</c:v>
                </c:pt>
                <c:pt idx="8">
                  <c:v>4937883.2559468467</c:v>
                </c:pt>
                <c:pt idx="9">
                  <c:v>5474150.9407406505</c:v>
                </c:pt>
                <c:pt idx="10">
                  <c:v>6003468.9697434818</c:v>
                </c:pt>
                <c:pt idx="11">
                  <c:v>6547864.1530106897</c:v>
                </c:pt>
                <c:pt idx="12">
                  <c:v>7115055.3672939753</c:v>
                </c:pt>
                <c:pt idx="13">
                  <c:v>7679567.5410265503</c:v>
                </c:pt>
                <c:pt idx="14">
                  <c:v>8187366.6538731679</c:v>
                </c:pt>
                <c:pt idx="15">
                  <c:v>8643989.399101004</c:v>
                </c:pt>
                <c:pt idx="16">
                  <c:v>9241964.4306321312</c:v>
                </c:pt>
                <c:pt idx="17">
                  <c:v>9786128.1374057382</c:v>
                </c:pt>
                <c:pt idx="18">
                  <c:v>10350141.375598513</c:v>
                </c:pt>
                <c:pt idx="19">
                  <c:v>10927232.968967013</c:v>
                </c:pt>
                <c:pt idx="20">
                  <c:v>11528664.804820875</c:v>
                </c:pt>
                <c:pt idx="21">
                  <c:v>12108257.664025823</c:v>
                </c:pt>
                <c:pt idx="22">
                  <c:v>12741581.529189203</c:v>
                </c:pt>
                <c:pt idx="23">
                  <c:v>13374215.32356113</c:v>
                </c:pt>
                <c:pt idx="24">
                  <c:v>13936119.048983455</c:v>
                </c:pt>
                <c:pt idx="25">
                  <c:v>14537978.679207537</c:v>
                </c:pt>
                <c:pt idx="26">
                  <c:v>15177120.446287056</c:v>
                </c:pt>
                <c:pt idx="27">
                  <c:v>15818575.079599122</c:v>
                </c:pt>
                <c:pt idx="28">
                  <c:v>16483341.674683155</c:v>
                </c:pt>
                <c:pt idx="29">
                  <c:v>17159382.581155967</c:v>
                </c:pt>
                <c:pt idx="30">
                  <c:v>17846895.576896496</c:v>
                </c:pt>
                <c:pt idx="31">
                  <c:v>18524901.910094723</c:v>
                </c:pt>
                <c:pt idx="32">
                  <c:v>19210256.52505549</c:v>
                </c:pt>
                <c:pt idx="33">
                  <c:v>19920560.463186994</c:v>
                </c:pt>
                <c:pt idx="34">
                  <c:v>20581196.470293451</c:v>
                </c:pt>
                <c:pt idx="35">
                  <c:v>21298447.66495971</c:v>
                </c:pt>
                <c:pt idx="36">
                  <c:v>22014696.275845729</c:v>
                </c:pt>
                <c:pt idx="37">
                  <c:v>22748542.411849644</c:v>
                </c:pt>
                <c:pt idx="38">
                  <c:v>23486301.256255344</c:v>
                </c:pt>
                <c:pt idx="39">
                  <c:v>24203860.494831439</c:v>
                </c:pt>
                <c:pt idx="40">
                  <c:v>24973712.239296664</c:v>
                </c:pt>
                <c:pt idx="41">
                  <c:v>25752895.747201428</c:v>
                </c:pt>
                <c:pt idx="42">
                  <c:v>26531851.681028187</c:v>
                </c:pt>
                <c:pt idx="43">
                  <c:v>27330394.277270935</c:v>
                </c:pt>
                <c:pt idx="44">
                  <c:v>28109188.122021686</c:v>
                </c:pt>
                <c:pt idx="45">
                  <c:v>28897628.957982268</c:v>
                </c:pt>
                <c:pt idx="46">
                  <c:v>29716786.858663924</c:v>
                </c:pt>
                <c:pt idx="47">
                  <c:v>30546712.841438577</c:v>
                </c:pt>
                <c:pt idx="48">
                  <c:v>31323399.425201084</c:v>
                </c:pt>
                <c:pt idx="49">
                  <c:v>32107632.011176895</c:v>
                </c:pt>
                <c:pt idx="50">
                  <c:v>32959023.363091808</c:v>
                </c:pt>
                <c:pt idx="51">
                  <c:v>33833954.546840273</c:v>
                </c:pt>
                <c:pt idx="52">
                  <c:v>34703319.329219364</c:v>
                </c:pt>
                <c:pt idx="53">
                  <c:v>35590986.732558884</c:v>
                </c:pt>
                <c:pt idx="54">
                  <c:v>36503716.157205008</c:v>
                </c:pt>
                <c:pt idx="55">
                  <c:v>37442154.025942452</c:v>
                </c:pt>
                <c:pt idx="56">
                  <c:v>38319379.664099999</c:v>
                </c:pt>
                <c:pt idx="57">
                  <c:v>39286042.276360221</c:v>
                </c:pt>
                <c:pt idx="58">
                  <c:v>40195683.657022819</c:v>
                </c:pt>
                <c:pt idx="59">
                  <c:v>41158737.903981023</c:v>
                </c:pt>
                <c:pt idx="60">
                  <c:v>42143763.774956606</c:v>
                </c:pt>
                <c:pt idx="61">
                  <c:v>43123545.658966757</c:v>
                </c:pt>
                <c:pt idx="62">
                  <c:v>44096982.880992003</c:v>
                </c:pt>
                <c:pt idx="63">
                  <c:v>45130053.934019469</c:v>
                </c:pt>
                <c:pt idx="64">
                  <c:v>46188067.828046389</c:v>
                </c:pt>
                <c:pt idx="65">
                  <c:v>47286929.669091485</c:v>
                </c:pt>
                <c:pt idx="66">
                  <c:v>48404903.10603784</c:v>
                </c:pt>
                <c:pt idx="67">
                  <c:v>49504822.72557392</c:v>
                </c:pt>
                <c:pt idx="68">
                  <c:v>50608943.635618582</c:v>
                </c:pt>
                <c:pt idx="69">
                  <c:v>51748939.317112908</c:v>
                </c:pt>
                <c:pt idx="70">
                  <c:v>52926446.268849835</c:v>
                </c:pt>
                <c:pt idx="71">
                  <c:v>54134715.201727413</c:v>
                </c:pt>
                <c:pt idx="72">
                  <c:v>55350223.66169738</c:v>
                </c:pt>
                <c:pt idx="73">
                  <c:v>56589974.209824435</c:v>
                </c:pt>
                <c:pt idx="74">
                  <c:v>57871861.12668778</c:v>
                </c:pt>
                <c:pt idx="75">
                  <c:v>59197307.102018021</c:v>
                </c:pt>
                <c:pt idx="76">
                  <c:v>60482309.717790581</c:v>
                </c:pt>
                <c:pt idx="77">
                  <c:v>61864768.426206596</c:v>
                </c:pt>
                <c:pt idx="78">
                  <c:v>63216163.051235221</c:v>
                </c:pt>
                <c:pt idx="79">
                  <c:v>64570229.979977883</c:v>
                </c:pt>
                <c:pt idx="80">
                  <c:v>66029536.489349864</c:v>
                </c:pt>
                <c:pt idx="81">
                  <c:v>67389182.386025593</c:v>
                </c:pt>
                <c:pt idx="82">
                  <c:v>68898579.803277597</c:v>
                </c:pt>
                <c:pt idx="83">
                  <c:v>70435505.940471739</c:v>
                </c:pt>
                <c:pt idx="84">
                  <c:v>72062981.534900069</c:v>
                </c:pt>
                <c:pt idx="85">
                  <c:v>73712333.171548635</c:v>
                </c:pt>
                <c:pt idx="86">
                  <c:v>75301064.160014018</c:v>
                </c:pt>
                <c:pt idx="87">
                  <c:v>77019243.957066849</c:v>
                </c:pt>
                <c:pt idx="88">
                  <c:v>78830120.110539198</c:v>
                </c:pt>
                <c:pt idx="89">
                  <c:v>80671719.281906828</c:v>
                </c:pt>
                <c:pt idx="90">
                  <c:v>82557766.150655657</c:v>
                </c:pt>
                <c:pt idx="91">
                  <c:v>84468828.767682612</c:v>
                </c:pt>
                <c:pt idx="92">
                  <c:v>86509693.904739931</c:v>
                </c:pt>
                <c:pt idx="93">
                  <c:v>88617484.453714862</c:v>
                </c:pt>
                <c:pt idx="94">
                  <c:v>90796738.992640942</c:v>
                </c:pt>
                <c:pt idx="95">
                  <c:v>92995521.888889819</c:v>
                </c:pt>
                <c:pt idx="96">
                  <c:v>95228155.20519422</c:v>
                </c:pt>
                <c:pt idx="97">
                  <c:v>97618356.986631557</c:v>
                </c:pt>
                <c:pt idx="98">
                  <c:v>100066727.50949854</c:v>
                </c:pt>
                <c:pt idx="99">
                  <c:v>102628947.33267945</c:v>
                </c:pt>
                <c:pt idx="100">
                  <c:v>105327081.06420542</c:v>
                </c:pt>
                <c:pt idx="101">
                  <c:v>108095002.81627153</c:v>
                </c:pt>
                <c:pt idx="102">
                  <c:v>111020050.57140946</c:v>
                </c:pt>
                <c:pt idx="103">
                  <c:v>114103238.96082984</c:v>
                </c:pt>
                <c:pt idx="104">
                  <c:v>117360109.00552338</c:v>
                </c:pt>
                <c:pt idx="105">
                  <c:v>120753608.31507169</c:v>
                </c:pt>
                <c:pt idx="106">
                  <c:v>124272742.90156229</c:v>
                </c:pt>
                <c:pt idx="107">
                  <c:v>128067834.17485467</c:v>
                </c:pt>
                <c:pt idx="108">
                  <c:v>132004633.62368482</c:v>
                </c:pt>
                <c:pt idx="109">
                  <c:v>136439623.20114827</c:v>
                </c:pt>
                <c:pt idx="110">
                  <c:v>140624369.31298444</c:v>
                </c:pt>
                <c:pt idx="111">
                  <c:v>145404329.2487542</c:v>
                </c:pt>
                <c:pt idx="112">
                  <c:v>150940465.95783743</c:v>
                </c:pt>
                <c:pt idx="113">
                  <c:v>156931475.20854428</c:v>
                </c:pt>
                <c:pt idx="114">
                  <c:v>163704244.31856757</c:v>
                </c:pt>
                <c:pt idx="115">
                  <c:v>171275556.02483365</c:v>
                </c:pt>
                <c:pt idx="116">
                  <c:v>179258905.1552431</c:v>
                </c:pt>
                <c:pt idx="117">
                  <c:v>188945957.60143217</c:v>
                </c:pt>
                <c:pt idx="118">
                  <c:v>200435706.59740254</c:v>
                </c:pt>
                <c:pt idx="119">
                  <c:v>214565348.4779675</c:v>
                </c:pt>
                <c:pt idx="120">
                  <c:v>232786331.91047969</c:v>
                </c:pt>
                <c:pt idx="121">
                  <c:v>258135652.22870234</c:v>
                </c:pt>
                <c:pt idx="122">
                  <c:v>300933560.80906522</c:v>
                </c:pt>
                <c:pt idx="123">
                  <c:v>0</c:v>
                </c:pt>
              </c:numCache>
            </c:numRef>
          </c:yVal>
          <c:smooth val="0"/>
        </c:ser>
        <c:ser>
          <c:idx val="14"/>
          <c:order val="11"/>
          <c:tx>
            <c:v>B926 Filter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b926_2!$A$9:$A$205</c:f>
              <c:numCache>
                <c:formatCode>General</c:formatCode>
                <c:ptCount val="197"/>
                <c:pt idx="0">
                  <c:v>-15.19</c:v>
                </c:pt>
                <c:pt idx="1">
                  <c:v>-15.64</c:v>
                </c:pt>
                <c:pt idx="2">
                  <c:v>-15.94</c:v>
                </c:pt>
                <c:pt idx="3">
                  <c:v>-16.88</c:v>
                </c:pt>
                <c:pt idx="4">
                  <c:v>-16.989999999999998</c:v>
                </c:pt>
                <c:pt idx="5">
                  <c:v>-17.16</c:v>
                </c:pt>
                <c:pt idx="6">
                  <c:v>-17.47</c:v>
                </c:pt>
                <c:pt idx="7">
                  <c:v>-17.57</c:v>
                </c:pt>
                <c:pt idx="8">
                  <c:v>-17.7</c:v>
                </c:pt>
                <c:pt idx="9">
                  <c:v>-17.829999999999998</c:v>
                </c:pt>
                <c:pt idx="10">
                  <c:v>-17.97</c:v>
                </c:pt>
                <c:pt idx="11">
                  <c:v>-18.41</c:v>
                </c:pt>
                <c:pt idx="12">
                  <c:v>-18.53</c:v>
                </c:pt>
                <c:pt idx="13">
                  <c:v>-18.7</c:v>
                </c:pt>
                <c:pt idx="14">
                  <c:v>-19.05</c:v>
                </c:pt>
                <c:pt idx="15">
                  <c:v>-19.38</c:v>
                </c:pt>
                <c:pt idx="16">
                  <c:v>-19.62</c:v>
                </c:pt>
                <c:pt idx="17">
                  <c:v>-19.649999999999999</c:v>
                </c:pt>
                <c:pt idx="18">
                  <c:v>-19.739999999999998</c:v>
                </c:pt>
                <c:pt idx="19">
                  <c:v>-19.93</c:v>
                </c:pt>
                <c:pt idx="20">
                  <c:v>-20.28</c:v>
                </c:pt>
                <c:pt idx="21">
                  <c:v>-20.420000000000002</c:v>
                </c:pt>
                <c:pt idx="22">
                  <c:v>-20.64</c:v>
                </c:pt>
                <c:pt idx="23">
                  <c:v>-21.26</c:v>
                </c:pt>
                <c:pt idx="24">
                  <c:v>-21.26</c:v>
                </c:pt>
                <c:pt idx="25">
                  <c:v>-21.39</c:v>
                </c:pt>
                <c:pt idx="26">
                  <c:v>-21.72</c:v>
                </c:pt>
                <c:pt idx="27">
                  <c:v>-21.78</c:v>
                </c:pt>
                <c:pt idx="28">
                  <c:v>-22.2</c:v>
                </c:pt>
                <c:pt idx="29">
                  <c:v>-23.23</c:v>
                </c:pt>
                <c:pt idx="30">
                  <c:v>-23.45</c:v>
                </c:pt>
              </c:numCache>
            </c:numRef>
          </c:xVal>
          <c:yVal>
            <c:numRef>
              <c:f>b926_2!$L$9:$L$205</c:f>
              <c:numCache>
                <c:formatCode>General</c:formatCode>
                <c:ptCount val="197"/>
                <c:pt idx="0">
                  <c:v>1291317.1738578349</c:v>
                </c:pt>
                <c:pt idx="1">
                  <c:v>1993411.386913562</c:v>
                </c:pt>
                <c:pt idx="2">
                  <c:v>2722731.2384264013</c:v>
                </c:pt>
                <c:pt idx="3">
                  <c:v>3449663.3892163257</c:v>
                </c:pt>
                <c:pt idx="4">
                  <c:v>4237030.4302788172</c:v>
                </c:pt>
                <c:pt idx="5">
                  <c:v>5050972.2051601792</c:v>
                </c:pt>
                <c:pt idx="6">
                  <c:v>5888580.3174001528</c:v>
                </c:pt>
                <c:pt idx="7">
                  <c:v>6772380.3562440882</c:v>
                </c:pt>
                <c:pt idx="8">
                  <c:v>7691922.1329374593</c:v>
                </c:pt>
                <c:pt idx="9">
                  <c:v>8652315.5437106863</c:v>
                </c:pt>
                <c:pt idx="10">
                  <c:v>9656674.9339028951</c:v>
                </c:pt>
                <c:pt idx="11">
                  <c:v>10686459.915314343</c:v>
                </c:pt>
                <c:pt idx="12">
                  <c:v>11794348.260555591</c:v>
                </c:pt>
                <c:pt idx="13">
                  <c:v>12957689.777607946</c:v>
                </c:pt>
                <c:pt idx="14">
                  <c:v>14169247.167266702</c:v>
                </c:pt>
                <c:pt idx="15">
                  <c:v>15454085.733409258</c:v>
                </c:pt>
                <c:pt idx="16">
                  <c:v>16831337.226027258</c:v>
                </c:pt>
                <c:pt idx="17">
                  <c:v>18331316.942834165</c:v>
                </c:pt>
                <c:pt idx="18">
                  <c:v>19934792.442591157</c:v>
                </c:pt>
                <c:pt idx="19">
                  <c:v>21653132.623126563</c:v>
                </c:pt>
                <c:pt idx="20">
                  <c:v>23496157.719385054</c:v>
                </c:pt>
                <c:pt idx="21">
                  <c:v>25550248.077322911</c:v>
                </c:pt>
                <c:pt idx="22">
                  <c:v>27807552.568042863</c:v>
                </c:pt>
                <c:pt idx="23">
                  <c:v>30245859.998077169</c:v>
                </c:pt>
                <c:pt idx="24">
                  <c:v>33156470.80865366</c:v>
                </c:pt>
                <c:pt idx="25">
                  <c:v>36485600.072078742</c:v>
                </c:pt>
                <c:pt idx="26">
                  <c:v>40374345.876689278</c:v>
                </c:pt>
                <c:pt idx="27">
                  <c:v>45221607.389698535</c:v>
                </c:pt>
                <c:pt idx="28">
                  <c:v>51365078.822226137</c:v>
                </c:pt>
                <c:pt idx="29">
                  <c:v>59795657.789478675</c:v>
                </c:pt>
                <c:pt idx="30">
                  <c:v>74795826.161923289</c:v>
                </c:pt>
              </c:numCache>
            </c:numRef>
          </c:yVal>
          <c:smooth val="0"/>
        </c:ser>
        <c:ser>
          <c:idx val="15"/>
          <c:order val="12"/>
          <c:tx>
            <c:v>B927 Filter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b927_2!$A$9:$A$205</c:f>
              <c:numCache>
                <c:formatCode>General</c:formatCode>
                <c:ptCount val="197"/>
                <c:pt idx="0">
                  <c:v>-13.67</c:v>
                </c:pt>
                <c:pt idx="1">
                  <c:v>-14.31</c:v>
                </c:pt>
                <c:pt idx="2">
                  <c:v>-14.55</c:v>
                </c:pt>
                <c:pt idx="3">
                  <c:v>-14.65</c:v>
                </c:pt>
                <c:pt idx="4">
                  <c:v>-14.77</c:v>
                </c:pt>
                <c:pt idx="5">
                  <c:v>-14.77</c:v>
                </c:pt>
                <c:pt idx="6">
                  <c:v>-14.86</c:v>
                </c:pt>
                <c:pt idx="7">
                  <c:v>-15.07</c:v>
                </c:pt>
                <c:pt idx="8">
                  <c:v>-15.1</c:v>
                </c:pt>
                <c:pt idx="9">
                  <c:v>-15.16</c:v>
                </c:pt>
                <c:pt idx="10">
                  <c:v>-15.21</c:v>
                </c:pt>
                <c:pt idx="11">
                  <c:v>-15.31</c:v>
                </c:pt>
                <c:pt idx="12">
                  <c:v>-15.41</c:v>
                </c:pt>
                <c:pt idx="13">
                  <c:v>-15.51</c:v>
                </c:pt>
                <c:pt idx="14">
                  <c:v>-15.79</c:v>
                </c:pt>
                <c:pt idx="15">
                  <c:v>-15.93</c:v>
                </c:pt>
                <c:pt idx="16">
                  <c:v>-15.95</c:v>
                </c:pt>
                <c:pt idx="17">
                  <c:v>-16.05</c:v>
                </c:pt>
                <c:pt idx="18">
                  <c:v>-16.12</c:v>
                </c:pt>
                <c:pt idx="19">
                  <c:v>-16.12</c:v>
                </c:pt>
                <c:pt idx="20">
                  <c:v>-16.170000000000002</c:v>
                </c:pt>
                <c:pt idx="21">
                  <c:v>-16.22</c:v>
                </c:pt>
                <c:pt idx="22">
                  <c:v>-16.27</c:v>
                </c:pt>
                <c:pt idx="23">
                  <c:v>-16.36</c:v>
                </c:pt>
                <c:pt idx="24">
                  <c:v>-16.52</c:v>
                </c:pt>
                <c:pt idx="25">
                  <c:v>-16.57</c:v>
                </c:pt>
                <c:pt idx="26">
                  <c:v>-16.670000000000002</c:v>
                </c:pt>
                <c:pt idx="27">
                  <c:v>-16.71</c:v>
                </c:pt>
                <c:pt idx="28">
                  <c:v>-16.71</c:v>
                </c:pt>
                <c:pt idx="29">
                  <c:v>-16.79</c:v>
                </c:pt>
                <c:pt idx="30">
                  <c:v>-16.89</c:v>
                </c:pt>
                <c:pt idx="31">
                  <c:v>-16.89</c:v>
                </c:pt>
                <c:pt idx="32">
                  <c:v>-16.920000000000002</c:v>
                </c:pt>
                <c:pt idx="33">
                  <c:v>-16.920000000000002</c:v>
                </c:pt>
                <c:pt idx="34">
                  <c:v>-17.04</c:v>
                </c:pt>
                <c:pt idx="35">
                  <c:v>-17.37</c:v>
                </c:pt>
                <c:pt idx="36">
                  <c:v>-17.37</c:v>
                </c:pt>
                <c:pt idx="37">
                  <c:v>-17.39</c:v>
                </c:pt>
                <c:pt idx="38">
                  <c:v>-17.39</c:v>
                </c:pt>
                <c:pt idx="39">
                  <c:v>-17.46</c:v>
                </c:pt>
                <c:pt idx="40">
                  <c:v>-17.48</c:v>
                </c:pt>
                <c:pt idx="41">
                  <c:v>-17.48</c:v>
                </c:pt>
                <c:pt idx="42">
                  <c:v>-17.54</c:v>
                </c:pt>
                <c:pt idx="43">
                  <c:v>-17.579999999999998</c:v>
                </c:pt>
                <c:pt idx="44">
                  <c:v>-17.579999999999998</c:v>
                </c:pt>
                <c:pt idx="45">
                  <c:v>-17.63</c:v>
                </c:pt>
                <c:pt idx="46">
                  <c:v>-17.63</c:v>
                </c:pt>
                <c:pt idx="47">
                  <c:v>-17.77</c:v>
                </c:pt>
                <c:pt idx="48">
                  <c:v>-17.84</c:v>
                </c:pt>
                <c:pt idx="49">
                  <c:v>-17.91</c:v>
                </c:pt>
                <c:pt idx="50">
                  <c:v>-18.03</c:v>
                </c:pt>
                <c:pt idx="51">
                  <c:v>-18.059999999999999</c:v>
                </c:pt>
                <c:pt idx="52">
                  <c:v>-18.059999999999999</c:v>
                </c:pt>
                <c:pt idx="53">
                  <c:v>-18.059999999999999</c:v>
                </c:pt>
                <c:pt idx="54">
                  <c:v>-18.100000000000001</c:v>
                </c:pt>
                <c:pt idx="55">
                  <c:v>-18.16</c:v>
                </c:pt>
                <c:pt idx="56">
                  <c:v>-18.16</c:v>
                </c:pt>
                <c:pt idx="57">
                  <c:v>-18.16</c:v>
                </c:pt>
                <c:pt idx="58">
                  <c:v>-18.239999999999998</c:v>
                </c:pt>
                <c:pt idx="59">
                  <c:v>-18.48</c:v>
                </c:pt>
                <c:pt idx="60">
                  <c:v>-18.5</c:v>
                </c:pt>
                <c:pt idx="61">
                  <c:v>-18.55</c:v>
                </c:pt>
                <c:pt idx="62">
                  <c:v>-18.55</c:v>
                </c:pt>
                <c:pt idx="63">
                  <c:v>-18.63</c:v>
                </c:pt>
                <c:pt idx="64">
                  <c:v>-18.690000000000001</c:v>
                </c:pt>
                <c:pt idx="65">
                  <c:v>-18.690000000000001</c:v>
                </c:pt>
                <c:pt idx="66">
                  <c:v>-18.71</c:v>
                </c:pt>
                <c:pt idx="67">
                  <c:v>-18.71</c:v>
                </c:pt>
                <c:pt idx="68">
                  <c:v>-18.739999999999998</c:v>
                </c:pt>
                <c:pt idx="69">
                  <c:v>-18.82</c:v>
                </c:pt>
                <c:pt idx="70">
                  <c:v>-18.84</c:v>
                </c:pt>
                <c:pt idx="71">
                  <c:v>-18.84</c:v>
                </c:pt>
                <c:pt idx="72">
                  <c:v>-18.86</c:v>
                </c:pt>
                <c:pt idx="73">
                  <c:v>-18.93</c:v>
                </c:pt>
                <c:pt idx="74">
                  <c:v>-18.93</c:v>
                </c:pt>
                <c:pt idx="75">
                  <c:v>-18.96</c:v>
                </c:pt>
                <c:pt idx="76">
                  <c:v>-19.03</c:v>
                </c:pt>
                <c:pt idx="77">
                  <c:v>-19.03</c:v>
                </c:pt>
                <c:pt idx="78">
                  <c:v>-19.059999999999999</c:v>
                </c:pt>
                <c:pt idx="79">
                  <c:v>-19.100000000000001</c:v>
                </c:pt>
                <c:pt idx="80">
                  <c:v>-19.12</c:v>
                </c:pt>
                <c:pt idx="81">
                  <c:v>-19.12</c:v>
                </c:pt>
                <c:pt idx="82">
                  <c:v>-19.16</c:v>
                </c:pt>
                <c:pt idx="83">
                  <c:v>-19.18</c:v>
                </c:pt>
                <c:pt idx="84">
                  <c:v>-19.18</c:v>
                </c:pt>
                <c:pt idx="85">
                  <c:v>-19.18</c:v>
                </c:pt>
                <c:pt idx="86">
                  <c:v>-19.239999999999998</c:v>
                </c:pt>
                <c:pt idx="87">
                  <c:v>-19.239999999999998</c:v>
                </c:pt>
                <c:pt idx="88">
                  <c:v>-19.350000000000001</c:v>
                </c:pt>
                <c:pt idx="89">
                  <c:v>-19.350000000000001</c:v>
                </c:pt>
                <c:pt idx="90">
                  <c:v>-19.36</c:v>
                </c:pt>
                <c:pt idx="91">
                  <c:v>-19.420000000000002</c:v>
                </c:pt>
                <c:pt idx="92">
                  <c:v>-19.600000000000001</c:v>
                </c:pt>
                <c:pt idx="93">
                  <c:v>-19.600000000000001</c:v>
                </c:pt>
                <c:pt idx="94">
                  <c:v>-19.64</c:v>
                </c:pt>
                <c:pt idx="95">
                  <c:v>-19.739999999999998</c:v>
                </c:pt>
                <c:pt idx="96">
                  <c:v>-19.89</c:v>
                </c:pt>
                <c:pt idx="97">
                  <c:v>-19.89</c:v>
                </c:pt>
                <c:pt idx="98">
                  <c:v>-19.98</c:v>
                </c:pt>
                <c:pt idx="99">
                  <c:v>-20.32</c:v>
                </c:pt>
                <c:pt idx="100">
                  <c:v>-20.34</c:v>
                </c:pt>
                <c:pt idx="101">
                  <c:v>-20.38</c:v>
                </c:pt>
                <c:pt idx="102">
                  <c:v>-20.71</c:v>
                </c:pt>
                <c:pt idx="103">
                  <c:v>-20.71</c:v>
                </c:pt>
                <c:pt idx="104">
                  <c:v>-20.99</c:v>
                </c:pt>
                <c:pt idx="105">
                  <c:v>-21.03</c:v>
                </c:pt>
                <c:pt idx="106">
                  <c:v>-21.51</c:v>
                </c:pt>
                <c:pt idx="107">
                  <c:v>-21.75</c:v>
                </c:pt>
                <c:pt idx="108">
                  <c:v>-21.75</c:v>
                </c:pt>
                <c:pt idx="109">
                  <c:v>-21.82</c:v>
                </c:pt>
                <c:pt idx="110">
                  <c:v>-22.13</c:v>
                </c:pt>
              </c:numCache>
            </c:numRef>
          </c:xVal>
          <c:yVal>
            <c:numRef>
              <c:f>b927_2!$L$9:$L$205</c:f>
              <c:numCache>
                <c:formatCode>General</c:formatCode>
                <c:ptCount val="197"/>
                <c:pt idx="0">
                  <c:v>239749.94580541272</c:v>
                </c:pt>
                <c:pt idx="1">
                  <c:v>368190.80925342796</c:v>
                </c:pt>
                <c:pt idx="2">
                  <c:v>501993.79403663788</c:v>
                </c:pt>
                <c:pt idx="3">
                  <c:v>638862.20812087134</c:v>
                </c:pt>
                <c:pt idx="4">
                  <c:v>776674.90226665151</c:v>
                </c:pt>
                <c:pt idx="5">
                  <c:v>917589.20651890419</c:v>
                </c:pt>
                <c:pt idx="6">
                  <c:v>1058466.5618253064</c:v>
                </c:pt>
                <c:pt idx="7">
                  <c:v>1198690.2797962092</c:v>
                </c:pt>
                <c:pt idx="8">
                  <c:v>1343219.7947808441</c:v>
                </c:pt>
                <c:pt idx="9">
                  <c:v>1488652.3815438102</c:v>
                </c:pt>
                <c:pt idx="10">
                  <c:v>1635697.5660231675</c:v>
                </c:pt>
                <c:pt idx="11">
                  <c:v>1783301.0904092682</c:v>
                </c:pt>
                <c:pt idx="12">
                  <c:v>1932354.8977162645</c:v>
                </c:pt>
                <c:pt idx="13">
                  <c:v>2082887.6506211553</c:v>
                </c:pt>
                <c:pt idx="14">
                  <c:v>2231111.9386942969</c:v>
                </c:pt>
                <c:pt idx="15">
                  <c:v>2383636.4976501954</c:v>
                </c:pt>
                <c:pt idx="16">
                  <c:v>2540491.3225040943</c:v>
                </c:pt>
                <c:pt idx="17">
                  <c:v>2697127.8798876475</c:v>
                </c:pt>
                <c:pt idx="18">
                  <c:v>2856140.7741765906</c:v>
                </c:pt>
                <c:pt idx="19">
                  <c:v>3018616.1377429981</c:v>
                </c:pt>
                <c:pt idx="20">
                  <c:v>3181641.5917499405</c:v>
                </c:pt>
                <c:pt idx="21">
                  <c:v>3346479.7813562779</c:v>
                </c:pt>
                <c:pt idx="22">
                  <c:v>3513171.7724322411</c:v>
                </c:pt>
                <c:pt idx="23">
                  <c:v>3680691.0337309358</c:v>
                </c:pt>
                <c:pt idx="24">
                  <c:v>3848124.0891383546</c:v>
                </c:pt>
                <c:pt idx="25">
                  <c:v>4020562.3457183582</c:v>
                </c:pt>
                <c:pt idx="26">
                  <c:v>4193539.9482991379</c:v>
                </c:pt>
                <c:pt idx="27">
                  <c:v>4370368.8601495232</c:v>
                </c:pt>
                <c:pt idx="28">
                  <c:v>4550569.2215262325</c:v>
                </c:pt>
                <c:pt idx="29">
                  <c:v>4730500.7541346718</c:v>
                </c:pt>
                <c:pt idx="30">
                  <c:v>4911975.6897788309</c:v>
                </c:pt>
                <c:pt idx="31">
                  <c:v>5098976.2408561334</c:v>
                </c:pt>
                <c:pt idx="32">
                  <c:v>5287375.447427135</c:v>
                </c:pt>
                <c:pt idx="33">
                  <c:v>5479201.9514087634</c:v>
                </c:pt>
                <c:pt idx="34">
                  <c:v>5669493.2318061013</c:v>
                </c:pt>
                <c:pt idx="35">
                  <c:v>5854334.5789858056</c:v>
                </c:pt>
                <c:pt idx="36">
                  <c:v>6053885.8676521424</c:v>
                </c:pt>
                <c:pt idx="37">
                  <c:v>6255373.5667401794</c:v>
                </c:pt>
                <c:pt idx="38">
                  <c:v>6460429.8907559365</c:v>
                </c:pt>
                <c:pt idx="39">
                  <c:v>6665584.1341078747</c:v>
                </c:pt>
                <c:pt idx="40">
                  <c:v>6875653.4256474748</c:v>
                </c:pt>
                <c:pt idx="41">
                  <c:v>7089561.4008870618</c:v>
                </c:pt>
                <c:pt idx="42">
                  <c:v>7304143.7358086314</c:v>
                </c:pt>
                <c:pt idx="43">
                  <c:v>7522727.8475601505</c:v>
                </c:pt>
                <c:pt idx="44">
                  <c:v>7746286.1625032509</c:v>
                </c:pt>
                <c:pt idx="45">
                  <c:v>7971145.9708391502</c:v>
                </c:pt>
                <c:pt idx="46">
                  <c:v>8201636.6001028931</c:v>
                </c:pt>
                <c:pt idx="47">
                  <c:v>8429636.9599520247</c:v>
                </c:pt>
                <c:pt idx="48">
                  <c:v>8664325.2839968447</c:v>
                </c:pt>
                <c:pt idx="49">
                  <c:v>8902800.0138319843</c:v>
                </c:pt>
                <c:pt idx="50">
                  <c:v>9142746.3945687879</c:v>
                </c:pt>
                <c:pt idx="51">
                  <c:v>9391121.207409637</c:v>
                </c:pt>
                <c:pt idx="52">
                  <c:v>9645252.9990229718</c:v>
                </c:pt>
                <c:pt idx="53">
                  <c:v>9903804.6948731858</c:v>
                </c:pt>
                <c:pt idx="54">
                  <c:v>10164926.64424352</c:v>
                </c:pt>
                <c:pt idx="55">
                  <c:v>10429731.875245696</c:v>
                </c:pt>
                <c:pt idx="56">
                  <c:v>10702516.552356591</c:v>
                </c:pt>
                <c:pt idx="57">
                  <c:v>10980400.302675154</c:v>
                </c:pt>
                <c:pt idx="58">
                  <c:v>11259387.031610291</c:v>
                </c:pt>
                <c:pt idx="59">
                  <c:v>11534739.13175535</c:v>
                </c:pt>
                <c:pt idx="60">
                  <c:v>11827968.447661506</c:v>
                </c:pt>
                <c:pt idx="61">
                  <c:v>12125363.253977248</c:v>
                </c:pt>
                <c:pt idx="62">
                  <c:v>12431896.748740345</c:v>
                </c:pt>
                <c:pt idx="63">
                  <c:v>12740058.743113719</c:v>
                </c:pt>
                <c:pt idx="64">
                  <c:v>13056065.729361027</c:v>
                </c:pt>
                <c:pt idx="65">
                  <c:v>13382811.800713312</c:v>
                </c:pt>
                <c:pt idx="66">
                  <c:v>13715645.833062597</c:v>
                </c:pt>
                <c:pt idx="67">
                  <c:v>14057416.006543761</c:v>
                </c:pt>
                <c:pt idx="68">
                  <c:v>14405328.56543201</c:v>
                </c:pt>
                <c:pt idx="69">
                  <c:v>14758402.507423231</c:v>
                </c:pt>
                <c:pt idx="70">
                  <c:v>15124175.771486185</c:v>
                </c:pt>
                <c:pt idx="71">
                  <c:v>15500559.110292178</c:v>
                </c:pt>
                <c:pt idx="72">
                  <c:v>15885394.468658647</c:v>
                </c:pt>
                <c:pt idx="73">
                  <c:v>16277139.263140433</c:v>
                </c:pt>
                <c:pt idx="74">
                  <c:v>16684461.942543844</c:v>
                </c:pt>
                <c:pt idx="75">
                  <c:v>17101202.600543849</c:v>
                </c:pt>
                <c:pt idx="76">
                  <c:v>17527253.08277652</c:v>
                </c:pt>
                <c:pt idx="77">
                  <c:v>17971057.615558412</c:v>
                </c:pt>
                <c:pt idx="78">
                  <c:v>18426386.607180953</c:v>
                </c:pt>
                <c:pt idx="79">
                  <c:v>18895493.294250358</c:v>
                </c:pt>
                <c:pt idx="80">
                  <c:v>19381502.245855864</c:v>
                </c:pt>
                <c:pt idx="81">
                  <c:v>19885494.503728855</c:v>
                </c:pt>
                <c:pt idx="82">
                  <c:v>20404230.557419587</c:v>
                </c:pt>
                <c:pt idx="83">
                  <c:v>20943396.697327506</c:v>
                </c:pt>
                <c:pt idx="84">
                  <c:v>21504457.538875554</c:v>
                </c:pt>
                <c:pt idx="85">
                  <c:v>22087526.301232245</c:v>
                </c:pt>
                <c:pt idx="86">
                  <c:v>22689871.408269972</c:v>
                </c:pt>
                <c:pt idx="87">
                  <c:v>23322577.438080378</c:v>
                </c:pt>
                <c:pt idx="88">
                  <c:v>23974850.212330598</c:v>
                </c:pt>
                <c:pt idx="89">
                  <c:v>24666432.944012307</c:v>
                </c:pt>
                <c:pt idx="90">
                  <c:v>25390969.047445763</c:v>
                </c:pt>
                <c:pt idx="91">
                  <c:v>26148679.419114243</c:v>
                </c:pt>
                <c:pt idx="92">
                  <c:v>26937315.046352334</c:v>
                </c:pt>
                <c:pt idx="93">
                  <c:v>27787051.905691978</c:v>
                </c:pt>
                <c:pt idx="94">
                  <c:v>28684816.677651018</c:v>
                </c:pt>
                <c:pt idx="95">
                  <c:v>29635288.982140485</c:v>
                </c:pt>
                <c:pt idx="96">
                  <c:v>30646867.262590539</c:v>
                </c:pt>
                <c:pt idx="97">
                  <c:v>31748582.150730453</c:v>
                </c:pt>
                <c:pt idx="98">
                  <c:v>32929694.145740375</c:v>
                </c:pt>
                <c:pt idx="99">
                  <c:v>34187155.51211381</c:v>
                </c:pt>
                <c:pt idx="100">
                  <c:v>35601806.059960015</c:v>
                </c:pt>
                <c:pt idx="101">
                  <c:v>37163555.229209363</c:v>
                </c:pt>
                <c:pt idx="102">
                  <c:v>38874162.173750013</c:v>
                </c:pt>
                <c:pt idx="103">
                  <c:v>40859286.297553256</c:v>
                </c:pt>
                <c:pt idx="104">
                  <c:v>43112675.891508199</c:v>
                </c:pt>
                <c:pt idx="105">
                  <c:v>45817341.35872598</c:v>
                </c:pt>
                <c:pt idx="106">
                  <c:v>49058240.623135902</c:v>
                </c:pt>
                <c:pt idx="107">
                  <c:v>53291532.595826313</c:v>
                </c:pt>
                <c:pt idx="108">
                  <c:v>59319317.910170354</c:v>
                </c:pt>
                <c:pt idx="109">
                  <c:v>69610472.723718002</c:v>
                </c:pt>
                <c:pt idx="110">
                  <c:v>0</c:v>
                </c:pt>
              </c:numCache>
            </c:numRef>
          </c:yVal>
          <c:smooth val="0"/>
        </c:ser>
        <c:ser>
          <c:idx val="16"/>
          <c:order val="13"/>
          <c:tx>
            <c:v>B928 Filter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b928_2!$A$9:$A$205</c:f>
              <c:numCache>
                <c:formatCode>General</c:formatCode>
                <c:ptCount val="197"/>
                <c:pt idx="0">
                  <c:v>-12.91</c:v>
                </c:pt>
                <c:pt idx="1">
                  <c:v>-13.7</c:v>
                </c:pt>
                <c:pt idx="2">
                  <c:v>-13.83</c:v>
                </c:pt>
                <c:pt idx="3">
                  <c:v>-14.15</c:v>
                </c:pt>
                <c:pt idx="4">
                  <c:v>-14.32</c:v>
                </c:pt>
                <c:pt idx="5">
                  <c:v>-14.36</c:v>
                </c:pt>
                <c:pt idx="6">
                  <c:v>-14.72</c:v>
                </c:pt>
                <c:pt idx="7">
                  <c:v>-14.86</c:v>
                </c:pt>
                <c:pt idx="8">
                  <c:v>-14.88</c:v>
                </c:pt>
                <c:pt idx="9">
                  <c:v>-14.88</c:v>
                </c:pt>
                <c:pt idx="10">
                  <c:v>-14.9</c:v>
                </c:pt>
                <c:pt idx="11">
                  <c:v>-14.92</c:v>
                </c:pt>
                <c:pt idx="12">
                  <c:v>-14.92</c:v>
                </c:pt>
                <c:pt idx="13">
                  <c:v>-15.1</c:v>
                </c:pt>
                <c:pt idx="14">
                  <c:v>-15.14</c:v>
                </c:pt>
                <c:pt idx="15">
                  <c:v>-15.29</c:v>
                </c:pt>
                <c:pt idx="16">
                  <c:v>-15.31</c:v>
                </c:pt>
                <c:pt idx="17">
                  <c:v>-15.52</c:v>
                </c:pt>
                <c:pt idx="18">
                  <c:v>-15.54</c:v>
                </c:pt>
                <c:pt idx="19">
                  <c:v>-15.92</c:v>
                </c:pt>
                <c:pt idx="20">
                  <c:v>-15.94</c:v>
                </c:pt>
                <c:pt idx="21">
                  <c:v>-15.97</c:v>
                </c:pt>
                <c:pt idx="22">
                  <c:v>-15.99</c:v>
                </c:pt>
                <c:pt idx="23">
                  <c:v>-16.100000000000001</c:v>
                </c:pt>
                <c:pt idx="24">
                  <c:v>-16.13</c:v>
                </c:pt>
                <c:pt idx="25">
                  <c:v>-16.149999999999999</c:v>
                </c:pt>
                <c:pt idx="26">
                  <c:v>-16.27</c:v>
                </c:pt>
                <c:pt idx="27">
                  <c:v>-16.27</c:v>
                </c:pt>
                <c:pt idx="28">
                  <c:v>-16.350000000000001</c:v>
                </c:pt>
                <c:pt idx="29">
                  <c:v>-16.350000000000001</c:v>
                </c:pt>
                <c:pt idx="30">
                  <c:v>-16.36</c:v>
                </c:pt>
                <c:pt idx="31">
                  <c:v>-16.45</c:v>
                </c:pt>
                <c:pt idx="32">
                  <c:v>-16.579999999999998</c:v>
                </c:pt>
                <c:pt idx="33">
                  <c:v>-16.61</c:v>
                </c:pt>
                <c:pt idx="34">
                  <c:v>-16.63</c:v>
                </c:pt>
                <c:pt idx="35">
                  <c:v>-16.71</c:v>
                </c:pt>
                <c:pt idx="36">
                  <c:v>-16.739999999999998</c:v>
                </c:pt>
                <c:pt idx="37">
                  <c:v>-16.78</c:v>
                </c:pt>
                <c:pt idx="38">
                  <c:v>-16.78</c:v>
                </c:pt>
                <c:pt idx="39">
                  <c:v>-16.850000000000001</c:v>
                </c:pt>
                <c:pt idx="40">
                  <c:v>-16.87</c:v>
                </c:pt>
                <c:pt idx="41">
                  <c:v>-16.899999999999999</c:v>
                </c:pt>
                <c:pt idx="42">
                  <c:v>-16.899999999999999</c:v>
                </c:pt>
                <c:pt idx="43">
                  <c:v>-16.95</c:v>
                </c:pt>
                <c:pt idx="44">
                  <c:v>-16.97</c:v>
                </c:pt>
                <c:pt idx="45">
                  <c:v>-16.989999999999998</c:v>
                </c:pt>
                <c:pt idx="46">
                  <c:v>-17.02</c:v>
                </c:pt>
                <c:pt idx="47">
                  <c:v>-17.079999999999998</c:v>
                </c:pt>
                <c:pt idx="48">
                  <c:v>-17.21</c:v>
                </c:pt>
                <c:pt idx="49">
                  <c:v>-17.21</c:v>
                </c:pt>
                <c:pt idx="50">
                  <c:v>-17.28</c:v>
                </c:pt>
                <c:pt idx="51">
                  <c:v>-17.36</c:v>
                </c:pt>
                <c:pt idx="52">
                  <c:v>-17.38</c:v>
                </c:pt>
                <c:pt idx="53">
                  <c:v>-17.440000000000001</c:v>
                </c:pt>
                <c:pt idx="54">
                  <c:v>-17.48</c:v>
                </c:pt>
                <c:pt idx="55">
                  <c:v>-17.510000000000002</c:v>
                </c:pt>
                <c:pt idx="56">
                  <c:v>-17.59</c:v>
                </c:pt>
                <c:pt idx="57">
                  <c:v>-17.739999999999998</c:v>
                </c:pt>
                <c:pt idx="58">
                  <c:v>-17.739999999999998</c:v>
                </c:pt>
                <c:pt idx="59">
                  <c:v>-17.829999999999998</c:v>
                </c:pt>
                <c:pt idx="60">
                  <c:v>-17.850000000000001</c:v>
                </c:pt>
                <c:pt idx="61">
                  <c:v>-17.940000000000001</c:v>
                </c:pt>
                <c:pt idx="62">
                  <c:v>-17.97</c:v>
                </c:pt>
                <c:pt idx="63">
                  <c:v>-18.02</c:v>
                </c:pt>
                <c:pt idx="64">
                  <c:v>-18.02</c:v>
                </c:pt>
                <c:pt idx="65">
                  <c:v>-18.05</c:v>
                </c:pt>
                <c:pt idx="66">
                  <c:v>-18.16</c:v>
                </c:pt>
                <c:pt idx="67">
                  <c:v>-18.21</c:v>
                </c:pt>
                <c:pt idx="68">
                  <c:v>-18.21</c:v>
                </c:pt>
                <c:pt idx="69">
                  <c:v>-18.239999999999998</c:v>
                </c:pt>
                <c:pt idx="70">
                  <c:v>-18.239999999999998</c:v>
                </c:pt>
                <c:pt idx="71">
                  <c:v>-18.239999999999998</c:v>
                </c:pt>
                <c:pt idx="72">
                  <c:v>-18.260000000000002</c:v>
                </c:pt>
                <c:pt idx="73">
                  <c:v>-18.309999999999999</c:v>
                </c:pt>
                <c:pt idx="74">
                  <c:v>-18.309999999999999</c:v>
                </c:pt>
                <c:pt idx="75">
                  <c:v>-18.38</c:v>
                </c:pt>
                <c:pt idx="76">
                  <c:v>-18.45</c:v>
                </c:pt>
                <c:pt idx="77">
                  <c:v>-18.47</c:v>
                </c:pt>
                <c:pt idx="78">
                  <c:v>-18.59</c:v>
                </c:pt>
                <c:pt idx="79">
                  <c:v>-18.66</c:v>
                </c:pt>
                <c:pt idx="80">
                  <c:v>-18.68</c:v>
                </c:pt>
                <c:pt idx="81">
                  <c:v>-18.79</c:v>
                </c:pt>
                <c:pt idx="82">
                  <c:v>-18.88</c:v>
                </c:pt>
                <c:pt idx="83">
                  <c:v>-18.98</c:v>
                </c:pt>
                <c:pt idx="84">
                  <c:v>-19.07</c:v>
                </c:pt>
                <c:pt idx="85">
                  <c:v>-19.16</c:v>
                </c:pt>
                <c:pt idx="86">
                  <c:v>-19.190000000000001</c:v>
                </c:pt>
                <c:pt idx="87">
                  <c:v>-19.22</c:v>
                </c:pt>
                <c:pt idx="88">
                  <c:v>-19.22</c:v>
                </c:pt>
                <c:pt idx="89">
                  <c:v>-19.649999999999999</c:v>
                </c:pt>
                <c:pt idx="90">
                  <c:v>-19.760000000000002</c:v>
                </c:pt>
                <c:pt idx="91">
                  <c:v>-20.62</c:v>
                </c:pt>
              </c:numCache>
            </c:numRef>
          </c:xVal>
          <c:yVal>
            <c:numRef>
              <c:f>b928_2!$L$9:$L$205</c:f>
              <c:numCache>
                <c:formatCode>General</c:formatCode>
                <c:ptCount val="197"/>
                <c:pt idx="0">
                  <c:v>314256.27612272976</c:v>
                </c:pt>
                <c:pt idx="1">
                  <c:v>477930.53861357999</c:v>
                </c:pt>
                <c:pt idx="2">
                  <c:v>649447.73523330525</c:v>
                </c:pt>
                <c:pt idx="3">
                  <c:v>820536.98047097703</c:v>
                </c:pt>
                <c:pt idx="4">
                  <c:v>995223.17938794533</c:v>
                </c:pt>
                <c:pt idx="5">
                  <c:v>1173623.7871706167</c:v>
                </c:pt>
                <c:pt idx="6">
                  <c:v>1349430.2841633072</c:v>
                </c:pt>
                <c:pt idx="7">
                  <c:v>1530382.3705813864</c:v>
                </c:pt>
                <c:pt idx="8">
                  <c:v>1715425.0075480549</c:v>
                </c:pt>
                <c:pt idx="9">
                  <c:v>1903041.5759178062</c:v>
                </c:pt>
                <c:pt idx="10">
                  <c:v>2092630.8988219006</c:v>
                </c:pt>
                <c:pt idx="11">
                  <c:v>2284577.1286146548</c:v>
                </c:pt>
                <c:pt idx="12">
                  <c:v>2479273.7507986212</c:v>
                </c:pt>
                <c:pt idx="13">
                  <c:v>2673354.4802471926</c:v>
                </c:pt>
                <c:pt idx="14">
                  <c:v>2872359.8194576208</c:v>
                </c:pt>
                <c:pt idx="15">
                  <c:v>3071913.2030142676</c:v>
                </c:pt>
                <c:pt idx="16">
                  <c:v>3276543.1670432976</c:v>
                </c:pt>
                <c:pt idx="17">
                  <c:v>3480124.6170445429</c:v>
                </c:pt>
                <c:pt idx="18">
                  <c:v>3690300.163183359</c:v>
                </c:pt>
                <c:pt idx="19">
                  <c:v>3895309.2860078108</c:v>
                </c:pt>
                <c:pt idx="20">
                  <c:v>4111311.0321013499</c:v>
                </c:pt>
                <c:pt idx="21">
                  <c:v>4330137.1061308645</c:v>
                </c:pt>
                <c:pt idx="22">
                  <c:v>4552359.9911745219</c:v>
                </c:pt>
                <c:pt idx="23">
                  <c:v>4775571.6900598034</c:v>
                </c:pt>
                <c:pt idx="24">
                  <c:v>5004112.7176712267</c:v>
                </c:pt>
                <c:pt idx="25">
                  <c:v>5236353.9929777347</c:v>
                </c:pt>
                <c:pt idx="26">
                  <c:v>5469480.7865013508</c:v>
                </c:pt>
                <c:pt idx="27">
                  <c:v>5709457.3357905438</c:v>
                </c:pt>
                <c:pt idx="28">
                  <c:v>5951011.1540810755</c:v>
                </c:pt>
                <c:pt idx="29">
                  <c:v>6198667.2755332459</c:v>
                </c:pt>
                <c:pt idx="30">
                  <c:v>6450070.738257979</c:v>
                </c:pt>
                <c:pt idx="31">
                  <c:v>6703350.2637522928</c:v>
                </c:pt>
                <c:pt idx="32">
                  <c:v>6959639.8181945011</c:v>
                </c:pt>
                <c:pt idx="33">
                  <c:v>7223315.0683791395</c:v>
                </c:pt>
                <c:pt idx="34">
                  <c:v>7491891.7231792407</c:v>
                </c:pt>
                <c:pt idx="35">
                  <c:v>7763340.5779358372</c:v>
                </c:pt>
                <c:pt idx="36">
                  <c:v>8041274.7007358912</c:v>
                </c:pt>
                <c:pt idx="37">
                  <c:v>8323990.2820100188</c:v>
                </c:pt>
                <c:pt idx="38">
                  <c:v>8613310.4323258996</c:v>
                </c:pt>
                <c:pt idx="39">
                  <c:v>8905828.7924677748</c:v>
                </c:pt>
                <c:pt idx="40">
                  <c:v>9205713.6883771196</c:v>
                </c:pt>
                <c:pt idx="41">
                  <c:v>9511205.5880295206</c:v>
                </c:pt>
                <c:pt idx="42">
                  <c:v>9823906.6753849536</c:v>
                </c:pt>
                <c:pt idx="43">
                  <c:v>10141336.48344817</c:v>
                </c:pt>
                <c:pt idx="44">
                  <c:v>10466508.460278586</c:v>
                </c:pt>
                <c:pt idx="45">
                  <c:v>10798683.837181238</c:v>
                </c:pt>
                <c:pt idx="46">
                  <c:v>11137815.468162071</c:v>
                </c:pt>
                <c:pt idx="47">
                  <c:v>11483495.860644136</c:v>
                </c:pt>
                <c:pt idx="48">
                  <c:v>11834491.175944338</c:v>
                </c:pt>
                <c:pt idx="49">
                  <c:v>12198700.388627494</c:v>
                </c:pt>
                <c:pt idx="50">
                  <c:v>12568984.288741091</c:v>
                </c:pt>
                <c:pt idx="51">
                  <c:v>12948007.643116711</c:v>
                </c:pt>
                <c:pt idx="52">
                  <c:v>13339073.391251594</c:v>
                </c:pt>
                <c:pt idx="53">
                  <c:v>13738667.888723779</c:v>
                </c:pt>
                <c:pt idx="54">
                  <c:v>14149774.721389264</c:v>
                </c:pt>
                <c:pt idx="55">
                  <c:v>14572593.188853225</c:v>
                </c:pt>
                <c:pt idx="56">
                  <c:v>15005178.4059643</c:v>
                </c:pt>
                <c:pt idx="57">
                  <c:v>15447111.217616428</c:v>
                </c:pt>
                <c:pt idx="58">
                  <c:v>15909180.67647513</c:v>
                </c:pt>
                <c:pt idx="59">
                  <c:v>16381245.883076917</c:v>
                </c:pt>
                <c:pt idx="60">
                  <c:v>16871700.380485218</c:v>
                </c:pt>
                <c:pt idx="61">
                  <c:v>17374831.611667585</c:v>
                </c:pt>
                <c:pt idx="62">
                  <c:v>17898068.596460436</c:v>
                </c:pt>
                <c:pt idx="63">
                  <c:v>18438686.465411339</c:v>
                </c:pt>
                <c:pt idx="64">
                  <c:v>19001591.312670413</c:v>
                </c:pt>
                <c:pt idx="65">
                  <c:v>19584201.593090557</c:v>
                </c:pt>
                <c:pt idx="66">
                  <c:v>20185470.35688464</c:v>
                </c:pt>
                <c:pt idx="67">
                  <c:v>20814608.481873546</c:v>
                </c:pt>
                <c:pt idx="68">
                  <c:v>21473353.742942825</c:v>
                </c:pt>
                <c:pt idx="69">
                  <c:v>22159735.137733988</c:v>
                </c:pt>
                <c:pt idx="70">
                  <c:v>22879780.191309951</c:v>
                </c:pt>
                <c:pt idx="71">
                  <c:v>23634963.00657557</c:v>
                </c:pt>
                <c:pt idx="72">
                  <c:v>24427779.138835873</c:v>
                </c:pt>
                <c:pt idx="73">
                  <c:v>25261829.328459851</c:v>
                </c:pt>
                <c:pt idx="74">
                  <c:v>26146537.39646044</c:v>
                </c:pt>
                <c:pt idx="75">
                  <c:v>27080873.02073849</c:v>
                </c:pt>
                <c:pt idx="76">
                  <c:v>28075685.495328557</c:v>
                </c:pt>
                <c:pt idx="77">
                  <c:v>29142371.163123321</c:v>
                </c:pt>
                <c:pt idx="78">
                  <c:v>30282053.144138895</c:v>
                </c:pt>
                <c:pt idx="79">
                  <c:v>31516516.484930091</c:v>
                </c:pt>
                <c:pt idx="80">
                  <c:v>32862001.19974592</c:v>
                </c:pt>
                <c:pt idx="81">
                  <c:v>34329948.956848435</c:v>
                </c:pt>
                <c:pt idx="82">
                  <c:v>35954561.958762854</c:v>
                </c:pt>
                <c:pt idx="83">
                  <c:v>37770526.733967051</c:v>
                </c:pt>
                <c:pt idx="84">
                  <c:v>39830734.147870444</c:v>
                </c:pt>
                <c:pt idx="85">
                  <c:v>42209871.620839104</c:v>
                </c:pt>
                <c:pt idx="86">
                  <c:v>45029549.090240113</c:v>
                </c:pt>
                <c:pt idx="87">
                  <c:v>48481051.22938437</c:v>
                </c:pt>
                <c:pt idx="88">
                  <c:v>52933845.374965362</c:v>
                </c:pt>
                <c:pt idx="89">
                  <c:v>59173011.725625627</c:v>
                </c:pt>
                <c:pt idx="90">
                  <c:v>69891326.357813746</c:v>
                </c:pt>
                <c:pt idx="91">
                  <c:v>0</c:v>
                </c:pt>
              </c:numCache>
            </c:numRef>
          </c:yVal>
          <c:smooth val="0"/>
        </c:ser>
        <c:ser>
          <c:idx val="17"/>
          <c:order val="14"/>
          <c:tx>
            <c:v>B928 Filter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b928_4!$A$9:$A$205</c:f>
              <c:numCache>
                <c:formatCode>General</c:formatCode>
                <c:ptCount val="197"/>
                <c:pt idx="0">
                  <c:v>-16.93</c:v>
                </c:pt>
                <c:pt idx="1">
                  <c:v>-17.23</c:v>
                </c:pt>
                <c:pt idx="2">
                  <c:v>-17.420000000000002</c:v>
                </c:pt>
                <c:pt idx="3">
                  <c:v>-18.329999999999998</c:v>
                </c:pt>
                <c:pt idx="4">
                  <c:v>-18.54</c:v>
                </c:pt>
                <c:pt idx="5">
                  <c:v>-18.809999999999999</c:v>
                </c:pt>
                <c:pt idx="6">
                  <c:v>-19.190000000000001</c:v>
                </c:pt>
                <c:pt idx="7">
                  <c:v>-19.38</c:v>
                </c:pt>
                <c:pt idx="8">
                  <c:v>-19.54</c:v>
                </c:pt>
                <c:pt idx="9">
                  <c:v>-19.600000000000001</c:v>
                </c:pt>
                <c:pt idx="10">
                  <c:v>-19.66</c:v>
                </c:pt>
                <c:pt idx="11">
                  <c:v>-19.690000000000001</c:v>
                </c:pt>
                <c:pt idx="12">
                  <c:v>-19.97</c:v>
                </c:pt>
                <c:pt idx="13">
                  <c:v>-19.989999999999998</c:v>
                </c:pt>
                <c:pt idx="14">
                  <c:v>-20.09</c:v>
                </c:pt>
                <c:pt idx="15">
                  <c:v>-20.2</c:v>
                </c:pt>
                <c:pt idx="16">
                  <c:v>-20.23</c:v>
                </c:pt>
                <c:pt idx="17">
                  <c:v>-20.309999999999999</c:v>
                </c:pt>
                <c:pt idx="18">
                  <c:v>-20.309999999999999</c:v>
                </c:pt>
                <c:pt idx="19">
                  <c:v>-20.399999999999999</c:v>
                </c:pt>
                <c:pt idx="20">
                  <c:v>-20.420000000000002</c:v>
                </c:pt>
                <c:pt idx="21">
                  <c:v>-20.5</c:v>
                </c:pt>
                <c:pt idx="22">
                  <c:v>-20.51</c:v>
                </c:pt>
                <c:pt idx="23">
                  <c:v>-20.55</c:v>
                </c:pt>
                <c:pt idx="24">
                  <c:v>-20.59</c:v>
                </c:pt>
                <c:pt idx="25">
                  <c:v>-20.59</c:v>
                </c:pt>
                <c:pt idx="26">
                  <c:v>-20.59</c:v>
                </c:pt>
                <c:pt idx="27">
                  <c:v>-20.61</c:v>
                </c:pt>
                <c:pt idx="28">
                  <c:v>-20.87</c:v>
                </c:pt>
                <c:pt idx="29">
                  <c:v>-20.9</c:v>
                </c:pt>
                <c:pt idx="30">
                  <c:v>-20.97</c:v>
                </c:pt>
                <c:pt idx="31">
                  <c:v>-20.98</c:v>
                </c:pt>
                <c:pt idx="32">
                  <c:v>-21.09</c:v>
                </c:pt>
                <c:pt idx="33">
                  <c:v>-21.19</c:v>
                </c:pt>
                <c:pt idx="34">
                  <c:v>-21.21</c:v>
                </c:pt>
                <c:pt idx="35">
                  <c:v>-21.28</c:v>
                </c:pt>
                <c:pt idx="36">
                  <c:v>-21.41</c:v>
                </c:pt>
                <c:pt idx="37">
                  <c:v>-21.49</c:v>
                </c:pt>
                <c:pt idx="38">
                  <c:v>-21.54</c:v>
                </c:pt>
                <c:pt idx="39">
                  <c:v>-21.6</c:v>
                </c:pt>
                <c:pt idx="40">
                  <c:v>-21.7</c:v>
                </c:pt>
                <c:pt idx="41">
                  <c:v>-21.73</c:v>
                </c:pt>
                <c:pt idx="42">
                  <c:v>-21.79</c:v>
                </c:pt>
                <c:pt idx="43">
                  <c:v>-21.99</c:v>
                </c:pt>
                <c:pt idx="44">
                  <c:v>-22.06</c:v>
                </c:pt>
                <c:pt idx="45">
                  <c:v>-22.07</c:v>
                </c:pt>
                <c:pt idx="46">
                  <c:v>-22.23</c:v>
                </c:pt>
                <c:pt idx="47">
                  <c:v>-22.25</c:v>
                </c:pt>
                <c:pt idx="48">
                  <c:v>-22.28</c:v>
                </c:pt>
                <c:pt idx="49">
                  <c:v>-22.46</c:v>
                </c:pt>
                <c:pt idx="50">
                  <c:v>-22.65</c:v>
                </c:pt>
                <c:pt idx="51">
                  <c:v>-22.65</c:v>
                </c:pt>
                <c:pt idx="52">
                  <c:v>-22.68</c:v>
                </c:pt>
                <c:pt idx="53">
                  <c:v>-22.72</c:v>
                </c:pt>
                <c:pt idx="54">
                  <c:v>-22.76</c:v>
                </c:pt>
                <c:pt idx="55">
                  <c:v>-22.9</c:v>
                </c:pt>
                <c:pt idx="56">
                  <c:v>-23.1</c:v>
                </c:pt>
                <c:pt idx="57">
                  <c:v>-24.87</c:v>
                </c:pt>
              </c:numCache>
            </c:numRef>
          </c:xVal>
          <c:yVal>
            <c:numRef>
              <c:f>b928_4!$L$9:$L$205</c:f>
              <c:numCache>
                <c:formatCode>General</c:formatCode>
                <c:ptCount val="197"/>
                <c:pt idx="0">
                  <c:v>1268703.0072153648</c:v>
                </c:pt>
                <c:pt idx="1">
                  <c:v>2029638.9909586671</c:v>
                </c:pt>
                <c:pt idx="2">
                  <c:v>2814586.0607924089</c:v>
                </c:pt>
                <c:pt idx="3">
                  <c:v>3507971.696520464</c:v>
                </c:pt>
                <c:pt idx="4">
                  <c:v>4308848.9449358042</c:v>
                </c:pt>
                <c:pt idx="5">
                  <c:v>5111146.2228762545</c:v>
                </c:pt>
                <c:pt idx="6">
                  <c:v>5900474.648567766</c:v>
                </c:pt>
                <c:pt idx="7">
                  <c:v>6742761.5487479558</c:v>
                </c:pt>
                <c:pt idx="8">
                  <c:v>7607530.5548907341</c:v>
                </c:pt>
                <c:pt idx="9">
                  <c:v>8515236.7956776135</c:v>
                </c:pt>
                <c:pt idx="10">
                  <c:v>9442040.2273343466</c:v>
                </c:pt>
                <c:pt idx="11">
                  <c:v>10396927.093659298</c:v>
                </c:pt>
                <c:pt idx="12">
                  <c:v>11301355.955910396</c:v>
                </c:pt>
                <c:pt idx="13">
                  <c:v>12301587.616827069</c:v>
                </c:pt>
                <c:pt idx="14">
                  <c:v>13300263.584370919</c:v>
                </c:pt>
                <c:pt idx="15">
                  <c:v>14318784.911469359</c:v>
                </c:pt>
                <c:pt idx="16">
                  <c:v>15387960.334788691</c:v>
                </c:pt>
                <c:pt idx="17">
                  <c:v>16466902.78851358</c:v>
                </c:pt>
                <c:pt idx="18">
                  <c:v>17600526.540953647</c:v>
                </c:pt>
                <c:pt idx="19">
                  <c:v>18732636.812132817</c:v>
                </c:pt>
                <c:pt idx="20">
                  <c:v>19919709.170586444</c:v>
                </c:pt>
                <c:pt idx="21">
                  <c:v>21117932.093804944</c:v>
                </c:pt>
                <c:pt idx="22">
                  <c:v>22375672.292161651</c:v>
                </c:pt>
                <c:pt idx="23">
                  <c:v>23658951.402005203</c:v>
                </c:pt>
                <c:pt idx="24">
                  <c:v>24980766.946689706</c:v>
                </c:pt>
                <c:pt idx="25">
                  <c:v>26358590.934779681</c:v>
                </c:pt>
                <c:pt idx="26">
                  <c:v>27780162.602468897</c:v>
                </c:pt>
                <c:pt idx="27">
                  <c:v>29240833.715551808</c:v>
                </c:pt>
                <c:pt idx="28">
                  <c:v>30655956.267528426</c:v>
                </c:pt>
                <c:pt idx="29">
                  <c:v>32214695.064880915</c:v>
                </c:pt>
                <c:pt idx="30">
                  <c:v>33813380.841893874</c:v>
                </c:pt>
                <c:pt idx="31">
                  <c:v>35498927.23103644</c:v>
                </c:pt>
                <c:pt idx="32">
                  <c:v>37206667.000632994</c:v>
                </c:pt>
                <c:pt idx="33">
                  <c:v>38988802.19774656</c:v>
                </c:pt>
                <c:pt idx="34">
                  <c:v>40885100.617132597</c:v>
                </c:pt>
                <c:pt idx="35">
                  <c:v>42842233.817157514</c:v>
                </c:pt>
                <c:pt idx="36">
                  <c:v>44861216.304004267</c:v>
                </c:pt>
                <c:pt idx="37">
                  <c:v>47004934.234301642</c:v>
                </c:pt>
                <c:pt idx="38">
                  <c:v>49275460.843590245</c:v>
                </c:pt>
                <c:pt idx="39">
                  <c:v>51664327.043761306</c:v>
                </c:pt>
                <c:pt idx="40">
                  <c:v>54168678.046604112</c:v>
                </c:pt>
                <c:pt idx="41">
                  <c:v>56866311.38852945</c:v>
                </c:pt>
                <c:pt idx="42">
                  <c:v>59721758.565377623</c:v>
                </c:pt>
                <c:pt idx="43">
                  <c:v>62691056.893911459</c:v>
                </c:pt>
                <c:pt idx="44">
                  <c:v>65965236.43861264</c:v>
                </c:pt>
                <c:pt idx="45">
                  <c:v>69542822.531434953</c:v>
                </c:pt>
                <c:pt idx="46">
                  <c:v>73333442.256166369</c:v>
                </c:pt>
                <c:pt idx="47">
                  <c:v>77587420.186381727</c:v>
                </c:pt>
                <c:pt idx="48">
                  <c:v>82284420.665960684</c:v>
                </c:pt>
                <c:pt idx="49">
                  <c:v>87429866.227389544</c:v>
                </c:pt>
                <c:pt idx="50">
                  <c:v>93263941.683599919</c:v>
                </c:pt>
                <c:pt idx="51">
                  <c:v>100166153.44756463</c:v>
                </c:pt>
                <c:pt idx="52">
                  <c:v>108305935.33818614</c:v>
                </c:pt>
                <c:pt idx="53">
                  <c:v>118265214.02640547</c:v>
                </c:pt>
                <c:pt idx="54">
                  <c:v>131113784.7074523</c:v>
                </c:pt>
                <c:pt idx="55">
                  <c:v>149150867.87753916</c:v>
                </c:pt>
                <c:pt idx="56">
                  <c:v>180007888.40082395</c:v>
                </c:pt>
                <c:pt idx="57">
                  <c:v>0</c:v>
                </c:pt>
              </c:numCache>
            </c:numRef>
          </c:yVal>
          <c:smooth val="0"/>
        </c:ser>
        <c:ser>
          <c:idx val="18"/>
          <c:order val="15"/>
          <c:tx>
            <c:v>B928 Filter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b928_6!$A$9:$A$205</c:f>
              <c:numCache>
                <c:formatCode>General</c:formatCode>
                <c:ptCount val="197"/>
                <c:pt idx="0">
                  <c:v>-15.28</c:v>
                </c:pt>
                <c:pt idx="1">
                  <c:v>-15.88</c:v>
                </c:pt>
                <c:pt idx="2">
                  <c:v>-16.03</c:v>
                </c:pt>
                <c:pt idx="3">
                  <c:v>-16.100000000000001</c:v>
                </c:pt>
                <c:pt idx="4">
                  <c:v>-16.7</c:v>
                </c:pt>
                <c:pt idx="5">
                  <c:v>-17.13</c:v>
                </c:pt>
                <c:pt idx="6">
                  <c:v>-17.62</c:v>
                </c:pt>
                <c:pt idx="7">
                  <c:v>-17.95</c:v>
                </c:pt>
                <c:pt idx="8">
                  <c:v>-17.98</c:v>
                </c:pt>
                <c:pt idx="9">
                  <c:v>-18.07</c:v>
                </c:pt>
                <c:pt idx="10">
                  <c:v>-18.190000000000001</c:v>
                </c:pt>
                <c:pt idx="11">
                  <c:v>-18.420000000000002</c:v>
                </c:pt>
                <c:pt idx="12">
                  <c:v>-18.46</c:v>
                </c:pt>
                <c:pt idx="13">
                  <c:v>-18.59</c:v>
                </c:pt>
                <c:pt idx="14">
                  <c:v>-18.79</c:v>
                </c:pt>
                <c:pt idx="15">
                  <c:v>-18.829999999999998</c:v>
                </c:pt>
                <c:pt idx="16">
                  <c:v>-19.02</c:v>
                </c:pt>
                <c:pt idx="17">
                  <c:v>-19.28</c:v>
                </c:pt>
                <c:pt idx="18">
                  <c:v>-19.37</c:v>
                </c:pt>
                <c:pt idx="19">
                  <c:v>-19.48</c:v>
                </c:pt>
                <c:pt idx="20">
                  <c:v>-19.54</c:v>
                </c:pt>
                <c:pt idx="21">
                  <c:v>-19.670000000000002</c:v>
                </c:pt>
                <c:pt idx="22">
                  <c:v>-19.72</c:v>
                </c:pt>
                <c:pt idx="23">
                  <c:v>-19.72</c:v>
                </c:pt>
                <c:pt idx="24">
                  <c:v>-19.78</c:v>
                </c:pt>
                <c:pt idx="25">
                  <c:v>-19.93</c:v>
                </c:pt>
                <c:pt idx="26">
                  <c:v>-19.989999999999998</c:v>
                </c:pt>
                <c:pt idx="27">
                  <c:v>-20.05</c:v>
                </c:pt>
                <c:pt idx="28">
                  <c:v>-20.14</c:v>
                </c:pt>
                <c:pt idx="29">
                  <c:v>-20.22</c:v>
                </c:pt>
                <c:pt idx="30">
                  <c:v>-20.350000000000001</c:v>
                </c:pt>
                <c:pt idx="31">
                  <c:v>-20.420000000000002</c:v>
                </c:pt>
                <c:pt idx="32">
                  <c:v>-20.47</c:v>
                </c:pt>
                <c:pt idx="33">
                  <c:v>-20.53</c:v>
                </c:pt>
                <c:pt idx="34">
                  <c:v>-20.53</c:v>
                </c:pt>
                <c:pt idx="35">
                  <c:v>-20.61</c:v>
                </c:pt>
                <c:pt idx="36">
                  <c:v>-20.7</c:v>
                </c:pt>
                <c:pt idx="37">
                  <c:v>-20.72</c:v>
                </c:pt>
                <c:pt idx="38">
                  <c:v>-20.79</c:v>
                </c:pt>
                <c:pt idx="39">
                  <c:v>-20.81</c:v>
                </c:pt>
                <c:pt idx="40">
                  <c:v>-20.81</c:v>
                </c:pt>
                <c:pt idx="41">
                  <c:v>-20.88</c:v>
                </c:pt>
                <c:pt idx="42">
                  <c:v>-20.97</c:v>
                </c:pt>
                <c:pt idx="43">
                  <c:v>-20.97</c:v>
                </c:pt>
                <c:pt idx="44">
                  <c:v>-21.07</c:v>
                </c:pt>
                <c:pt idx="45">
                  <c:v>-21.17</c:v>
                </c:pt>
                <c:pt idx="46">
                  <c:v>-21.21</c:v>
                </c:pt>
                <c:pt idx="47">
                  <c:v>-21.25</c:v>
                </c:pt>
                <c:pt idx="48">
                  <c:v>-21.29</c:v>
                </c:pt>
                <c:pt idx="49">
                  <c:v>-21.32</c:v>
                </c:pt>
                <c:pt idx="50">
                  <c:v>-21.37</c:v>
                </c:pt>
                <c:pt idx="51">
                  <c:v>-21.38</c:v>
                </c:pt>
                <c:pt idx="52">
                  <c:v>-21.53</c:v>
                </c:pt>
                <c:pt idx="53">
                  <c:v>-21.53</c:v>
                </c:pt>
                <c:pt idx="54">
                  <c:v>-21.71</c:v>
                </c:pt>
                <c:pt idx="55">
                  <c:v>-22.07</c:v>
                </c:pt>
                <c:pt idx="56">
                  <c:v>-22.18</c:v>
                </c:pt>
                <c:pt idx="57">
                  <c:v>-22.25</c:v>
                </c:pt>
                <c:pt idx="58">
                  <c:v>-22.56</c:v>
                </c:pt>
                <c:pt idx="59">
                  <c:v>-22.59</c:v>
                </c:pt>
                <c:pt idx="60">
                  <c:v>-22.79</c:v>
                </c:pt>
                <c:pt idx="61">
                  <c:v>-23.02</c:v>
                </c:pt>
                <c:pt idx="62">
                  <c:v>-23.08</c:v>
                </c:pt>
                <c:pt idx="63">
                  <c:v>-23.15</c:v>
                </c:pt>
              </c:numCache>
            </c:numRef>
          </c:xVal>
          <c:yVal>
            <c:numRef>
              <c:f>b928_6!$L$9:$L$205</c:f>
              <c:numCache>
                <c:formatCode>General</c:formatCode>
                <c:ptCount val="197"/>
                <c:pt idx="0">
                  <c:v>569245.12504963542</c:v>
                </c:pt>
                <c:pt idx="1">
                  <c:v>879328.63241810631</c:v>
                </c:pt>
                <c:pt idx="2">
                  <c:v>1206704.3596638523</c:v>
                </c:pt>
                <c:pt idx="3">
                  <c:v>1542036.3416771232</c:v>
                </c:pt>
                <c:pt idx="4">
                  <c:v>1862809.2419272771</c:v>
                </c:pt>
                <c:pt idx="5">
                  <c:v>2192551.084370696</c:v>
                </c:pt>
                <c:pt idx="6">
                  <c:v>2521627.4363784073</c:v>
                </c:pt>
                <c:pt idx="7">
                  <c:v>2862740.906532052</c:v>
                </c:pt>
                <c:pt idx="8">
                  <c:v>3228838.2553460752</c:v>
                </c:pt>
                <c:pt idx="9">
                  <c:v>3597592.5425122618</c:v>
                </c:pt>
                <c:pt idx="10">
                  <c:v>3971012.517560109</c:v>
                </c:pt>
                <c:pt idx="11">
                  <c:v>4342927.9768117089</c:v>
                </c:pt>
                <c:pt idx="12">
                  <c:v>4736458.9953277288</c:v>
                </c:pt>
                <c:pt idx="13">
                  <c:v>5130460.7179273991</c:v>
                </c:pt>
                <c:pt idx="14">
                  <c:v>5525969.978768195</c:v>
                </c:pt>
                <c:pt idx="15">
                  <c:v>5943589.3094933461</c:v>
                </c:pt>
                <c:pt idx="16">
                  <c:v>6355887.4687615996</c:v>
                </c:pt>
                <c:pt idx="17">
                  <c:v>6768817.398202328</c:v>
                </c:pt>
                <c:pt idx="18">
                  <c:v>7208069.2350425143</c:v>
                </c:pt>
                <c:pt idx="19">
                  <c:v>7654810.4464649027</c:v>
                </c:pt>
                <c:pt idx="20">
                  <c:v>8117501.9145840155</c:v>
                </c:pt>
                <c:pt idx="21">
                  <c:v>8582625.2216162868</c:v>
                </c:pt>
                <c:pt idx="22">
                  <c:v>9068707.5279661492</c:v>
                </c:pt>
                <c:pt idx="23">
                  <c:v>9573126.1993559264</c:v>
                </c:pt>
                <c:pt idx="24">
                  <c:v>10082750.611079425</c:v>
                </c:pt>
                <c:pt idx="25">
                  <c:v>10593727.16905134</c:v>
                </c:pt>
                <c:pt idx="26">
                  <c:v>11130341.076138172</c:v>
                </c:pt>
                <c:pt idx="27">
                  <c:v>11681703.098559171</c:v>
                </c:pt>
                <c:pt idx="28">
                  <c:v>12244318.02861004</c:v>
                </c:pt>
                <c:pt idx="29">
                  <c:v>12824687.440177063</c:v>
                </c:pt>
                <c:pt idx="30">
                  <c:v>13414627.08588586</c:v>
                </c:pt>
                <c:pt idx="31">
                  <c:v>14032121.828649037</c:v>
                </c:pt>
                <c:pt idx="32">
                  <c:v>14672574.685164992</c:v>
                </c:pt>
                <c:pt idx="33">
                  <c:v>15332478.59393847</c:v>
                </c:pt>
                <c:pt idx="34">
                  <c:v>16025016.720137689</c:v>
                </c:pt>
                <c:pt idx="35">
                  <c:v>16728287.888555614</c:v>
                </c:pt>
                <c:pt idx="36">
                  <c:v>17455458.352425121</c:v>
                </c:pt>
                <c:pt idx="37">
                  <c:v>18222845.679448616</c:v>
                </c:pt>
                <c:pt idx="38">
                  <c:v>19011346.344751053</c:v>
                </c:pt>
                <c:pt idx="39">
                  <c:v>19841567.589340109</c:v>
                </c:pt>
                <c:pt idx="40">
                  <c:v>20710971.913464218</c:v>
                </c:pt>
                <c:pt idx="41">
                  <c:v>21605911.83247688</c:v>
                </c:pt>
                <c:pt idx="42">
                  <c:v>22538858.607889511</c:v>
                </c:pt>
                <c:pt idx="43">
                  <c:v>23535540.092975888</c:v>
                </c:pt>
                <c:pt idx="44">
                  <c:v>24563391.442174416</c:v>
                </c:pt>
                <c:pt idx="45">
                  <c:v>25647172.901260026</c:v>
                </c:pt>
                <c:pt idx="46">
                  <c:v>26806308.620403863</c:v>
                </c:pt>
                <c:pt idx="47">
                  <c:v>28036127.980252892</c:v>
                </c:pt>
                <c:pt idx="48">
                  <c:v>29345774.578923579</c:v>
                </c:pt>
                <c:pt idx="49">
                  <c:v>30748516.031482402</c:v>
                </c:pt>
                <c:pt idx="50">
                  <c:v>32251160.766311999</c:v>
                </c:pt>
                <c:pt idx="51">
                  <c:v>33883996.81102585</c:v>
                </c:pt>
                <c:pt idx="52">
                  <c:v>35626406.390758887</c:v>
                </c:pt>
                <c:pt idx="53">
                  <c:v>37573394.95225136</c:v>
                </c:pt>
                <c:pt idx="54">
                  <c:v>39681039.314079061</c:v>
                </c:pt>
                <c:pt idx="55">
                  <c:v>41988583.058212042</c:v>
                </c:pt>
                <c:pt idx="56">
                  <c:v>44683598.444173507</c:v>
                </c:pt>
                <c:pt idx="57">
                  <c:v>47811044.183354579</c:v>
                </c:pt>
                <c:pt idx="58">
                  <c:v>51433303.64318002</c:v>
                </c:pt>
                <c:pt idx="59">
                  <c:v>55981150.645684563</c:v>
                </c:pt>
                <c:pt idx="60">
                  <c:v>61784829.318139181</c:v>
                </c:pt>
                <c:pt idx="61">
                  <c:v>69976807.30320771</c:v>
                </c:pt>
                <c:pt idx="62">
                  <c:v>84111397.044186577</c:v>
                </c:pt>
                <c:pt idx="63">
                  <c:v>0</c:v>
                </c:pt>
              </c:numCache>
            </c:numRef>
          </c:yVal>
          <c:smooth val="0"/>
        </c:ser>
        <c:ser>
          <c:idx val="19"/>
          <c:order val="16"/>
          <c:tx>
            <c:v>B928 Filter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b928_9!$A$9:$A$205</c:f>
              <c:numCache>
                <c:formatCode>General</c:formatCode>
                <c:ptCount val="197"/>
                <c:pt idx="0">
                  <c:v>-16.46</c:v>
                </c:pt>
                <c:pt idx="1">
                  <c:v>-18.77</c:v>
                </c:pt>
                <c:pt idx="2">
                  <c:v>-19.32</c:v>
                </c:pt>
                <c:pt idx="3">
                  <c:v>-19.98</c:v>
                </c:pt>
                <c:pt idx="4">
                  <c:v>-20.34</c:v>
                </c:pt>
                <c:pt idx="5">
                  <c:v>-20.43</c:v>
                </c:pt>
                <c:pt idx="6">
                  <c:v>-20.51</c:v>
                </c:pt>
                <c:pt idx="7">
                  <c:v>-20.62</c:v>
                </c:pt>
                <c:pt idx="8">
                  <c:v>-20.64</c:v>
                </c:pt>
                <c:pt idx="9">
                  <c:v>-20.97</c:v>
                </c:pt>
                <c:pt idx="10">
                  <c:v>-21.12</c:v>
                </c:pt>
                <c:pt idx="11">
                  <c:v>-21.46</c:v>
                </c:pt>
                <c:pt idx="12">
                  <c:v>-21.49</c:v>
                </c:pt>
                <c:pt idx="13">
                  <c:v>-21.54</c:v>
                </c:pt>
                <c:pt idx="14">
                  <c:v>-21.66</c:v>
                </c:pt>
                <c:pt idx="15">
                  <c:v>-21.8</c:v>
                </c:pt>
                <c:pt idx="16">
                  <c:v>-21.83</c:v>
                </c:pt>
                <c:pt idx="17">
                  <c:v>-22.03</c:v>
                </c:pt>
                <c:pt idx="18">
                  <c:v>-22.26</c:v>
                </c:pt>
                <c:pt idx="19">
                  <c:v>-22.33</c:v>
                </c:pt>
                <c:pt idx="20">
                  <c:v>-22.37</c:v>
                </c:pt>
                <c:pt idx="21">
                  <c:v>-22.63</c:v>
                </c:pt>
                <c:pt idx="22">
                  <c:v>-22.68</c:v>
                </c:pt>
                <c:pt idx="23">
                  <c:v>-22.77</c:v>
                </c:pt>
                <c:pt idx="24">
                  <c:v>-22.95</c:v>
                </c:pt>
                <c:pt idx="25">
                  <c:v>-23.05</c:v>
                </c:pt>
                <c:pt idx="26">
                  <c:v>-23.24</c:v>
                </c:pt>
                <c:pt idx="27">
                  <c:v>-23.24</c:v>
                </c:pt>
                <c:pt idx="28">
                  <c:v>-23.28</c:v>
                </c:pt>
                <c:pt idx="29">
                  <c:v>-23.46</c:v>
                </c:pt>
                <c:pt idx="30">
                  <c:v>-23.52</c:v>
                </c:pt>
                <c:pt idx="31">
                  <c:v>-23.54</c:v>
                </c:pt>
                <c:pt idx="32">
                  <c:v>-23.61</c:v>
                </c:pt>
                <c:pt idx="33">
                  <c:v>-23.99</c:v>
                </c:pt>
                <c:pt idx="34">
                  <c:v>-24.02</c:v>
                </c:pt>
                <c:pt idx="35">
                  <c:v>-24.1</c:v>
                </c:pt>
                <c:pt idx="36">
                  <c:v>-24.12</c:v>
                </c:pt>
                <c:pt idx="37">
                  <c:v>-24.14</c:v>
                </c:pt>
                <c:pt idx="38">
                  <c:v>-24.17</c:v>
                </c:pt>
                <c:pt idx="39">
                  <c:v>-24.17</c:v>
                </c:pt>
                <c:pt idx="40">
                  <c:v>-24.22</c:v>
                </c:pt>
                <c:pt idx="41">
                  <c:v>-24.28</c:v>
                </c:pt>
                <c:pt idx="42">
                  <c:v>-24.31</c:v>
                </c:pt>
                <c:pt idx="43">
                  <c:v>-24.39</c:v>
                </c:pt>
                <c:pt idx="44">
                  <c:v>-24.39</c:v>
                </c:pt>
                <c:pt idx="45">
                  <c:v>-24.41</c:v>
                </c:pt>
                <c:pt idx="46">
                  <c:v>-24.53</c:v>
                </c:pt>
                <c:pt idx="47">
                  <c:v>-24.53</c:v>
                </c:pt>
                <c:pt idx="48">
                  <c:v>-24.56</c:v>
                </c:pt>
                <c:pt idx="49">
                  <c:v>-24.58</c:v>
                </c:pt>
                <c:pt idx="50">
                  <c:v>-24.58</c:v>
                </c:pt>
                <c:pt idx="51">
                  <c:v>-24.7</c:v>
                </c:pt>
                <c:pt idx="52">
                  <c:v>-24.7</c:v>
                </c:pt>
                <c:pt idx="53">
                  <c:v>-24.76</c:v>
                </c:pt>
                <c:pt idx="54">
                  <c:v>-24.89</c:v>
                </c:pt>
                <c:pt idx="55">
                  <c:v>-24.89</c:v>
                </c:pt>
                <c:pt idx="56">
                  <c:v>-24.95</c:v>
                </c:pt>
                <c:pt idx="57">
                  <c:v>-24.95</c:v>
                </c:pt>
                <c:pt idx="58">
                  <c:v>-24.98</c:v>
                </c:pt>
                <c:pt idx="59">
                  <c:v>-25.07</c:v>
                </c:pt>
                <c:pt idx="60">
                  <c:v>-25.07</c:v>
                </c:pt>
                <c:pt idx="61">
                  <c:v>-25.1</c:v>
                </c:pt>
                <c:pt idx="62">
                  <c:v>-25.1</c:v>
                </c:pt>
                <c:pt idx="63">
                  <c:v>-25.1</c:v>
                </c:pt>
                <c:pt idx="64">
                  <c:v>-25.13</c:v>
                </c:pt>
                <c:pt idx="65">
                  <c:v>-25.26</c:v>
                </c:pt>
                <c:pt idx="66">
                  <c:v>-25.29</c:v>
                </c:pt>
                <c:pt idx="67">
                  <c:v>-25.34</c:v>
                </c:pt>
                <c:pt idx="68">
                  <c:v>-25.36</c:v>
                </c:pt>
                <c:pt idx="69">
                  <c:v>-25.39</c:v>
                </c:pt>
                <c:pt idx="70">
                  <c:v>-25.41</c:v>
                </c:pt>
                <c:pt idx="71">
                  <c:v>-25.42</c:v>
                </c:pt>
                <c:pt idx="72">
                  <c:v>-25.58</c:v>
                </c:pt>
                <c:pt idx="73">
                  <c:v>-25.66</c:v>
                </c:pt>
                <c:pt idx="74">
                  <c:v>-25.66</c:v>
                </c:pt>
                <c:pt idx="75">
                  <c:v>-25.66</c:v>
                </c:pt>
                <c:pt idx="76">
                  <c:v>-25.7</c:v>
                </c:pt>
                <c:pt idx="77">
                  <c:v>-25.7</c:v>
                </c:pt>
                <c:pt idx="78">
                  <c:v>-25.74</c:v>
                </c:pt>
                <c:pt idx="79">
                  <c:v>-25.74</c:v>
                </c:pt>
                <c:pt idx="80">
                  <c:v>-25.76</c:v>
                </c:pt>
                <c:pt idx="81">
                  <c:v>-25.81</c:v>
                </c:pt>
                <c:pt idx="82">
                  <c:v>-25.81</c:v>
                </c:pt>
                <c:pt idx="83">
                  <c:v>-25.84</c:v>
                </c:pt>
                <c:pt idx="84">
                  <c:v>-25.93</c:v>
                </c:pt>
                <c:pt idx="85">
                  <c:v>-25.93</c:v>
                </c:pt>
                <c:pt idx="86">
                  <c:v>-25.96</c:v>
                </c:pt>
                <c:pt idx="87">
                  <c:v>-26</c:v>
                </c:pt>
                <c:pt idx="88">
                  <c:v>-26.09</c:v>
                </c:pt>
                <c:pt idx="89">
                  <c:v>-26.09</c:v>
                </c:pt>
                <c:pt idx="90">
                  <c:v>-26.09</c:v>
                </c:pt>
                <c:pt idx="91">
                  <c:v>-26.12</c:v>
                </c:pt>
                <c:pt idx="92">
                  <c:v>-26.15</c:v>
                </c:pt>
                <c:pt idx="93">
                  <c:v>-26.18</c:v>
                </c:pt>
                <c:pt idx="94">
                  <c:v>-26.21</c:v>
                </c:pt>
                <c:pt idx="95">
                  <c:v>-26.28</c:v>
                </c:pt>
                <c:pt idx="96">
                  <c:v>-26.35</c:v>
                </c:pt>
                <c:pt idx="97">
                  <c:v>-26.39</c:v>
                </c:pt>
                <c:pt idx="98">
                  <c:v>-26.41</c:v>
                </c:pt>
                <c:pt idx="99">
                  <c:v>-26.44</c:v>
                </c:pt>
                <c:pt idx="100">
                  <c:v>-26.68</c:v>
                </c:pt>
                <c:pt idx="101">
                  <c:v>-26.68</c:v>
                </c:pt>
                <c:pt idx="102">
                  <c:v>-26.77</c:v>
                </c:pt>
                <c:pt idx="103">
                  <c:v>-26.97</c:v>
                </c:pt>
                <c:pt idx="104">
                  <c:v>-26.97</c:v>
                </c:pt>
                <c:pt idx="105">
                  <c:v>-27.07</c:v>
                </c:pt>
                <c:pt idx="106">
                  <c:v>-27.09</c:v>
                </c:pt>
                <c:pt idx="107">
                  <c:v>-27.1</c:v>
                </c:pt>
                <c:pt idx="108">
                  <c:v>-27.2</c:v>
                </c:pt>
                <c:pt idx="109">
                  <c:v>-27.2</c:v>
                </c:pt>
                <c:pt idx="110">
                  <c:v>-27.23</c:v>
                </c:pt>
                <c:pt idx="111">
                  <c:v>-27.43</c:v>
                </c:pt>
                <c:pt idx="112">
                  <c:v>-27.48</c:v>
                </c:pt>
                <c:pt idx="113">
                  <c:v>-27.57</c:v>
                </c:pt>
                <c:pt idx="114">
                  <c:v>-27.8</c:v>
                </c:pt>
                <c:pt idx="115">
                  <c:v>-27.94</c:v>
                </c:pt>
                <c:pt idx="116">
                  <c:v>-28.37</c:v>
                </c:pt>
                <c:pt idx="117">
                  <c:v>-28.53</c:v>
                </c:pt>
                <c:pt idx="118">
                  <c:v>-28.66</c:v>
                </c:pt>
                <c:pt idx="119">
                  <c:v>-29.44</c:v>
                </c:pt>
              </c:numCache>
            </c:numRef>
          </c:xVal>
          <c:yVal>
            <c:numRef>
              <c:f>b928_9!$L$9:$L$205</c:f>
              <c:numCache>
                <c:formatCode>General</c:formatCode>
                <c:ptCount val="197"/>
                <c:pt idx="0">
                  <c:v>5856906.3336849036</c:v>
                </c:pt>
                <c:pt idx="1">
                  <c:v>6703602.2774061542</c:v>
                </c:pt>
                <c:pt idx="2">
                  <c:v>9701978.9025021512</c:v>
                </c:pt>
                <c:pt idx="3">
                  <c:v>12072463.783255005</c:v>
                </c:pt>
                <c:pt idx="4">
                  <c:v>15174502.869030874</c:v>
                </c:pt>
                <c:pt idx="5">
                  <c:v>19274602.687956713</c:v>
                </c:pt>
                <c:pt idx="6">
                  <c:v>23443706.413967993</c:v>
                </c:pt>
                <c:pt idx="7">
                  <c:v>27514424.769201197</c:v>
                </c:pt>
                <c:pt idx="8">
                  <c:v>32004541.64045791</c:v>
                </c:pt>
                <c:pt idx="9">
                  <c:v>35099279.237133525</c:v>
                </c:pt>
                <c:pt idx="10">
                  <c:v>39004690.73833327</c:v>
                </c:pt>
                <c:pt idx="11">
                  <c:v>41837298.109727688</c:v>
                </c:pt>
                <c:pt idx="12">
                  <c:v>46407953.471102677</c:v>
                </c:pt>
                <c:pt idx="13">
                  <c:v>50901312.934757583</c:v>
                </c:pt>
                <c:pt idx="14">
                  <c:v>55000150.668056689</c:v>
                </c:pt>
                <c:pt idx="15">
                  <c:v>58980750.491613604</c:v>
                </c:pt>
                <c:pt idx="16">
                  <c:v>63711784.27471707</c:v>
                </c:pt>
                <c:pt idx="17">
                  <c:v>67303876.819694057</c:v>
                </c:pt>
                <c:pt idx="18">
                  <c:v>70607956.351124495</c:v>
                </c:pt>
                <c:pt idx="19">
                  <c:v>75131958.991161987</c:v>
                </c:pt>
                <c:pt idx="20">
                  <c:v>79937929.383395687</c:v>
                </c:pt>
                <c:pt idx="21">
                  <c:v>82903146.911266923</c:v>
                </c:pt>
                <c:pt idx="22">
                  <c:v>87686576.380155668</c:v>
                </c:pt>
                <c:pt idx="23">
                  <c:v>92143036.819062978</c:v>
                </c:pt>
                <c:pt idx="24">
                  <c:v>95739697.814298585</c:v>
                </c:pt>
                <c:pt idx="25">
                  <c:v>100118995.88316819</c:v>
                </c:pt>
                <c:pt idx="26">
                  <c:v>103532611.83279403</c:v>
                </c:pt>
                <c:pt idx="27">
                  <c:v>109049443.1682522</c:v>
                </c:pt>
                <c:pt idx="28">
                  <c:v>114178011.36433348</c:v>
                </c:pt>
                <c:pt idx="29">
                  <c:v>117715958.17974681</c:v>
                </c:pt>
                <c:pt idx="30">
                  <c:v>122686491.97263919</c:v>
                </c:pt>
                <c:pt idx="31">
                  <c:v>128205387.4054831</c:v>
                </c:pt>
                <c:pt idx="32">
                  <c:v>133157733.13842042</c:v>
                </c:pt>
                <c:pt idx="33">
                  <c:v>133872583.74366964</c:v>
                </c:pt>
                <c:pt idx="34">
                  <c:v>139400615.59253022</c:v>
                </c:pt>
                <c:pt idx="35">
                  <c:v>144241508.13606352</c:v>
                </c:pt>
                <c:pt idx="36">
                  <c:v>150047960.14574653</c:v>
                </c:pt>
                <c:pt idx="37">
                  <c:v>155926277.51189137</c:v>
                </c:pt>
                <c:pt idx="38">
                  <c:v>161722686.81605721</c:v>
                </c:pt>
                <c:pt idx="39">
                  <c:v>168061922.72657102</c:v>
                </c:pt>
                <c:pt idx="40">
                  <c:v>173694524.44953534</c:v>
                </c:pt>
                <c:pt idx="41">
                  <c:v>179232654.17431906</c:v>
                </c:pt>
                <c:pt idx="42">
                  <c:v>185328084.37055546</c:v>
                </c:pt>
                <c:pt idx="43">
                  <c:v>190667997.44281787</c:v>
                </c:pt>
                <c:pt idx="44">
                  <c:v>197427062.19508895</c:v>
                </c:pt>
                <c:pt idx="45">
                  <c:v>203938094.93655133</c:v>
                </c:pt>
                <c:pt idx="46">
                  <c:v>208796235.08704123</c:v>
                </c:pt>
                <c:pt idx="47">
                  <c:v>215834993.96983987</c:v>
                </c:pt>
                <c:pt idx="48">
                  <c:v>222436691.80924758</c:v>
                </c:pt>
                <c:pt idx="49">
                  <c:v>229314890.34355861</c:v>
                </c:pt>
                <c:pt idx="50">
                  <c:v>236657490.81221557</c:v>
                </c:pt>
                <c:pt idx="51">
                  <c:v>241890193.53189957</c:v>
                </c:pt>
                <c:pt idx="52">
                  <c:v>249450360.37706596</c:v>
                </c:pt>
                <c:pt idx="53">
                  <c:v>255979052.45764911</c:v>
                </c:pt>
                <c:pt idx="54">
                  <c:v>261201939.68181732</c:v>
                </c:pt>
                <c:pt idx="55">
                  <c:v>269113755.96897262</c:v>
                </c:pt>
                <c:pt idx="56">
                  <c:v>275923526.00488418</c:v>
                </c:pt>
                <c:pt idx="57">
                  <c:v>284088531.0485968</c:v>
                </c:pt>
                <c:pt idx="58">
                  <c:v>291762925.72614866</c:v>
                </c:pt>
                <c:pt idx="59">
                  <c:v>298286607.27770722</c:v>
                </c:pt>
                <c:pt idx="60">
                  <c:v>306863312.16494703</c:v>
                </c:pt>
                <c:pt idx="61">
                  <c:v>314935596.08122587</c:v>
                </c:pt>
                <c:pt idx="62">
                  <c:v>323810635.92485696</c:v>
                </c:pt>
                <c:pt idx="63">
                  <c:v>332842764.25006497</c:v>
                </c:pt>
                <c:pt idx="64">
                  <c:v>341379499.8346985</c:v>
                </c:pt>
                <c:pt idx="65">
                  <c:v>347807149.21715522</c:v>
                </c:pt>
                <c:pt idx="66">
                  <c:v>356648419.47946405</c:v>
                </c:pt>
                <c:pt idx="67">
                  <c:v>365189530.14187944</c:v>
                </c:pt>
                <c:pt idx="68">
                  <c:v>374620923.94071269</c:v>
                </c:pt>
                <c:pt idx="69">
                  <c:v>384003191.74808758</c:v>
                </c:pt>
                <c:pt idx="70">
                  <c:v>393826260.19189572</c:v>
                </c:pt>
                <c:pt idx="71">
                  <c:v>404103793.25244844</c:v>
                </c:pt>
                <c:pt idx="72">
                  <c:v>410812187.63864106</c:v>
                </c:pt>
                <c:pt idx="73">
                  <c:v>419679949.62130052</c:v>
                </c:pt>
                <c:pt idx="74">
                  <c:v>430895828.10341817</c:v>
                </c:pt>
                <c:pt idx="75">
                  <c:v>442363769.78076851</c:v>
                </c:pt>
                <c:pt idx="76">
                  <c:v>453018829.5574888</c:v>
                </c:pt>
                <c:pt idx="77">
                  <c:v>465026487.76148301</c:v>
                </c:pt>
                <c:pt idx="78">
                  <c:v>476231287.80768418</c:v>
                </c:pt>
                <c:pt idx="79">
                  <c:v>488831975.62911415</c:v>
                </c:pt>
                <c:pt idx="80">
                  <c:v>501199632.79304779</c:v>
                </c:pt>
                <c:pt idx="81">
                  <c:v>513057198.46596533</c:v>
                </c:pt>
                <c:pt idx="82">
                  <c:v>526666056.37831551</c:v>
                </c:pt>
                <c:pt idx="83">
                  <c:v>539796923.9371115</c:v>
                </c:pt>
                <c:pt idx="84">
                  <c:v>551563816.08002591</c:v>
                </c:pt>
                <c:pt idx="85">
                  <c:v>566356212.0452255</c:v>
                </c:pt>
                <c:pt idx="86">
                  <c:v>580701603.2979399</c:v>
                </c:pt>
                <c:pt idx="87">
                  <c:v>595204493.39713407</c:v>
                </c:pt>
                <c:pt idx="88">
                  <c:v>608641698.51762557</c:v>
                </c:pt>
                <c:pt idx="89">
                  <c:v>625374408.33520174</c:v>
                </c:pt>
                <c:pt idx="90">
                  <c:v>642674435.53013349</c:v>
                </c:pt>
                <c:pt idx="91">
                  <c:v>659640016.5878489</c:v>
                </c:pt>
                <c:pt idx="92">
                  <c:v>677246633.83264661</c:v>
                </c:pt>
                <c:pt idx="93">
                  <c:v>695543347.56254828</c:v>
                </c:pt>
                <c:pt idx="94">
                  <c:v>714585004.64871323</c:v>
                </c:pt>
                <c:pt idx="95">
                  <c:v>733105321.26384497</c:v>
                </c:pt>
                <c:pt idx="96">
                  <c:v>752453073.18260384</c:v>
                </c:pt>
                <c:pt idx="97">
                  <c:v>773755124.19102752</c:v>
                </c:pt>
                <c:pt idx="98">
                  <c:v>796795958.94235015</c:v>
                </c:pt>
                <c:pt idx="99">
                  <c:v>820636524.71398473</c:v>
                </c:pt>
                <c:pt idx="100">
                  <c:v>837928368.59685242</c:v>
                </c:pt>
                <c:pt idx="101">
                  <c:v>865518975.8728354</c:v>
                </c:pt>
                <c:pt idx="102">
                  <c:v>891151873.03853571</c:v>
                </c:pt>
                <c:pt idx="103">
                  <c:v>913808316.31416738</c:v>
                </c:pt>
                <c:pt idx="104">
                  <c:v>946742448.10500133</c:v>
                </c:pt>
                <c:pt idx="105">
                  <c:v>977579275.73775399</c:v>
                </c:pt>
                <c:pt idx="106">
                  <c:v>1014503510.1969665</c:v>
                </c:pt>
                <c:pt idx="107">
                  <c:v>1054900425.6345855</c:v>
                </c:pt>
                <c:pt idx="108">
                  <c:v>1094721686.7875867</c:v>
                </c:pt>
                <c:pt idx="109">
                  <c:v>1143358655.3352962</c:v>
                </c:pt>
                <c:pt idx="110">
                  <c:v>1195717458.0551393</c:v>
                </c:pt>
                <c:pt idx="111">
                  <c:v>1246042710.9563003</c:v>
                </c:pt>
                <c:pt idx="112">
                  <c:v>1311626548.9532862</c:v>
                </c:pt>
                <c:pt idx="113">
                  <c:v>1385568249.0541778</c:v>
                </c:pt>
                <c:pt idx="114">
                  <c:v>1465818583.158802</c:v>
                </c:pt>
                <c:pt idx="115">
                  <c:v>1571367436.719326</c:v>
                </c:pt>
                <c:pt idx="116">
                  <c:v>1689811103.5833926</c:v>
                </c:pt>
                <c:pt idx="117">
                  <c:v>1884989471.8331754</c:v>
                </c:pt>
                <c:pt idx="118">
                  <c:v>2228659309.3086495</c:v>
                </c:pt>
                <c:pt idx="119">
                  <c:v>0</c:v>
                </c:pt>
              </c:numCache>
            </c:numRef>
          </c:yVal>
          <c:smooth val="0"/>
        </c:ser>
        <c:ser>
          <c:idx val="20"/>
          <c:order val="17"/>
          <c:tx>
            <c:v>B929 Filter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b929_1!$A$9:$A$205</c:f>
              <c:numCache>
                <c:formatCode>General</c:formatCode>
                <c:ptCount val="197"/>
                <c:pt idx="0">
                  <c:v>-10.85</c:v>
                </c:pt>
                <c:pt idx="1">
                  <c:v>-11.94</c:v>
                </c:pt>
                <c:pt idx="2">
                  <c:v>-12.31</c:v>
                </c:pt>
                <c:pt idx="3">
                  <c:v>-12.72</c:v>
                </c:pt>
                <c:pt idx="4">
                  <c:v>-12.83</c:v>
                </c:pt>
                <c:pt idx="5">
                  <c:v>-13.04</c:v>
                </c:pt>
                <c:pt idx="6">
                  <c:v>-13.1</c:v>
                </c:pt>
                <c:pt idx="7">
                  <c:v>-13.32</c:v>
                </c:pt>
                <c:pt idx="8">
                  <c:v>-13.6</c:v>
                </c:pt>
                <c:pt idx="9">
                  <c:v>-13.68</c:v>
                </c:pt>
                <c:pt idx="10">
                  <c:v>-13.71</c:v>
                </c:pt>
                <c:pt idx="11">
                  <c:v>-13.77</c:v>
                </c:pt>
                <c:pt idx="12">
                  <c:v>-13.87</c:v>
                </c:pt>
                <c:pt idx="13">
                  <c:v>-14.03</c:v>
                </c:pt>
                <c:pt idx="14">
                  <c:v>-14.19</c:v>
                </c:pt>
                <c:pt idx="15">
                  <c:v>-14.24</c:v>
                </c:pt>
                <c:pt idx="16">
                  <c:v>-14.29</c:v>
                </c:pt>
                <c:pt idx="17">
                  <c:v>-14.32</c:v>
                </c:pt>
                <c:pt idx="18">
                  <c:v>-14.38</c:v>
                </c:pt>
                <c:pt idx="19">
                  <c:v>-14.4</c:v>
                </c:pt>
                <c:pt idx="20">
                  <c:v>-14.46</c:v>
                </c:pt>
                <c:pt idx="21">
                  <c:v>-14.46</c:v>
                </c:pt>
                <c:pt idx="22">
                  <c:v>-14.58</c:v>
                </c:pt>
                <c:pt idx="23">
                  <c:v>-14.58</c:v>
                </c:pt>
                <c:pt idx="24">
                  <c:v>-14.69</c:v>
                </c:pt>
                <c:pt idx="25">
                  <c:v>-14.69</c:v>
                </c:pt>
                <c:pt idx="26">
                  <c:v>-14.74</c:v>
                </c:pt>
                <c:pt idx="27">
                  <c:v>-14.78</c:v>
                </c:pt>
                <c:pt idx="28">
                  <c:v>-14.85</c:v>
                </c:pt>
                <c:pt idx="29">
                  <c:v>-14.89</c:v>
                </c:pt>
                <c:pt idx="30">
                  <c:v>-15.03</c:v>
                </c:pt>
                <c:pt idx="31">
                  <c:v>-15.03</c:v>
                </c:pt>
                <c:pt idx="32">
                  <c:v>-15.07</c:v>
                </c:pt>
                <c:pt idx="33">
                  <c:v>-15.07</c:v>
                </c:pt>
                <c:pt idx="34">
                  <c:v>-15.12</c:v>
                </c:pt>
                <c:pt idx="35">
                  <c:v>-15.21</c:v>
                </c:pt>
                <c:pt idx="36">
                  <c:v>-15.33</c:v>
                </c:pt>
                <c:pt idx="37">
                  <c:v>-15.43</c:v>
                </c:pt>
                <c:pt idx="38">
                  <c:v>-15.47</c:v>
                </c:pt>
                <c:pt idx="39">
                  <c:v>-15.54</c:v>
                </c:pt>
                <c:pt idx="40">
                  <c:v>-15.54</c:v>
                </c:pt>
                <c:pt idx="41">
                  <c:v>-15.56</c:v>
                </c:pt>
                <c:pt idx="42">
                  <c:v>-15.61</c:v>
                </c:pt>
                <c:pt idx="43">
                  <c:v>-15.62</c:v>
                </c:pt>
                <c:pt idx="44">
                  <c:v>-15.65</c:v>
                </c:pt>
                <c:pt idx="45">
                  <c:v>-15.65</c:v>
                </c:pt>
                <c:pt idx="46">
                  <c:v>-15.66</c:v>
                </c:pt>
                <c:pt idx="47">
                  <c:v>-15.72</c:v>
                </c:pt>
                <c:pt idx="48">
                  <c:v>-15.72</c:v>
                </c:pt>
                <c:pt idx="49">
                  <c:v>-15.72</c:v>
                </c:pt>
                <c:pt idx="50">
                  <c:v>-15.73</c:v>
                </c:pt>
                <c:pt idx="51">
                  <c:v>-15.76</c:v>
                </c:pt>
                <c:pt idx="52">
                  <c:v>-15.8</c:v>
                </c:pt>
                <c:pt idx="53">
                  <c:v>-15.8</c:v>
                </c:pt>
                <c:pt idx="54">
                  <c:v>-15.82</c:v>
                </c:pt>
                <c:pt idx="55">
                  <c:v>-16.09</c:v>
                </c:pt>
                <c:pt idx="56">
                  <c:v>-16.13</c:v>
                </c:pt>
                <c:pt idx="57">
                  <c:v>-16.14</c:v>
                </c:pt>
                <c:pt idx="58">
                  <c:v>-16.190000000000001</c:v>
                </c:pt>
                <c:pt idx="59">
                  <c:v>-16.190000000000001</c:v>
                </c:pt>
                <c:pt idx="60">
                  <c:v>-16.21</c:v>
                </c:pt>
                <c:pt idx="61">
                  <c:v>-16.23</c:v>
                </c:pt>
                <c:pt idx="62">
                  <c:v>-16.309999999999999</c:v>
                </c:pt>
                <c:pt idx="63">
                  <c:v>-16.39</c:v>
                </c:pt>
                <c:pt idx="64">
                  <c:v>-16.39</c:v>
                </c:pt>
                <c:pt idx="65">
                  <c:v>-16.45</c:v>
                </c:pt>
                <c:pt idx="66">
                  <c:v>-16.53</c:v>
                </c:pt>
                <c:pt idx="67">
                  <c:v>-16.53</c:v>
                </c:pt>
                <c:pt idx="68">
                  <c:v>-16.55</c:v>
                </c:pt>
                <c:pt idx="69">
                  <c:v>-16.55</c:v>
                </c:pt>
                <c:pt idx="70">
                  <c:v>-16.57</c:v>
                </c:pt>
                <c:pt idx="71">
                  <c:v>-16.600000000000001</c:v>
                </c:pt>
                <c:pt idx="72">
                  <c:v>-16.64</c:v>
                </c:pt>
                <c:pt idx="73">
                  <c:v>-16.649999999999999</c:v>
                </c:pt>
                <c:pt idx="74">
                  <c:v>-16.649999999999999</c:v>
                </c:pt>
                <c:pt idx="75">
                  <c:v>-16.7</c:v>
                </c:pt>
                <c:pt idx="76">
                  <c:v>-16.72</c:v>
                </c:pt>
                <c:pt idx="77">
                  <c:v>-16.850000000000001</c:v>
                </c:pt>
                <c:pt idx="78">
                  <c:v>-16.850000000000001</c:v>
                </c:pt>
                <c:pt idx="79">
                  <c:v>-16.850000000000001</c:v>
                </c:pt>
                <c:pt idx="80">
                  <c:v>-16.850000000000001</c:v>
                </c:pt>
                <c:pt idx="81">
                  <c:v>-16.87</c:v>
                </c:pt>
                <c:pt idx="82">
                  <c:v>-16.899999999999999</c:v>
                </c:pt>
                <c:pt idx="83">
                  <c:v>-16.95</c:v>
                </c:pt>
                <c:pt idx="84">
                  <c:v>-17.04</c:v>
                </c:pt>
                <c:pt idx="85">
                  <c:v>-17.059999999999999</c:v>
                </c:pt>
                <c:pt idx="86">
                  <c:v>-17.079999999999998</c:v>
                </c:pt>
                <c:pt idx="87">
                  <c:v>-17.079999999999998</c:v>
                </c:pt>
                <c:pt idx="88">
                  <c:v>-17.079999999999998</c:v>
                </c:pt>
                <c:pt idx="89">
                  <c:v>-17.11</c:v>
                </c:pt>
                <c:pt idx="90">
                  <c:v>-17.11</c:v>
                </c:pt>
                <c:pt idx="91">
                  <c:v>-17.11</c:v>
                </c:pt>
                <c:pt idx="92">
                  <c:v>-17.21</c:v>
                </c:pt>
                <c:pt idx="93">
                  <c:v>-17.23</c:v>
                </c:pt>
                <c:pt idx="94">
                  <c:v>-17.28</c:v>
                </c:pt>
                <c:pt idx="95">
                  <c:v>-17.28</c:v>
                </c:pt>
                <c:pt idx="96">
                  <c:v>-17.29</c:v>
                </c:pt>
                <c:pt idx="97">
                  <c:v>-17.32</c:v>
                </c:pt>
                <c:pt idx="98">
                  <c:v>-17.34</c:v>
                </c:pt>
                <c:pt idx="99">
                  <c:v>-17.37</c:v>
                </c:pt>
                <c:pt idx="100">
                  <c:v>-17.39</c:v>
                </c:pt>
                <c:pt idx="101">
                  <c:v>-17.39</c:v>
                </c:pt>
                <c:pt idx="102">
                  <c:v>-17.47</c:v>
                </c:pt>
                <c:pt idx="103">
                  <c:v>-17.489999999999998</c:v>
                </c:pt>
                <c:pt idx="104">
                  <c:v>-17.53</c:v>
                </c:pt>
                <c:pt idx="105">
                  <c:v>-17.55</c:v>
                </c:pt>
                <c:pt idx="106">
                  <c:v>-17.55</c:v>
                </c:pt>
                <c:pt idx="107">
                  <c:v>-17.57</c:v>
                </c:pt>
                <c:pt idx="108">
                  <c:v>-17.579999999999998</c:v>
                </c:pt>
                <c:pt idx="109">
                  <c:v>-17.72</c:v>
                </c:pt>
                <c:pt idx="110">
                  <c:v>-17.809999999999999</c:v>
                </c:pt>
                <c:pt idx="111">
                  <c:v>-17.850000000000001</c:v>
                </c:pt>
                <c:pt idx="112">
                  <c:v>-17.989999999999998</c:v>
                </c:pt>
                <c:pt idx="113">
                  <c:v>-18.010000000000002</c:v>
                </c:pt>
                <c:pt idx="114">
                  <c:v>-18.03</c:v>
                </c:pt>
                <c:pt idx="115">
                  <c:v>-18.04</c:v>
                </c:pt>
                <c:pt idx="116">
                  <c:v>-18.079999999999998</c:v>
                </c:pt>
                <c:pt idx="117">
                  <c:v>-18.13</c:v>
                </c:pt>
                <c:pt idx="118">
                  <c:v>-18.29</c:v>
                </c:pt>
                <c:pt idx="119">
                  <c:v>-18.309999999999999</c:v>
                </c:pt>
                <c:pt idx="120">
                  <c:v>-18.37</c:v>
                </c:pt>
                <c:pt idx="121">
                  <c:v>-18.39</c:v>
                </c:pt>
                <c:pt idx="122">
                  <c:v>-18.559999999999999</c:v>
                </c:pt>
                <c:pt idx="123">
                  <c:v>-18.63</c:v>
                </c:pt>
                <c:pt idx="124">
                  <c:v>-18.899999999999999</c:v>
                </c:pt>
                <c:pt idx="125">
                  <c:v>-18.96</c:v>
                </c:pt>
                <c:pt idx="126">
                  <c:v>-19.29</c:v>
                </c:pt>
                <c:pt idx="127">
                  <c:v>-20.18</c:v>
                </c:pt>
              </c:numCache>
            </c:numRef>
          </c:xVal>
          <c:yVal>
            <c:numRef>
              <c:f>b929_1!$L$9:$L$205</c:f>
              <c:numCache>
                <c:formatCode>General</c:formatCode>
                <c:ptCount val="197"/>
                <c:pt idx="0">
                  <c:v>147567.74524717091</c:v>
                </c:pt>
                <c:pt idx="1">
                  <c:v>222377.20958418498</c:v>
                </c:pt>
                <c:pt idx="2">
                  <c:v>299633.1716618067</c:v>
                </c:pt>
                <c:pt idx="3">
                  <c:v>377125.94937883329</c:v>
                </c:pt>
                <c:pt idx="4">
                  <c:v>456549.18874262064</c:v>
                </c:pt>
                <c:pt idx="5">
                  <c:v>536074.95503837639</c:v>
                </c:pt>
                <c:pt idx="6">
                  <c:v>617025.84949735412</c:v>
                </c:pt>
                <c:pt idx="7">
                  <c:v>697718.5584589045</c:v>
                </c:pt>
                <c:pt idx="8">
                  <c:v>778601.72857966961</c:v>
                </c:pt>
                <c:pt idx="9">
                  <c:v>861401.86978578323</c:v>
                </c:pt>
                <c:pt idx="10">
                  <c:v>945241.45528687432</c:v>
                </c:pt>
                <c:pt idx="11">
                  <c:v>1029591.1780231908</c:v>
                </c:pt>
                <c:pt idx="12">
                  <c:v>1114377.2079522028</c:v>
                </c:pt>
                <c:pt idx="13">
                  <c:v>1199426.833279016</c:v>
                </c:pt>
                <c:pt idx="14">
                  <c:v>1285165.0427287528</c:v>
                </c:pt>
                <c:pt idx="15">
                  <c:v>1372533.0305784973</c:v>
                </c:pt>
                <c:pt idx="16">
                  <c:v>1460680.7779092626</c:v>
                </c:pt>
                <c:pt idx="17">
                  <c:v>1549793.9878046766</c:v>
                </c:pt>
                <c:pt idx="18">
                  <c:v>1639459.9079946214</c:v>
                </c:pt>
                <c:pt idx="19">
                  <c:v>1730300.1960279206</c:v>
                </c:pt>
                <c:pt idx="20">
                  <c:v>1821628.7644863448</c:v>
                </c:pt>
                <c:pt idx="21">
                  <c:v>1914353.647250369</c:v>
                </c:pt>
                <c:pt idx="22">
                  <c:v>2006854.5694562795</c:v>
                </c:pt>
                <c:pt idx="23">
                  <c:v>2101354.1179559203</c:v>
                </c:pt>
                <c:pt idx="24">
                  <c:v>2195712.8107904019</c:v>
                </c:pt>
                <c:pt idx="25">
                  <c:v>2292056.2818907248</c:v>
                </c:pt>
                <c:pt idx="26">
                  <c:v>2388855.8745740205</c:v>
                </c:pt>
                <c:pt idx="27">
                  <c:v>2486715.7153089065</c:v>
                </c:pt>
                <c:pt idx="28">
                  <c:v>2585248.2961784597</c:v>
                </c:pt>
                <c:pt idx="29">
                  <c:v>2685087.036819716</c:v>
                </c:pt>
                <c:pt idx="30">
                  <c:v>2784862.532555873</c:v>
                </c:pt>
                <c:pt idx="31">
                  <c:v>2887196.3753650705</c:v>
                </c:pt>
                <c:pt idx="32">
                  <c:v>2990156.502197552</c:v>
                </c:pt>
                <c:pt idx="33">
                  <c:v>3094656.1806244375</c:v>
                </c:pt>
                <c:pt idx="34">
                  <c:v>3199707.7680415283</c:v>
                </c:pt>
                <c:pt idx="35">
                  <c:v>3305422.4324847637</c:v>
                </c:pt>
                <c:pt idx="36">
                  <c:v>3411901.7485739095</c:v>
                </c:pt>
                <c:pt idx="37">
                  <c:v>3519765.8385651493</c:v>
                </c:pt>
                <c:pt idx="38">
                  <c:v>3629588.9803385856</c:v>
                </c:pt>
                <c:pt idx="39">
                  <c:v>3740254.8185031479</c:v>
                </c:pt>
                <c:pt idx="40">
                  <c:v>3853114.6464545438</c:v>
                </c:pt>
                <c:pt idx="41">
                  <c:v>3967012.4510051799</c:v>
                </c:pt>
                <c:pt idx="42">
                  <c:v>4081836.8524781032</c:v>
                </c:pt>
                <c:pt idx="43">
                  <c:v>4198567.0613780683</c:v>
                </c:pt>
                <c:pt idx="44">
                  <c:v>4316420.7912328094</c:v>
                </c:pt>
                <c:pt idx="45">
                  <c:v>4436120.7714693677</c:v>
                </c:pt>
                <c:pt idx="46">
                  <c:v>4557150.9403861966</c:v>
                </c:pt>
                <c:pt idx="47">
                  <c:v>4678982.9431726243</c:v>
                </c:pt>
                <c:pt idx="48">
                  <c:v>4803200.0207476513</c:v>
                </c:pt>
                <c:pt idx="49">
                  <c:v>4928999.5240065781</c:v>
                </c:pt>
                <c:pt idx="50">
                  <c:v>5056280.1784550706</c:v>
                </c:pt>
                <c:pt idx="51">
                  <c:v>5184939.2134646764</c:v>
                </c:pt>
                <c:pt idx="52">
                  <c:v>5315157.6355081331</c:v>
                </c:pt>
                <c:pt idx="53">
                  <c:v>5447711.6721762689</c:v>
                </c:pt>
                <c:pt idx="54">
                  <c:v>5581776.11831549</c:v>
                </c:pt>
                <c:pt idx="55">
                  <c:v>5713815.3047806863</c:v>
                </c:pt>
                <c:pt idx="56">
                  <c:v>5851277.8177701002</c:v>
                </c:pt>
                <c:pt idx="57">
                  <c:v>5991188.0612589233</c:v>
                </c:pt>
                <c:pt idx="58">
                  <c:v>6132445.4981777025</c:v>
                </c:pt>
                <c:pt idx="59">
                  <c:v>6276610.5032137688</c:v>
                </c:pt>
                <c:pt idx="60">
                  <c:v>6422573.849150897</c:v>
                </c:pt>
                <c:pt idx="61">
                  <c:v>6570734.8394706333</c:v>
                </c:pt>
                <c:pt idx="62">
                  <c:v>6720118.3447648399</c:v>
                </c:pt>
                <c:pt idx="63">
                  <c:v>6871798.7739664661</c:v>
                </c:pt>
                <c:pt idx="64">
                  <c:v>7027315.8063007798</c:v>
                </c:pt>
                <c:pt idx="65">
                  <c:v>7184224.7740158886</c:v>
                </c:pt>
                <c:pt idx="66">
                  <c:v>7343300.0503762132</c:v>
                </c:pt>
                <c:pt idx="67">
                  <c:v>7506529.0139570246</c:v>
                </c:pt>
                <c:pt idx="68">
                  <c:v>7672119.7598739387</c:v>
                </c:pt>
                <c:pt idx="69">
                  <c:v>7840929.4681408666</c:v>
                </c:pt>
                <c:pt idx="70">
                  <c:v>8012290.6828403147</c:v>
                </c:pt>
                <c:pt idx="71">
                  <c:v>8186494.329804847</c:v>
                </c:pt>
                <c:pt idx="72">
                  <c:v>8363643.5679708831</c:v>
                </c:pt>
                <c:pt idx="73">
                  <c:v>8544645.4178660531</c:v>
                </c:pt>
                <c:pt idx="74">
                  <c:v>8729232.6138465181</c:v>
                </c:pt>
                <c:pt idx="75">
                  <c:v>8916333.9722325038</c:v>
                </c:pt>
                <c:pt idx="76">
                  <c:v>9107684.1447582003</c:v>
                </c:pt>
                <c:pt idx="77">
                  <c:v>9300526.4529564325</c:v>
                </c:pt>
                <c:pt idx="78">
                  <c:v>9500030.7627390753</c:v>
                </c:pt>
                <c:pt idx="79">
                  <c:v>9703648.8519851957</c:v>
                </c:pt>
                <c:pt idx="80">
                  <c:v>9911553.9512657635</c:v>
                </c:pt>
                <c:pt idx="81">
                  <c:v>10123501.93413084</c:v>
                </c:pt>
                <c:pt idx="82">
                  <c:v>10339897.795419458</c:v>
                </c:pt>
                <c:pt idx="83">
                  <c:v>10560723.2710451</c:v>
                </c:pt>
                <c:pt idx="84">
                  <c:v>10785722.684647691</c:v>
                </c:pt>
                <c:pt idx="85">
                  <c:v>11017630.319662845</c:v>
                </c:pt>
                <c:pt idx="86">
                  <c:v>11255134.353654997</c:v>
                </c:pt>
                <c:pt idx="87">
                  <c:v>11498977.050287062</c:v>
                </c:pt>
                <c:pt idx="88">
                  <c:v>11748993.631121011</c:v>
                </c:pt>
                <c:pt idx="89">
                  <c:v>12004805.028432529</c:v>
                </c:pt>
                <c:pt idx="90">
                  <c:v>12268157.367483933</c:v>
                </c:pt>
                <c:pt idx="91">
                  <c:v>12538725.729844553</c:v>
                </c:pt>
                <c:pt idx="92">
                  <c:v>12814528.301210562</c:v>
                </c:pt>
                <c:pt idx="93">
                  <c:v>13100295.780362841</c:v>
                </c:pt>
                <c:pt idx="94">
                  <c:v>13393861.676828727</c:v>
                </c:pt>
                <c:pt idx="95">
                  <c:v>13697735.728295781</c:v>
                </c:pt>
                <c:pt idx="96">
                  <c:v>14011008.292883215</c:v>
                </c:pt>
                <c:pt idx="97">
                  <c:v>14334056.892064789</c:v>
                </c:pt>
                <c:pt idx="98">
                  <c:v>14668331.076952817</c:v>
                </c:pt>
                <c:pt idx="99">
                  <c:v>15014093.469958277</c:v>
                </c:pt>
                <c:pt idx="100">
                  <c:v>15372711.36092406</c:v>
                </c:pt>
                <c:pt idx="101">
                  <c:v>15745401.91010898</c:v>
                </c:pt>
                <c:pt idx="102">
                  <c:v>16130604.696669392</c:v>
                </c:pt>
                <c:pt idx="103">
                  <c:v>16533190.811019154</c:v>
                </c:pt>
                <c:pt idx="104">
                  <c:v>16952388.147696044</c:v>
                </c:pt>
                <c:pt idx="105">
                  <c:v>17390806.916463904</c:v>
                </c:pt>
                <c:pt idx="106">
                  <c:v>17850198.00026527</c:v>
                </c:pt>
                <c:pt idx="107">
                  <c:v>18331455.05810748</c:v>
                </c:pt>
                <c:pt idx="108">
                  <c:v>18837705.360542286</c:v>
                </c:pt>
                <c:pt idx="109">
                  <c:v>19367633.534760106</c:v>
                </c:pt>
                <c:pt idx="110">
                  <c:v>19929404.669058241</c:v>
                </c:pt>
                <c:pt idx="111">
                  <c:v>20526863.181472156</c:v>
                </c:pt>
                <c:pt idx="112">
                  <c:v>21159787.121325135</c:v>
                </c:pt>
                <c:pt idx="113">
                  <c:v>21840453.239144504</c:v>
                </c:pt>
                <c:pt idx="114">
                  <c:v>22571626.927779242</c:v>
                </c:pt>
                <c:pt idx="115">
                  <c:v>23361731.103929769</c:v>
                </c:pt>
                <c:pt idx="116">
                  <c:v>24219656.562965959</c:v>
                </c:pt>
                <c:pt idx="117">
                  <c:v>25159175.862670179</c:v>
                </c:pt>
                <c:pt idx="118">
                  <c:v>26194036.6390124</c:v>
                </c:pt>
                <c:pt idx="119">
                  <c:v>27356437.644231465</c:v>
                </c:pt>
                <c:pt idx="120">
                  <c:v>28672881.126137596</c:v>
                </c:pt>
                <c:pt idx="121">
                  <c:v>30194396.067339901</c:v>
                </c:pt>
                <c:pt idx="122">
                  <c:v>31988310.246069647</c:v>
                </c:pt>
                <c:pt idx="123">
                  <c:v>34189071.598064348</c:v>
                </c:pt>
                <c:pt idx="124">
                  <c:v>37018439.792330407</c:v>
                </c:pt>
                <c:pt idx="125">
                  <c:v>41019740.872552484</c:v>
                </c:pt>
                <c:pt idx="126">
                  <c:v>47848603.565878808</c:v>
                </c:pt>
                <c:pt idx="127">
                  <c:v>0</c:v>
                </c:pt>
              </c:numCache>
            </c:numRef>
          </c:yVal>
          <c:smooth val="0"/>
        </c:ser>
        <c:ser>
          <c:idx val="21"/>
          <c:order val="18"/>
          <c:tx>
            <c:v>B929 Filter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b929_2!$A$9:$A$205</c:f>
              <c:numCache>
                <c:formatCode>General</c:formatCode>
                <c:ptCount val="197"/>
                <c:pt idx="0">
                  <c:v>-9.6</c:v>
                </c:pt>
                <c:pt idx="1">
                  <c:v>-13.05</c:v>
                </c:pt>
                <c:pt idx="2">
                  <c:v>-13.05</c:v>
                </c:pt>
                <c:pt idx="3">
                  <c:v>-13.67</c:v>
                </c:pt>
                <c:pt idx="4">
                  <c:v>-14.01</c:v>
                </c:pt>
                <c:pt idx="5">
                  <c:v>-14.1</c:v>
                </c:pt>
                <c:pt idx="6">
                  <c:v>-14.64</c:v>
                </c:pt>
                <c:pt idx="7">
                  <c:v>-14.65</c:v>
                </c:pt>
                <c:pt idx="8">
                  <c:v>-15.04</c:v>
                </c:pt>
                <c:pt idx="9">
                  <c:v>-15.11</c:v>
                </c:pt>
                <c:pt idx="10">
                  <c:v>-15.13</c:v>
                </c:pt>
                <c:pt idx="11">
                  <c:v>-15.16</c:v>
                </c:pt>
                <c:pt idx="12">
                  <c:v>-15.29</c:v>
                </c:pt>
                <c:pt idx="13">
                  <c:v>-15.37</c:v>
                </c:pt>
                <c:pt idx="14">
                  <c:v>-15.49</c:v>
                </c:pt>
                <c:pt idx="15">
                  <c:v>-15.51</c:v>
                </c:pt>
                <c:pt idx="16">
                  <c:v>-15.88</c:v>
                </c:pt>
                <c:pt idx="17">
                  <c:v>-15.91</c:v>
                </c:pt>
                <c:pt idx="18">
                  <c:v>-15.91</c:v>
                </c:pt>
                <c:pt idx="19">
                  <c:v>-15.95</c:v>
                </c:pt>
                <c:pt idx="20">
                  <c:v>-15.95</c:v>
                </c:pt>
                <c:pt idx="21">
                  <c:v>-15.99</c:v>
                </c:pt>
                <c:pt idx="22">
                  <c:v>-16.16</c:v>
                </c:pt>
                <c:pt idx="23">
                  <c:v>-16.25</c:v>
                </c:pt>
                <c:pt idx="24">
                  <c:v>-16.25</c:v>
                </c:pt>
                <c:pt idx="25">
                  <c:v>-16.27</c:v>
                </c:pt>
                <c:pt idx="26">
                  <c:v>-16.37</c:v>
                </c:pt>
                <c:pt idx="27">
                  <c:v>-16.440000000000001</c:v>
                </c:pt>
                <c:pt idx="28">
                  <c:v>-16.52</c:v>
                </c:pt>
                <c:pt idx="29">
                  <c:v>-16.55</c:v>
                </c:pt>
                <c:pt idx="30">
                  <c:v>-16.55</c:v>
                </c:pt>
                <c:pt idx="31">
                  <c:v>-16.71</c:v>
                </c:pt>
                <c:pt idx="32">
                  <c:v>-16.73</c:v>
                </c:pt>
                <c:pt idx="33">
                  <c:v>-16.84</c:v>
                </c:pt>
                <c:pt idx="34">
                  <c:v>-16.920000000000002</c:v>
                </c:pt>
                <c:pt idx="35">
                  <c:v>-16.96</c:v>
                </c:pt>
                <c:pt idx="36">
                  <c:v>-16.98</c:v>
                </c:pt>
                <c:pt idx="37">
                  <c:v>-17</c:v>
                </c:pt>
                <c:pt idx="38">
                  <c:v>-17</c:v>
                </c:pt>
                <c:pt idx="39">
                  <c:v>-17.02</c:v>
                </c:pt>
                <c:pt idx="40">
                  <c:v>-17.02</c:v>
                </c:pt>
                <c:pt idx="41">
                  <c:v>-17.02</c:v>
                </c:pt>
                <c:pt idx="42">
                  <c:v>-17.04</c:v>
                </c:pt>
                <c:pt idx="43">
                  <c:v>-17.059999999999999</c:v>
                </c:pt>
                <c:pt idx="44">
                  <c:v>-17.11</c:v>
                </c:pt>
                <c:pt idx="45">
                  <c:v>-17.11</c:v>
                </c:pt>
                <c:pt idx="46">
                  <c:v>-17.2</c:v>
                </c:pt>
                <c:pt idx="47">
                  <c:v>-17.21</c:v>
                </c:pt>
                <c:pt idx="48">
                  <c:v>-17.23</c:v>
                </c:pt>
                <c:pt idx="49">
                  <c:v>-17.25</c:v>
                </c:pt>
                <c:pt idx="50">
                  <c:v>-17.25</c:v>
                </c:pt>
                <c:pt idx="51">
                  <c:v>-17.27</c:v>
                </c:pt>
                <c:pt idx="52">
                  <c:v>-17.29</c:v>
                </c:pt>
                <c:pt idx="53">
                  <c:v>-17.29</c:v>
                </c:pt>
                <c:pt idx="54">
                  <c:v>-17.38</c:v>
                </c:pt>
                <c:pt idx="55">
                  <c:v>-17.48</c:v>
                </c:pt>
                <c:pt idx="56">
                  <c:v>-17.5</c:v>
                </c:pt>
                <c:pt idx="57">
                  <c:v>-17.57</c:v>
                </c:pt>
                <c:pt idx="58">
                  <c:v>-17.600000000000001</c:v>
                </c:pt>
                <c:pt idx="59">
                  <c:v>-17.670000000000002</c:v>
                </c:pt>
                <c:pt idx="60">
                  <c:v>-17.670000000000002</c:v>
                </c:pt>
                <c:pt idx="61">
                  <c:v>-17.670000000000002</c:v>
                </c:pt>
                <c:pt idx="62">
                  <c:v>-17.71</c:v>
                </c:pt>
                <c:pt idx="63">
                  <c:v>-17.739999999999998</c:v>
                </c:pt>
                <c:pt idx="64">
                  <c:v>-17.739999999999998</c:v>
                </c:pt>
                <c:pt idx="65">
                  <c:v>-17.739999999999998</c:v>
                </c:pt>
                <c:pt idx="66">
                  <c:v>-17.77</c:v>
                </c:pt>
                <c:pt idx="67">
                  <c:v>-17.829999999999998</c:v>
                </c:pt>
                <c:pt idx="68">
                  <c:v>-17.829999999999998</c:v>
                </c:pt>
                <c:pt idx="69">
                  <c:v>-17.829999999999998</c:v>
                </c:pt>
                <c:pt idx="70">
                  <c:v>-17.829999999999998</c:v>
                </c:pt>
                <c:pt idx="71">
                  <c:v>-17.850000000000001</c:v>
                </c:pt>
                <c:pt idx="72">
                  <c:v>-17.98</c:v>
                </c:pt>
                <c:pt idx="73">
                  <c:v>-18</c:v>
                </c:pt>
                <c:pt idx="74">
                  <c:v>-18.03</c:v>
                </c:pt>
                <c:pt idx="75">
                  <c:v>-18.059999999999999</c:v>
                </c:pt>
                <c:pt idx="76">
                  <c:v>-18.16</c:v>
                </c:pt>
                <c:pt idx="77">
                  <c:v>-18.16</c:v>
                </c:pt>
                <c:pt idx="78">
                  <c:v>-18.16</c:v>
                </c:pt>
                <c:pt idx="79">
                  <c:v>-18.2</c:v>
                </c:pt>
                <c:pt idx="80">
                  <c:v>-18.239999999999998</c:v>
                </c:pt>
                <c:pt idx="81">
                  <c:v>-18.32</c:v>
                </c:pt>
                <c:pt idx="82">
                  <c:v>-18.350000000000001</c:v>
                </c:pt>
                <c:pt idx="83">
                  <c:v>-18.579999999999998</c:v>
                </c:pt>
                <c:pt idx="84">
                  <c:v>-18.66</c:v>
                </c:pt>
                <c:pt idx="85">
                  <c:v>-18.72</c:v>
                </c:pt>
                <c:pt idx="86">
                  <c:v>-18.75</c:v>
                </c:pt>
                <c:pt idx="87">
                  <c:v>-18.850000000000001</c:v>
                </c:pt>
                <c:pt idx="88">
                  <c:v>-18.920000000000002</c:v>
                </c:pt>
                <c:pt idx="89">
                  <c:v>-19.02</c:v>
                </c:pt>
                <c:pt idx="90">
                  <c:v>-19.04</c:v>
                </c:pt>
                <c:pt idx="91">
                  <c:v>-19.07</c:v>
                </c:pt>
                <c:pt idx="92">
                  <c:v>-19.149999999999999</c:v>
                </c:pt>
                <c:pt idx="93">
                  <c:v>-19.2</c:v>
                </c:pt>
                <c:pt idx="94">
                  <c:v>-19.27</c:v>
                </c:pt>
                <c:pt idx="95">
                  <c:v>-19.3</c:v>
                </c:pt>
                <c:pt idx="96">
                  <c:v>-19.36</c:v>
                </c:pt>
                <c:pt idx="97">
                  <c:v>-19.420000000000002</c:v>
                </c:pt>
                <c:pt idx="98">
                  <c:v>-19.45</c:v>
                </c:pt>
                <c:pt idx="99">
                  <c:v>-19.47</c:v>
                </c:pt>
                <c:pt idx="100">
                  <c:v>-19.510000000000002</c:v>
                </c:pt>
                <c:pt idx="101">
                  <c:v>-19.559999999999999</c:v>
                </c:pt>
                <c:pt idx="102">
                  <c:v>-19.600000000000001</c:v>
                </c:pt>
                <c:pt idx="103">
                  <c:v>-19.600000000000001</c:v>
                </c:pt>
                <c:pt idx="104">
                  <c:v>-19.75</c:v>
                </c:pt>
                <c:pt idx="105">
                  <c:v>-19.8</c:v>
                </c:pt>
                <c:pt idx="106">
                  <c:v>-19.97</c:v>
                </c:pt>
                <c:pt idx="107">
                  <c:v>-20.149999999999999</c:v>
                </c:pt>
                <c:pt idx="108">
                  <c:v>-20.2</c:v>
                </c:pt>
                <c:pt idx="109">
                  <c:v>-20.399999999999999</c:v>
                </c:pt>
                <c:pt idx="110">
                  <c:v>-20.45</c:v>
                </c:pt>
                <c:pt idx="111">
                  <c:v>-20.54</c:v>
                </c:pt>
                <c:pt idx="112">
                  <c:v>-20.77</c:v>
                </c:pt>
                <c:pt idx="113">
                  <c:v>-20.94</c:v>
                </c:pt>
                <c:pt idx="114">
                  <c:v>-21.49</c:v>
                </c:pt>
                <c:pt idx="115">
                  <c:v>-21.59</c:v>
                </c:pt>
                <c:pt idx="116">
                  <c:v>-21.83</c:v>
                </c:pt>
                <c:pt idx="117">
                  <c:v>-21.9</c:v>
                </c:pt>
                <c:pt idx="118">
                  <c:v>-22.15</c:v>
                </c:pt>
                <c:pt idx="119">
                  <c:v>-22.26</c:v>
                </c:pt>
                <c:pt idx="120">
                  <c:v>-22.26</c:v>
                </c:pt>
                <c:pt idx="121">
                  <c:v>-22.48</c:v>
                </c:pt>
                <c:pt idx="122">
                  <c:v>-22.6</c:v>
                </c:pt>
                <c:pt idx="123">
                  <c:v>-22.87</c:v>
                </c:pt>
                <c:pt idx="124">
                  <c:v>-23.07</c:v>
                </c:pt>
                <c:pt idx="125">
                  <c:v>-23.35</c:v>
                </c:pt>
              </c:numCache>
            </c:numRef>
          </c:xVal>
          <c:yVal>
            <c:numRef>
              <c:f>b929_2!$L$9:$L$205</c:f>
              <c:numCache>
                <c:formatCode>General</c:formatCode>
                <c:ptCount val="197"/>
                <c:pt idx="0">
                  <c:v>385834.46315826313</c:v>
                </c:pt>
                <c:pt idx="1">
                  <c:v>559630.56146334647</c:v>
                </c:pt>
                <c:pt idx="2">
                  <c:v>761980.80443950498</c:v>
                </c:pt>
                <c:pt idx="3">
                  <c:v>956485.79123474075</c:v>
                </c:pt>
                <c:pt idx="4">
                  <c:v>1155980.2802144578</c:v>
                </c:pt>
                <c:pt idx="5">
                  <c:v>1361599.2787582381</c:v>
                </c:pt>
                <c:pt idx="6">
                  <c:v>1558808.8494757342</c:v>
                </c:pt>
                <c:pt idx="7">
                  <c:v>1769453.8561756599</c:v>
                </c:pt>
                <c:pt idx="8">
                  <c:v>1971927.0037653453</c:v>
                </c:pt>
                <c:pt idx="9">
                  <c:v>2184445.8073683241</c:v>
                </c:pt>
                <c:pt idx="10">
                  <c:v>2400233.9413116248</c:v>
                </c:pt>
                <c:pt idx="11">
                  <c:v>2617614.941301276</c:v>
                </c:pt>
                <c:pt idx="12">
                  <c:v>2833891.6267623915</c:v>
                </c:pt>
                <c:pt idx="13">
                  <c:v>3053533.4260965511</c:v>
                </c:pt>
                <c:pt idx="14">
                  <c:v>3273782.4916942376</c:v>
                </c:pt>
                <c:pt idx="15">
                  <c:v>3499275.9132196554</c:v>
                </c:pt>
                <c:pt idx="16">
                  <c:v>3714325.156417809</c:v>
                </c:pt>
                <c:pt idx="17">
                  <c:v>3943503.121212882</c:v>
                </c:pt>
                <c:pt idx="18">
                  <c:v>4175971.0158830499</c:v>
                </c:pt>
                <c:pt idx="19">
                  <c:v>4409072.4566651452</c:v>
                </c:pt>
                <c:pt idx="20">
                  <c:v>4645947.3910201928</c:v>
                </c:pt>
                <c:pt idx="21">
                  <c:v>4883517.2407218926</c:v>
                </c:pt>
                <c:pt idx="22">
                  <c:v>5118029.4424708383</c:v>
                </c:pt>
                <c:pt idx="23">
                  <c:v>5357986.7573504141</c:v>
                </c:pt>
                <c:pt idx="24">
                  <c:v>5604196.8126464142</c:v>
                </c:pt>
                <c:pt idx="25">
                  <c:v>5851983.8991382513</c:v>
                </c:pt>
                <c:pt idx="26">
                  <c:v>6098682.6814912735</c:v>
                </c:pt>
                <c:pt idx="27">
                  <c:v>6349172.0268730437</c:v>
                </c:pt>
                <c:pt idx="28">
                  <c:v>6601702.3826965205</c:v>
                </c:pt>
                <c:pt idx="29">
                  <c:v>6859223.4099220149</c:v>
                </c:pt>
                <c:pt idx="30">
                  <c:v>7120902.4341231706</c:v>
                </c:pt>
                <c:pt idx="31">
                  <c:v>7377366.5041623628</c:v>
                </c:pt>
                <c:pt idx="32">
                  <c:v>7643612.1472291369</c:v>
                </c:pt>
                <c:pt idx="33">
                  <c:v>7907973.0001241071</c:v>
                </c:pt>
                <c:pt idx="34">
                  <c:v>8176722.3032037588</c:v>
                </c:pt>
                <c:pt idx="35">
                  <c:v>8450626.4051491022</c:v>
                </c:pt>
                <c:pt idx="36">
                  <c:v>8728720.0303219762</c:v>
                </c:pt>
                <c:pt idx="37">
                  <c:v>9009960.5798425227</c:v>
                </c:pt>
                <c:pt idx="38">
                  <c:v>9295565.0424134023</c:v>
                </c:pt>
                <c:pt idx="39">
                  <c:v>9583326.4349307399</c:v>
                </c:pt>
                <c:pt idx="40">
                  <c:v>9875611.8542232309</c:v>
                </c:pt>
                <c:pt idx="41">
                  <c:v>10171356.352830306</c:v>
                </c:pt>
                <c:pt idx="42">
                  <c:v>10469489.5431119</c:v>
                </c:pt>
                <c:pt idx="43">
                  <c:v>10771242.161767684</c:v>
                </c:pt>
                <c:pt idx="44">
                  <c:v>11074932.149061153</c:v>
                </c:pt>
                <c:pt idx="45">
                  <c:v>11385372.395500332</c:v>
                </c:pt>
                <c:pt idx="46">
                  <c:v>11694287.770303786</c:v>
                </c:pt>
                <c:pt idx="47">
                  <c:v>12012023.227904836</c:v>
                </c:pt>
                <c:pt idx="48">
                  <c:v>12333245.544767661</c:v>
                </c:pt>
                <c:pt idx="49">
                  <c:v>12658674.143014072</c:v>
                </c:pt>
                <c:pt idx="50">
                  <c:v>12989673.928637026</c:v>
                </c:pt>
                <c:pt idx="51">
                  <c:v>13323863.49293606</c:v>
                </c:pt>
                <c:pt idx="52">
                  <c:v>13662607.944780843</c:v>
                </c:pt>
                <c:pt idx="53">
                  <c:v>14007304.698939802</c:v>
                </c:pt>
                <c:pt idx="54">
                  <c:v>14351027.314488895</c:v>
                </c:pt>
                <c:pt idx="55">
                  <c:v>14698838.667951459</c:v>
                </c:pt>
                <c:pt idx="56">
                  <c:v>15057052.874433512</c:v>
                </c:pt>
                <c:pt idx="57">
                  <c:v>15417033.07646765</c:v>
                </c:pt>
                <c:pt idx="58">
                  <c:v>15785149.31331004</c:v>
                </c:pt>
                <c:pt idx="59">
                  <c:v>16155923.622690776</c:v>
                </c:pt>
                <c:pt idx="60">
                  <c:v>16537459.559951156</c:v>
                </c:pt>
                <c:pt idx="61">
                  <c:v>16924911.018240068</c:v>
                </c:pt>
                <c:pt idx="62">
                  <c:v>17315535.810696166</c:v>
                </c:pt>
                <c:pt idx="63">
                  <c:v>17713161.872783843</c:v>
                </c:pt>
                <c:pt idx="64">
                  <c:v>18119514.215726439</c:v>
                </c:pt>
                <c:pt idx="65">
                  <c:v>18532583.42968604</c:v>
                </c:pt>
                <c:pt idx="66">
                  <c:v>18950346.671582177</c:v>
                </c:pt>
                <c:pt idx="67">
                  <c:v>19372967.435428586</c:v>
                </c:pt>
                <c:pt idx="68">
                  <c:v>19807589.146168973</c:v>
                </c:pt>
                <c:pt idx="69">
                  <c:v>20249903.674722403</c:v>
                </c:pt>
                <c:pt idx="70">
                  <c:v>20700188.261856645</c:v>
                </c:pt>
                <c:pt idx="71">
                  <c:v>21157189.511679344</c:v>
                </c:pt>
                <c:pt idx="72">
                  <c:v>21613982.489498001</c:v>
                </c:pt>
                <c:pt idx="73">
                  <c:v>22088367.03397768</c:v>
                </c:pt>
                <c:pt idx="74">
                  <c:v>22571156.894831985</c:v>
                </c:pt>
                <c:pt idx="75">
                  <c:v>23063529.534753632</c:v>
                </c:pt>
                <c:pt idx="76">
                  <c:v>23559874.552619513</c:v>
                </c:pt>
                <c:pt idx="77">
                  <c:v>24075152.982548464</c:v>
                </c:pt>
                <c:pt idx="78">
                  <c:v>24601280.172564588</c:v>
                </c:pt>
                <c:pt idx="79">
                  <c:v>25135226.301155016</c:v>
                </c:pt>
                <c:pt idx="80">
                  <c:v>25680934.332334395</c:v>
                </c:pt>
                <c:pt idx="81">
                  <c:v>26235282.885653</c:v>
                </c:pt>
                <c:pt idx="82">
                  <c:v>26807020.069048345</c:v>
                </c:pt>
                <c:pt idx="83">
                  <c:v>27372755.465401735</c:v>
                </c:pt>
                <c:pt idx="84">
                  <c:v>27966756.348469213</c:v>
                </c:pt>
                <c:pt idx="85">
                  <c:v>28577520.195913922</c:v>
                </c:pt>
                <c:pt idx="86">
                  <c:v>29207009.769901469</c:v>
                </c:pt>
                <c:pt idx="87">
                  <c:v>29845200.659982435</c:v>
                </c:pt>
                <c:pt idx="88">
                  <c:v>30503746.687431876</c:v>
                </c:pt>
                <c:pt idx="89">
                  <c:v>31176816.805501346</c:v>
                </c:pt>
                <c:pt idx="90">
                  <c:v>31878432.729268856</c:v>
                </c:pt>
                <c:pt idx="91">
                  <c:v>32599235.85506203</c:v>
                </c:pt>
                <c:pt idx="92">
                  <c:v>33335474.838700943</c:v>
                </c:pt>
                <c:pt idx="93">
                  <c:v>34098197.967236117</c:v>
                </c:pt>
                <c:pt idx="94">
                  <c:v>34882639.168124974</c:v>
                </c:pt>
                <c:pt idx="95">
                  <c:v>35698149.615245499</c:v>
                </c:pt>
                <c:pt idx="96">
                  <c:v>36537402.688571744</c:v>
                </c:pt>
                <c:pt idx="97">
                  <c:v>37406213.745415203</c:v>
                </c:pt>
                <c:pt idx="98">
                  <c:v>38310916.273686565</c:v>
                </c:pt>
                <c:pt idx="99">
                  <c:v>39251273.733769283</c:v>
                </c:pt>
                <c:pt idx="100">
                  <c:v>40225787.727803536</c:v>
                </c:pt>
                <c:pt idx="101">
                  <c:v>41238798.607530758</c:v>
                </c:pt>
                <c:pt idx="102">
                  <c:v>42296566.271947846</c:v>
                </c:pt>
                <c:pt idx="103">
                  <c:v>43407421.084719203</c:v>
                </c:pt>
                <c:pt idx="104">
                  <c:v>44547440.421279117</c:v>
                </c:pt>
                <c:pt idx="105">
                  <c:v>45758929.57897605</c:v>
                </c:pt>
                <c:pt idx="106">
                  <c:v>47013215.269525163</c:v>
                </c:pt>
                <c:pt idx="107">
                  <c:v>48333295.386901177</c:v>
                </c:pt>
                <c:pt idx="108">
                  <c:v>49752696.318590708</c:v>
                </c:pt>
                <c:pt idx="109">
                  <c:v>51230062.391802162</c:v>
                </c:pt>
                <c:pt idx="110">
                  <c:v>52833041.680347964</c:v>
                </c:pt>
                <c:pt idx="111">
                  <c:v>54539003.82376793</c:v>
                </c:pt>
                <c:pt idx="112">
                  <c:v>56341735.966061816</c:v>
                </c:pt>
                <c:pt idx="113">
                  <c:v>58302896.274824284</c:v>
                </c:pt>
                <c:pt idx="114">
                  <c:v>60332949.554280214</c:v>
                </c:pt>
                <c:pt idx="115">
                  <c:v>62685284.978092954</c:v>
                </c:pt>
                <c:pt idx="116">
                  <c:v>65243004.396103702</c:v>
                </c:pt>
                <c:pt idx="117">
                  <c:v>68163208.589046076</c:v>
                </c:pt>
                <c:pt idx="118">
                  <c:v>71412322.120107964</c:v>
                </c:pt>
                <c:pt idx="119">
                  <c:v>75223321.560893103</c:v>
                </c:pt>
                <c:pt idx="120">
                  <c:v>79779558.864504978</c:v>
                </c:pt>
                <c:pt idx="121">
                  <c:v>85268362.952910215</c:v>
                </c:pt>
                <c:pt idx="122">
                  <c:v>92406780.592273265</c:v>
                </c:pt>
                <c:pt idx="123">
                  <c:v>102416728.87739964</c:v>
                </c:pt>
                <c:pt idx="124">
                  <c:v>119639645.01562022</c:v>
                </c:pt>
                <c:pt idx="125">
                  <c:v>0</c:v>
                </c:pt>
              </c:numCache>
            </c:numRef>
          </c:yVal>
          <c:smooth val="0"/>
        </c:ser>
        <c:ser>
          <c:idx val="22"/>
          <c:order val="19"/>
          <c:tx>
            <c:v>B931 Filter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b931_2!$A$9:$A$205</c:f>
              <c:numCache>
                <c:formatCode>General</c:formatCode>
                <c:ptCount val="197"/>
                <c:pt idx="0">
                  <c:v>-11.45</c:v>
                </c:pt>
                <c:pt idx="1">
                  <c:v>-12.7</c:v>
                </c:pt>
                <c:pt idx="2">
                  <c:v>-13.77</c:v>
                </c:pt>
                <c:pt idx="3">
                  <c:v>-15.49</c:v>
                </c:pt>
                <c:pt idx="4">
                  <c:v>-15.63</c:v>
                </c:pt>
                <c:pt idx="5">
                  <c:v>-15.63</c:v>
                </c:pt>
                <c:pt idx="6">
                  <c:v>-15.8</c:v>
                </c:pt>
                <c:pt idx="7">
                  <c:v>-15.87</c:v>
                </c:pt>
                <c:pt idx="8">
                  <c:v>-16.059999999999999</c:v>
                </c:pt>
                <c:pt idx="9">
                  <c:v>-16.100000000000001</c:v>
                </c:pt>
                <c:pt idx="10">
                  <c:v>-16.100000000000001</c:v>
                </c:pt>
                <c:pt idx="11">
                  <c:v>-16.34</c:v>
                </c:pt>
                <c:pt idx="12">
                  <c:v>-16.54</c:v>
                </c:pt>
                <c:pt idx="13">
                  <c:v>-16.84</c:v>
                </c:pt>
                <c:pt idx="14">
                  <c:v>-16.91</c:v>
                </c:pt>
                <c:pt idx="15">
                  <c:v>-17</c:v>
                </c:pt>
                <c:pt idx="16">
                  <c:v>-17.07</c:v>
                </c:pt>
                <c:pt idx="17">
                  <c:v>-17.100000000000001</c:v>
                </c:pt>
                <c:pt idx="18">
                  <c:v>-17.18</c:v>
                </c:pt>
                <c:pt idx="19">
                  <c:v>-17.38</c:v>
                </c:pt>
                <c:pt idx="20">
                  <c:v>-17.420000000000002</c:v>
                </c:pt>
                <c:pt idx="21">
                  <c:v>-17.559999999999999</c:v>
                </c:pt>
                <c:pt idx="22">
                  <c:v>-17.760000000000002</c:v>
                </c:pt>
                <c:pt idx="23">
                  <c:v>-17.89</c:v>
                </c:pt>
                <c:pt idx="24">
                  <c:v>-17.940000000000001</c:v>
                </c:pt>
                <c:pt idx="25">
                  <c:v>-17.97</c:v>
                </c:pt>
                <c:pt idx="26">
                  <c:v>-18.010000000000002</c:v>
                </c:pt>
                <c:pt idx="27">
                  <c:v>-18.07</c:v>
                </c:pt>
                <c:pt idx="28">
                  <c:v>-18.11</c:v>
                </c:pt>
                <c:pt idx="29">
                  <c:v>-18.11</c:v>
                </c:pt>
                <c:pt idx="30">
                  <c:v>-18.149999999999999</c:v>
                </c:pt>
                <c:pt idx="31">
                  <c:v>-18.2</c:v>
                </c:pt>
                <c:pt idx="32">
                  <c:v>-18.3</c:v>
                </c:pt>
                <c:pt idx="33">
                  <c:v>-18.3</c:v>
                </c:pt>
                <c:pt idx="34">
                  <c:v>-18.760000000000002</c:v>
                </c:pt>
                <c:pt idx="35">
                  <c:v>-18.84</c:v>
                </c:pt>
                <c:pt idx="36">
                  <c:v>-18.84</c:v>
                </c:pt>
                <c:pt idx="37">
                  <c:v>-18.87</c:v>
                </c:pt>
                <c:pt idx="38">
                  <c:v>-18.87</c:v>
                </c:pt>
                <c:pt idx="39">
                  <c:v>-18.920000000000002</c:v>
                </c:pt>
                <c:pt idx="40">
                  <c:v>-18.95</c:v>
                </c:pt>
                <c:pt idx="41">
                  <c:v>-18.95</c:v>
                </c:pt>
                <c:pt idx="42">
                  <c:v>-18.98</c:v>
                </c:pt>
                <c:pt idx="43">
                  <c:v>-19.010000000000002</c:v>
                </c:pt>
                <c:pt idx="44">
                  <c:v>-19.11</c:v>
                </c:pt>
                <c:pt idx="45">
                  <c:v>-19.16</c:v>
                </c:pt>
                <c:pt idx="46">
                  <c:v>-19.170000000000002</c:v>
                </c:pt>
                <c:pt idx="47">
                  <c:v>-19.239999999999998</c:v>
                </c:pt>
                <c:pt idx="48">
                  <c:v>-19.32</c:v>
                </c:pt>
                <c:pt idx="49">
                  <c:v>-19.32</c:v>
                </c:pt>
                <c:pt idx="50">
                  <c:v>-19.37</c:v>
                </c:pt>
                <c:pt idx="51">
                  <c:v>-19.37</c:v>
                </c:pt>
                <c:pt idx="52">
                  <c:v>-19.45</c:v>
                </c:pt>
                <c:pt idx="53">
                  <c:v>-19.489999999999998</c:v>
                </c:pt>
                <c:pt idx="54">
                  <c:v>-19.53</c:v>
                </c:pt>
                <c:pt idx="55">
                  <c:v>-19.670000000000002</c:v>
                </c:pt>
                <c:pt idx="56">
                  <c:v>-19.73</c:v>
                </c:pt>
                <c:pt idx="57">
                  <c:v>-19.73</c:v>
                </c:pt>
                <c:pt idx="58">
                  <c:v>-19.760000000000002</c:v>
                </c:pt>
                <c:pt idx="59">
                  <c:v>-19.809999999999999</c:v>
                </c:pt>
                <c:pt idx="60">
                  <c:v>-19.84</c:v>
                </c:pt>
                <c:pt idx="61">
                  <c:v>-19.899999999999999</c:v>
                </c:pt>
                <c:pt idx="62">
                  <c:v>-19.93</c:v>
                </c:pt>
                <c:pt idx="63">
                  <c:v>-20</c:v>
                </c:pt>
                <c:pt idx="64">
                  <c:v>-20.09</c:v>
                </c:pt>
                <c:pt idx="65">
                  <c:v>-20.21</c:v>
                </c:pt>
                <c:pt idx="66">
                  <c:v>-20.239999999999998</c:v>
                </c:pt>
                <c:pt idx="67">
                  <c:v>-20.239999999999998</c:v>
                </c:pt>
                <c:pt idx="68">
                  <c:v>-20.239999999999998</c:v>
                </c:pt>
                <c:pt idx="69">
                  <c:v>-20.28</c:v>
                </c:pt>
                <c:pt idx="70">
                  <c:v>-20.39</c:v>
                </c:pt>
                <c:pt idx="71">
                  <c:v>-20.57</c:v>
                </c:pt>
                <c:pt idx="72">
                  <c:v>-20.75</c:v>
                </c:pt>
                <c:pt idx="73">
                  <c:v>-20.84</c:v>
                </c:pt>
                <c:pt idx="74">
                  <c:v>-20.98</c:v>
                </c:pt>
                <c:pt idx="75">
                  <c:v>-21.08</c:v>
                </c:pt>
                <c:pt idx="76">
                  <c:v>-21.11</c:v>
                </c:pt>
                <c:pt idx="77">
                  <c:v>-21.21</c:v>
                </c:pt>
                <c:pt idx="78">
                  <c:v>-21.28</c:v>
                </c:pt>
                <c:pt idx="79">
                  <c:v>-21.43</c:v>
                </c:pt>
                <c:pt idx="80">
                  <c:v>-21.43</c:v>
                </c:pt>
                <c:pt idx="81">
                  <c:v>-21.48</c:v>
                </c:pt>
                <c:pt idx="82">
                  <c:v>-21.48</c:v>
                </c:pt>
                <c:pt idx="83">
                  <c:v>-21.53</c:v>
                </c:pt>
                <c:pt idx="84">
                  <c:v>-21.7</c:v>
                </c:pt>
                <c:pt idx="85">
                  <c:v>-21.9</c:v>
                </c:pt>
                <c:pt idx="86">
                  <c:v>-22.02</c:v>
                </c:pt>
                <c:pt idx="87">
                  <c:v>-22.29</c:v>
                </c:pt>
                <c:pt idx="88">
                  <c:v>-22.37</c:v>
                </c:pt>
                <c:pt idx="89">
                  <c:v>-22.37</c:v>
                </c:pt>
                <c:pt idx="90">
                  <c:v>-22.67</c:v>
                </c:pt>
                <c:pt idx="91">
                  <c:v>-22.69</c:v>
                </c:pt>
                <c:pt idx="92">
                  <c:v>-22.98</c:v>
                </c:pt>
                <c:pt idx="93">
                  <c:v>-23.04</c:v>
                </c:pt>
                <c:pt idx="94">
                  <c:v>-23.04</c:v>
                </c:pt>
                <c:pt idx="95">
                  <c:v>-23.24</c:v>
                </c:pt>
                <c:pt idx="96">
                  <c:v>-23.55</c:v>
                </c:pt>
                <c:pt idx="97">
                  <c:v>-23.55</c:v>
                </c:pt>
                <c:pt idx="98">
                  <c:v>-23.63</c:v>
                </c:pt>
                <c:pt idx="99">
                  <c:v>-23.63</c:v>
                </c:pt>
                <c:pt idx="100">
                  <c:v>-23.75</c:v>
                </c:pt>
                <c:pt idx="101">
                  <c:v>-25.41</c:v>
                </c:pt>
                <c:pt idx="102">
                  <c:v>-27.24</c:v>
                </c:pt>
              </c:numCache>
            </c:numRef>
          </c:xVal>
          <c:yVal>
            <c:numRef>
              <c:f>b931_2!$L$9:$L$205</c:f>
              <c:numCache>
                <c:formatCode>General</c:formatCode>
                <c:ptCount val="197"/>
                <c:pt idx="0">
                  <c:v>2203137.240942616</c:v>
                </c:pt>
                <c:pt idx="1">
                  <c:v>3314486.5688382154</c:v>
                </c:pt>
                <c:pt idx="2">
                  <c:v>4420260.3397359792</c:v>
                </c:pt>
                <c:pt idx="3">
                  <c:v>5411769.1651674286</c:v>
                </c:pt>
                <c:pt idx="4">
                  <c:v>6593669.3541412633</c:v>
                </c:pt>
                <c:pt idx="5">
                  <c:v>7810441.9277274888</c:v>
                </c:pt>
                <c:pt idx="6">
                  <c:v>9010900.5096837357</c:v>
                </c:pt>
                <c:pt idx="7">
                  <c:v>10240719.343309179</c:v>
                </c:pt>
                <c:pt idx="8">
                  <c:v>11460733.073382378</c:v>
                </c:pt>
                <c:pt idx="9">
                  <c:v>12721796.097562179</c:v>
                </c:pt>
                <c:pt idx="10">
                  <c:v>14004341.409951763</c:v>
                </c:pt>
                <c:pt idx="11">
                  <c:v>15251878.742818955</c:v>
                </c:pt>
                <c:pt idx="12">
                  <c:v>16518533.72803892</c:v>
                </c:pt>
                <c:pt idx="13">
                  <c:v>17771418.176485471</c:v>
                </c:pt>
                <c:pt idx="14">
                  <c:v>19093815.730517972</c:v>
                </c:pt>
                <c:pt idx="15">
                  <c:v>20425673.060789965</c:v>
                </c:pt>
                <c:pt idx="16">
                  <c:v>21777986.256648753</c:v>
                </c:pt>
                <c:pt idx="17">
                  <c:v>23157160.4334208</c:v>
                </c:pt>
                <c:pt idx="18">
                  <c:v>24538344.187833045</c:v>
                </c:pt>
                <c:pt idx="19">
                  <c:v>25899188.631135218</c:v>
                </c:pt>
                <c:pt idx="20">
                  <c:v>27324679.817225549</c:v>
                </c:pt>
                <c:pt idx="21">
                  <c:v>28735066.926708236</c:v>
                </c:pt>
                <c:pt idx="22">
                  <c:v>30140027.737679407</c:v>
                </c:pt>
                <c:pt idx="23">
                  <c:v>31584854.479223978</c:v>
                </c:pt>
                <c:pt idx="24">
                  <c:v>33077287.965106256</c:v>
                </c:pt>
                <c:pt idx="25">
                  <c:v>34596598.372991987</c:v>
                </c:pt>
                <c:pt idx="26">
                  <c:v>36131899.325481206</c:v>
                </c:pt>
                <c:pt idx="27">
                  <c:v>37679568.650450513</c:v>
                </c:pt>
                <c:pt idx="28">
                  <c:v>39255932.117332369</c:v>
                </c:pt>
                <c:pt idx="29">
                  <c:v>40870028.933728717</c:v>
                </c:pt>
                <c:pt idx="30">
                  <c:v>42490088.702596873</c:v>
                </c:pt>
                <c:pt idx="31">
                  <c:v>44128625.559636772</c:v>
                </c:pt>
                <c:pt idx="32">
                  <c:v>45768846.662424229</c:v>
                </c:pt>
                <c:pt idx="33">
                  <c:v>47475844.255643807</c:v>
                </c:pt>
                <c:pt idx="34">
                  <c:v>48990863.153661102</c:v>
                </c:pt>
                <c:pt idx="35">
                  <c:v>50706894.727346875</c:v>
                </c:pt>
                <c:pt idx="36">
                  <c:v>52490902.57055454</c:v>
                </c:pt>
                <c:pt idx="37">
                  <c:v>54286256.029628448</c:v>
                </c:pt>
                <c:pt idx="38">
                  <c:v>56125584.128415726</c:v>
                </c:pt>
                <c:pt idx="39">
                  <c:v>57967005.918367408</c:v>
                </c:pt>
                <c:pt idx="40">
                  <c:v>59848836.136680648</c:v>
                </c:pt>
                <c:pt idx="41">
                  <c:v>61777891.419329867</c:v>
                </c:pt>
                <c:pt idx="42">
                  <c:v>63722295.993550628</c:v>
                </c:pt>
                <c:pt idx="43">
                  <c:v>65699478.658270292</c:v>
                </c:pt>
                <c:pt idx="44">
                  <c:v>67670409.767302409</c:v>
                </c:pt>
                <c:pt idx="45">
                  <c:v>69704355.943309665</c:v>
                </c:pt>
                <c:pt idx="46">
                  <c:v>71798206.583260044</c:v>
                </c:pt>
                <c:pt idx="47">
                  <c:v>73893731.025458336</c:v>
                </c:pt>
                <c:pt idx="48">
                  <c:v>76021143.963941291</c:v>
                </c:pt>
                <c:pt idx="49">
                  <c:v>78238671.816548586</c:v>
                </c:pt>
                <c:pt idx="50">
                  <c:v>80466816.50861761</c:v>
                </c:pt>
                <c:pt idx="51">
                  <c:v>82770467.258612096</c:v>
                </c:pt>
                <c:pt idx="52">
                  <c:v>85067933.88712126</c:v>
                </c:pt>
                <c:pt idx="53">
                  <c:v>87438198.008009672</c:v>
                </c:pt>
                <c:pt idx="54">
                  <c:v>89857496.971996784</c:v>
                </c:pt>
                <c:pt idx="55">
                  <c:v>92258038.845447809</c:v>
                </c:pt>
                <c:pt idx="56">
                  <c:v>94766262.259813964</c:v>
                </c:pt>
                <c:pt idx="57">
                  <c:v>97373714.164155424</c:v>
                </c:pt>
                <c:pt idx="58">
                  <c:v>100017836.65126523</c:v>
                </c:pt>
                <c:pt idx="59">
                  <c:v>102708100.82823305</c:v>
                </c:pt>
                <c:pt idx="60">
                  <c:v>105477051.95361376</c:v>
                </c:pt>
                <c:pt idx="61">
                  <c:v>108289960.88749923</c:v>
                </c:pt>
                <c:pt idx="62">
                  <c:v>111196031.68741196</c:v>
                </c:pt>
                <c:pt idx="63">
                  <c:v>114144184.82667799</c:v>
                </c:pt>
                <c:pt idx="64">
                  <c:v>117152437.53339764</c:v>
                </c:pt>
                <c:pt idx="65">
                  <c:v>120214642.99510115</c:v>
                </c:pt>
                <c:pt idx="66">
                  <c:v>123439013.56849122</c:v>
                </c:pt>
                <c:pt idx="67">
                  <c:v>126781045.44176145</c:v>
                </c:pt>
                <c:pt idx="68">
                  <c:v>130219961.17990254</c:v>
                </c:pt>
                <c:pt idx="69">
                  <c:v>133726319.91472875</c:v>
                </c:pt>
                <c:pt idx="70">
                  <c:v>137277351.4937807</c:v>
                </c:pt>
                <c:pt idx="71">
                  <c:v>140872157.03060523</c:v>
                </c:pt>
                <c:pt idx="72">
                  <c:v>144578924.36287338</c:v>
                </c:pt>
                <c:pt idx="73">
                  <c:v>148504623.19267938</c:v>
                </c:pt>
                <c:pt idx="74">
                  <c:v>152511665.89614454</c:v>
                </c:pt>
                <c:pt idx="75">
                  <c:v>156709755.83225515</c:v>
                </c:pt>
                <c:pt idx="76">
                  <c:v>161151316.02722222</c:v>
                </c:pt>
                <c:pt idx="77">
                  <c:v>165682274.74898347</c:v>
                </c:pt>
                <c:pt idx="78">
                  <c:v>170437125.55211189</c:v>
                </c:pt>
                <c:pt idx="79">
                  <c:v>175289826.12013397</c:v>
                </c:pt>
                <c:pt idx="80">
                  <c:v>180563329.23153505</c:v>
                </c:pt>
                <c:pt idx="81">
                  <c:v>186014351.67288378</c:v>
                </c:pt>
                <c:pt idx="82">
                  <c:v>191802537.96005899</c:v>
                </c:pt>
                <c:pt idx="83">
                  <c:v>197818596.53581202</c:v>
                </c:pt>
                <c:pt idx="84">
                  <c:v>203988363.6948235</c:v>
                </c:pt>
                <c:pt idx="85">
                  <c:v>210461787.24487737</c:v>
                </c:pt>
                <c:pt idx="86">
                  <c:v>217458463.5940184</c:v>
                </c:pt>
                <c:pt idx="87">
                  <c:v>224642810.81066975</c:v>
                </c:pt>
                <c:pt idx="88">
                  <c:v>232678750.60027316</c:v>
                </c:pt>
                <c:pt idx="89">
                  <c:v>241470496.95925099</c:v>
                </c:pt>
                <c:pt idx="90">
                  <c:v>250367606.56606036</c:v>
                </c:pt>
                <c:pt idx="91">
                  <c:v>260647868.0394299</c:v>
                </c:pt>
                <c:pt idx="92">
                  <c:v>271306345.31938893</c:v>
                </c:pt>
                <c:pt idx="93">
                  <c:v>283662819.1211949</c:v>
                </c:pt>
                <c:pt idx="94">
                  <c:v>297635925.45223039</c:v>
                </c:pt>
                <c:pt idx="95">
                  <c:v>312977972.62637526</c:v>
                </c:pt>
                <c:pt idx="96">
                  <c:v>330416471.63635606</c:v>
                </c:pt>
                <c:pt idx="97">
                  <c:v>352046059.33822268</c:v>
                </c:pt>
                <c:pt idx="98">
                  <c:v>378283523.54640061</c:v>
                </c:pt>
                <c:pt idx="99">
                  <c:v>412412480.78968853</c:v>
                </c:pt>
                <c:pt idx="100">
                  <c:v>460149024.66315895</c:v>
                </c:pt>
                <c:pt idx="101">
                  <c:v>535298316.95676839</c:v>
                </c:pt>
                <c:pt idx="102">
                  <c:v>0</c:v>
                </c:pt>
              </c:numCache>
            </c:numRef>
          </c:yVal>
          <c:smooth val="0"/>
        </c:ser>
        <c:ser>
          <c:idx val="23"/>
          <c:order val="20"/>
          <c:tx>
            <c:v>B932 Filter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b932_2!$A$9:$A$205</c:f>
              <c:numCache>
                <c:formatCode>General</c:formatCode>
                <c:ptCount val="197"/>
                <c:pt idx="0">
                  <c:v>-14.35</c:v>
                </c:pt>
                <c:pt idx="1">
                  <c:v>-14.86</c:v>
                </c:pt>
                <c:pt idx="2">
                  <c:v>-15.37</c:v>
                </c:pt>
                <c:pt idx="3">
                  <c:v>-15.54</c:v>
                </c:pt>
                <c:pt idx="4">
                  <c:v>-15.82</c:v>
                </c:pt>
                <c:pt idx="5">
                  <c:v>-16.2</c:v>
                </c:pt>
                <c:pt idx="6">
                  <c:v>-16.22</c:v>
                </c:pt>
                <c:pt idx="7">
                  <c:v>-16.38</c:v>
                </c:pt>
                <c:pt idx="8">
                  <c:v>-16.47</c:v>
                </c:pt>
                <c:pt idx="9">
                  <c:v>-16.64</c:v>
                </c:pt>
                <c:pt idx="10">
                  <c:v>-16.88</c:v>
                </c:pt>
                <c:pt idx="11">
                  <c:v>-17.22</c:v>
                </c:pt>
                <c:pt idx="12">
                  <c:v>-17.27</c:v>
                </c:pt>
                <c:pt idx="13">
                  <c:v>-17.309999999999999</c:v>
                </c:pt>
                <c:pt idx="14">
                  <c:v>-17.57</c:v>
                </c:pt>
                <c:pt idx="15">
                  <c:v>-17.920000000000002</c:v>
                </c:pt>
                <c:pt idx="16">
                  <c:v>-18.05</c:v>
                </c:pt>
                <c:pt idx="17">
                  <c:v>-18.36</c:v>
                </c:pt>
                <c:pt idx="18">
                  <c:v>-18.38</c:v>
                </c:pt>
                <c:pt idx="19">
                  <c:v>-18.48</c:v>
                </c:pt>
                <c:pt idx="20">
                  <c:v>-18.579999999999998</c:v>
                </c:pt>
                <c:pt idx="21">
                  <c:v>-18.84</c:v>
                </c:pt>
                <c:pt idx="22">
                  <c:v>-18.899999999999999</c:v>
                </c:pt>
                <c:pt idx="23">
                  <c:v>-18.899999999999999</c:v>
                </c:pt>
                <c:pt idx="24">
                  <c:v>-18.95</c:v>
                </c:pt>
                <c:pt idx="25">
                  <c:v>-18.98</c:v>
                </c:pt>
                <c:pt idx="26">
                  <c:v>-19.16</c:v>
                </c:pt>
                <c:pt idx="27">
                  <c:v>-19.21</c:v>
                </c:pt>
                <c:pt idx="28">
                  <c:v>-19.32</c:v>
                </c:pt>
                <c:pt idx="29">
                  <c:v>-19.350000000000001</c:v>
                </c:pt>
                <c:pt idx="30">
                  <c:v>-19.420000000000002</c:v>
                </c:pt>
                <c:pt idx="31">
                  <c:v>-19.45</c:v>
                </c:pt>
                <c:pt idx="32">
                  <c:v>-19.52</c:v>
                </c:pt>
                <c:pt idx="33">
                  <c:v>-19.579999999999998</c:v>
                </c:pt>
                <c:pt idx="34">
                  <c:v>-19.579999999999998</c:v>
                </c:pt>
                <c:pt idx="35">
                  <c:v>-19.739999999999998</c:v>
                </c:pt>
                <c:pt idx="36">
                  <c:v>-19.829999999999998</c:v>
                </c:pt>
                <c:pt idx="37">
                  <c:v>-19.87</c:v>
                </c:pt>
                <c:pt idx="38">
                  <c:v>-19.899999999999999</c:v>
                </c:pt>
                <c:pt idx="39">
                  <c:v>-19.899999999999999</c:v>
                </c:pt>
                <c:pt idx="40">
                  <c:v>-19.920000000000002</c:v>
                </c:pt>
                <c:pt idx="41">
                  <c:v>-20.010000000000002</c:v>
                </c:pt>
                <c:pt idx="42">
                  <c:v>-20.23</c:v>
                </c:pt>
                <c:pt idx="43">
                  <c:v>-20.27</c:v>
                </c:pt>
                <c:pt idx="44">
                  <c:v>-20.27</c:v>
                </c:pt>
                <c:pt idx="45">
                  <c:v>-20.27</c:v>
                </c:pt>
                <c:pt idx="46">
                  <c:v>-20.54</c:v>
                </c:pt>
                <c:pt idx="47">
                  <c:v>-20.57</c:v>
                </c:pt>
                <c:pt idx="48">
                  <c:v>-20.59</c:v>
                </c:pt>
                <c:pt idx="49">
                  <c:v>-20.65</c:v>
                </c:pt>
                <c:pt idx="50">
                  <c:v>-20.65</c:v>
                </c:pt>
                <c:pt idx="51">
                  <c:v>-20.71</c:v>
                </c:pt>
                <c:pt idx="52">
                  <c:v>-20.79</c:v>
                </c:pt>
                <c:pt idx="53">
                  <c:v>-20.81</c:v>
                </c:pt>
                <c:pt idx="54">
                  <c:v>-20.91</c:v>
                </c:pt>
                <c:pt idx="55">
                  <c:v>-20.91</c:v>
                </c:pt>
                <c:pt idx="56">
                  <c:v>-20.96</c:v>
                </c:pt>
                <c:pt idx="57">
                  <c:v>-20.98</c:v>
                </c:pt>
                <c:pt idx="58">
                  <c:v>-21</c:v>
                </c:pt>
                <c:pt idx="59">
                  <c:v>-21.02</c:v>
                </c:pt>
                <c:pt idx="60">
                  <c:v>-21.05</c:v>
                </c:pt>
                <c:pt idx="61">
                  <c:v>-21.1</c:v>
                </c:pt>
                <c:pt idx="62">
                  <c:v>-21.1</c:v>
                </c:pt>
                <c:pt idx="63">
                  <c:v>-21.1</c:v>
                </c:pt>
                <c:pt idx="64">
                  <c:v>-21.17</c:v>
                </c:pt>
                <c:pt idx="65">
                  <c:v>-21.17</c:v>
                </c:pt>
                <c:pt idx="66">
                  <c:v>-21.23</c:v>
                </c:pt>
                <c:pt idx="67">
                  <c:v>-21.25</c:v>
                </c:pt>
                <c:pt idx="68">
                  <c:v>-21.27</c:v>
                </c:pt>
                <c:pt idx="69">
                  <c:v>-21.3</c:v>
                </c:pt>
                <c:pt idx="70">
                  <c:v>-21.3</c:v>
                </c:pt>
                <c:pt idx="71">
                  <c:v>-21.32</c:v>
                </c:pt>
                <c:pt idx="72">
                  <c:v>-21.39</c:v>
                </c:pt>
                <c:pt idx="73">
                  <c:v>-21.45</c:v>
                </c:pt>
                <c:pt idx="74">
                  <c:v>-21.48</c:v>
                </c:pt>
                <c:pt idx="75">
                  <c:v>-21.56</c:v>
                </c:pt>
                <c:pt idx="76">
                  <c:v>-21.63</c:v>
                </c:pt>
                <c:pt idx="77">
                  <c:v>-21.63</c:v>
                </c:pt>
                <c:pt idx="78">
                  <c:v>-21.69</c:v>
                </c:pt>
                <c:pt idx="79">
                  <c:v>-21.8</c:v>
                </c:pt>
                <c:pt idx="80">
                  <c:v>-21.87</c:v>
                </c:pt>
                <c:pt idx="81">
                  <c:v>-21.87</c:v>
                </c:pt>
                <c:pt idx="82">
                  <c:v>-21.91</c:v>
                </c:pt>
                <c:pt idx="83">
                  <c:v>-21.95</c:v>
                </c:pt>
                <c:pt idx="84">
                  <c:v>-21.96</c:v>
                </c:pt>
                <c:pt idx="85">
                  <c:v>-22.06</c:v>
                </c:pt>
                <c:pt idx="86">
                  <c:v>-22.11</c:v>
                </c:pt>
                <c:pt idx="87">
                  <c:v>-22.14</c:v>
                </c:pt>
                <c:pt idx="88">
                  <c:v>-22.16</c:v>
                </c:pt>
                <c:pt idx="89">
                  <c:v>-22.16</c:v>
                </c:pt>
                <c:pt idx="90">
                  <c:v>-22.16</c:v>
                </c:pt>
                <c:pt idx="91">
                  <c:v>-22.25</c:v>
                </c:pt>
                <c:pt idx="92">
                  <c:v>-22.25</c:v>
                </c:pt>
                <c:pt idx="93">
                  <c:v>-22.28</c:v>
                </c:pt>
                <c:pt idx="94">
                  <c:v>-22.32</c:v>
                </c:pt>
                <c:pt idx="95">
                  <c:v>-22.39</c:v>
                </c:pt>
                <c:pt idx="96">
                  <c:v>-22.39</c:v>
                </c:pt>
                <c:pt idx="97">
                  <c:v>-22.42</c:v>
                </c:pt>
                <c:pt idx="98">
                  <c:v>-22.46</c:v>
                </c:pt>
                <c:pt idx="99">
                  <c:v>-22.47</c:v>
                </c:pt>
                <c:pt idx="100">
                  <c:v>-22.5</c:v>
                </c:pt>
                <c:pt idx="101">
                  <c:v>-22.53</c:v>
                </c:pt>
                <c:pt idx="102">
                  <c:v>-22.63</c:v>
                </c:pt>
                <c:pt idx="103">
                  <c:v>-22.66</c:v>
                </c:pt>
                <c:pt idx="104">
                  <c:v>-22.66</c:v>
                </c:pt>
                <c:pt idx="105">
                  <c:v>-22.79</c:v>
                </c:pt>
                <c:pt idx="106">
                  <c:v>-22.86</c:v>
                </c:pt>
                <c:pt idx="107">
                  <c:v>-22.86</c:v>
                </c:pt>
                <c:pt idx="108">
                  <c:v>-22.9</c:v>
                </c:pt>
                <c:pt idx="109">
                  <c:v>-22.98</c:v>
                </c:pt>
                <c:pt idx="110">
                  <c:v>-23.03</c:v>
                </c:pt>
                <c:pt idx="111">
                  <c:v>-23.05</c:v>
                </c:pt>
                <c:pt idx="112">
                  <c:v>-23.05</c:v>
                </c:pt>
                <c:pt idx="113">
                  <c:v>-23.11</c:v>
                </c:pt>
                <c:pt idx="114">
                  <c:v>-23.17</c:v>
                </c:pt>
                <c:pt idx="115">
                  <c:v>-23.28</c:v>
                </c:pt>
                <c:pt idx="116">
                  <c:v>-23.35</c:v>
                </c:pt>
                <c:pt idx="117">
                  <c:v>-23.37</c:v>
                </c:pt>
                <c:pt idx="118">
                  <c:v>-23.42</c:v>
                </c:pt>
                <c:pt idx="119">
                  <c:v>-23.5</c:v>
                </c:pt>
                <c:pt idx="120">
                  <c:v>-23.57</c:v>
                </c:pt>
                <c:pt idx="121">
                  <c:v>-23.59</c:v>
                </c:pt>
                <c:pt idx="122">
                  <c:v>-23.64</c:v>
                </c:pt>
                <c:pt idx="123">
                  <c:v>-23.93</c:v>
                </c:pt>
                <c:pt idx="124">
                  <c:v>-24.47</c:v>
                </c:pt>
                <c:pt idx="125">
                  <c:v>-24.58</c:v>
                </c:pt>
              </c:numCache>
            </c:numRef>
          </c:xVal>
          <c:yVal>
            <c:numRef>
              <c:f>b932_2!$L$9:$L$205</c:f>
              <c:numCache>
                <c:formatCode>General</c:formatCode>
                <c:ptCount val="197"/>
                <c:pt idx="0">
                  <c:v>814235.50286320073</c:v>
                </c:pt>
                <c:pt idx="1">
                  <c:v>1270668.087247554</c:v>
                </c:pt>
                <c:pt idx="2">
                  <c:v>1725026.7230750553</c:v>
                </c:pt>
                <c:pt idx="3">
                  <c:v>2205627.5705163153</c:v>
                </c:pt>
                <c:pt idx="4">
                  <c:v>2679722.2907669898</c:v>
                </c:pt>
                <c:pt idx="5">
                  <c:v>3145234.7506999159</c:v>
                </c:pt>
                <c:pt idx="6">
                  <c:v>3649592.2688370566</c:v>
                </c:pt>
                <c:pt idx="7">
                  <c:v>4143140.1974399644</c:v>
                </c:pt>
                <c:pt idx="8">
                  <c:v>4648096.2682101382</c:v>
                </c:pt>
                <c:pt idx="9">
                  <c:v>5147577.1119862543</c:v>
                </c:pt>
                <c:pt idx="10">
                  <c:v>5641145.1567927878</c:v>
                </c:pt>
                <c:pt idx="11">
                  <c:v>6121841.4157967083</c:v>
                </c:pt>
                <c:pt idx="12">
                  <c:v>6647500.1703151455</c:v>
                </c:pt>
                <c:pt idx="13">
                  <c:v>7179308.8966119261</c:v>
                </c:pt>
                <c:pt idx="14">
                  <c:v>7679952.0302864192</c:v>
                </c:pt>
                <c:pt idx="15">
                  <c:v>8164290.4544072151</c:v>
                </c:pt>
                <c:pt idx="16">
                  <c:v>8691327.2646541689</c:v>
                </c:pt>
                <c:pt idx="17">
                  <c:v>9182851.9986628238</c:v>
                </c:pt>
                <c:pt idx="18">
                  <c:v>9741283.3833641093</c:v>
                </c:pt>
                <c:pt idx="19">
                  <c:v>10286362.463277789</c:v>
                </c:pt>
                <c:pt idx="20">
                  <c:v>10835974.227472441</c:v>
                </c:pt>
                <c:pt idx="21">
                  <c:v>11348407.953117186</c:v>
                </c:pt>
                <c:pt idx="22">
                  <c:v>11916829.233880339</c:v>
                </c:pt>
                <c:pt idx="23">
                  <c:v>12507257.736964922</c:v>
                </c:pt>
                <c:pt idx="24">
                  <c:v>13089645.005678682</c:v>
                </c:pt>
                <c:pt idx="25">
                  <c:v>13683387.383396892</c:v>
                </c:pt>
                <c:pt idx="26">
                  <c:v>14239032.515161736</c:v>
                </c:pt>
                <c:pt idx="27">
                  <c:v>14838213.091493385</c:v>
                </c:pt>
                <c:pt idx="28">
                  <c:v>15424439.870802667</c:v>
                </c:pt>
                <c:pt idx="29">
                  <c:v>16041935.196727479</c:v>
                </c:pt>
                <c:pt idx="30">
                  <c:v>16652727.104368616</c:v>
                </c:pt>
                <c:pt idx="31">
                  <c:v>17283140.187518369</c:v>
                </c:pt>
                <c:pt idx="32">
                  <c:v>17906643.424228296</c:v>
                </c:pt>
                <c:pt idx="33">
                  <c:v>18540053.969765954</c:v>
                </c:pt>
                <c:pt idx="34">
                  <c:v>19201464.28585431</c:v>
                </c:pt>
                <c:pt idx="35">
                  <c:v>19812321.139897082</c:v>
                </c:pt>
                <c:pt idx="36">
                  <c:v>20454462.157076739</c:v>
                </c:pt>
                <c:pt idx="37">
                  <c:v>21122800.902425461</c:v>
                </c:pt>
                <c:pt idx="38">
                  <c:v>21802680.202260509</c:v>
                </c:pt>
                <c:pt idx="39">
                  <c:v>22502323.156893771</c:v>
                </c:pt>
                <c:pt idx="40">
                  <c:v>23202232.964028504</c:v>
                </c:pt>
                <c:pt idx="41">
                  <c:v>23882095.165383983</c:v>
                </c:pt>
                <c:pt idx="42">
                  <c:v>24512898.581685852</c:v>
                </c:pt>
                <c:pt idx="43">
                  <c:v>25228559.502194755</c:v>
                </c:pt>
                <c:pt idx="44">
                  <c:v>25971126.383402247</c:v>
                </c:pt>
                <c:pt idx="45">
                  <c:v>26722917.933713786</c:v>
                </c:pt>
                <c:pt idx="46">
                  <c:v>27356287.737063609</c:v>
                </c:pt>
                <c:pt idx="47">
                  <c:v>28112238.558787931</c:v>
                </c:pt>
                <c:pt idx="48">
                  <c:v>28883044.939134512</c:v>
                </c:pt>
                <c:pt idx="49">
                  <c:v>29643442.59389073</c:v>
                </c:pt>
                <c:pt idx="50">
                  <c:v>30445023.074645244</c:v>
                </c:pt>
                <c:pt idx="51">
                  <c:v>31225985.249025185</c:v>
                </c:pt>
                <c:pt idx="52">
                  <c:v>32006466.994078476</c:v>
                </c:pt>
                <c:pt idx="53">
                  <c:v>32830294.120948236</c:v>
                </c:pt>
                <c:pt idx="54">
                  <c:v>33620902.159281135</c:v>
                </c:pt>
                <c:pt idx="55">
                  <c:v>34479334.16280739</c:v>
                </c:pt>
                <c:pt idx="56">
                  <c:v>35321442.94437176</c:v>
                </c:pt>
                <c:pt idx="57">
                  <c:v>36193323.43879205</c:v>
                </c:pt>
                <c:pt idx="58">
                  <c:v>37078208.896641761</c:v>
                </c:pt>
                <c:pt idx="59">
                  <c:v>37976492.390910402</c:v>
                </c:pt>
                <c:pt idx="60">
                  <c:v>38882617.242684938</c:v>
                </c:pt>
                <c:pt idx="61">
                  <c:v>39790741.551334232</c:v>
                </c:pt>
                <c:pt idx="62">
                  <c:v>40743807.571860828</c:v>
                </c:pt>
                <c:pt idx="63">
                  <c:v>41712123.294254676</c:v>
                </c:pt>
                <c:pt idx="64">
                  <c:v>42653026.579848461</c:v>
                </c:pt>
                <c:pt idx="65">
                  <c:v>43653354.173678972</c:v>
                </c:pt>
                <c:pt idx="66">
                  <c:v>44632622.220372289</c:v>
                </c:pt>
                <c:pt idx="67">
                  <c:v>45654342.716246672</c:v>
                </c:pt>
                <c:pt idx="68">
                  <c:v>46693962.905749865</c:v>
                </c:pt>
                <c:pt idx="69">
                  <c:v>47745586.401959002</c:v>
                </c:pt>
                <c:pt idx="70">
                  <c:v>48836038.273860112</c:v>
                </c:pt>
                <c:pt idx="71">
                  <c:v>49933363.096547507</c:v>
                </c:pt>
                <c:pt idx="72">
                  <c:v>51017848.512736514</c:v>
                </c:pt>
                <c:pt idx="73">
                  <c:v>52129605.636779495</c:v>
                </c:pt>
                <c:pt idx="74">
                  <c:v>53283916.723288193</c:v>
                </c:pt>
                <c:pt idx="75">
                  <c:v>54425645.733526886</c:v>
                </c:pt>
                <c:pt idx="76">
                  <c:v>55597309.863653809</c:v>
                </c:pt>
                <c:pt idx="77">
                  <c:v>56845156.990828015</c:v>
                </c:pt>
                <c:pt idx="78">
                  <c:v>58074546.799136892</c:v>
                </c:pt>
                <c:pt idx="79">
                  <c:v>59291499.647402264</c:v>
                </c:pt>
                <c:pt idx="80">
                  <c:v>60566033.225242496</c:v>
                </c:pt>
                <c:pt idx="81">
                  <c:v>61926055.438361056</c:v>
                </c:pt>
                <c:pt idx="82">
                  <c:v>63284938.484523103</c:v>
                </c:pt>
                <c:pt idx="83">
                  <c:v>64676088.395763814</c:v>
                </c:pt>
                <c:pt idx="84">
                  <c:v>66126140.272437885</c:v>
                </c:pt>
                <c:pt idx="85">
                  <c:v>67535883.378443941</c:v>
                </c:pt>
                <c:pt idx="86">
                  <c:v>69024608.160556003</c:v>
                </c:pt>
                <c:pt idx="87">
                  <c:v>70570142.486935377</c:v>
                </c:pt>
                <c:pt idx="88">
                  <c:v>72166261.930532411</c:v>
                </c:pt>
                <c:pt idx="89">
                  <c:v>73824405.148190454</c:v>
                </c:pt>
                <c:pt idx="90">
                  <c:v>75529262.719028607</c:v>
                </c:pt>
                <c:pt idx="91">
                  <c:v>77201824.129419044</c:v>
                </c:pt>
                <c:pt idx="92">
                  <c:v>79008478.934587315</c:v>
                </c:pt>
                <c:pt idx="93">
                  <c:v>80842895.415719911</c:v>
                </c:pt>
                <c:pt idx="94">
                  <c:v>82726688.960025057</c:v>
                </c:pt>
                <c:pt idx="95">
                  <c:v>84643975.46376875</c:v>
                </c:pt>
                <c:pt idx="96">
                  <c:v>86695644.536967069</c:v>
                </c:pt>
                <c:pt idx="97">
                  <c:v>88790034.044274881</c:v>
                </c:pt>
                <c:pt idx="98">
                  <c:v>90951406.237628117</c:v>
                </c:pt>
                <c:pt idx="99">
                  <c:v>93225417.105018124</c:v>
                </c:pt>
                <c:pt idx="100">
                  <c:v>95568851.214070603</c:v>
                </c:pt>
                <c:pt idx="101">
                  <c:v>98008863.462964877</c:v>
                </c:pt>
                <c:pt idx="102">
                  <c:v>100480512.34118903</c:v>
                </c:pt>
                <c:pt idx="103">
                  <c:v>103138725.22611915</c:v>
                </c:pt>
                <c:pt idx="104">
                  <c:v>105954044.07275699</c:v>
                </c:pt>
                <c:pt idx="105">
                  <c:v>108764272.16261634</c:v>
                </c:pt>
                <c:pt idx="106">
                  <c:v>111788923.23958446</c:v>
                </c:pt>
                <c:pt idx="107">
                  <c:v>115060987.20925722</c:v>
                </c:pt>
                <c:pt idx="108">
                  <c:v>118473761.82835445</c:v>
                </c:pt>
                <c:pt idx="109">
                  <c:v>122047905.24969824</c:v>
                </c:pt>
                <c:pt idx="110">
                  <c:v>125893040.40915835</c:v>
                </c:pt>
                <c:pt idx="111">
                  <c:v>130043818.47430804</c:v>
                </c:pt>
                <c:pt idx="112">
                  <c:v>134528717.45473728</c:v>
                </c:pt>
                <c:pt idx="113">
                  <c:v>139298013.02102885</c:v>
                </c:pt>
                <c:pt idx="114">
                  <c:v>144487401.03484425</c:v>
                </c:pt>
                <c:pt idx="115">
                  <c:v>150110967.98595226</c:v>
                </c:pt>
                <c:pt idx="116">
                  <c:v>156392256.72297281</c:v>
                </c:pt>
                <c:pt idx="117">
                  <c:v>163492724.84391874</c:v>
                </c:pt>
                <c:pt idx="118">
                  <c:v>171504013.23093644</c:v>
                </c:pt>
                <c:pt idx="119">
                  <c:v>180718594.1581493</c:v>
                </c:pt>
                <c:pt idx="120">
                  <c:v>191649578.15869892</c:v>
                </c:pt>
                <c:pt idx="121">
                  <c:v>205124015.93657386</c:v>
                </c:pt>
                <c:pt idx="122">
                  <c:v>222458479.01098493</c:v>
                </c:pt>
                <c:pt idx="123">
                  <c:v>246530048.11828196</c:v>
                </c:pt>
                <c:pt idx="124">
                  <c:v>287467624.24172032</c:v>
                </c:pt>
                <c:pt idx="125">
                  <c:v>0</c:v>
                </c:pt>
              </c:numCache>
            </c:numRef>
          </c:yVal>
          <c:smooth val="0"/>
        </c:ser>
        <c:ser>
          <c:idx val="0"/>
          <c:order val="21"/>
          <c:tx>
            <c:v>B932 Filter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b932_6!$A$9:$A$205</c:f>
              <c:numCache>
                <c:formatCode>General</c:formatCode>
                <c:ptCount val="197"/>
                <c:pt idx="0">
                  <c:v>-15.48</c:v>
                </c:pt>
                <c:pt idx="1">
                  <c:v>-15.48</c:v>
                </c:pt>
                <c:pt idx="2">
                  <c:v>-16.5</c:v>
                </c:pt>
                <c:pt idx="3">
                  <c:v>-16.59</c:v>
                </c:pt>
                <c:pt idx="4">
                  <c:v>-17.100000000000001</c:v>
                </c:pt>
                <c:pt idx="5">
                  <c:v>-17.25</c:v>
                </c:pt>
                <c:pt idx="6">
                  <c:v>-17.3</c:v>
                </c:pt>
                <c:pt idx="7">
                  <c:v>-17.36</c:v>
                </c:pt>
                <c:pt idx="8">
                  <c:v>-17.54</c:v>
                </c:pt>
                <c:pt idx="9">
                  <c:v>-17.62</c:v>
                </c:pt>
                <c:pt idx="10">
                  <c:v>-17.71</c:v>
                </c:pt>
                <c:pt idx="11">
                  <c:v>-17.8</c:v>
                </c:pt>
                <c:pt idx="12">
                  <c:v>-17.82</c:v>
                </c:pt>
                <c:pt idx="13">
                  <c:v>-18.239999999999998</c:v>
                </c:pt>
                <c:pt idx="14">
                  <c:v>-18.27</c:v>
                </c:pt>
                <c:pt idx="15">
                  <c:v>-18.3</c:v>
                </c:pt>
                <c:pt idx="16">
                  <c:v>-18.309999999999999</c:v>
                </c:pt>
                <c:pt idx="17">
                  <c:v>-18.37</c:v>
                </c:pt>
                <c:pt idx="18">
                  <c:v>-18.37</c:v>
                </c:pt>
                <c:pt idx="19">
                  <c:v>-18.41</c:v>
                </c:pt>
                <c:pt idx="20">
                  <c:v>-18.47</c:v>
                </c:pt>
                <c:pt idx="21">
                  <c:v>-18.57</c:v>
                </c:pt>
                <c:pt idx="22">
                  <c:v>-18.57</c:v>
                </c:pt>
                <c:pt idx="23">
                  <c:v>-18.760000000000002</c:v>
                </c:pt>
                <c:pt idx="24">
                  <c:v>-18.809999999999999</c:v>
                </c:pt>
                <c:pt idx="25">
                  <c:v>-18.850000000000001</c:v>
                </c:pt>
                <c:pt idx="26">
                  <c:v>-18.88</c:v>
                </c:pt>
                <c:pt idx="27">
                  <c:v>-18.940000000000001</c:v>
                </c:pt>
                <c:pt idx="28">
                  <c:v>-18.940000000000001</c:v>
                </c:pt>
                <c:pt idx="29">
                  <c:v>-19.03</c:v>
                </c:pt>
                <c:pt idx="30">
                  <c:v>-19.07</c:v>
                </c:pt>
                <c:pt idx="31">
                  <c:v>-19.11</c:v>
                </c:pt>
                <c:pt idx="32">
                  <c:v>-19.170000000000002</c:v>
                </c:pt>
                <c:pt idx="33">
                  <c:v>-19.170000000000002</c:v>
                </c:pt>
                <c:pt idx="34">
                  <c:v>-19.2</c:v>
                </c:pt>
                <c:pt idx="35">
                  <c:v>-19.2</c:v>
                </c:pt>
                <c:pt idx="36">
                  <c:v>-19.22</c:v>
                </c:pt>
                <c:pt idx="37">
                  <c:v>-19.329999999999998</c:v>
                </c:pt>
                <c:pt idx="38">
                  <c:v>-19.36</c:v>
                </c:pt>
                <c:pt idx="39">
                  <c:v>-19.39</c:v>
                </c:pt>
                <c:pt idx="40">
                  <c:v>-19.43</c:v>
                </c:pt>
                <c:pt idx="41">
                  <c:v>-19.48</c:v>
                </c:pt>
                <c:pt idx="42">
                  <c:v>-19.53</c:v>
                </c:pt>
                <c:pt idx="43">
                  <c:v>-19.55</c:v>
                </c:pt>
                <c:pt idx="44">
                  <c:v>-19.579999999999998</c:v>
                </c:pt>
                <c:pt idx="45">
                  <c:v>-19.63</c:v>
                </c:pt>
                <c:pt idx="46">
                  <c:v>-19.63</c:v>
                </c:pt>
                <c:pt idx="47">
                  <c:v>-19.63</c:v>
                </c:pt>
                <c:pt idx="48">
                  <c:v>-19.7</c:v>
                </c:pt>
                <c:pt idx="49">
                  <c:v>-19.760000000000002</c:v>
                </c:pt>
                <c:pt idx="50">
                  <c:v>-19.850000000000001</c:v>
                </c:pt>
                <c:pt idx="51">
                  <c:v>-19.87</c:v>
                </c:pt>
                <c:pt idx="52">
                  <c:v>-19.87</c:v>
                </c:pt>
                <c:pt idx="53">
                  <c:v>-19.89</c:v>
                </c:pt>
                <c:pt idx="54">
                  <c:v>-19.89</c:v>
                </c:pt>
                <c:pt idx="55">
                  <c:v>-19.95</c:v>
                </c:pt>
                <c:pt idx="56">
                  <c:v>-19.95</c:v>
                </c:pt>
                <c:pt idx="57">
                  <c:v>-19.95</c:v>
                </c:pt>
                <c:pt idx="58">
                  <c:v>-20.010000000000002</c:v>
                </c:pt>
                <c:pt idx="59">
                  <c:v>-20.059999999999999</c:v>
                </c:pt>
                <c:pt idx="60">
                  <c:v>-20.09</c:v>
                </c:pt>
                <c:pt idx="61">
                  <c:v>-20.09</c:v>
                </c:pt>
                <c:pt idx="62">
                  <c:v>-20.14</c:v>
                </c:pt>
                <c:pt idx="63">
                  <c:v>-20.190000000000001</c:v>
                </c:pt>
                <c:pt idx="64">
                  <c:v>-20.21</c:v>
                </c:pt>
                <c:pt idx="65">
                  <c:v>-20.21</c:v>
                </c:pt>
                <c:pt idx="66">
                  <c:v>-20.3</c:v>
                </c:pt>
                <c:pt idx="67">
                  <c:v>-20.329999999999998</c:v>
                </c:pt>
                <c:pt idx="68">
                  <c:v>-20.36</c:v>
                </c:pt>
                <c:pt idx="69">
                  <c:v>-20.41</c:v>
                </c:pt>
                <c:pt idx="70">
                  <c:v>-20.41</c:v>
                </c:pt>
                <c:pt idx="71">
                  <c:v>-20.53</c:v>
                </c:pt>
                <c:pt idx="72">
                  <c:v>-20.53</c:v>
                </c:pt>
                <c:pt idx="73">
                  <c:v>-20.59</c:v>
                </c:pt>
                <c:pt idx="74">
                  <c:v>-20.73</c:v>
                </c:pt>
                <c:pt idx="75">
                  <c:v>-20.84</c:v>
                </c:pt>
                <c:pt idx="76">
                  <c:v>-20.86</c:v>
                </c:pt>
                <c:pt idx="77">
                  <c:v>-20.94</c:v>
                </c:pt>
                <c:pt idx="78">
                  <c:v>-21</c:v>
                </c:pt>
                <c:pt idx="79">
                  <c:v>-21.06</c:v>
                </c:pt>
                <c:pt idx="80">
                  <c:v>-21.06</c:v>
                </c:pt>
                <c:pt idx="81">
                  <c:v>-21.09</c:v>
                </c:pt>
                <c:pt idx="82">
                  <c:v>-21.09</c:v>
                </c:pt>
                <c:pt idx="83">
                  <c:v>-21.19</c:v>
                </c:pt>
                <c:pt idx="84">
                  <c:v>-21.21</c:v>
                </c:pt>
                <c:pt idx="85">
                  <c:v>-21.24</c:v>
                </c:pt>
                <c:pt idx="86">
                  <c:v>-21.31</c:v>
                </c:pt>
                <c:pt idx="87">
                  <c:v>-21.41</c:v>
                </c:pt>
                <c:pt idx="88">
                  <c:v>-21.42</c:v>
                </c:pt>
                <c:pt idx="89">
                  <c:v>-21.57</c:v>
                </c:pt>
                <c:pt idx="90">
                  <c:v>-21.61</c:v>
                </c:pt>
                <c:pt idx="91">
                  <c:v>-21.64</c:v>
                </c:pt>
                <c:pt idx="92">
                  <c:v>-21.84</c:v>
                </c:pt>
                <c:pt idx="93">
                  <c:v>-21.93</c:v>
                </c:pt>
                <c:pt idx="94">
                  <c:v>-21.98</c:v>
                </c:pt>
                <c:pt idx="95">
                  <c:v>-22.75</c:v>
                </c:pt>
              </c:numCache>
            </c:numRef>
          </c:xVal>
          <c:yVal>
            <c:numRef>
              <c:f>b932_6!$L$9:$L$205</c:f>
              <c:numCache>
                <c:formatCode>General</c:formatCode>
                <c:ptCount val="197"/>
                <c:pt idx="0">
                  <c:v>540291.19943474443</c:v>
                </c:pt>
                <c:pt idx="1">
                  <c:v>872825.49958757183</c:v>
                </c:pt>
                <c:pt idx="2">
                  <c:v>1157859.9091436227</c:v>
                </c:pt>
                <c:pt idx="3">
                  <c:v>1492108.4705860706</c:v>
                </c:pt>
                <c:pt idx="4">
                  <c:v>1800911.4810113639</c:v>
                </c:pt>
                <c:pt idx="5">
                  <c:v>2136680.3759493371</c:v>
                </c:pt>
                <c:pt idx="6">
                  <c:v>2483830.9394962122</c:v>
                </c:pt>
                <c:pt idx="7">
                  <c:v>2834061.1034474019</c:v>
                </c:pt>
                <c:pt idx="8">
                  <c:v>3178002.9663486765</c:v>
                </c:pt>
                <c:pt idx="9">
                  <c:v>3534214.6753065269</c:v>
                </c:pt>
                <c:pt idx="10">
                  <c:v>3893542.0201069573</c:v>
                </c:pt>
                <c:pt idx="11">
                  <c:v>4256947.2861644588</c:v>
                </c:pt>
                <c:pt idx="12">
                  <c:v>4631366.5552087864</c:v>
                </c:pt>
                <c:pt idx="13">
                  <c:v>4968501.8218714101</c:v>
                </c:pt>
                <c:pt idx="14">
                  <c:v>5350691.4281353932</c:v>
                </c:pt>
                <c:pt idx="15">
                  <c:v>5737633.9712467967</c:v>
                </c:pt>
                <c:pt idx="16">
                  <c:v>6131762.1009728042</c:v>
                </c:pt>
                <c:pt idx="17">
                  <c:v>6525087.6283384077</c:v>
                </c:pt>
                <c:pt idx="18">
                  <c:v>6930566.7783520231</c:v>
                </c:pt>
                <c:pt idx="19">
                  <c:v>7336602.7143058144</c:v>
                </c:pt>
                <c:pt idx="20">
                  <c:v>7745577.7677649623</c:v>
                </c:pt>
                <c:pt idx="21">
                  <c:v>8154954.4267855287</c:v>
                </c:pt>
                <c:pt idx="22">
                  <c:v>8582501.132567076</c:v>
                </c:pt>
                <c:pt idx="23">
                  <c:v>8991050.7799142338</c:v>
                </c:pt>
                <c:pt idx="24">
                  <c:v>9423716.6438776273</c:v>
                </c:pt>
                <c:pt idx="25">
                  <c:v>9863895.1744811386</c:v>
                </c:pt>
                <c:pt idx="26">
                  <c:v>10311824.88328623</c:v>
                </c:pt>
                <c:pt idx="27">
                  <c:v>10761991.986443534</c:v>
                </c:pt>
                <c:pt idx="28">
                  <c:v>11227544.177352136</c:v>
                </c:pt>
                <c:pt idx="29">
                  <c:v>11686860.075724885</c:v>
                </c:pt>
                <c:pt idx="30">
                  <c:v>12160605.114498982</c:v>
                </c:pt>
                <c:pt idx="31">
                  <c:v>12641700.923609078</c:v>
                </c:pt>
                <c:pt idx="32">
                  <c:v>13127246.772063904</c:v>
                </c:pt>
                <c:pt idx="33">
                  <c:v>13630044.668556174</c:v>
                </c:pt>
                <c:pt idx="34">
                  <c:v>14136275.152836854</c:v>
                </c:pt>
                <c:pt idx="35">
                  <c:v>14655695.212172197</c:v>
                </c:pt>
                <c:pt idx="36">
                  <c:v>15180654.477435267</c:v>
                </c:pt>
                <c:pt idx="37">
                  <c:v>15699864.386744751</c:v>
                </c:pt>
                <c:pt idx="38">
                  <c:v>16241359.954118041</c:v>
                </c:pt>
                <c:pt idx="39">
                  <c:v>16792474.126567591</c:v>
                </c:pt>
                <c:pt idx="40">
                  <c:v>17351830.405611735</c:v>
                </c:pt>
                <c:pt idx="41">
                  <c:v>17919720.567724377</c:v>
                </c:pt>
                <c:pt idx="42">
                  <c:v>18498229.946526125</c:v>
                </c:pt>
                <c:pt idx="43">
                  <c:v>19093208.635936823</c:v>
                </c:pt>
                <c:pt idx="44">
                  <c:v>19697964.054342341</c:v>
                </c:pt>
                <c:pt idx="45">
                  <c:v>20311042.849139255</c:v>
                </c:pt>
                <c:pt idx="46">
                  <c:v>20945896.726488382</c:v>
                </c:pt>
                <c:pt idx="47">
                  <c:v>21593841.292684235</c:v>
                </c:pt>
                <c:pt idx="48">
                  <c:v>22242260.862567868</c:v>
                </c:pt>
                <c:pt idx="49">
                  <c:v>22906521.727423675</c:v>
                </c:pt>
                <c:pt idx="50">
                  <c:v>23579382.544490729</c:v>
                </c:pt>
                <c:pt idx="51">
                  <c:v>24281537.168675315</c:v>
                </c:pt>
                <c:pt idx="52">
                  <c:v>25003964.344100557</c:v>
                </c:pt>
                <c:pt idx="53">
                  <c:v>25739325.192570042</c:v>
                </c:pt>
                <c:pt idx="54">
                  <c:v>26496571.427648667</c:v>
                </c:pt>
                <c:pt idx="55">
                  <c:v>27260140.467833873</c:v>
                </c:pt>
                <c:pt idx="56">
                  <c:v>28055732.281950232</c:v>
                </c:pt>
                <c:pt idx="57">
                  <c:v>28871991.113004968</c:v>
                </c:pt>
                <c:pt idx="58">
                  <c:v>29697371.304328468</c:v>
                </c:pt>
                <c:pt idx="59">
                  <c:v>30547610.272521421</c:v>
                </c:pt>
                <c:pt idx="60">
                  <c:v>31426312.424294867</c:v>
                </c:pt>
                <c:pt idx="61">
                  <c:v>32337222.526072484</c:v>
                </c:pt>
                <c:pt idx="62">
                  <c:v>33264260.414058153</c:v>
                </c:pt>
                <c:pt idx="63">
                  <c:v>34219965.559144191</c:v>
                </c:pt>
                <c:pt idx="64">
                  <c:v>35213077.736439884</c:v>
                </c:pt>
                <c:pt idx="65">
                  <c:v>36243471.625219069</c:v>
                </c:pt>
                <c:pt idx="66">
                  <c:v>37287843.53717155</c:v>
                </c:pt>
                <c:pt idx="67">
                  <c:v>38383421.39391946</c:v>
                </c:pt>
                <c:pt idx="68">
                  <c:v>39519028.822424889</c:v>
                </c:pt>
                <c:pt idx="69">
                  <c:v>40692785.235140815</c:v>
                </c:pt>
                <c:pt idx="70">
                  <c:v>41925264.695760749</c:v>
                </c:pt>
                <c:pt idx="71">
                  <c:v>43177859.08872202</c:v>
                </c:pt>
                <c:pt idx="72">
                  <c:v>44515260.844219707</c:v>
                </c:pt>
                <c:pt idx="73">
                  <c:v>45896520.93760483</c:v>
                </c:pt>
                <c:pt idx="74">
                  <c:v>47320628.727932692</c:v>
                </c:pt>
                <c:pt idx="75">
                  <c:v>48822791.971988551</c:v>
                </c:pt>
                <c:pt idx="76">
                  <c:v>50428867.201854013</c:v>
                </c:pt>
                <c:pt idx="77">
                  <c:v>52104362.175684988</c:v>
                </c:pt>
                <c:pt idx="78">
                  <c:v>53882424.210476294</c:v>
                </c:pt>
                <c:pt idx="79">
                  <c:v>55769011.985436842</c:v>
                </c:pt>
                <c:pt idx="80">
                  <c:v>57797083.26017312</c:v>
                </c:pt>
                <c:pt idx="81">
                  <c:v>59955731.13165386</c:v>
                </c:pt>
                <c:pt idx="82">
                  <c:v>62284514.7310417</c:v>
                </c:pt>
                <c:pt idx="83">
                  <c:v>64767719.7268494</c:v>
                </c:pt>
                <c:pt idx="84">
                  <c:v>67495427.482156932</c:v>
                </c:pt>
                <c:pt idx="85">
                  <c:v>70480551.608064458</c:v>
                </c:pt>
                <c:pt idx="86">
                  <c:v>73767847.266516954</c:v>
                </c:pt>
                <c:pt idx="87">
                  <c:v>77434354.864117473</c:v>
                </c:pt>
                <c:pt idx="88">
                  <c:v>81626929.213793144</c:v>
                </c:pt>
                <c:pt idx="89">
                  <c:v>86416284.857604235</c:v>
                </c:pt>
                <c:pt idx="90">
                  <c:v>92130496.996005103</c:v>
                </c:pt>
                <c:pt idx="91">
                  <c:v>99131137.494965315</c:v>
                </c:pt>
                <c:pt idx="92">
                  <c:v>108091607.1149603</c:v>
                </c:pt>
                <c:pt idx="93">
                  <c:v>120795228.85666628</c:v>
                </c:pt>
                <c:pt idx="94">
                  <c:v>142555288.59679794</c:v>
                </c:pt>
                <c:pt idx="95">
                  <c:v>0</c:v>
                </c:pt>
              </c:numCache>
            </c:numRef>
          </c:yVal>
          <c:smooth val="0"/>
        </c:ser>
        <c:ser>
          <c:idx val="1"/>
          <c:order val="22"/>
          <c:tx>
            <c:strRef>
              <c:f>'Niemand and Atkinson'!$C$2</c:f>
              <c:strCache>
                <c:ptCount val="1"/>
                <c:pt idx="0">
                  <c:v>Niemand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'Niemand and Atkinson'!$A$3:$A$7</c:f>
              <c:numCache>
                <c:formatCode>General</c:formatCode>
                <c:ptCount val="5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0</c:v>
                </c:pt>
              </c:numCache>
            </c:numRef>
          </c:xVal>
          <c:yVal>
            <c:numRef>
              <c:f>'Niemand and Atkinson'!$C$3:$C$7</c:f>
              <c:numCache>
                <c:formatCode>General</c:formatCode>
                <c:ptCount val="5"/>
                <c:pt idx="0">
                  <c:v>7264350443952.252</c:v>
                </c:pt>
                <c:pt idx="1">
                  <c:v>41294700025.575066</c:v>
                </c:pt>
                <c:pt idx="2">
                  <c:v>234742564.16441107</c:v>
                </c:pt>
                <c:pt idx="3">
                  <c:v>1334410.2607926638</c:v>
                </c:pt>
                <c:pt idx="4">
                  <c:v>7585.5469605486642</c:v>
                </c:pt>
              </c:numCache>
            </c:numRef>
          </c:yVal>
          <c:smooth val="0"/>
        </c:ser>
        <c:ser>
          <c:idx val="9"/>
          <c:order val="23"/>
          <c:tx>
            <c:strRef>
              <c:f>'Niemand and Atkinson'!$D$2</c:f>
              <c:strCache>
                <c:ptCount val="1"/>
                <c:pt idx="0">
                  <c:v>Atkinson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'Niemand and Atkinson'!$A$3:$A$7</c:f>
              <c:numCache>
                <c:formatCode>General</c:formatCode>
                <c:ptCount val="5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0</c:v>
                </c:pt>
              </c:numCache>
            </c:numRef>
          </c:xVal>
          <c:yVal>
            <c:numRef>
              <c:f>'Niemand and Atkinson'!$D$3:$D$7</c:f>
              <c:numCache>
                <c:formatCode>General</c:formatCode>
                <c:ptCount val="5"/>
                <c:pt idx="0">
                  <c:v>2.7569050672114616E+18</c:v>
                </c:pt>
                <c:pt idx="1">
                  <c:v>85594348266821.781</c:v>
                </c:pt>
                <c:pt idx="2">
                  <c:v>2657469980.5068817</c:v>
                </c:pt>
                <c:pt idx="3">
                  <c:v>82507.161282199857</c:v>
                </c:pt>
                <c:pt idx="4">
                  <c:v>2.5616212836949903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83776"/>
        <c:axId val="428222312"/>
      </c:scatterChart>
      <c:valAx>
        <c:axId val="251883776"/>
        <c:scaling>
          <c:orientation val="minMax"/>
          <c:min val="-3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47251313340809425"/>
              <c:y val="0.9358072177312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8222312"/>
        <c:crosses val="autoZero"/>
        <c:crossBetween val="midCat"/>
      </c:valAx>
      <c:valAx>
        <c:axId val="428222312"/>
        <c:scaling>
          <c:logBase val="10"/>
          <c:orientation val="minMax"/>
          <c:max val="10000000000"/>
          <c:min val="1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ns</a:t>
                </a:r>
              </a:p>
            </c:rich>
          </c:tx>
          <c:layout>
            <c:manualLayout>
              <c:xMode val="edge"/>
              <c:yMode val="edge"/>
              <c:x val="3.3891950336223282E-2"/>
              <c:y val="0.19897439108911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1883776"/>
        <c:crossesAt val="-35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6065162055253475"/>
          <c:y val="6.0911826332094174E-2"/>
          <c:w val="0.10398037562535105"/>
          <c:h val="0.564711857523491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0749427598146"/>
          <c:y val="2.8534376775100703E-2"/>
          <c:w val="0.82547666648051976"/>
          <c:h val="0.83806072610942739"/>
        </c:manualLayout>
      </c:layout>
      <c:scatterChart>
        <c:scatterStyle val="lineMarker"/>
        <c:varyColors val="0"/>
        <c:ser>
          <c:idx val="2"/>
          <c:order val="0"/>
          <c:tx>
            <c:v>B920 Filter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b920_2!$K$9:$K$105</c:f>
                <c:numCache>
                  <c:formatCode>General</c:formatCode>
                  <c:ptCount val="97"/>
                  <c:pt idx="0">
                    <c:v>42.392253674224783</c:v>
                  </c:pt>
                  <c:pt idx="1">
                    <c:v>53.67016967089328</c:v>
                  </c:pt>
                  <c:pt idx="2">
                    <c:v>67.59905020353753</c:v>
                  </c:pt>
                  <c:pt idx="3">
                    <c:v>82.854820776390724</c:v>
                  </c:pt>
                  <c:pt idx="4">
                    <c:v>95.798819741591785</c:v>
                  </c:pt>
                  <c:pt idx="5">
                    <c:v>102.65959133238671</c:v>
                  </c:pt>
                  <c:pt idx="6">
                    <c:v>120.16091755584833</c:v>
                  </c:pt>
                  <c:pt idx="7">
                    <c:v>135.29563307588009</c:v>
                  </c:pt>
                  <c:pt idx="8">
                    <c:v>146.57084826950327</c:v>
                  </c:pt>
                  <c:pt idx="9">
                    <c:v>160.98284183670492</c:v>
                  </c:pt>
                  <c:pt idx="10">
                    <c:v>178.65888229149292</c:v>
                  </c:pt>
                  <c:pt idx="11">
                    <c:v>189.11473563081287</c:v>
                  </c:pt>
                  <c:pt idx="12">
                    <c:v>201.67554603246128</c:v>
                  </c:pt>
                  <c:pt idx="13">
                    <c:v>216.61892499521733</c:v>
                  </c:pt>
                  <c:pt idx="14">
                    <c:v>233.88362576726729</c:v>
                  </c:pt>
                  <c:pt idx="15">
                    <c:v>253.5316868205953</c:v>
                  </c:pt>
                  <c:pt idx="16">
                    <c:v>276.45428975507161</c:v>
                  </c:pt>
                  <c:pt idx="17">
                    <c:v>286.04374885689504</c:v>
                  </c:pt>
                  <c:pt idx="18">
                    <c:v>297.07496472655322</c:v>
                  </c:pt>
                  <c:pt idx="19">
                    <c:v>326.88101025664787</c:v>
                  </c:pt>
                  <c:pt idx="20">
                    <c:v>341.42441572455886</c:v>
                  </c:pt>
                  <c:pt idx="21">
                    <c:v>357.39244964794761</c:v>
                  </c:pt>
                  <c:pt idx="22">
                    <c:v>375.22193921084221</c:v>
                  </c:pt>
                  <c:pt idx="23">
                    <c:v>394.65265541087581</c:v>
                  </c:pt>
                  <c:pt idx="24">
                    <c:v>415.69316650057908</c:v>
                  </c:pt>
                  <c:pt idx="25">
                    <c:v>415.62044635014399</c:v>
                  </c:pt>
                  <c:pt idx="26">
                    <c:v>439.0050326158883</c:v>
                  </c:pt>
                  <c:pt idx="27">
                    <c:v>464.73261811469541</c:v>
                  </c:pt>
                  <c:pt idx="28">
                    <c:v>492.92956737839478</c:v>
                  </c:pt>
                  <c:pt idx="29">
                    <c:v>495.26932366297535</c:v>
                  </c:pt>
                  <c:pt idx="30">
                    <c:v>526.16209104206041</c:v>
                  </c:pt>
                  <c:pt idx="31">
                    <c:v>530.22128269235509</c:v>
                  </c:pt>
                  <c:pt idx="32">
                    <c:v>564.26836081395902</c:v>
                  </c:pt>
                  <c:pt idx="33">
                    <c:v>569.94146326454825</c:v>
                  </c:pt>
                  <c:pt idx="34">
                    <c:v>607.46935655479456</c:v>
                  </c:pt>
                  <c:pt idx="35">
                    <c:v>614.48417079943761</c:v>
                  </c:pt>
                  <c:pt idx="36">
                    <c:v>656.12491430310138</c:v>
                  </c:pt>
                  <c:pt idx="37">
                    <c:v>702.38511122093178</c:v>
                  </c:pt>
                  <c:pt idx="38">
                    <c:v>710.95448614914278</c:v>
                  </c:pt>
                  <c:pt idx="39">
                    <c:v>720.47483604005004</c:v>
                  </c:pt>
                  <c:pt idx="40">
                    <c:v>730.91031251311801</c:v>
                  </c:pt>
                  <c:pt idx="41">
                    <c:v>783.05308753230975</c:v>
                  </c:pt>
                  <c:pt idx="42">
                    <c:v>794.84230691049822</c:v>
                  </c:pt>
                  <c:pt idx="43">
                    <c:v>807.60249967994514</c:v>
                  </c:pt>
                  <c:pt idx="44">
                    <c:v>866.62875314073335</c:v>
                  </c:pt>
                  <c:pt idx="45">
                    <c:v>880.73792182779448</c:v>
                  </c:pt>
                  <c:pt idx="46">
                    <c:v>895.6494889365822</c:v>
                  </c:pt>
                  <c:pt idx="47">
                    <c:v>962.82904122404477</c:v>
                  </c:pt>
                  <c:pt idx="48">
                    <c:v>979.09457485471205</c:v>
                  </c:pt>
                  <c:pt idx="49">
                    <c:v>996.23818785345338</c:v>
                  </c:pt>
                  <c:pt idx="50">
                    <c:v>1013.9771439186248</c:v>
                  </c:pt>
                  <c:pt idx="51">
                    <c:v>1091.5478744620043</c:v>
                  </c:pt>
                  <c:pt idx="52">
                    <c:v>1110.9696783442901</c:v>
                  </c:pt>
                  <c:pt idx="53">
                    <c:v>1131.2794383084959</c:v>
                  </c:pt>
                  <c:pt idx="54">
                    <c:v>1151.9415685412357</c:v>
                  </c:pt>
                  <c:pt idx="55">
                    <c:v>1173.4006357189762</c:v>
                  </c:pt>
                  <c:pt idx="56">
                    <c:v>1263.7931993681607</c:v>
                  </c:pt>
                  <c:pt idx="57">
                    <c:v>1286.9760417489858</c:v>
                  </c:pt>
                  <c:pt idx="58">
                    <c:v>1310.4602594065466</c:v>
                  </c:pt>
                  <c:pt idx="59">
                    <c:v>1334.6874405324916</c:v>
                  </c:pt>
                  <c:pt idx="60">
                    <c:v>1438.4012306241882</c:v>
                  </c:pt>
                  <c:pt idx="61">
                    <c:v>1464.0464957155837</c:v>
                  </c:pt>
                  <c:pt idx="62">
                    <c:v>1490.355872238574</c:v>
                  </c:pt>
                  <c:pt idx="63">
                    <c:v>1516.7578161858153</c:v>
                  </c:pt>
                  <c:pt idx="64">
                    <c:v>1634.2207757996903</c:v>
                  </c:pt>
                  <c:pt idx="65">
                    <c:v>1661.8313051129726</c:v>
                  </c:pt>
                  <c:pt idx="66">
                    <c:v>1689.5811867668679</c:v>
                  </c:pt>
                  <c:pt idx="67">
                    <c:v>1819.8018427178847</c:v>
                  </c:pt>
                  <c:pt idx="68">
                    <c:v>1847.6622927815856</c:v>
                  </c:pt>
                  <c:pt idx="69">
                    <c:v>1875.5908807356341</c:v>
                  </c:pt>
                  <c:pt idx="70">
                    <c:v>2017.7125246236676</c:v>
                  </c:pt>
                  <c:pt idx="71">
                    <c:v>2044.8604680762617</c:v>
                  </c:pt>
                  <c:pt idx="72">
                    <c:v>2071.043391650624</c:v>
                  </c:pt>
                  <c:pt idx="73">
                    <c:v>2222.6044725340066</c:v>
                  </c:pt>
                  <c:pt idx="74">
                    <c:v>2384.9847709328296</c:v>
                  </c:pt>
                  <c:pt idx="75">
                    <c:v>2406.1984969151267</c:v>
                  </c:pt>
                  <c:pt idx="76">
                    <c:v>2575.4216902371986</c:v>
                  </c:pt>
                  <c:pt idx="77">
                    <c:v>2590.3844006170229</c:v>
                  </c:pt>
                  <c:pt idx="78">
                    <c:v>2762.669909153919</c:v>
                  </c:pt>
                  <c:pt idx="79">
                    <c:v>2940.9904043770548</c:v>
                  </c:pt>
                  <c:pt idx="80">
                    <c:v>3123.0236052461387</c:v>
                  </c:pt>
                  <c:pt idx="81">
                    <c:v>3306.025255949251</c:v>
                  </c:pt>
                  <c:pt idx="82">
                    <c:v>3486.61430773033</c:v>
                  </c:pt>
                  <c:pt idx="83">
                    <c:v>3659.8447818467953</c:v>
                  </c:pt>
                  <c:pt idx="84">
                    <c:v>4065.8789991275426</c:v>
                  </c:pt>
                  <c:pt idx="85">
                    <c:v>4483.1457426714223</c:v>
                  </c:pt>
                  <c:pt idx="86">
                    <c:v>4893.2107909552524</c:v>
                  </c:pt>
                  <c:pt idx="87">
                    <c:v>5606.0493421305937</c:v>
                  </c:pt>
                  <c:pt idx="88">
                    <c:v>6684.6759739174759</c:v>
                  </c:pt>
                  <c:pt idx="89">
                    <c:v>8158.5241906663168</c:v>
                  </c:pt>
                  <c:pt idx="90">
                    <c:v>13689.180695750394</c:v>
                  </c:pt>
                </c:numCache>
              </c:numRef>
            </c:plus>
            <c:minus>
              <c:numRef>
                <c:f>b920_2!$J$9:$J$105</c:f>
                <c:numCache>
                  <c:formatCode>General</c:formatCode>
                  <c:ptCount val="97"/>
                  <c:pt idx="0">
                    <c:v>43.022463456447667</c:v>
                  </c:pt>
                  <c:pt idx="1">
                    <c:v>50.769401515640524</c:v>
                  </c:pt>
                  <c:pt idx="2">
                    <c:v>58.736543919115505</c:v>
                  </c:pt>
                  <c:pt idx="3">
                    <c:v>69.488355039287185</c:v>
                  </c:pt>
                  <c:pt idx="4">
                    <c:v>79.611207255022222</c:v>
                  </c:pt>
                  <c:pt idx="5">
                    <c:v>91.883889302143771</c:v>
                  </c:pt>
                  <c:pt idx="6">
                    <c:v>104.59861400896817</c:v>
                  </c:pt>
                  <c:pt idx="7">
                    <c:v>114.36681903938839</c:v>
                  </c:pt>
                  <c:pt idx="8">
                    <c:v>130.31052663535823</c:v>
                  </c:pt>
                  <c:pt idx="9">
                    <c:v>139.95629246054202</c:v>
                  </c:pt>
                  <c:pt idx="10">
                    <c:v>152.76541008416837</c:v>
                  </c:pt>
                  <c:pt idx="11">
                    <c:v>169.36309344363852</c:v>
                  </c:pt>
                  <c:pt idx="12">
                    <c:v>185.27957959569031</c:v>
                  </c:pt>
                  <c:pt idx="13">
                    <c:v>200.19493555627571</c:v>
                  </c:pt>
                  <c:pt idx="14">
                    <c:v>214.08363589198993</c:v>
                  </c:pt>
                  <c:pt idx="15">
                    <c:v>226.82870183978295</c:v>
                  </c:pt>
                  <c:pt idx="16">
                    <c:v>246.818706077569</c:v>
                  </c:pt>
                  <c:pt idx="17">
                    <c:v>257.50889716408449</c:v>
                  </c:pt>
                  <c:pt idx="18">
                    <c:v>276.25938779037807</c:v>
                  </c:pt>
                  <c:pt idx="19">
                    <c:v>294.71733499357197</c:v>
                  </c:pt>
                  <c:pt idx="20">
                    <c:v>312.81526458578725</c:v>
                  </c:pt>
                  <c:pt idx="21">
                    <c:v>319.01512761338307</c:v>
                  </c:pt>
                  <c:pt idx="22">
                    <c:v>335.32492184641148</c:v>
                  </c:pt>
                  <c:pt idx="23">
                    <c:v>363.71437454478479</c:v>
                  </c:pt>
                  <c:pt idx="24">
                    <c:v>379.44978492139239</c:v>
                  </c:pt>
                  <c:pt idx="25">
                    <c:v>394.47428779378703</c:v>
                  </c:pt>
                  <c:pt idx="26">
                    <c:v>408.86140182078503</c:v>
                  </c:pt>
                  <c:pt idx="27">
                    <c:v>422.70065856004106</c:v>
                  </c:pt>
                  <c:pt idx="28">
                    <c:v>451.36881851678027</c:v>
                  </c:pt>
                  <c:pt idx="29">
                    <c:v>463.89719808768751</c:v>
                  </c:pt>
                  <c:pt idx="30">
                    <c:v>493.23127774518645</c:v>
                  </c:pt>
                  <c:pt idx="31">
                    <c:v>504.73459713021606</c:v>
                  </c:pt>
                  <c:pt idx="32">
                    <c:v>534.42840620545962</c:v>
                  </c:pt>
                  <c:pt idx="33">
                    <c:v>544.68277073859213</c:v>
                  </c:pt>
                  <c:pt idx="34">
                    <c:v>574.68105531436311</c:v>
                  </c:pt>
                  <c:pt idx="35">
                    <c:v>583.72587496084896</c:v>
                  </c:pt>
                  <c:pt idx="36">
                    <c:v>613.82707470465709</c:v>
                  </c:pt>
                  <c:pt idx="37">
                    <c:v>621.77880860635503</c:v>
                  </c:pt>
                  <c:pt idx="38">
                    <c:v>652.02374852426976</c:v>
                  </c:pt>
                  <c:pt idx="39">
                    <c:v>683.07835970166241</c:v>
                  </c:pt>
                  <c:pt idx="40">
                    <c:v>689.33615477585374</c:v>
                  </c:pt>
                  <c:pt idx="41">
                    <c:v>720.45957968747462</c:v>
                  </c:pt>
                  <c:pt idx="42">
                    <c:v>752.23944190693578</c:v>
                  </c:pt>
                  <c:pt idx="43">
                    <c:v>785.1024444954968</c:v>
                  </c:pt>
                  <c:pt idx="44">
                    <c:v>788.93337645620147</c:v>
                  </c:pt>
                  <c:pt idx="45">
                    <c:v>821.74614492415935</c:v>
                  </c:pt>
                  <c:pt idx="46">
                    <c:v>855.55967641161965</c:v>
                  </c:pt>
                  <c:pt idx="47">
                    <c:v>890.00058369680687</c:v>
                  </c:pt>
                  <c:pt idx="48">
                    <c:v>925.5398952126252</c:v>
                  </c:pt>
                  <c:pt idx="49">
                    <c:v>926.88687570037496</c:v>
                  </c:pt>
                  <c:pt idx="50">
                    <c:v>962.75732315234768</c:v>
                  </c:pt>
                  <c:pt idx="51">
                    <c:v>999.73221607204209</c:v>
                  </c:pt>
                  <c:pt idx="52">
                    <c:v>1037.8978680661689</c:v>
                  </c:pt>
                  <c:pt idx="53">
                    <c:v>1077.1316670411481</c:v>
                  </c:pt>
                  <c:pt idx="54">
                    <c:v>1117.5316473969906</c:v>
                  </c:pt>
                  <c:pt idx="55">
                    <c:v>1116.8886058879848</c:v>
                  </c:pt>
                  <c:pt idx="56">
                    <c:v>1158.3278934996886</c:v>
                  </c:pt>
                  <c:pt idx="57">
                    <c:v>1201.3090434452031</c:v>
                  </c:pt>
                  <c:pt idx="58">
                    <c:v>1246.2069470093352</c:v>
                  </c:pt>
                  <c:pt idx="59">
                    <c:v>1292.7594948692602</c:v>
                  </c:pt>
                  <c:pt idx="60">
                    <c:v>1341.3785531253911</c:v>
                  </c:pt>
                  <c:pt idx="61">
                    <c:v>1340.5555738261114</c:v>
                  </c:pt>
                  <c:pt idx="62">
                    <c:v>1391.4455703715641</c:v>
                  </c:pt>
                  <c:pt idx="63">
                    <c:v>1444.8557739896505</c:v>
                  </c:pt>
                  <c:pt idx="64">
                    <c:v>1501.0813541215864</c:v>
                  </c:pt>
                  <c:pt idx="65">
                    <c:v>1560.2291164864043</c:v>
                  </c:pt>
                  <c:pt idx="66">
                    <c:v>1623.136778420977</c:v>
                  </c:pt>
                  <c:pt idx="67">
                    <c:v>1626.5780370273671</c:v>
                  </c:pt>
                  <c:pt idx="68">
                    <c:v>1694.6713021297551</c:v>
                  </c:pt>
                  <c:pt idx="69">
                    <c:v>1767.2393705432492</c:v>
                  </c:pt>
                  <c:pt idx="70">
                    <c:v>1845.3847481515631</c:v>
                  </c:pt>
                  <c:pt idx="71">
                    <c:v>1929.3986111326958</c:v>
                  </c:pt>
                  <c:pt idx="72">
                    <c:v>1944.1274295435423</c:v>
                  </c:pt>
                  <c:pt idx="73">
                    <c:v>2038.9048313035378</c:v>
                  </c:pt>
                  <c:pt idx="74">
                    <c:v>2142.293450266051</c:v>
                  </c:pt>
                  <c:pt idx="75">
                    <c:v>2171.1049974732919</c:v>
                  </c:pt>
                  <c:pt idx="76">
                    <c:v>2291.8557545355948</c:v>
                  </c:pt>
                  <c:pt idx="77">
                    <c:v>2426.3826517122206</c:v>
                  </c:pt>
                  <c:pt idx="78">
                    <c:v>2479.8946046105989</c:v>
                  </c:pt>
                  <c:pt idx="79">
                    <c:v>2644.2510531963121</c:v>
                  </c:pt>
                  <c:pt idx="80">
                    <c:v>2725.1822602281495</c:v>
                  </c:pt>
                  <c:pt idx="81">
                    <c:v>2934.5136670266497</c:v>
                  </c:pt>
                  <c:pt idx="82">
                    <c:v>3059.7111566758331</c:v>
                  </c:pt>
                  <c:pt idx="83">
                    <c:v>3215.4723042974974</c:v>
                  </c:pt>
                  <c:pt idx="84">
                    <c:v>3412.5794914577209</c:v>
                  </c:pt>
                  <c:pt idx="85">
                    <c:v>3667.2208008305824</c:v>
                  </c:pt>
                  <c:pt idx="86">
                    <c:v>4007.0264118837836</c:v>
                  </c:pt>
                  <c:pt idx="87">
                    <c:v>4314.1659350465316</c:v>
                  </c:pt>
                  <c:pt idx="88">
                    <c:v>4994.8235357462336</c:v>
                  </c:pt>
                  <c:pt idx="89">
                    <c:v>5700.5399203367533</c:v>
                  </c:pt>
                  <c:pt idx="90">
                    <c:v>7165.6409479148015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b920_2!$A$9:$A$205</c:f>
              <c:numCache>
                <c:formatCode>General</c:formatCode>
                <c:ptCount val="197"/>
                <c:pt idx="0">
                  <c:v>-12.9</c:v>
                </c:pt>
                <c:pt idx="1">
                  <c:v>-13.21</c:v>
                </c:pt>
                <c:pt idx="2">
                  <c:v>-13.49</c:v>
                </c:pt>
                <c:pt idx="3">
                  <c:v>-14.36</c:v>
                </c:pt>
                <c:pt idx="4">
                  <c:v>-14.96</c:v>
                </c:pt>
                <c:pt idx="5">
                  <c:v>-15.11</c:v>
                </c:pt>
                <c:pt idx="6">
                  <c:v>-15.3</c:v>
                </c:pt>
                <c:pt idx="7">
                  <c:v>-15.5</c:v>
                </c:pt>
                <c:pt idx="8">
                  <c:v>-15.57</c:v>
                </c:pt>
                <c:pt idx="9">
                  <c:v>-15.57</c:v>
                </c:pt>
                <c:pt idx="10">
                  <c:v>-15.79</c:v>
                </c:pt>
                <c:pt idx="11">
                  <c:v>-15.91</c:v>
                </c:pt>
                <c:pt idx="12">
                  <c:v>-15.93</c:v>
                </c:pt>
                <c:pt idx="13">
                  <c:v>-16.079999999999998</c:v>
                </c:pt>
                <c:pt idx="14">
                  <c:v>-16.22</c:v>
                </c:pt>
                <c:pt idx="15">
                  <c:v>-16.440000000000001</c:v>
                </c:pt>
                <c:pt idx="16">
                  <c:v>-16.600000000000001</c:v>
                </c:pt>
                <c:pt idx="17">
                  <c:v>-16.68</c:v>
                </c:pt>
                <c:pt idx="18">
                  <c:v>-16.7</c:v>
                </c:pt>
                <c:pt idx="19">
                  <c:v>-16.739999999999998</c:v>
                </c:pt>
                <c:pt idx="20">
                  <c:v>-17</c:v>
                </c:pt>
                <c:pt idx="21">
                  <c:v>-17.05</c:v>
                </c:pt>
                <c:pt idx="22">
                  <c:v>-17.22</c:v>
                </c:pt>
                <c:pt idx="23">
                  <c:v>-17.36</c:v>
                </c:pt>
                <c:pt idx="24">
                  <c:v>-17.45</c:v>
                </c:pt>
                <c:pt idx="25">
                  <c:v>-17.62</c:v>
                </c:pt>
                <c:pt idx="26">
                  <c:v>-17.7</c:v>
                </c:pt>
                <c:pt idx="27">
                  <c:v>-17.829999999999998</c:v>
                </c:pt>
                <c:pt idx="28">
                  <c:v>-17.850000000000001</c:v>
                </c:pt>
                <c:pt idx="29">
                  <c:v>-17.93</c:v>
                </c:pt>
                <c:pt idx="30">
                  <c:v>-17.93</c:v>
                </c:pt>
                <c:pt idx="31">
                  <c:v>-18</c:v>
                </c:pt>
                <c:pt idx="32">
                  <c:v>-18.03</c:v>
                </c:pt>
                <c:pt idx="33">
                  <c:v>-18.23</c:v>
                </c:pt>
                <c:pt idx="34">
                  <c:v>-18.309999999999999</c:v>
                </c:pt>
                <c:pt idx="35">
                  <c:v>-18.39</c:v>
                </c:pt>
                <c:pt idx="36">
                  <c:v>-18.440000000000001</c:v>
                </c:pt>
                <c:pt idx="37">
                  <c:v>-18.48</c:v>
                </c:pt>
                <c:pt idx="38">
                  <c:v>-18.63</c:v>
                </c:pt>
                <c:pt idx="39">
                  <c:v>-18.71</c:v>
                </c:pt>
                <c:pt idx="40">
                  <c:v>-18.75</c:v>
                </c:pt>
                <c:pt idx="41">
                  <c:v>-18.8</c:v>
                </c:pt>
                <c:pt idx="42">
                  <c:v>-19.02</c:v>
                </c:pt>
                <c:pt idx="43">
                  <c:v>-19.100000000000001</c:v>
                </c:pt>
                <c:pt idx="44">
                  <c:v>-19.16</c:v>
                </c:pt>
                <c:pt idx="45">
                  <c:v>-19.190000000000001</c:v>
                </c:pt>
                <c:pt idx="46">
                  <c:v>-19.21</c:v>
                </c:pt>
                <c:pt idx="47">
                  <c:v>-19.23</c:v>
                </c:pt>
                <c:pt idx="48">
                  <c:v>-19.23</c:v>
                </c:pt>
                <c:pt idx="49">
                  <c:v>-19.28</c:v>
                </c:pt>
                <c:pt idx="50">
                  <c:v>-19.41</c:v>
                </c:pt>
                <c:pt idx="51">
                  <c:v>-19.59</c:v>
                </c:pt>
                <c:pt idx="52">
                  <c:v>-19.59</c:v>
                </c:pt>
                <c:pt idx="53">
                  <c:v>-19.64</c:v>
                </c:pt>
                <c:pt idx="54">
                  <c:v>-19.64</c:v>
                </c:pt>
                <c:pt idx="55">
                  <c:v>-19.64</c:v>
                </c:pt>
                <c:pt idx="56">
                  <c:v>-19.670000000000002</c:v>
                </c:pt>
                <c:pt idx="57">
                  <c:v>-19.72</c:v>
                </c:pt>
                <c:pt idx="58">
                  <c:v>-19.88</c:v>
                </c:pt>
                <c:pt idx="59">
                  <c:v>-20.14</c:v>
                </c:pt>
                <c:pt idx="60">
                  <c:v>-20.3</c:v>
                </c:pt>
                <c:pt idx="61">
                  <c:v>-20.32</c:v>
                </c:pt>
                <c:pt idx="62">
                  <c:v>-20.39</c:v>
                </c:pt>
                <c:pt idx="63">
                  <c:v>-20.440000000000001</c:v>
                </c:pt>
                <c:pt idx="64">
                  <c:v>-20.47</c:v>
                </c:pt>
                <c:pt idx="65">
                  <c:v>-20.54</c:v>
                </c:pt>
                <c:pt idx="66">
                  <c:v>-20.6</c:v>
                </c:pt>
                <c:pt idx="67">
                  <c:v>-20.82</c:v>
                </c:pt>
                <c:pt idx="68">
                  <c:v>-20.89</c:v>
                </c:pt>
                <c:pt idx="69">
                  <c:v>-21.1</c:v>
                </c:pt>
                <c:pt idx="70">
                  <c:v>-21.16</c:v>
                </c:pt>
                <c:pt idx="71">
                  <c:v>-21.31</c:v>
                </c:pt>
                <c:pt idx="72">
                  <c:v>-21.37</c:v>
                </c:pt>
                <c:pt idx="73">
                  <c:v>-21.39</c:v>
                </c:pt>
                <c:pt idx="74">
                  <c:v>-21.43</c:v>
                </c:pt>
                <c:pt idx="75">
                  <c:v>-21.86</c:v>
                </c:pt>
                <c:pt idx="76">
                  <c:v>-21.92</c:v>
                </c:pt>
                <c:pt idx="77">
                  <c:v>-21.92</c:v>
                </c:pt>
                <c:pt idx="78">
                  <c:v>-22.05</c:v>
                </c:pt>
                <c:pt idx="79">
                  <c:v>-22.13</c:v>
                </c:pt>
                <c:pt idx="80">
                  <c:v>-22.17</c:v>
                </c:pt>
                <c:pt idx="81">
                  <c:v>-22.2</c:v>
                </c:pt>
                <c:pt idx="82">
                  <c:v>-22.62</c:v>
                </c:pt>
                <c:pt idx="83">
                  <c:v>-22.8</c:v>
                </c:pt>
                <c:pt idx="84">
                  <c:v>-22.83</c:v>
                </c:pt>
                <c:pt idx="85">
                  <c:v>-23.16</c:v>
                </c:pt>
                <c:pt idx="86">
                  <c:v>-23.23</c:v>
                </c:pt>
                <c:pt idx="87">
                  <c:v>-23.35</c:v>
                </c:pt>
                <c:pt idx="88">
                  <c:v>-23.44</c:v>
                </c:pt>
                <c:pt idx="89">
                  <c:v>-23.77</c:v>
                </c:pt>
                <c:pt idx="90">
                  <c:v>-25.37</c:v>
                </c:pt>
              </c:numCache>
            </c:numRef>
          </c:xVal>
          <c:yVal>
            <c:numRef>
              <c:f>b920_2!$D$9:$D$205</c:f>
              <c:numCache>
                <c:formatCode>0.00E+00</c:formatCode>
                <c:ptCount val="197"/>
                <c:pt idx="0">
                  <c:v>83.014414700697444</c:v>
                </c:pt>
                <c:pt idx="1">
                  <c:v>127.48826941082179</c:v>
                </c:pt>
                <c:pt idx="2">
                  <c:v>172.46343874981142</c:v>
                </c:pt>
                <c:pt idx="3">
                  <c:v>215.97291328818088</c:v>
                </c:pt>
                <c:pt idx="4">
                  <c:v>260.28418710013227</c:v>
                </c:pt>
                <c:pt idx="5">
                  <c:v>306.85374026818874</c:v>
                </c:pt>
                <c:pt idx="6">
                  <c:v>353.73736288444951</c:v>
                </c:pt>
                <c:pt idx="7">
                  <c:v>401.06676395941986</c:v>
                </c:pt>
                <c:pt idx="8">
                  <c:v>449.63733174381275</c:v>
                </c:pt>
                <c:pt idx="9">
                  <c:v>499.18574712016465</c:v>
                </c:pt>
                <c:pt idx="10">
                  <c:v>548.06852378130941</c:v>
                </c:pt>
                <c:pt idx="11">
                  <c:v>598.10936288993014</c:v>
                </c:pt>
                <c:pt idx="12">
                  <c:v>649.40132660624488</c:v>
                </c:pt>
                <c:pt idx="13">
                  <c:v>700.49799506927388</c:v>
                </c:pt>
                <c:pt idx="14">
                  <c:v>752.2826270736914</c:v>
                </c:pt>
                <c:pt idx="15">
                  <c:v>804.10606386823963</c:v>
                </c:pt>
                <c:pt idx="16">
                  <c:v>856.99347232491493</c:v>
                </c:pt>
                <c:pt idx="17">
                  <c:v>911.20738805398173</c:v>
                </c:pt>
                <c:pt idx="18">
                  <c:v>966.6563268524668</c:v>
                </c:pt>
                <c:pt idx="19">
                  <c:v>1022.7019544905728</c:v>
                </c:pt>
                <c:pt idx="20">
                  <c:v>1077.5581980052991</c:v>
                </c:pt>
                <c:pt idx="21">
                  <c:v>1135.0698985458694</c:v>
                </c:pt>
                <c:pt idx="22">
                  <c:v>1192.2208915329923</c:v>
                </c:pt>
                <c:pt idx="23">
                  <c:v>1250.4454666673989</c:v>
                </c:pt>
                <c:pt idx="24">
                  <c:v>1310.032756062536</c:v>
                </c:pt>
                <c:pt idx="25">
                  <c:v>1369.5778767339129</c:v>
                </c:pt>
                <c:pt idx="26">
                  <c:v>1431.0389026582727</c:v>
                </c:pt>
                <c:pt idx="27">
                  <c:v>1492.8154960544757</c:v>
                </c:pt>
                <c:pt idx="28">
                  <c:v>1556.9370973027667</c:v>
                </c:pt>
                <c:pt idx="29">
                  <c:v>1621.3116384489863</c:v>
                </c:pt>
                <c:pt idx="30">
                  <c:v>1687.7796756170026</c:v>
                </c:pt>
                <c:pt idx="31">
                  <c:v>1754.4204120067777</c:v>
                </c:pt>
                <c:pt idx="32">
                  <c:v>1822.7186822352364</c:v>
                </c:pt>
                <c:pt idx="33">
                  <c:v>1889.786526432079</c:v>
                </c:pt>
                <c:pt idx="34">
                  <c:v>1959.6969083138983</c:v>
                </c:pt>
                <c:pt idx="35">
                  <c:v>2030.8309224206553</c:v>
                </c:pt>
                <c:pt idx="36">
                  <c:v>2103.7067122222411</c:v>
                </c:pt>
                <c:pt idx="37">
                  <c:v>2178.0794828162589</c:v>
                </c:pt>
                <c:pt idx="38">
                  <c:v>2252.0305770034688</c:v>
                </c:pt>
                <c:pt idx="39">
                  <c:v>2328.5280330238875</c:v>
                </c:pt>
                <c:pt idx="40">
                  <c:v>2407.2053941064146</c:v>
                </c:pt>
                <c:pt idx="41">
                  <c:v>2487.2658629965713</c:v>
                </c:pt>
                <c:pt idx="42">
                  <c:v>2565.7509645851687</c:v>
                </c:pt>
                <c:pt idx="43">
                  <c:v>2648.4636207634362</c:v>
                </c:pt>
                <c:pt idx="44">
                  <c:v>2733.3137738957698</c:v>
                </c:pt>
                <c:pt idx="45">
                  <c:v>2820.6097732185835</c:v>
                </c:pt>
                <c:pt idx="46">
                  <c:v>2910.0392397011487</c:v>
                </c:pt>
                <c:pt idx="47">
                  <c:v>3001.4848159651183</c:v>
                </c:pt>
                <c:pt idx="48">
                  <c:v>3095.458936713364</c:v>
                </c:pt>
                <c:pt idx="49">
                  <c:v>3190.5896655656661</c:v>
                </c:pt>
                <c:pt idx="50">
                  <c:v>3286.2597603244312</c:v>
                </c:pt>
                <c:pt idx="51">
                  <c:v>3383.0459268109016</c:v>
                </c:pt>
                <c:pt idx="52">
                  <c:v>3486.537384149944</c:v>
                </c:pt>
                <c:pt idx="53">
                  <c:v>3591.5157692999755</c:v>
                </c:pt>
                <c:pt idx="54">
                  <c:v>3700.5274087327066</c:v>
                </c:pt>
                <c:pt idx="55">
                  <c:v>3812.526037132222</c:v>
                </c:pt>
                <c:pt idx="56">
                  <c:v>3926.9485908684014</c:v>
                </c:pt>
                <c:pt idx="57">
                  <c:v>4044.2040377465082</c:v>
                </c:pt>
                <c:pt idx="58">
                  <c:v>4162.1225164239868</c:v>
                </c:pt>
                <c:pt idx="59">
                  <c:v>4280.6977998823377</c:v>
                </c:pt>
                <c:pt idx="60">
                  <c:v>4405.6908362088543</c:v>
                </c:pt>
                <c:pt idx="61">
                  <c:v>4539.1076500358949</c:v>
                </c:pt>
                <c:pt idx="62">
                  <c:v>4675.4884312740242</c:v>
                </c:pt>
                <c:pt idx="63">
                  <c:v>4817.3262980524487</c:v>
                </c:pt>
                <c:pt idx="64">
                  <c:v>4965.009250443266</c:v>
                </c:pt>
                <c:pt idx="65">
                  <c:v>5116.959184595722</c:v>
                </c:pt>
                <c:pt idx="66">
                  <c:v>5275.2447298928564</c:v>
                </c:pt>
                <c:pt idx="67">
                  <c:v>5434.2546312740333</c:v>
                </c:pt>
                <c:pt idx="68">
                  <c:v>5605.5910426737773</c:v>
                </c:pt>
                <c:pt idx="69">
                  <c:v>5778.9810805680181</c:v>
                </c:pt>
                <c:pt idx="70">
                  <c:v>5966.6465585640417</c:v>
                </c:pt>
                <c:pt idx="71">
                  <c:v>6159.608456056797</c:v>
                </c:pt>
                <c:pt idx="72">
                  <c:v>6366.5887759178786</c:v>
                </c:pt>
                <c:pt idx="73">
                  <c:v>6586.6889909247602</c:v>
                </c:pt>
                <c:pt idx="74">
                  <c:v>6818.4951300778594</c:v>
                </c:pt>
                <c:pt idx="75">
                  <c:v>7044.7536328522019</c:v>
                </c:pt>
                <c:pt idx="76">
                  <c:v>7305.2839832469299</c:v>
                </c:pt>
                <c:pt idx="77">
                  <c:v>7587.3057451870018</c:v>
                </c:pt>
                <c:pt idx="78">
                  <c:v>7882.8731898066926</c:v>
                </c:pt>
                <c:pt idx="79">
                  <c:v>8205.3568896523047</c:v>
                </c:pt>
                <c:pt idx="80">
                  <c:v>8558.6280119522798</c:v>
                </c:pt>
                <c:pt idx="81">
                  <c:v>8946.4003229700083</c:v>
                </c:pt>
                <c:pt idx="82">
                  <c:v>9349.3149778391271</c:v>
                </c:pt>
                <c:pt idx="83">
                  <c:v>9817.522120156058</c:v>
                </c:pt>
                <c:pt idx="84">
                  <c:v>10361.063511561708</c:v>
                </c:pt>
                <c:pt idx="85">
                  <c:v>10964.235344224682</c:v>
                </c:pt>
                <c:pt idx="86">
                  <c:v>11703.368214459888</c:v>
                </c:pt>
                <c:pt idx="87">
                  <c:v>12604.613132937811</c:v>
                </c:pt>
                <c:pt idx="88">
                  <c:v>13772.080070150032</c:v>
                </c:pt>
                <c:pt idx="89">
                  <c:v>15395.894225333868</c:v>
                </c:pt>
                <c:pt idx="90">
                  <c:v>17995.175355149073</c:v>
                </c:pt>
              </c:numCache>
            </c:numRef>
          </c:yVal>
          <c:smooth val="0"/>
        </c:ser>
        <c:ser>
          <c:idx val="3"/>
          <c:order val="1"/>
          <c:tx>
            <c:v>B920 Filter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b920_4!$K$9:$K$105</c:f>
                <c:numCache>
                  <c:formatCode>General</c:formatCode>
                  <c:ptCount val="97"/>
                  <c:pt idx="0">
                    <c:v>199.98450096211403</c:v>
                  </c:pt>
                  <c:pt idx="1">
                    <c:v>253.28560500109208</c:v>
                  </c:pt>
                  <c:pt idx="2">
                    <c:v>340.15073084275809</c:v>
                  </c:pt>
                  <c:pt idx="3">
                    <c:v>393.29954464358281</c:v>
                  </c:pt>
                  <c:pt idx="4">
                    <c:v>455.3922056421431</c:v>
                  </c:pt>
                  <c:pt idx="5">
                    <c:v>516.90806314755491</c:v>
                  </c:pt>
                  <c:pt idx="6">
                    <c:v>604.85746293293926</c:v>
                  </c:pt>
                  <c:pt idx="7">
                    <c:v>644.50752012495707</c:v>
                  </c:pt>
                  <c:pt idx="8">
                    <c:v>738.6242077046777</c:v>
                  </c:pt>
                  <c:pt idx="9">
                    <c:v>811.88030002478888</c:v>
                  </c:pt>
                  <c:pt idx="10">
                    <c:v>851.14997184114645</c:v>
                  </c:pt>
                  <c:pt idx="11">
                    <c:v>953.52691823442956</c:v>
                  </c:pt>
                  <c:pt idx="12">
                    <c:v>1017.0178767882575</c:v>
                  </c:pt>
                  <c:pt idx="13">
                    <c:v>1091.9505151233632</c:v>
                  </c:pt>
                  <c:pt idx="14">
                    <c:v>1179.3042249823552</c:v>
                  </c:pt>
                  <c:pt idx="15">
                    <c:v>1210.9898233325662</c:v>
                  </c:pt>
                  <c:pt idx="16">
                    <c:v>1319.2164859544075</c:v>
                  </c:pt>
                  <c:pt idx="17">
                    <c:v>1367.102273947364</c:v>
                  </c:pt>
                  <c:pt idx="18">
                    <c:v>1499.2385489435098</c:v>
                  </c:pt>
                  <c:pt idx="19">
                    <c:v>1562.7974551813716</c:v>
                  </c:pt>
                  <c:pt idx="20">
                    <c:v>1632.5968474928347</c:v>
                  </c:pt>
                  <c:pt idx="21">
                    <c:v>1710.6297647489446</c:v>
                  </c:pt>
                  <c:pt idx="22">
                    <c:v>1795.4881965286017</c:v>
                  </c:pt>
                  <c:pt idx="23">
                    <c:v>1889.4524874996064</c:v>
                  </c:pt>
                  <c:pt idx="24">
                    <c:v>1991.4556852777903</c:v>
                  </c:pt>
                  <c:pt idx="25">
                    <c:v>2101.7013619013896</c:v>
                  </c:pt>
                  <c:pt idx="26">
                    <c:v>2222.9438916723852</c:v>
                  </c:pt>
                  <c:pt idx="27">
                    <c:v>2229.2074853408085</c:v>
                  </c:pt>
                  <c:pt idx="28">
                    <c:v>2363.391177839886</c:v>
                  </c:pt>
                  <c:pt idx="29">
                    <c:v>2510.6964924958465</c:v>
                  </c:pt>
                  <c:pt idx="30">
                    <c:v>2526.8178091762306</c:v>
                  </c:pt>
                  <c:pt idx="31">
                    <c:v>2688.4809572397571</c:v>
                  </c:pt>
                  <c:pt idx="32">
                    <c:v>2712.5803430577603</c:v>
                  </c:pt>
                  <c:pt idx="33">
                    <c:v>2891.3401472853388</c:v>
                  </c:pt>
                  <c:pt idx="34">
                    <c:v>2923.1644813128751</c:v>
                  </c:pt>
                  <c:pt idx="35">
                    <c:v>3121.0510753582976</c:v>
                  </c:pt>
                  <c:pt idx="36">
                    <c:v>3159.4840403349172</c:v>
                  </c:pt>
                  <c:pt idx="37">
                    <c:v>3202.2832351847601</c:v>
                  </c:pt>
                  <c:pt idx="38">
                    <c:v>3425.4205133975679</c:v>
                  </c:pt>
                  <c:pt idx="39">
                    <c:v>3474.4096007921867</c:v>
                  </c:pt>
                  <c:pt idx="40">
                    <c:v>3724.2123348307682</c:v>
                  </c:pt>
                  <c:pt idx="41">
                    <c:v>3779.9978064714023</c:v>
                  </c:pt>
                  <c:pt idx="42">
                    <c:v>3839.8085097501848</c:v>
                  </c:pt>
                  <c:pt idx="43">
                    <c:v>3903.4757602149571</c:v>
                  </c:pt>
                  <c:pt idx="44">
                    <c:v>4190.8357346795819</c:v>
                  </c:pt>
                  <c:pt idx="45">
                    <c:v>4262.0557148278358</c:v>
                  </c:pt>
                  <c:pt idx="46">
                    <c:v>4336.3318893836195</c:v>
                  </c:pt>
                  <c:pt idx="47">
                    <c:v>4415.8312134078442</c:v>
                  </c:pt>
                  <c:pt idx="48">
                    <c:v>4747.2871074980294</c:v>
                  </c:pt>
                  <c:pt idx="49">
                    <c:v>4834.2271160322098</c:v>
                  </c:pt>
                  <c:pt idx="50">
                    <c:v>4924.4339116817255</c:v>
                  </c:pt>
                  <c:pt idx="51">
                    <c:v>5305.5464409635497</c:v>
                  </c:pt>
                  <c:pt idx="52">
                    <c:v>5404.7742565593971</c:v>
                  </c:pt>
                  <c:pt idx="53">
                    <c:v>5507.6647423505347</c:v>
                  </c:pt>
                  <c:pt idx="54">
                    <c:v>5613.9856516596865</c:v>
                  </c:pt>
                  <c:pt idx="55">
                    <c:v>5724.7254280202751</c:v>
                  </c:pt>
                  <c:pt idx="56">
                    <c:v>5837.2263370292976</c:v>
                  </c:pt>
                  <c:pt idx="57">
                    <c:v>6294.2504885311419</c:v>
                  </c:pt>
                  <c:pt idx="58">
                    <c:v>6416.0627198827769</c:v>
                  </c:pt>
                  <c:pt idx="59">
                    <c:v>6542.2556299432199</c:v>
                  </c:pt>
                  <c:pt idx="60">
                    <c:v>6670.0028884697595</c:v>
                  </c:pt>
                  <c:pt idx="61">
                    <c:v>7200.6140586583469</c:v>
                  </c:pt>
                  <c:pt idx="62">
                    <c:v>6936.4602234518561</c:v>
                  </c:pt>
                  <c:pt idx="63">
                    <c:v>7478.4254501341575</c:v>
                  </c:pt>
                  <c:pt idx="64">
                    <c:v>7622.0678161976339</c:v>
                  </c:pt>
                  <c:pt idx="65">
                    <c:v>7766.1854547289149</c:v>
                  </c:pt>
                  <c:pt idx="66">
                    <c:v>7912.939908648701</c:v>
                  </c:pt>
                  <c:pt idx="67">
                    <c:v>8533.3950799702834</c:v>
                  </c:pt>
                  <c:pt idx="68">
                    <c:v>8686.4215529298162</c:v>
                  </c:pt>
                  <c:pt idx="69">
                    <c:v>8839.6611688028515</c:v>
                  </c:pt>
                  <c:pt idx="70">
                    <c:v>8993.8916870954381</c:v>
                  </c:pt>
                  <c:pt idx="71">
                    <c:v>9686.6662581665587</c:v>
                  </c:pt>
                  <c:pt idx="72">
                    <c:v>9841.311912077821</c:v>
                  </c:pt>
                  <c:pt idx="73">
                    <c:v>9994.8857075516789</c:v>
                  </c:pt>
                  <c:pt idx="74">
                    <c:v>10750.274791940101</c:v>
                  </c:pt>
                  <c:pt idx="75">
                    <c:v>10898.381414975838</c:v>
                  </c:pt>
                  <c:pt idx="76">
                    <c:v>11709.520276140551</c:v>
                  </c:pt>
                  <c:pt idx="77">
                    <c:v>11842.516356544204</c:v>
                  </c:pt>
                  <c:pt idx="78">
                    <c:v>12701.860326022294</c:v>
                  </c:pt>
                  <c:pt idx="79">
                    <c:v>12809.239277812181</c:v>
                  </c:pt>
                  <c:pt idx="80">
                    <c:v>13698.636854728989</c:v>
                  </c:pt>
                  <c:pt idx="81">
                    <c:v>14627.38896951302</c:v>
                  </c:pt>
                  <c:pt idx="82">
                    <c:v>14661.742040678948</c:v>
                  </c:pt>
                  <c:pt idx="83">
                    <c:v>16572.127188708197</c:v>
                  </c:pt>
                  <c:pt idx="84">
                    <c:v>16504.261495438848</c:v>
                  </c:pt>
                  <c:pt idx="85">
                    <c:v>17421.102576170993</c:v>
                  </c:pt>
                  <c:pt idx="86">
                    <c:v>19480.525693146647</c:v>
                  </c:pt>
                  <c:pt idx="87">
                    <c:v>20348.241138809208</c:v>
                  </c:pt>
                  <c:pt idx="88">
                    <c:v>22457.631378140941</c:v>
                  </c:pt>
                  <c:pt idx="89">
                    <c:v>24538.857656918797</c:v>
                  </c:pt>
                  <c:pt idx="90">
                    <c:v>28149.660240483576</c:v>
                  </c:pt>
                  <c:pt idx="91">
                    <c:v>33620.860224514858</c:v>
                  </c:pt>
                  <c:pt idx="92">
                    <c:v>41112.855325438177</c:v>
                  </c:pt>
                  <c:pt idx="93">
                    <c:v>69251.780403421217</c:v>
                  </c:pt>
                </c:numCache>
              </c:numRef>
            </c:plus>
            <c:minus>
              <c:numRef>
                <c:f>b920_4!$J$9:$J$105</c:f>
                <c:numCache>
                  <c:formatCode>General</c:formatCode>
                  <c:ptCount val="97"/>
                  <c:pt idx="0">
                    <c:v>216.08718367172506</c:v>
                  </c:pt>
                  <c:pt idx="1">
                    <c:v>248.51569126890982</c:v>
                  </c:pt>
                  <c:pt idx="2">
                    <c:v>287.32355528095241</c:v>
                  </c:pt>
                  <c:pt idx="3">
                    <c:v>338.85703590291735</c:v>
                  </c:pt>
                  <c:pt idx="4">
                    <c:v>388.50376290363403</c:v>
                  </c:pt>
                  <c:pt idx="5">
                    <c:v>447.67850300602186</c:v>
                  </c:pt>
                  <c:pt idx="6">
                    <c:v>508.98905748186678</c:v>
                  </c:pt>
                  <c:pt idx="7">
                    <c:v>577.11345148558598</c:v>
                  </c:pt>
                  <c:pt idx="8">
                    <c:v>634.68174830804548</c:v>
                  </c:pt>
                  <c:pt idx="9">
                    <c:v>705.53067951492244</c:v>
                  </c:pt>
                  <c:pt idx="10">
                    <c:v>768.08217763812979</c:v>
                  </c:pt>
                  <c:pt idx="11">
                    <c:v>824.00798444347754</c:v>
                  </c:pt>
                  <c:pt idx="12">
                    <c:v>900.27906833315308</c:v>
                  </c:pt>
                  <c:pt idx="13">
                    <c:v>972.52221593099512</c:v>
                  </c:pt>
                  <c:pt idx="14">
                    <c:v>1039.7329941811142</c:v>
                  </c:pt>
                  <c:pt idx="15">
                    <c:v>1101.3949290622215</c:v>
                  </c:pt>
                  <c:pt idx="16">
                    <c:v>1196.6963178388942</c:v>
                  </c:pt>
                  <c:pt idx="17">
                    <c:v>1249.1766912314413</c:v>
                  </c:pt>
                  <c:pt idx="18">
                    <c:v>1338.2753071728043</c:v>
                  </c:pt>
                  <c:pt idx="19">
                    <c:v>1426.7593346680665</c:v>
                  </c:pt>
                  <c:pt idx="20">
                    <c:v>1513.3944784628584</c:v>
                  </c:pt>
                  <c:pt idx="21">
                    <c:v>1597.0164526423036</c:v>
                  </c:pt>
                  <c:pt idx="22">
                    <c:v>1677.5508512189122</c:v>
                  </c:pt>
                  <c:pt idx="23">
                    <c:v>1755.065991513542</c:v>
                  </c:pt>
                  <c:pt idx="24">
                    <c:v>1830.678912692432</c:v>
                  </c:pt>
                  <c:pt idx="25">
                    <c:v>1901.8297001828539</c:v>
                  </c:pt>
                  <c:pt idx="26">
                    <c:v>2040.2141051767398</c:v>
                  </c:pt>
                  <c:pt idx="27">
                    <c:v>2106.6788276986722</c:v>
                  </c:pt>
                  <c:pt idx="28">
                    <c:v>2170.3403606859438</c:v>
                  </c:pt>
                  <c:pt idx="29">
                    <c:v>2310.2095413599181</c:v>
                  </c:pt>
                  <c:pt idx="30">
                    <c:v>2366.8838000791607</c:v>
                  </c:pt>
                  <c:pt idx="31">
                    <c:v>2508.8952694853688</c:v>
                  </c:pt>
                  <c:pt idx="32">
                    <c:v>2560.2379639064484</c:v>
                  </c:pt>
                  <c:pt idx="33">
                    <c:v>2702.9927816575073</c:v>
                  </c:pt>
                  <c:pt idx="34">
                    <c:v>2748.0444313421845</c:v>
                  </c:pt>
                  <c:pt idx="35">
                    <c:v>2891.3548888561481</c:v>
                  </c:pt>
                  <c:pt idx="36">
                    <c:v>2930.5161708827745</c:v>
                  </c:pt>
                  <c:pt idx="37">
                    <c:v>3073.4243194547507</c:v>
                  </c:pt>
                  <c:pt idx="38">
                    <c:v>3219.6517042678556</c:v>
                  </c:pt>
                  <c:pt idx="39">
                    <c:v>3250.2483013223282</c:v>
                  </c:pt>
                  <c:pt idx="40">
                    <c:v>3396.4474910757767</c:v>
                  </c:pt>
                  <c:pt idx="41">
                    <c:v>3546.0844066552063</c:v>
                  </c:pt>
                  <c:pt idx="42">
                    <c:v>3699.1760288248306</c:v>
                  </c:pt>
                  <c:pt idx="43">
                    <c:v>3716.4412654724574</c:v>
                  </c:pt>
                  <c:pt idx="44">
                    <c:v>3869.5269148352068</c:v>
                  </c:pt>
                  <c:pt idx="45">
                    <c:v>4025.4736462925171</c:v>
                  </c:pt>
                  <c:pt idx="46">
                    <c:v>4184.3672427145193</c:v>
                  </c:pt>
                  <c:pt idx="47">
                    <c:v>4347.4436496215085</c:v>
                  </c:pt>
                  <c:pt idx="48">
                    <c:v>4350.5153533936982</c:v>
                  </c:pt>
                  <c:pt idx="49">
                    <c:v>4513.7884645422391</c:v>
                  </c:pt>
                  <c:pt idx="50">
                    <c:v>4680.9822510429603</c:v>
                  </c:pt>
                  <c:pt idx="51">
                    <c:v>4852.3812060417486</c:v>
                  </c:pt>
                  <c:pt idx="52">
                    <c:v>5028.3149134456462</c:v>
                  </c:pt>
                  <c:pt idx="53">
                    <c:v>5209.1588298210854</c:v>
                  </c:pt>
                  <c:pt idx="54">
                    <c:v>5198.7198733481682</c:v>
                  </c:pt>
                  <c:pt idx="55">
                    <c:v>5380.8418509946241</c:v>
                  </c:pt>
                  <c:pt idx="56">
                    <c:v>5569.1667037273101</c:v>
                  </c:pt>
                  <c:pt idx="57">
                    <c:v>5764.2590036705442</c:v>
                  </c:pt>
                  <c:pt idx="58">
                    <c:v>5964.5509155566078</c:v>
                  </c:pt>
                  <c:pt idx="59">
                    <c:v>6171.7493563451617</c:v>
                  </c:pt>
                  <c:pt idx="60">
                    <c:v>6387.7053988690723</c:v>
                  </c:pt>
                  <c:pt idx="61">
                    <c:v>6610.9812129736292</c:v>
                  </c:pt>
                  <c:pt idx="62">
                    <c:v>6843.5901723963643</c:v>
                  </c:pt>
                  <c:pt idx="63">
                    <c:v>6823.7219212714172</c:v>
                  </c:pt>
                  <c:pt idx="64">
                    <c:v>7066.0472198833131</c:v>
                  </c:pt>
                  <c:pt idx="65">
                    <c:v>7319.6304357160243</c:v>
                  </c:pt>
                  <c:pt idx="66">
                    <c:v>7585.798584844064</c:v>
                  </c:pt>
                  <c:pt idx="67">
                    <c:v>7864.9052215302318</c:v>
                  </c:pt>
                  <c:pt idx="68">
                    <c:v>8160.9391564021353</c:v>
                  </c:pt>
                  <c:pt idx="69">
                    <c:v>8473.5253762016928</c:v>
                  </c:pt>
                  <c:pt idx="70">
                    <c:v>8477.05181837698</c:v>
                  </c:pt>
                  <c:pt idx="71">
                    <c:v>8814.8770458473482</c:v>
                  </c:pt>
                  <c:pt idx="72">
                    <c:v>9177.3809234897162</c:v>
                  </c:pt>
                  <c:pt idx="73">
                    <c:v>9565.5433207556362</c:v>
                  </c:pt>
                  <c:pt idx="74">
                    <c:v>9983.1160166868322</c:v>
                  </c:pt>
                  <c:pt idx="75">
                    <c:v>10044.158432648299</c:v>
                  </c:pt>
                  <c:pt idx="76">
                    <c:v>10514.696471362911</c:v>
                  </c:pt>
                  <c:pt idx="77">
                    <c:v>11030.822803569632</c:v>
                  </c:pt>
                  <c:pt idx="78">
                    <c:v>11597.562195692492</c:v>
                  </c:pt>
                  <c:pt idx="79">
                    <c:v>11761.892711450648</c:v>
                  </c:pt>
                  <c:pt idx="80">
                    <c:v>12431.826812862946</c:v>
                  </c:pt>
                  <c:pt idx="81">
                    <c:v>13184.450139077411</c:v>
                  </c:pt>
                  <c:pt idx="82">
                    <c:v>13505.74485335411</c:v>
                  </c:pt>
                  <c:pt idx="83">
                    <c:v>13896.380155531586</c:v>
                  </c:pt>
                  <c:pt idx="84">
                    <c:v>14938.793825054465</c:v>
                  </c:pt>
                  <c:pt idx="85">
                    <c:v>15551.986724285885</c:v>
                  </c:pt>
                  <c:pt idx="86">
                    <c:v>16316.672913228711</c:v>
                  </c:pt>
                  <c:pt idx="87">
                    <c:v>17964.031501337773</c:v>
                  </c:pt>
                  <c:pt idx="88">
                    <c:v>19269.080063215988</c:v>
                  </c:pt>
                  <c:pt idx="89">
                    <c:v>20227.425922054714</c:v>
                  </c:pt>
                  <c:pt idx="90">
                    <c:v>22579.028096141366</c:v>
                  </c:pt>
                  <c:pt idx="91">
                    <c:v>25129.663962841474</c:v>
                  </c:pt>
                  <c:pt idx="92">
                    <c:v>29677.647937707847</c:v>
                  </c:pt>
                  <c:pt idx="93">
                    <c:v>37167.279342202477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b920_4!$A$9:$A$205</c:f>
              <c:numCache>
                <c:formatCode>General</c:formatCode>
                <c:ptCount val="197"/>
                <c:pt idx="0">
                  <c:v>-14.6</c:v>
                </c:pt>
                <c:pt idx="1">
                  <c:v>-15.46</c:v>
                </c:pt>
                <c:pt idx="2">
                  <c:v>-15.85</c:v>
                </c:pt>
                <c:pt idx="3">
                  <c:v>-16.13</c:v>
                </c:pt>
                <c:pt idx="4">
                  <c:v>-16.2</c:v>
                </c:pt>
                <c:pt idx="5">
                  <c:v>-16.5</c:v>
                </c:pt>
                <c:pt idx="6">
                  <c:v>-16.62</c:v>
                </c:pt>
                <c:pt idx="7">
                  <c:v>-17.350000000000001</c:v>
                </c:pt>
                <c:pt idx="8">
                  <c:v>-17.7</c:v>
                </c:pt>
                <c:pt idx="9">
                  <c:v>-17.88</c:v>
                </c:pt>
                <c:pt idx="10">
                  <c:v>-18.28</c:v>
                </c:pt>
                <c:pt idx="11">
                  <c:v>-18.39</c:v>
                </c:pt>
                <c:pt idx="12">
                  <c:v>-18.440000000000001</c:v>
                </c:pt>
                <c:pt idx="13">
                  <c:v>-18.5</c:v>
                </c:pt>
                <c:pt idx="14">
                  <c:v>-18.649999999999999</c:v>
                </c:pt>
                <c:pt idx="15">
                  <c:v>-18.66</c:v>
                </c:pt>
                <c:pt idx="16">
                  <c:v>-18.66</c:v>
                </c:pt>
                <c:pt idx="17">
                  <c:v>-19.010000000000002</c:v>
                </c:pt>
                <c:pt idx="18">
                  <c:v>-19.170000000000002</c:v>
                </c:pt>
                <c:pt idx="19">
                  <c:v>-19.190000000000001</c:v>
                </c:pt>
                <c:pt idx="20">
                  <c:v>-19.309999999999999</c:v>
                </c:pt>
                <c:pt idx="21">
                  <c:v>-19.309999999999999</c:v>
                </c:pt>
                <c:pt idx="22">
                  <c:v>-19.39</c:v>
                </c:pt>
                <c:pt idx="23">
                  <c:v>-19.41</c:v>
                </c:pt>
                <c:pt idx="24">
                  <c:v>-19.46</c:v>
                </c:pt>
                <c:pt idx="25">
                  <c:v>-19.46</c:v>
                </c:pt>
                <c:pt idx="26">
                  <c:v>-19.53</c:v>
                </c:pt>
                <c:pt idx="27">
                  <c:v>-19.63</c:v>
                </c:pt>
                <c:pt idx="28">
                  <c:v>-19.670000000000002</c:v>
                </c:pt>
                <c:pt idx="29">
                  <c:v>-19.73</c:v>
                </c:pt>
                <c:pt idx="30">
                  <c:v>-19.73</c:v>
                </c:pt>
                <c:pt idx="31">
                  <c:v>-19.920000000000002</c:v>
                </c:pt>
                <c:pt idx="32">
                  <c:v>-19.96</c:v>
                </c:pt>
                <c:pt idx="33">
                  <c:v>-20.07</c:v>
                </c:pt>
                <c:pt idx="34">
                  <c:v>-20.14</c:v>
                </c:pt>
                <c:pt idx="35">
                  <c:v>-20.32</c:v>
                </c:pt>
                <c:pt idx="36">
                  <c:v>-20.32</c:v>
                </c:pt>
                <c:pt idx="37">
                  <c:v>-20.440000000000001</c:v>
                </c:pt>
                <c:pt idx="38">
                  <c:v>-20.51</c:v>
                </c:pt>
                <c:pt idx="39">
                  <c:v>-20.53</c:v>
                </c:pt>
                <c:pt idx="40">
                  <c:v>-20.54</c:v>
                </c:pt>
                <c:pt idx="41">
                  <c:v>-20.69</c:v>
                </c:pt>
                <c:pt idx="42">
                  <c:v>-20.71</c:v>
                </c:pt>
                <c:pt idx="43">
                  <c:v>-20.74</c:v>
                </c:pt>
                <c:pt idx="44">
                  <c:v>-20.76</c:v>
                </c:pt>
                <c:pt idx="45">
                  <c:v>-20.79</c:v>
                </c:pt>
                <c:pt idx="46">
                  <c:v>-20.85</c:v>
                </c:pt>
                <c:pt idx="47">
                  <c:v>-20.87</c:v>
                </c:pt>
                <c:pt idx="48">
                  <c:v>-20.87</c:v>
                </c:pt>
                <c:pt idx="49">
                  <c:v>-20.97</c:v>
                </c:pt>
                <c:pt idx="50">
                  <c:v>-20.97</c:v>
                </c:pt>
                <c:pt idx="51">
                  <c:v>-20.97</c:v>
                </c:pt>
                <c:pt idx="52">
                  <c:v>-21.01</c:v>
                </c:pt>
                <c:pt idx="53">
                  <c:v>-21.01</c:v>
                </c:pt>
                <c:pt idx="54">
                  <c:v>-21.03</c:v>
                </c:pt>
                <c:pt idx="55">
                  <c:v>-21.06</c:v>
                </c:pt>
                <c:pt idx="56">
                  <c:v>-21.16</c:v>
                </c:pt>
                <c:pt idx="57">
                  <c:v>-21.16</c:v>
                </c:pt>
                <c:pt idx="58">
                  <c:v>-21.28</c:v>
                </c:pt>
                <c:pt idx="59">
                  <c:v>-21.3</c:v>
                </c:pt>
                <c:pt idx="60">
                  <c:v>-21.3</c:v>
                </c:pt>
                <c:pt idx="61">
                  <c:v>-21.31</c:v>
                </c:pt>
                <c:pt idx="62">
                  <c:v>-21.31</c:v>
                </c:pt>
                <c:pt idx="63">
                  <c:v>-21.33</c:v>
                </c:pt>
                <c:pt idx="64">
                  <c:v>-21.34</c:v>
                </c:pt>
                <c:pt idx="65">
                  <c:v>-21.35</c:v>
                </c:pt>
                <c:pt idx="66">
                  <c:v>-21.38</c:v>
                </c:pt>
                <c:pt idx="67">
                  <c:v>-21.4</c:v>
                </c:pt>
                <c:pt idx="68">
                  <c:v>-21.67</c:v>
                </c:pt>
                <c:pt idx="69">
                  <c:v>-21.67</c:v>
                </c:pt>
                <c:pt idx="70">
                  <c:v>-21.75</c:v>
                </c:pt>
                <c:pt idx="71">
                  <c:v>-21.77</c:v>
                </c:pt>
                <c:pt idx="72">
                  <c:v>-21.77</c:v>
                </c:pt>
                <c:pt idx="73">
                  <c:v>-21.77</c:v>
                </c:pt>
                <c:pt idx="74">
                  <c:v>-21.81</c:v>
                </c:pt>
                <c:pt idx="75">
                  <c:v>-21.81</c:v>
                </c:pt>
                <c:pt idx="76">
                  <c:v>-21.86</c:v>
                </c:pt>
                <c:pt idx="77">
                  <c:v>-21.86</c:v>
                </c:pt>
                <c:pt idx="78">
                  <c:v>-21.86</c:v>
                </c:pt>
                <c:pt idx="79">
                  <c:v>-21.95</c:v>
                </c:pt>
                <c:pt idx="80">
                  <c:v>-22.07</c:v>
                </c:pt>
                <c:pt idx="81">
                  <c:v>-22.19</c:v>
                </c:pt>
                <c:pt idx="82">
                  <c:v>-22.22</c:v>
                </c:pt>
                <c:pt idx="83">
                  <c:v>-22.22</c:v>
                </c:pt>
                <c:pt idx="84">
                  <c:v>-22.33</c:v>
                </c:pt>
                <c:pt idx="85">
                  <c:v>-22.47</c:v>
                </c:pt>
                <c:pt idx="86">
                  <c:v>-22.5</c:v>
                </c:pt>
                <c:pt idx="87">
                  <c:v>-22.54</c:v>
                </c:pt>
                <c:pt idx="88">
                  <c:v>-22.54</c:v>
                </c:pt>
                <c:pt idx="89">
                  <c:v>-22.61</c:v>
                </c:pt>
                <c:pt idx="90">
                  <c:v>-22.68</c:v>
                </c:pt>
                <c:pt idx="91">
                  <c:v>-22.77</c:v>
                </c:pt>
                <c:pt idx="92">
                  <c:v>-23.18</c:v>
                </c:pt>
                <c:pt idx="93">
                  <c:v>-23.18</c:v>
                </c:pt>
              </c:numCache>
            </c:numRef>
          </c:xVal>
          <c:yVal>
            <c:numRef>
              <c:f>b920_4!$D$9:$D$205</c:f>
              <c:numCache>
                <c:formatCode>0.00E+00</c:formatCode>
                <c:ptCount val="197"/>
                <c:pt idx="0">
                  <c:v>383.70224647387596</c:v>
                </c:pt>
                <c:pt idx="1">
                  <c:v>586.52321138377226</c:v>
                </c:pt>
                <c:pt idx="2">
                  <c:v>800.48360463005395</c:v>
                </c:pt>
                <c:pt idx="3">
                  <c:v>1019.0750805048388</c:v>
                </c:pt>
                <c:pt idx="4">
                  <c:v>1246.9711625632501</c:v>
                </c:pt>
                <c:pt idx="5">
                  <c:v>1468.6143089399841</c:v>
                </c:pt>
                <c:pt idx="6">
                  <c:v>1699.3086984917561</c:v>
                </c:pt>
                <c:pt idx="7">
                  <c:v>1902.9169892103394</c:v>
                </c:pt>
                <c:pt idx="8">
                  <c:v>2123.7771486241218</c:v>
                </c:pt>
                <c:pt idx="9">
                  <c:v>2356.2067956864271</c:v>
                </c:pt>
                <c:pt idx="10">
                  <c:v>2574.7662434817316</c:v>
                </c:pt>
                <c:pt idx="11">
                  <c:v>2815.9523592085411</c:v>
                </c:pt>
                <c:pt idx="12">
                  <c:v>3064.6796876324115</c:v>
                </c:pt>
                <c:pt idx="13">
                  <c:v>3315.6179933805233</c:v>
                </c:pt>
                <c:pt idx="14">
                  <c:v>3561.9734653470932</c:v>
                </c:pt>
                <c:pt idx="15">
                  <c:v>3823.3404454367696</c:v>
                </c:pt>
                <c:pt idx="16">
                  <c:v>4088.9139797798653</c:v>
                </c:pt>
                <c:pt idx="17">
                  <c:v>4325.5464476261504</c:v>
                </c:pt>
                <c:pt idx="18">
                  <c:v>4581.8451485082487</c:v>
                </c:pt>
                <c:pt idx="19">
                  <c:v>4855.8775067371716</c:v>
                </c:pt>
                <c:pt idx="20">
                  <c:v>5122.8228022861758</c:v>
                </c:pt>
                <c:pt idx="21">
                  <c:v>5406.463103092964</c:v>
                </c:pt>
                <c:pt idx="22">
                  <c:v>5685.1079286305385</c:v>
                </c:pt>
                <c:pt idx="23">
                  <c:v>5974.4149353059029</c:v>
                </c:pt>
                <c:pt idx="24">
                  <c:v>6264.384273859966</c:v>
                </c:pt>
                <c:pt idx="25">
                  <c:v>6564.3497442697453</c:v>
                </c:pt>
                <c:pt idx="26">
                  <c:v>6860.4803272245654</c:v>
                </c:pt>
                <c:pt idx="27">
                  <c:v>7157.23278196098</c:v>
                </c:pt>
                <c:pt idx="28">
                  <c:v>7465.7666321854322</c:v>
                </c:pt>
                <c:pt idx="29">
                  <c:v>7776.4686983135343</c:v>
                </c:pt>
                <c:pt idx="30">
                  <c:v>8099.6882040598857</c:v>
                </c:pt>
                <c:pt idx="31">
                  <c:v>8402.871242037354</c:v>
                </c:pt>
                <c:pt idx="32">
                  <c:v>8730.9206883085662</c:v>
                </c:pt>
                <c:pt idx="33">
                  <c:v>9054.3275957190563</c:v>
                </c:pt>
                <c:pt idx="34">
                  <c:v>9388.6756148082204</c:v>
                </c:pt>
                <c:pt idx="35">
                  <c:v>9711.4978157314017</c:v>
                </c:pt>
                <c:pt idx="36">
                  <c:v>10067.869579486305</c:v>
                </c:pt>
                <c:pt idx="37">
                  <c:v>10411.043541812422</c:v>
                </c:pt>
                <c:pt idx="38">
                  <c:v>10768.321623557027</c:v>
                </c:pt>
                <c:pt idx="39">
                  <c:v>11140.557414098888</c:v>
                </c:pt>
                <c:pt idx="40">
                  <c:v>11521.376909360864</c:v>
                </c:pt>
                <c:pt idx="41">
                  <c:v>11884.658975263255</c:v>
                </c:pt>
                <c:pt idx="42">
                  <c:v>12278.132161318084</c:v>
                </c:pt>
                <c:pt idx="43">
                  <c:v>12677.452522406273</c:v>
                </c:pt>
                <c:pt idx="44">
                  <c:v>13086.587299327606</c:v>
                </c:pt>
                <c:pt idx="45">
                  <c:v>13502.16458781471</c:v>
                </c:pt>
                <c:pt idx="46">
                  <c:v>13920.649235471439</c:v>
                </c:pt>
                <c:pt idx="47">
                  <c:v>14355.7093456438</c:v>
                </c:pt>
                <c:pt idx="48">
                  <c:v>14804.054378507977</c:v>
                </c:pt>
                <c:pt idx="49">
                  <c:v>15242.604132566108</c:v>
                </c:pt>
                <c:pt idx="50">
                  <c:v>15711.10116363329</c:v>
                </c:pt>
                <c:pt idx="51">
                  <c:v>16190.369179449344</c:v>
                </c:pt>
                <c:pt idx="52">
                  <c:v>16672.85398588383</c:v>
                </c:pt>
                <c:pt idx="53">
                  <c:v>17175.221439539881</c:v>
                </c:pt>
                <c:pt idx="54">
                  <c:v>17685.919752071779</c:v>
                </c:pt>
                <c:pt idx="55">
                  <c:v>18207.558859837041</c:v>
                </c:pt>
                <c:pt idx="56">
                  <c:v>18728.028143653526</c:v>
                </c:pt>
                <c:pt idx="57">
                  <c:v>19283.987504760466</c:v>
                </c:pt>
                <c:pt idx="58">
                  <c:v>19828.897002403144</c:v>
                </c:pt>
                <c:pt idx="59">
                  <c:v>20411.689460723683</c:v>
                </c:pt>
                <c:pt idx="60">
                  <c:v>21015.99961393571</c:v>
                </c:pt>
                <c:pt idx="61">
                  <c:v>21636.093003351416</c:v>
                </c:pt>
                <c:pt idx="62">
                  <c:v>22277.597172705409</c:v>
                </c:pt>
                <c:pt idx="63">
                  <c:v>22934.928310076761</c:v>
                </c:pt>
                <c:pt idx="64">
                  <c:v>23616.222474577888</c:v>
                </c:pt>
                <c:pt idx="65">
                  <c:v>24320.684843281062</c:v>
                </c:pt>
                <c:pt idx="66">
                  <c:v>25045.317780549827</c:v>
                </c:pt>
                <c:pt idx="67">
                  <c:v>25798.824715429793</c:v>
                </c:pt>
                <c:pt idx="68">
                  <c:v>26519.309309135413</c:v>
                </c:pt>
                <c:pt idx="69">
                  <c:v>27336.952949517101</c:v>
                </c:pt>
                <c:pt idx="70">
                  <c:v>28167.059073119864</c:v>
                </c:pt>
                <c:pt idx="71">
                  <c:v>29048.984350901141</c:v>
                </c:pt>
                <c:pt idx="72">
                  <c:v>29975.680936650457</c:v>
                </c:pt>
                <c:pt idx="73">
                  <c:v>30945.494891477636</c:v>
                </c:pt>
                <c:pt idx="74">
                  <c:v>31951.868409663683</c:v>
                </c:pt>
                <c:pt idx="75">
                  <c:v>33021.192054705505</c:v>
                </c:pt>
                <c:pt idx="76">
                  <c:v>34134.665004201808</c:v>
                </c:pt>
                <c:pt idx="77">
                  <c:v>35326.260205132719</c:v>
                </c:pt>
                <c:pt idx="78">
                  <c:v>36590.116277433786</c:v>
                </c:pt>
                <c:pt idx="79">
                  <c:v>37910.311130294809</c:v>
                </c:pt>
                <c:pt idx="80">
                  <c:v>39313.643587575301</c:v>
                </c:pt>
                <c:pt idx="81">
                  <c:v>40822.059864465431</c:v>
                </c:pt>
                <c:pt idx="82">
                  <c:v>42481.346342886827</c:v>
                </c:pt>
                <c:pt idx="83">
                  <c:v>44295.293446764794</c:v>
                </c:pt>
                <c:pt idx="84">
                  <c:v>46246.958463809009</c:v>
                </c:pt>
                <c:pt idx="85">
                  <c:v>48396.441364227729</c:v>
                </c:pt>
                <c:pt idx="86">
                  <c:v>50841.509284448759</c:v>
                </c:pt>
                <c:pt idx="87">
                  <c:v>53611.24940988965</c:v>
                </c:pt>
                <c:pt idx="88">
                  <c:v>56824.865708213503</c:v>
                </c:pt>
                <c:pt idx="89">
                  <c:v>60600.73687684194</c:v>
                </c:pt>
                <c:pt idx="90">
                  <c:v>65226.992040420118</c:v>
                </c:pt>
                <c:pt idx="91">
                  <c:v>71190.392577689898</c:v>
                </c:pt>
                <c:pt idx="92">
                  <c:v>79473.638786015377</c:v>
                </c:pt>
                <c:pt idx="93">
                  <c:v>93923.844773305565</c:v>
                </c:pt>
              </c:numCache>
            </c:numRef>
          </c:yVal>
          <c:smooth val="0"/>
        </c:ser>
        <c:ser>
          <c:idx val="4"/>
          <c:order val="2"/>
          <c:tx>
            <c:v>B920 Filter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b920_6!$K$9:$K$105</c:f>
                <c:numCache>
                  <c:formatCode>General</c:formatCode>
                  <c:ptCount val="97"/>
                  <c:pt idx="0">
                    <c:v>72.124246530506866</c:v>
                  </c:pt>
                  <c:pt idx="1">
                    <c:v>91.408266209165603</c:v>
                  </c:pt>
                  <c:pt idx="2">
                    <c:v>123.06289472458302</c:v>
                  </c:pt>
                  <c:pt idx="3">
                    <c:v>141.6974392679773</c:v>
                  </c:pt>
                  <c:pt idx="4">
                    <c:v>164.02478273806165</c:v>
                  </c:pt>
                  <c:pt idx="5">
                    <c:v>186.61237917843044</c:v>
                  </c:pt>
                  <c:pt idx="6">
                    <c:v>218.5267665149656</c:v>
                  </c:pt>
                  <c:pt idx="7">
                    <c:v>232.36010616625771</c:v>
                  </c:pt>
                  <c:pt idx="8">
                    <c:v>266.39609419486607</c:v>
                  </c:pt>
                  <c:pt idx="9">
                    <c:v>292.56130142202738</c:v>
                  </c:pt>
                  <c:pt idx="10">
                    <c:v>306.69701530290359</c:v>
                  </c:pt>
                  <c:pt idx="11">
                    <c:v>343.57240528809365</c:v>
                  </c:pt>
                  <c:pt idx="12">
                    <c:v>366.2319219190461</c:v>
                  </c:pt>
                  <c:pt idx="13">
                    <c:v>393.35387454740749</c:v>
                  </c:pt>
                  <c:pt idx="14">
                    <c:v>424.83814363815947</c:v>
                  </c:pt>
                  <c:pt idx="15">
                    <c:v>460.79076172510122</c:v>
                  </c:pt>
                  <c:pt idx="16">
                    <c:v>475.0066332318134</c:v>
                  </c:pt>
                  <c:pt idx="17">
                    <c:v>519.93640607491466</c:v>
                  </c:pt>
                  <c:pt idx="18">
                    <c:v>539.65475942999672</c:v>
                  </c:pt>
                  <c:pt idx="19">
                    <c:v>562.19011861051638</c:v>
                  </c:pt>
                  <c:pt idx="20">
                    <c:v>587.33065660274838</c:v>
                  </c:pt>
                  <c:pt idx="21">
                    <c:v>614.93273199372118</c:v>
                  </c:pt>
                  <c:pt idx="22">
                    <c:v>645.32041316708273</c:v>
                  </c:pt>
                  <c:pt idx="23">
                    <c:v>678.87274686087562</c:v>
                  </c:pt>
                  <c:pt idx="24">
                    <c:v>715.20568394661416</c:v>
                  </c:pt>
                  <c:pt idx="25">
                    <c:v>755.2304496295925</c:v>
                  </c:pt>
                  <c:pt idx="26">
                    <c:v>798.21578804925173</c:v>
                  </c:pt>
                  <c:pt idx="27">
                    <c:v>800.54053174863384</c:v>
                  </c:pt>
                  <c:pt idx="28">
                    <c:v>848.38869929342377</c:v>
                  </c:pt>
                  <c:pt idx="29">
                    <c:v>900.76283113433487</c:v>
                  </c:pt>
                  <c:pt idx="30">
                    <c:v>957.91878266813114</c:v>
                  </c:pt>
                  <c:pt idx="31">
                    <c:v>964.18725379895284</c:v>
                  </c:pt>
                  <c:pt idx="32">
                    <c:v>972.70771200970717</c:v>
                  </c:pt>
                  <c:pt idx="33">
                    <c:v>1036.6167985727122</c:v>
                  </c:pt>
                  <c:pt idx="34">
                    <c:v>1047.3815438701686</c:v>
                  </c:pt>
                  <c:pt idx="35">
                    <c:v>1118.1899895884346</c:v>
                  </c:pt>
                  <c:pt idx="36">
                    <c:v>1131.5924181856144</c:v>
                  </c:pt>
                  <c:pt idx="37">
                    <c:v>1210.124255526232</c:v>
                  </c:pt>
                  <c:pt idx="38">
                    <c:v>1225.8242748920645</c:v>
                  </c:pt>
                  <c:pt idx="39">
                    <c:v>1313.4004217731645</c:v>
                  </c:pt>
                  <c:pt idx="40">
                    <c:v>1331.5491364425566</c:v>
                  </c:pt>
                  <c:pt idx="41">
                    <c:v>1351.1971530588894</c:v>
                  </c:pt>
                  <c:pt idx="42">
                    <c:v>1372.2873430568397</c:v>
                  </c:pt>
                  <c:pt idx="43">
                    <c:v>1472.4606717079719</c:v>
                  </c:pt>
                  <c:pt idx="44">
                    <c:v>1496.1621909382679</c:v>
                  </c:pt>
                  <c:pt idx="45">
                    <c:v>1521.0054397925328</c:v>
                  </c:pt>
                  <c:pt idx="46">
                    <c:v>1634.9869912179797</c:v>
                  </c:pt>
                  <c:pt idx="47">
                    <c:v>1662.4925386447414</c:v>
                  </c:pt>
                  <c:pt idx="48">
                    <c:v>1691.7007419925255</c:v>
                  </c:pt>
                  <c:pt idx="49">
                    <c:v>1722.104690903054</c:v>
                  </c:pt>
                  <c:pt idx="50">
                    <c:v>1853.3470609909734</c:v>
                  </c:pt>
                  <c:pt idx="51">
                    <c:v>1886.6796832182924</c:v>
                  </c:pt>
                  <c:pt idx="52">
                    <c:v>1921.3225537715698</c:v>
                  </c:pt>
                  <c:pt idx="53">
                    <c:v>1957.1969375973977</c:v>
                  </c:pt>
                  <c:pt idx="54">
                    <c:v>2109.2769163341272</c:v>
                  </c:pt>
                  <c:pt idx="55">
                    <c:v>2148.2024568903021</c:v>
                  </c:pt>
                  <c:pt idx="56">
                    <c:v>2188.4237707091434</c:v>
                  </c:pt>
                  <c:pt idx="57">
                    <c:v>2229.404267153599</c:v>
                  </c:pt>
                  <c:pt idx="58">
                    <c:v>2271.9258057005304</c:v>
                  </c:pt>
                  <c:pt idx="59">
                    <c:v>2449.0880596144539</c:v>
                  </c:pt>
                  <c:pt idx="60">
                    <c:v>2494.5453583478757</c:v>
                  </c:pt>
                  <c:pt idx="61">
                    <c:v>2540.5835082044055</c:v>
                  </c:pt>
                  <c:pt idx="62">
                    <c:v>2587.5376970463076</c:v>
                  </c:pt>
                  <c:pt idx="63">
                    <c:v>2635.7180552961927</c:v>
                  </c:pt>
                  <c:pt idx="64">
                    <c:v>2839.9668082250855</c:v>
                  </c:pt>
                  <c:pt idx="65">
                    <c:v>2890.0633382836818</c:v>
                  </c:pt>
                  <c:pt idx="66">
                    <c:v>2940.649366059738</c:v>
                  </c:pt>
                  <c:pt idx="67">
                    <c:v>3168.9571551512345</c:v>
                  </c:pt>
                  <c:pt idx="68">
                    <c:v>3220.6512131755089</c:v>
                  </c:pt>
                  <c:pt idx="69">
                    <c:v>3271.8415962628401</c:v>
                  </c:pt>
                  <c:pt idx="70">
                    <c:v>3323.2714106035596</c:v>
                  </c:pt>
                  <c:pt idx="71">
                    <c:v>3573.9781978116253</c:v>
                  </c:pt>
                  <c:pt idx="72">
                    <c:v>3624.1290605895483</c:v>
                  </c:pt>
                  <c:pt idx="73">
                    <c:v>3894.6850428722319</c:v>
                  </c:pt>
                  <c:pt idx="74">
                    <c:v>3940.721458169141</c:v>
                  </c:pt>
                  <c:pt idx="75">
                    <c:v>4228.4412312259819</c:v>
                  </c:pt>
                  <c:pt idx="76">
                    <c:v>4268.4040406342938</c:v>
                  </c:pt>
                  <c:pt idx="77">
                    <c:v>4568.7667673630667</c:v>
                  </c:pt>
                  <c:pt idx="78">
                    <c:v>4597.9163457921568</c:v>
                  </c:pt>
                  <c:pt idx="79">
                    <c:v>4904.2041779974825</c:v>
                  </c:pt>
                  <c:pt idx="80">
                    <c:v>5221.6591023962455</c:v>
                  </c:pt>
                  <c:pt idx="81">
                    <c:v>5546.1329470080937</c:v>
                  </c:pt>
                  <c:pt idx="82">
                    <c:v>5872.7294417037328</c:v>
                  </c:pt>
                  <c:pt idx="83">
                    <c:v>6195.4297422211775</c:v>
                  </c:pt>
                  <c:pt idx="84">
                    <c:v>6505.4555127297699</c:v>
                  </c:pt>
                  <c:pt idx="85">
                    <c:v>7228.9294817578775</c:v>
                  </c:pt>
                  <c:pt idx="86">
                    <c:v>7973.4850874496778</c:v>
                  </c:pt>
                  <c:pt idx="87">
                    <c:v>8706.1306661133112</c:v>
                  </c:pt>
                  <c:pt idx="88">
                    <c:v>9978.9039119415138</c:v>
                  </c:pt>
                  <c:pt idx="89">
                    <c:v>11905.649285330997</c:v>
                  </c:pt>
                  <c:pt idx="90">
                    <c:v>15435.862081168656</c:v>
                  </c:pt>
                  <c:pt idx="91">
                    <c:v>24429.412895317873</c:v>
                  </c:pt>
                </c:numCache>
              </c:numRef>
            </c:plus>
            <c:minus>
              <c:numRef>
                <c:f>b920_6!$J$9:$J$105</c:f>
                <c:numCache>
                  <c:formatCode>General</c:formatCode>
                  <c:ptCount val="97"/>
                  <c:pt idx="0">
                    <c:v>77.189852002498426</c:v>
                  </c:pt>
                  <c:pt idx="1">
                    <c:v>88.479104000755342</c:v>
                  </c:pt>
                  <c:pt idx="2">
                    <c:v>106.50375513085577</c:v>
                  </c:pt>
                  <c:pt idx="3">
                    <c:v>120.88689986533055</c:v>
                  </c:pt>
                  <c:pt idx="4">
                    <c:v>138.55661655549613</c:v>
                  </c:pt>
                  <c:pt idx="5">
                    <c:v>159.94566745054431</c:v>
                  </c:pt>
                  <c:pt idx="6">
                    <c:v>182.09461144090631</c:v>
                  </c:pt>
                  <c:pt idx="7">
                    <c:v>206.30289629815613</c:v>
                  </c:pt>
                  <c:pt idx="8">
                    <c:v>226.88809564735433</c:v>
                  </c:pt>
                  <c:pt idx="9">
                    <c:v>252.11373961278011</c:v>
                  </c:pt>
                  <c:pt idx="10">
                    <c:v>274.82365551205544</c:v>
                  </c:pt>
                  <c:pt idx="11">
                    <c:v>294.95004496173829</c:v>
                  </c:pt>
                  <c:pt idx="12">
                    <c:v>322.48014462681692</c:v>
                  </c:pt>
                  <c:pt idx="13">
                    <c:v>348.34677115795631</c:v>
                  </c:pt>
                  <c:pt idx="14">
                    <c:v>372.50156791882188</c:v>
                  </c:pt>
                  <c:pt idx="15">
                    <c:v>394.76527058301377</c:v>
                  </c:pt>
                  <c:pt idx="16">
                    <c:v>429.10042182652813</c:v>
                  </c:pt>
                  <c:pt idx="17">
                    <c:v>463.61055223765732</c:v>
                  </c:pt>
                  <c:pt idx="18">
                    <c:v>480.19464075920615</c:v>
                  </c:pt>
                  <c:pt idx="19">
                    <c:v>511.99542019814464</c:v>
                  </c:pt>
                  <c:pt idx="20">
                    <c:v>543.20294070778755</c:v>
                  </c:pt>
                  <c:pt idx="21">
                    <c:v>573.74936066275188</c:v>
                  </c:pt>
                  <c:pt idx="22">
                    <c:v>602.93405120600357</c:v>
                  </c:pt>
                  <c:pt idx="23">
                    <c:v>631.11310686914123</c:v>
                  </c:pt>
                  <c:pt idx="24">
                    <c:v>658.34532130811078</c:v>
                  </c:pt>
                  <c:pt idx="25">
                    <c:v>684.39446342645761</c:v>
                  </c:pt>
                  <c:pt idx="26">
                    <c:v>734.87472364326891</c:v>
                  </c:pt>
                  <c:pt idx="27">
                    <c:v>759.0492814117224</c:v>
                  </c:pt>
                  <c:pt idx="28">
                    <c:v>782.29544656162193</c:v>
                  </c:pt>
                  <c:pt idx="29">
                    <c:v>833.22467256337984</c:v>
                  </c:pt>
                  <c:pt idx="30">
                    <c:v>854.12726386881297</c:v>
                  </c:pt>
                  <c:pt idx="31">
                    <c:v>874.26615826408465</c:v>
                  </c:pt>
                  <c:pt idx="32">
                    <c:v>924.81307888312324</c:v>
                  </c:pt>
                  <c:pt idx="33">
                    <c:v>976.80368705186731</c:v>
                  </c:pt>
                  <c:pt idx="34">
                    <c:v>993.86746388132178</c:v>
                  </c:pt>
                  <c:pt idx="35">
                    <c:v>1046.2796788462726</c:v>
                  </c:pt>
                  <c:pt idx="36">
                    <c:v>1061.0264896963361</c:v>
                  </c:pt>
                  <c:pt idx="37">
                    <c:v>1113.5253793870363</c:v>
                  </c:pt>
                  <c:pt idx="38">
                    <c:v>1167.7119139515073</c:v>
                  </c:pt>
                  <c:pt idx="39">
                    <c:v>1179.272173959786</c:v>
                  </c:pt>
                  <c:pt idx="40">
                    <c:v>1233.3471981930027</c:v>
                  </c:pt>
                  <c:pt idx="41">
                    <c:v>1288.8081626299722</c:v>
                  </c:pt>
                  <c:pt idx="42">
                    <c:v>1297.1922275533984</c:v>
                  </c:pt>
                  <c:pt idx="43">
                    <c:v>1352.8317674959551</c:v>
                  </c:pt>
                  <c:pt idx="44">
                    <c:v>1409.6473566840548</c:v>
                  </c:pt>
                  <c:pt idx="45">
                    <c:v>1467.6658184728021</c:v>
                  </c:pt>
                  <c:pt idx="46">
                    <c:v>1472.5729796746853</c:v>
                  </c:pt>
                  <c:pt idx="47">
                    <c:v>1530.6795401239083</c:v>
                  </c:pt>
                  <c:pt idx="48">
                    <c:v>1590.6044172162103</c:v>
                  </c:pt>
                  <c:pt idx="49">
                    <c:v>1652.0891254000562</c:v>
                  </c:pt>
                  <c:pt idx="50">
                    <c:v>1715.2402061333948</c:v>
                  </c:pt>
                  <c:pt idx="51">
                    <c:v>1780.1821245385695</c:v>
                  </c:pt>
                  <c:pt idx="52">
                    <c:v>1779.916215299776</c:v>
                  </c:pt>
                  <c:pt idx="53">
                    <c:v>1845.6475641764152</c:v>
                  </c:pt>
                  <c:pt idx="54">
                    <c:v>1913.2551655428529</c:v>
                  </c:pt>
                  <c:pt idx="55">
                    <c:v>1983.2953887579847</c:v>
                  </c:pt>
                  <c:pt idx="56">
                    <c:v>2055.9873603286142</c:v>
                  </c:pt>
                  <c:pt idx="57">
                    <c:v>2130.7830181306417</c:v>
                  </c:pt>
                  <c:pt idx="58">
                    <c:v>2208.3166034371911</c:v>
                  </c:pt>
                  <c:pt idx="59">
                    <c:v>2204.8844303908982</c:v>
                  </c:pt>
                  <c:pt idx="60">
                    <c:v>2285.3458740924216</c:v>
                  </c:pt>
                  <c:pt idx="61">
                    <c:v>2369.0486950568143</c:v>
                  </c:pt>
                  <c:pt idx="62">
                    <c:v>2456.7523079236121</c:v>
                  </c:pt>
                  <c:pt idx="63">
                    <c:v>2548.4921611814061</c:v>
                  </c:pt>
                  <c:pt idx="64">
                    <c:v>2644.7380829833555</c:v>
                  </c:pt>
                  <c:pt idx="65">
                    <c:v>2746.0230256108321</c:v>
                  </c:pt>
                  <c:pt idx="66">
                    <c:v>2746.5222157275762</c:v>
                  </c:pt>
                  <c:pt idx="67">
                    <c:v>2854.8231835021611</c:v>
                  </c:pt>
                  <c:pt idx="68">
                    <c:v>2969.6731461904988</c:v>
                  </c:pt>
                  <c:pt idx="69">
                    <c:v>3092.3488291639592</c:v>
                  </c:pt>
                  <c:pt idx="70">
                    <c:v>3223.0339404894171</c:v>
                  </c:pt>
                  <c:pt idx="71">
                    <c:v>3237.7295821946022</c:v>
                  </c:pt>
                  <c:pt idx="72">
                    <c:v>3382.454484026704</c:v>
                  </c:pt>
                  <c:pt idx="73">
                    <c:v>3539.4274430180167</c:v>
                  </c:pt>
                  <c:pt idx="74">
                    <c:v>3710.0811993972802</c:v>
                  </c:pt>
                  <c:pt idx="75">
                    <c:v>3749.6213157535262</c:v>
                  </c:pt>
                  <c:pt idx="76">
                    <c:v>3946.1575240754746</c:v>
                  </c:pt>
                  <c:pt idx="77">
                    <c:v>4163.5339480617204</c:v>
                  </c:pt>
                  <c:pt idx="78">
                    <c:v>4239.0271326611328</c:v>
                  </c:pt>
                  <c:pt idx="79">
                    <c:v>4500.2412382449711</c:v>
                  </c:pt>
                  <c:pt idx="80">
                    <c:v>4614.8469847656916</c:v>
                  </c:pt>
                  <c:pt idx="81">
                    <c:v>4940.0166245064529</c:v>
                  </c:pt>
                  <c:pt idx="82">
                    <c:v>5115.2887940220298</c:v>
                  </c:pt>
                  <c:pt idx="83">
                    <c:v>5540.2236865137802</c:v>
                  </c:pt>
                  <c:pt idx="84">
                    <c:v>5818.9781050349447</c:v>
                  </c:pt>
                  <c:pt idx="85">
                    <c:v>6172.065051348728</c:v>
                  </c:pt>
                  <c:pt idx="86">
                    <c:v>6628.5093028887732</c:v>
                  </c:pt>
                  <c:pt idx="87">
                    <c:v>7237.8131033955287</c:v>
                  </c:pt>
                  <c:pt idx="88">
                    <c:v>7787.4498744399252</c:v>
                  </c:pt>
                  <c:pt idx="89">
                    <c:v>8680.4029770316592</c:v>
                  </c:pt>
                  <c:pt idx="90">
                    <c:v>10271.681729526839</c:v>
                  </c:pt>
                  <c:pt idx="91">
                    <c:v>12895.504320237194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b920_6!$A$9:$A$205</c:f>
              <c:numCache>
                <c:formatCode>General</c:formatCode>
                <c:ptCount val="197"/>
                <c:pt idx="0">
                  <c:v>-13.34</c:v>
                </c:pt>
                <c:pt idx="1">
                  <c:v>-13.77</c:v>
                </c:pt>
                <c:pt idx="2">
                  <c:v>-13.86</c:v>
                </c:pt>
                <c:pt idx="3">
                  <c:v>-14.05</c:v>
                </c:pt>
                <c:pt idx="4">
                  <c:v>-14.35</c:v>
                </c:pt>
                <c:pt idx="5">
                  <c:v>-14.46</c:v>
                </c:pt>
                <c:pt idx="6">
                  <c:v>-14.56</c:v>
                </c:pt>
                <c:pt idx="7">
                  <c:v>-14.58</c:v>
                </c:pt>
                <c:pt idx="8">
                  <c:v>-15.41</c:v>
                </c:pt>
                <c:pt idx="9">
                  <c:v>-15.79</c:v>
                </c:pt>
                <c:pt idx="10">
                  <c:v>-15.87</c:v>
                </c:pt>
                <c:pt idx="11">
                  <c:v>-16.04</c:v>
                </c:pt>
                <c:pt idx="12">
                  <c:v>-16.100000000000001</c:v>
                </c:pt>
                <c:pt idx="13">
                  <c:v>-16.12</c:v>
                </c:pt>
                <c:pt idx="14">
                  <c:v>-16.21</c:v>
                </c:pt>
                <c:pt idx="15">
                  <c:v>-16.63</c:v>
                </c:pt>
                <c:pt idx="16">
                  <c:v>-16.829999999999998</c:v>
                </c:pt>
                <c:pt idx="17">
                  <c:v>-17.03</c:v>
                </c:pt>
                <c:pt idx="18">
                  <c:v>-17.21</c:v>
                </c:pt>
                <c:pt idx="19">
                  <c:v>-17.25</c:v>
                </c:pt>
                <c:pt idx="20">
                  <c:v>-17.25</c:v>
                </c:pt>
                <c:pt idx="21">
                  <c:v>-17.399999999999999</c:v>
                </c:pt>
                <c:pt idx="22">
                  <c:v>-17.559999999999999</c:v>
                </c:pt>
                <c:pt idx="23">
                  <c:v>-17.64</c:v>
                </c:pt>
                <c:pt idx="24">
                  <c:v>-17.7</c:v>
                </c:pt>
                <c:pt idx="25">
                  <c:v>-17.78</c:v>
                </c:pt>
                <c:pt idx="26">
                  <c:v>-17.829999999999998</c:v>
                </c:pt>
                <c:pt idx="27">
                  <c:v>-17.989999999999998</c:v>
                </c:pt>
                <c:pt idx="28">
                  <c:v>-17.989999999999998</c:v>
                </c:pt>
                <c:pt idx="29">
                  <c:v>-18</c:v>
                </c:pt>
                <c:pt idx="30">
                  <c:v>-18</c:v>
                </c:pt>
                <c:pt idx="31">
                  <c:v>-18.100000000000001</c:v>
                </c:pt>
                <c:pt idx="32">
                  <c:v>-18.100000000000001</c:v>
                </c:pt>
                <c:pt idx="33">
                  <c:v>-18.100000000000001</c:v>
                </c:pt>
                <c:pt idx="34">
                  <c:v>-18.16</c:v>
                </c:pt>
                <c:pt idx="35">
                  <c:v>-18.23</c:v>
                </c:pt>
                <c:pt idx="36">
                  <c:v>-18.27</c:v>
                </c:pt>
                <c:pt idx="37">
                  <c:v>-18.37</c:v>
                </c:pt>
                <c:pt idx="38">
                  <c:v>-18.37</c:v>
                </c:pt>
                <c:pt idx="39">
                  <c:v>-18.37</c:v>
                </c:pt>
                <c:pt idx="40">
                  <c:v>-18.559999999999999</c:v>
                </c:pt>
                <c:pt idx="41">
                  <c:v>-18.579999999999998</c:v>
                </c:pt>
                <c:pt idx="42">
                  <c:v>-18.77</c:v>
                </c:pt>
                <c:pt idx="43">
                  <c:v>-18.77</c:v>
                </c:pt>
                <c:pt idx="44">
                  <c:v>-18.8</c:v>
                </c:pt>
                <c:pt idx="45">
                  <c:v>-18.8</c:v>
                </c:pt>
                <c:pt idx="46">
                  <c:v>-18.84</c:v>
                </c:pt>
                <c:pt idx="47">
                  <c:v>-18.89</c:v>
                </c:pt>
                <c:pt idx="48">
                  <c:v>-18.940000000000001</c:v>
                </c:pt>
                <c:pt idx="49">
                  <c:v>-18.96</c:v>
                </c:pt>
                <c:pt idx="50">
                  <c:v>-19.010000000000002</c:v>
                </c:pt>
                <c:pt idx="51">
                  <c:v>-19.010000000000002</c:v>
                </c:pt>
                <c:pt idx="52">
                  <c:v>-19.059999999999999</c:v>
                </c:pt>
                <c:pt idx="53">
                  <c:v>-19.059999999999999</c:v>
                </c:pt>
                <c:pt idx="54">
                  <c:v>-19.2</c:v>
                </c:pt>
                <c:pt idx="55">
                  <c:v>-19.3</c:v>
                </c:pt>
                <c:pt idx="56">
                  <c:v>-19.32</c:v>
                </c:pt>
                <c:pt idx="57">
                  <c:v>-19.399999999999999</c:v>
                </c:pt>
                <c:pt idx="58">
                  <c:v>-19.5</c:v>
                </c:pt>
                <c:pt idx="59">
                  <c:v>-19.579999999999998</c:v>
                </c:pt>
                <c:pt idx="60">
                  <c:v>-19.600000000000001</c:v>
                </c:pt>
                <c:pt idx="61">
                  <c:v>-19.62</c:v>
                </c:pt>
                <c:pt idx="62">
                  <c:v>-19.649999999999999</c:v>
                </c:pt>
                <c:pt idx="63">
                  <c:v>-19.670000000000002</c:v>
                </c:pt>
                <c:pt idx="64">
                  <c:v>-19.72</c:v>
                </c:pt>
                <c:pt idx="65">
                  <c:v>-19.75</c:v>
                </c:pt>
                <c:pt idx="66">
                  <c:v>-19.850000000000001</c:v>
                </c:pt>
                <c:pt idx="67">
                  <c:v>-19.91</c:v>
                </c:pt>
                <c:pt idx="68">
                  <c:v>-20.22</c:v>
                </c:pt>
                <c:pt idx="69">
                  <c:v>-20.260000000000002</c:v>
                </c:pt>
                <c:pt idx="70">
                  <c:v>-20.27</c:v>
                </c:pt>
                <c:pt idx="71">
                  <c:v>-20.37</c:v>
                </c:pt>
                <c:pt idx="72">
                  <c:v>-20.39</c:v>
                </c:pt>
                <c:pt idx="73">
                  <c:v>-20.420000000000002</c:v>
                </c:pt>
                <c:pt idx="74">
                  <c:v>-20.57</c:v>
                </c:pt>
                <c:pt idx="75">
                  <c:v>-20.72</c:v>
                </c:pt>
                <c:pt idx="76">
                  <c:v>-20.77</c:v>
                </c:pt>
                <c:pt idx="77">
                  <c:v>-20.77</c:v>
                </c:pt>
                <c:pt idx="78">
                  <c:v>-20.79</c:v>
                </c:pt>
                <c:pt idx="79">
                  <c:v>-20.86</c:v>
                </c:pt>
                <c:pt idx="80">
                  <c:v>-20.91</c:v>
                </c:pt>
                <c:pt idx="81">
                  <c:v>-20.91</c:v>
                </c:pt>
                <c:pt idx="82">
                  <c:v>-20.93</c:v>
                </c:pt>
                <c:pt idx="83">
                  <c:v>-21.03</c:v>
                </c:pt>
                <c:pt idx="84">
                  <c:v>-21.23</c:v>
                </c:pt>
                <c:pt idx="85">
                  <c:v>-21.27</c:v>
                </c:pt>
                <c:pt idx="86">
                  <c:v>-21.44</c:v>
                </c:pt>
                <c:pt idx="87">
                  <c:v>-21.78</c:v>
                </c:pt>
                <c:pt idx="88">
                  <c:v>-21.86</c:v>
                </c:pt>
                <c:pt idx="89">
                  <c:v>-22.09</c:v>
                </c:pt>
                <c:pt idx="90">
                  <c:v>-22.12</c:v>
                </c:pt>
                <c:pt idx="91">
                  <c:v>-22.41</c:v>
                </c:pt>
              </c:numCache>
            </c:numRef>
          </c:xVal>
          <c:yVal>
            <c:numRef>
              <c:f>b920_6!$D$9:$D$205</c:f>
              <c:numCache>
                <c:formatCode>0.00E+00</c:formatCode>
                <c:ptCount val="197"/>
                <c:pt idx="0">
                  <c:v>145.03515992784645</c:v>
                </c:pt>
                <c:pt idx="1">
                  <c:v>222.9127001850369</c:v>
                </c:pt>
                <c:pt idx="2">
                  <c:v>303.26551792850665</c:v>
                </c:pt>
                <c:pt idx="3">
                  <c:v>383.94171606186796</c:v>
                </c:pt>
                <c:pt idx="4">
                  <c:v>464.77610136297125</c:v>
                </c:pt>
                <c:pt idx="5">
                  <c:v>547.65663097948539</c:v>
                </c:pt>
                <c:pt idx="6">
                  <c:v>631.54367133605831</c:v>
                </c:pt>
                <c:pt idx="7">
                  <c:v>716.95948000962517</c:v>
                </c:pt>
                <c:pt idx="8">
                  <c:v>796.79183023913765</c:v>
                </c:pt>
                <c:pt idx="9">
                  <c:v>880.56920914122259</c:v>
                </c:pt>
                <c:pt idx="10">
                  <c:v>968.36001960083172</c:v>
                </c:pt>
                <c:pt idx="11">
                  <c:v>1056.1684284426199</c:v>
                </c:pt>
                <c:pt idx="12">
                  <c:v>1146.3213622059066</c:v>
                </c:pt>
                <c:pt idx="13">
                  <c:v>1238.0909064860498</c:v>
                </c:pt>
                <c:pt idx="14">
                  <c:v>1330.1636763223744</c:v>
                </c:pt>
                <c:pt idx="15">
                  <c:v>1418.8592286135465</c:v>
                </c:pt>
                <c:pt idx="16">
                  <c:v>1511.4500488454994</c:v>
                </c:pt>
                <c:pt idx="17">
                  <c:v>1605.080107167659</c:v>
                </c:pt>
                <c:pt idx="18">
                  <c:v>1700.1279338558174</c:v>
                </c:pt>
                <c:pt idx="19">
                  <c:v>1798.9250558575404</c:v>
                </c:pt>
                <c:pt idx="20">
                  <c:v>1899.8207414823639</c:v>
                </c:pt>
                <c:pt idx="21">
                  <c:v>1999.3104012165791</c:v>
                </c:pt>
                <c:pt idx="22">
                  <c:v>2099.8900886844081</c:v>
                </c:pt>
                <c:pt idx="23">
                  <c:v>2203.4816051732842</c:v>
                </c:pt>
                <c:pt idx="24">
                  <c:v>2308.9926672370348</c:v>
                </c:pt>
                <c:pt idx="25">
                  <c:v>2415.6166310472372</c:v>
                </c:pt>
                <c:pt idx="26">
                  <c:v>2524.4989912796077</c:v>
                </c:pt>
                <c:pt idx="27">
                  <c:v>2632.4644860488365</c:v>
                </c:pt>
                <c:pt idx="28">
                  <c:v>2745.8748389422949</c:v>
                </c:pt>
                <c:pt idx="29">
                  <c:v>2860.8319573754434</c:v>
                </c:pt>
                <c:pt idx="30">
                  <c:v>2977.8715940120601</c:v>
                </c:pt>
                <c:pt idx="31">
                  <c:v>3094.3732005817265</c:v>
                </c:pt>
                <c:pt idx="32">
                  <c:v>3215.2820894822053</c:v>
                </c:pt>
                <c:pt idx="33">
                  <c:v>3338.2231554298651</c:v>
                </c:pt>
                <c:pt idx="34">
                  <c:v>3461.7582042649228</c:v>
                </c:pt>
                <c:pt idx="35">
                  <c:v>3587.1748746535868</c:v>
                </c:pt>
                <c:pt idx="36">
                  <c:v>3715.5944169978693</c:v>
                </c:pt>
                <c:pt idx="37">
                  <c:v>3844.7048866772193</c:v>
                </c:pt>
                <c:pt idx="38">
                  <c:v>3978.9255558380223</c:v>
                </c:pt>
                <c:pt idx="39">
                  <c:v>4115.6551673092326</c:v>
                </c:pt>
                <c:pt idx="40">
                  <c:v>4249.5989263814554</c:v>
                </c:pt>
                <c:pt idx="41">
                  <c:v>4391.0494915664731</c:v>
                </c:pt>
                <c:pt idx="42">
                  <c:v>4530.086322944001</c:v>
                </c:pt>
                <c:pt idx="43">
                  <c:v>4677.8655154200624</c:v>
                </c:pt>
                <c:pt idx="44">
                  <c:v>4827.7365277477302</c:v>
                </c:pt>
                <c:pt idx="45">
                  <c:v>4981.7384524019417</c:v>
                </c:pt>
                <c:pt idx="46">
                  <c:v>5137.762412388498</c:v>
                </c:pt>
                <c:pt idx="47">
                  <c:v>5296.8951025879651</c:v>
                </c:pt>
                <c:pt idx="48">
                  <c:v>5459.6110246481312</c:v>
                </c:pt>
                <c:pt idx="49">
                  <c:v>5627.0991413168595</c:v>
                </c:pt>
                <c:pt idx="50">
                  <c:v>5797.5087178153399</c:v>
                </c:pt>
                <c:pt idx="51">
                  <c:v>5973.7779997999178</c:v>
                </c:pt>
                <c:pt idx="52">
                  <c:v>6152.6569959674944</c:v>
                </c:pt>
                <c:pt idx="53">
                  <c:v>6337.8522354163069</c:v>
                </c:pt>
                <c:pt idx="54">
                  <c:v>6522.8066143248379</c:v>
                </c:pt>
                <c:pt idx="55">
                  <c:v>6714.1118496301642</c:v>
                </c:pt>
                <c:pt idx="56">
                  <c:v>6913.7603059099411</c:v>
                </c:pt>
                <c:pt idx="57">
                  <c:v>7116.6883358950672</c:v>
                </c:pt>
                <c:pt idx="58">
                  <c:v>7324.6760151829076</c:v>
                </c:pt>
                <c:pt idx="59">
                  <c:v>7539.6971409947073</c:v>
                </c:pt>
                <c:pt idx="60">
                  <c:v>7763.9340830058909</c:v>
                </c:pt>
                <c:pt idx="61">
                  <c:v>7995.3117068394131</c:v>
                </c:pt>
                <c:pt idx="62">
                  <c:v>8233.8640540509932</c:v>
                </c:pt>
                <c:pt idx="63">
                  <c:v>8480.9737466952665</c:v>
                </c:pt>
                <c:pt idx="64">
                  <c:v>8735.4473642584089</c:v>
                </c:pt>
                <c:pt idx="65">
                  <c:v>9000.1229689539232</c:v>
                </c:pt>
                <c:pt idx="66">
                  <c:v>9271.5889411690332</c:v>
                </c:pt>
                <c:pt idx="67">
                  <c:v>9555.6418722250346</c:v>
                </c:pt>
                <c:pt idx="68">
                  <c:v>9838.5529321239683</c:v>
                </c:pt>
                <c:pt idx="69">
                  <c:v>10147.712562351746</c:v>
                </c:pt>
                <c:pt idx="70">
                  <c:v>10472.325280652629</c:v>
                </c:pt>
                <c:pt idx="71">
                  <c:v>10807.06147557861</c:v>
                </c:pt>
                <c:pt idx="72">
                  <c:v>11162.818629009071</c:v>
                </c:pt>
                <c:pt idx="73">
                  <c:v>11536.303183961036</c:v>
                </c:pt>
                <c:pt idx="74">
                  <c:v>11922.92650698398</c:v>
                </c:pt>
                <c:pt idx="75">
                  <c:v>12331.666797024065</c:v>
                </c:pt>
                <c:pt idx="76">
                  <c:v>12771.889347595614</c:v>
                </c:pt>
                <c:pt idx="77">
                  <c:v>13243.977092441512</c:v>
                </c:pt>
                <c:pt idx="78">
                  <c:v>13747.336848570227</c:v>
                </c:pt>
                <c:pt idx="79">
                  <c:v>14284.760328584573</c:v>
                </c:pt>
                <c:pt idx="80">
                  <c:v>14866.854606035189</c:v>
                </c:pt>
                <c:pt idx="81">
                  <c:v>15503.327274062549</c:v>
                </c:pt>
                <c:pt idx="82">
                  <c:v>16199.125339943843</c:v>
                </c:pt>
                <c:pt idx="83">
                  <c:v>16962.772720131106</c:v>
                </c:pt>
                <c:pt idx="84">
                  <c:v>17809.454404337706</c:v>
                </c:pt>
                <c:pt idx="85">
                  <c:v>18783.105248532829</c:v>
                </c:pt>
                <c:pt idx="86">
                  <c:v>19896.970027299129</c:v>
                </c:pt>
                <c:pt idx="87">
                  <c:v>21200.513882281313</c:v>
                </c:pt>
                <c:pt idx="88">
                  <c:v>22825.130795350666</c:v>
                </c:pt>
                <c:pt idx="89">
                  <c:v>24906.241250002466</c:v>
                </c:pt>
                <c:pt idx="90">
                  <c:v>27868.970691894916</c:v>
                </c:pt>
                <c:pt idx="91">
                  <c:v>32906.67957531022</c:v>
                </c:pt>
              </c:numCache>
            </c:numRef>
          </c:yVal>
          <c:smooth val="0"/>
        </c:ser>
        <c:ser>
          <c:idx val="5"/>
          <c:order val="3"/>
          <c:tx>
            <c:v>B921 Filter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b921_2!$K$9:$K$105</c:f>
                <c:numCache>
                  <c:formatCode>General</c:formatCode>
                  <c:ptCount val="97"/>
                  <c:pt idx="0">
                    <c:v>178.34372588786383</c:v>
                  </c:pt>
                  <c:pt idx="1">
                    <c:v>225.4785490697019</c:v>
                  </c:pt>
                  <c:pt idx="2">
                    <c:v>282.71645990819735</c:v>
                  </c:pt>
                  <c:pt idx="3">
                    <c:v>347.30478090013605</c:v>
                  </c:pt>
                  <c:pt idx="4">
                    <c:v>400.42329255703328</c:v>
                  </c:pt>
                  <c:pt idx="5">
                    <c:v>454.67475236488769</c:v>
                  </c:pt>
                  <c:pt idx="6">
                    <c:v>530.82658887285334</c:v>
                  </c:pt>
                  <c:pt idx="7">
                    <c:v>563.15657307252411</c:v>
                  </c:pt>
                  <c:pt idx="8">
                    <c:v>645.18852190287282</c:v>
                  </c:pt>
                  <c:pt idx="9">
                    <c:v>706.54276017386712</c:v>
                  </c:pt>
                  <c:pt idx="10">
                    <c:v>782.93503034025798</c:v>
                  </c:pt>
                  <c:pt idx="11">
                    <c:v>826.17089875165345</c:v>
                  </c:pt>
                  <c:pt idx="12">
                    <c:v>931.0569004961344</c:v>
                  </c:pt>
                  <c:pt idx="13">
                    <c:v>998.02691365578664</c:v>
                  </c:pt>
                  <c:pt idx="14">
                    <c:v>1014.3307340092944</c:v>
                  </c:pt>
                  <c:pt idx="15">
                    <c:v>1099.080366918306</c:v>
                  </c:pt>
                  <c:pt idx="16">
                    <c:v>1195.5647175618815</c:v>
                  </c:pt>
                  <c:pt idx="17">
                    <c:v>1233.1074101609063</c:v>
                  </c:pt>
                  <c:pt idx="18">
                    <c:v>1351.8965226403952</c:v>
                  </c:pt>
                  <c:pt idx="19">
                    <c:v>1403.7074836788595</c:v>
                  </c:pt>
                  <c:pt idx="20">
                    <c:v>1462.9067896902307</c:v>
                  </c:pt>
                  <c:pt idx="21">
                    <c:v>1617.4601075246944</c:v>
                  </c:pt>
                  <c:pt idx="22">
                    <c:v>1692.7462436363526</c:v>
                  </c:pt>
                  <c:pt idx="23">
                    <c:v>1775.7138979147289</c:v>
                  </c:pt>
                  <c:pt idx="24">
                    <c:v>1866.2229355085751</c:v>
                  </c:pt>
                  <c:pt idx="25">
                    <c:v>1965.1175537767349</c:v>
                  </c:pt>
                  <c:pt idx="26">
                    <c:v>1956.9613600254129</c:v>
                  </c:pt>
                  <c:pt idx="27">
                    <c:v>2066.5286557935156</c:v>
                  </c:pt>
                  <c:pt idx="28">
                    <c:v>2185.962522121371</c:v>
                  </c:pt>
                  <c:pt idx="29">
                    <c:v>2314.6440826611761</c:v>
                  </c:pt>
                  <c:pt idx="30">
                    <c:v>2318.824147472109</c:v>
                  </c:pt>
                  <c:pt idx="31">
                    <c:v>2460.1326780258219</c:v>
                  </c:pt>
                  <c:pt idx="32">
                    <c:v>2613.6923638518947</c:v>
                  </c:pt>
                  <c:pt idx="33">
                    <c:v>2779.8750176990616</c:v>
                  </c:pt>
                  <c:pt idx="34">
                    <c:v>2792.3021171816158</c:v>
                  </c:pt>
                  <c:pt idx="35">
                    <c:v>2975.1533883414413</c:v>
                  </c:pt>
                  <c:pt idx="36">
                    <c:v>2992.7897061233571</c:v>
                  </c:pt>
                  <c:pt idx="37">
                    <c:v>3192.6517887642744</c:v>
                  </c:pt>
                  <c:pt idx="38">
                    <c:v>3215.8340270360418</c:v>
                  </c:pt>
                  <c:pt idx="39">
                    <c:v>3433.1079741506455</c:v>
                  </c:pt>
                  <c:pt idx="40">
                    <c:v>3462.1445482221479</c:v>
                  </c:pt>
                  <c:pt idx="41">
                    <c:v>3698.9517879640589</c:v>
                  </c:pt>
                  <c:pt idx="42">
                    <c:v>3956.9659511965233</c:v>
                  </c:pt>
                  <c:pt idx="43">
                    <c:v>3991.5052630774062</c:v>
                  </c:pt>
                  <c:pt idx="44">
                    <c:v>4028.4039982150512</c:v>
                  </c:pt>
                  <c:pt idx="45">
                    <c:v>4309.8893022778675</c:v>
                  </c:pt>
                  <c:pt idx="46">
                    <c:v>4350.2637817237646</c:v>
                  </c:pt>
                  <c:pt idx="47">
                    <c:v>4655.3051346446255</c:v>
                  </c:pt>
                  <c:pt idx="48">
                    <c:v>4698.8103304263868</c:v>
                  </c:pt>
                  <c:pt idx="49">
                    <c:v>5029.0325674846872</c:v>
                  </c:pt>
                  <c:pt idx="50">
                    <c:v>5074.0145123983984</c:v>
                  </c:pt>
                  <c:pt idx="51">
                    <c:v>5429.3458685155347</c:v>
                  </c:pt>
                  <c:pt idx="52">
                    <c:v>5811.858085708217</c:v>
                  </c:pt>
                  <c:pt idx="53">
                    <c:v>5854.7931167037177</c:v>
                  </c:pt>
                  <c:pt idx="54">
                    <c:v>6261.7558869333052</c:v>
                  </c:pt>
                  <c:pt idx="55">
                    <c:v>6300.9261596386104</c:v>
                  </c:pt>
                  <c:pt idx="56">
                    <c:v>6729.6821228023091</c:v>
                  </c:pt>
                  <c:pt idx="57">
                    <c:v>6761.5641850450393</c:v>
                  </c:pt>
                  <c:pt idx="58">
                    <c:v>7209.1346900882627</c:v>
                  </c:pt>
                  <c:pt idx="59">
                    <c:v>7679.5311526152864</c:v>
                  </c:pt>
                  <c:pt idx="60">
                    <c:v>8170.5557635980413</c:v>
                  </c:pt>
                  <c:pt idx="61">
                    <c:v>8162.7151695325438</c:v>
                  </c:pt>
                  <c:pt idx="62">
                    <c:v>8654.4429734791411</c:v>
                  </c:pt>
                  <c:pt idx="63">
                    <c:v>9742.3774988510268</c:v>
                  </c:pt>
                  <c:pt idx="64">
                    <c:v>9660.377445839682</c:v>
                  </c:pt>
                  <c:pt idx="65">
                    <c:v>10814.941956850354</c:v>
                  </c:pt>
                  <c:pt idx="66">
                    <c:v>11332.194509906487</c:v>
                  </c:pt>
                  <c:pt idx="67">
                    <c:v>11817.238385329838</c:v>
                  </c:pt>
                  <c:pt idx="68">
                    <c:v>13040.873402350802</c:v>
                  </c:pt>
                  <c:pt idx="69">
                    <c:v>14280.737012668997</c:v>
                  </c:pt>
                  <c:pt idx="70">
                    <c:v>16478.682649512702</c:v>
                  </c:pt>
                  <c:pt idx="71">
                    <c:v>18729.6438406171</c:v>
                  </c:pt>
                  <c:pt idx="72">
                    <c:v>22143.17572912262</c:v>
                  </c:pt>
                  <c:pt idx="73">
                    <c:v>28415.751292354358</c:v>
                  </c:pt>
                  <c:pt idx="74">
                    <c:v>44487.838142094406</c:v>
                  </c:pt>
                </c:numCache>
              </c:numRef>
            </c:plus>
            <c:minus>
              <c:numRef>
                <c:f>b921_2!$J$9:$J$105</c:f>
                <c:numCache>
                  <c:formatCode>General</c:formatCode>
                  <c:ptCount val="97"/>
                  <c:pt idx="0">
                    <c:v>183.60907317247188</c:v>
                  </c:pt>
                  <c:pt idx="1">
                    <c:v>211.15429208233115</c:v>
                  </c:pt>
                  <c:pt idx="2">
                    <c:v>244.94053032969327</c:v>
                  </c:pt>
                  <c:pt idx="3">
                    <c:v>289.59163082201633</c:v>
                  </c:pt>
                  <c:pt idx="4">
                    <c:v>333.81290456842049</c:v>
                  </c:pt>
                  <c:pt idx="5">
                    <c:v>386.15585548213767</c:v>
                  </c:pt>
                  <c:pt idx="6">
                    <c:v>440.0293672969737</c:v>
                  </c:pt>
                  <c:pt idx="7">
                    <c:v>483.00640172216697</c:v>
                  </c:pt>
                  <c:pt idx="8">
                    <c:v>552.25418855026544</c:v>
                  </c:pt>
                  <c:pt idx="9">
                    <c:v>595.34798869603401</c:v>
                  </c:pt>
                  <c:pt idx="10">
                    <c:v>673.95918317081498</c:v>
                  </c:pt>
                  <c:pt idx="11">
                    <c:v>724.98932340085548</c:v>
                  </c:pt>
                  <c:pt idx="12">
                    <c:v>796.17927537983053</c:v>
                  </c:pt>
                  <c:pt idx="13">
                    <c:v>864.00925906820112</c:v>
                  </c:pt>
                  <c:pt idx="14">
                    <c:v>927.61579106032718</c:v>
                  </c:pt>
                  <c:pt idx="15">
                    <c:v>986.47526419756082</c:v>
                  </c:pt>
                  <c:pt idx="16">
                    <c:v>1040.4163105795135</c:v>
                  </c:pt>
                  <c:pt idx="17">
                    <c:v>1129.249210645904</c:v>
                  </c:pt>
                  <c:pt idx="18">
                    <c:v>1217.414378128625</c:v>
                  </c:pt>
                  <c:pt idx="19">
                    <c:v>1258.7827695047733</c:v>
                  </c:pt>
                  <c:pt idx="20">
                    <c:v>1341.6325369722224</c:v>
                  </c:pt>
                  <c:pt idx="21">
                    <c:v>1423.9032003461427</c:v>
                  </c:pt>
                  <c:pt idx="22">
                    <c:v>1504.1428980328958</c:v>
                  </c:pt>
                  <c:pt idx="23">
                    <c:v>1583.0658599148626</c:v>
                  </c:pt>
                  <c:pt idx="24">
                    <c:v>1659.3631984350013</c:v>
                  </c:pt>
                  <c:pt idx="25">
                    <c:v>1733.9204656456629</c:v>
                  </c:pt>
                  <c:pt idx="26">
                    <c:v>1806.9743514079996</c:v>
                  </c:pt>
                  <c:pt idx="27">
                    <c:v>1947.3009123104575</c:v>
                  </c:pt>
                  <c:pt idx="28">
                    <c:v>2018.1748622333077</c:v>
                  </c:pt>
                  <c:pt idx="29">
                    <c:v>2086.0571588870471</c:v>
                  </c:pt>
                  <c:pt idx="30">
                    <c:v>2151.5039655336418</c:v>
                  </c:pt>
                  <c:pt idx="31">
                    <c:v>2298.3892458368628</c:v>
                  </c:pt>
                  <c:pt idx="32">
                    <c:v>2361.6486320380395</c:v>
                  </c:pt>
                  <c:pt idx="33">
                    <c:v>2514.5091130940332</c:v>
                  </c:pt>
                  <c:pt idx="34">
                    <c:v>2575.1291402044662</c:v>
                  </c:pt>
                  <c:pt idx="35">
                    <c:v>2733.644994682028</c:v>
                  </c:pt>
                  <c:pt idx="36">
                    <c:v>2792.1772074939413</c:v>
                  </c:pt>
                  <c:pt idx="37">
                    <c:v>2957.1419766635549</c:v>
                  </c:pt>
                  <c:pt idx="38">
                    <c:v>3013.6362143283609</c:v>
                  </c:pt>
                  <c:pt idx="39">
                    <c:v>3185.3998723239652</c:v>
                  </c:pt>
                  <c:pt idx="40">
                    <c:v>3240.2178522372915</c:v>
                  </c:pt>
                  <c:pt idx="41">
                    <c:v>3420.2195923692552</c:v>
                  </c:pt>
                  <c:pt idx="42">
                    <c:v>3474.7798783769545</c:v>
                  </c:pt>
                  <c:pt idx="43">
                    <c:v>3664.098518119808</c:v>
                  </c:pt>
                  <c:pt idx="44">
                    <c:v>3862.4807077588439</c:v>
                  </c:pt>
                  <c:pt idx="45">
                    <c:v>3918.0303958925142</c:v>
                  </c:pt>
                  <c:pt idx="46">
                    <c:v>4128.7393564417089</c:v>
                  </c:pt>
                  <c:pt idx="47">
                    <c:v>4187.0829706943923</c:v>
                  </c:pt>
                  <c:pt idx="48">
                    <c:v>4411.7756187911582</c:v>
                  </c:pt>
                  <c:pt idx="49">
                    <c:v>4649.304210766114</c:v>
                  </c:pt>
                  <c:pt idx="50">
                    <c:v>4717.173766245257</c:v>
                  </c:pt>
                  <c:pt idx="51">
                    <c:v>4974.7541538551541</c:v>
                  </c:pt>
                  <c:pt idx="52">
                    <c:v>5249.6410027607353</c:v>
                  </c:pt>
                  <c:pt idx="53">
                    <c:v>5334.4650489556998</c:v>
                  </c:pt>
                  <c:pt idx="54">
                    <c:v>5637.1813074113197</c:v>
                  </c:pt>
                  <c:pt idx="55">
                    <c:v>5739.6647862758618</c:v>
                  </c:pt>
                  <c:pt idx="56">
                    <c:v>6079.6448340913075</c:v>
                  </c:pt>
                  <c:pt idx="57">
                    <c:v>6450.3515105068464</c:v>
                  </c:pt>
                  <c:pt idx="58">
                    <c:v>6595.7255556136779</c:v>
                  </c:pt>
                  <c:pt idx="59">
                    <c:v>7023.4557617065411</c:v>
                  </c:pt>
                  <c:pt idx="60">
                    <c:v>7212.5797388092778</c:v>
                  </c:pt>
                  <c:pt idx="61">
                    <c:v>7719.3324722727848</c:v>
                  </c:pt>
                  <c:pt idx="62">
                    <c:v>7974.4342900354304</c:v>
                  </c:pt>
                  <c:pt idx="63">
                    <c:v>8268.9884117358997</c:v>
                  </c:pt>
                  <c:pt idx="64">
                    <c:v>8612.5398695005351</c:v>
                  </c:pt>
                  <c:pt idx="65">
                    <c:v>9373.0892035632605</c:v>
                  </c:pt>
                  <c:pt idx="66">
                    <c:v>9879.326126227983</c:v>
                  </c:pt>
                  <c:pt idx="67">
                    <c:v>10495.117814836451</c:v>
                  </c:pt>
                  <c:pt idx="68">
                    <c:v>11259.780139102852</c:v>
                  </c:pt>
                  <c:pt idx="69">
                    <c:v>12234.752688071087</c:v>
                  </c:pt>
                  <c:pt idx="70">
                    <c:v>13021.504253772633</c:v>
                  </c:pt>
                  <c:pt idx="71">
                    <c:v>14194.970262543826</c:v>
                  </c:pt>
                  <c:pt idx="72">
                    <c:v>16045.39135814281</c:v>
                  </c:pt>
                  <c:pt idx="73">
                    <c:v>19271.34174220265</c:v>
                  </c:pt>
                  <c:pt idx="74">
                    <c:v>24627.505631093103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b921_2!$A$9:$A$205</c:f>
              <c:numCache>
                <c:formatCode>General</c:formatCode>
                <c:ptCount val="197"/>
                <c:pt idx="0">
                  <c:v>-13.37</c:v>
                </c:pt>
                <c:pt idx="1">
                  <c:v>-14.11</c:v>
                </c:pt>
                <c:pt idx="2">
                  <c:v>-14.51</c:v>
                </c:pt>
                <c:pt idx="3">
                  <c:v>-15.29</c:v>
                </c:pt>
                <c:pt idx="4">
                  <c:v>-15.74</c:v>
                </c:pt>
                <c:pt idx="5">
                  <c:v>-16.3</c:v>
                </c:pt>
                <c:pt idx="6">
                  <c:v>-17.14</c:v>
                </c:pt>
                <c:pt idx="7">
                  <c:v>-17.82</c:v>
                </c:pt>
                <c:pt idx="8">
                  <c:v>-18.14</c:v>
                </c:pt>
                <c:pt idx="9">
                  <c:v>-18.59</c:v>
                </c:pt>
                <c:pt idx="10">
                  <c:v>-18.829999999999998</c:v>
                </c:pt>
                <c:pt idx="11">
                  <c:v>-19.05</c:v>
                </c:pt>
                <c:pt idx="12">
                  <c:v>-19.09</c:v>
                </c:pt>
                <c:pt idx="13">
                  <c:v>-19.170000000000002</c:v>
                </c:pt>
                <c:pt idx="14">
                  <c:v>-19.28</c:v>
                </c:pt>
                <c:pt idx="15">
                  <c:v>-19.309999999999999</c:v>
                </c:pt>
                <c:pt idx="16">
                  <c:v>-19.48</c:v>
                </c:pt>
                <c:pt idx="17">
                  <c:v>-19.53</c:v>
                </c:pt>
                <c:pt idx="18">
                  <c:v>-19.579999999999998</c:v>
                </c:pt>
                <c:pt idx="19">
                  <c:v>-19.8</c:v>
                </c:pt>
                <c:pt idx="20">
                  <c:v>-19.84</c:v>
                </c:pt>
                <c:pt idx="21">
                  <c:v>-19.84</c:v>
                </c:pt>
                <c:pt idx="22">
                  <c:v>-19.940000000000001</c:v>
                </c:pt>
                <c:pt idx="23">
                  <c:v>-20.03</c:v>
                </c:pt>
                <c:pt idx="24">
                  <c:v>-20.03</c:v>
                </c:pt>
                <c:pt idx="25">
                  <c:v>-20.059999999999999</c:v>
                </c:pt>
                <c:pt idx="26">
                  <c:v>-20.09</c:v>
                </c:pt>
                <c:pt idx="27">
                  <c:v>-20.170000000000002</c:v>
                </c:pt>
                <c:pt idx="28">
                  <c:v>-20.170000000000002</c:v>
                </c:pt>
                <c:pt idx="29">
                  <c:v>-20.190000000000001</c:v>
                </c:pt>
                <c:pt idx="30">
                  <c:v>-20.260000000000002</c:v>
                </c:pt>
                <c:pt idx="31">
                  <c:v>-20.329999999999998</c:v>
                </c:pt>
                <c:pt idx="32">
                  <c:v>-20.39</c:v>
                </c:pt>
                <c:pt idx="33">
                  <c:v>-20.440000000000001</c:v>
                </c:pt>
                <c:pt idx="34">
                  <c:v>-20.440000000000001</c:v>
                </c:pt>
                <c:pt idx="35">
                  <c:v>-20.52</c:v>
                </c:pt>
                <c:pt idx="36">
                  <c:v>-20.52</c:v>
                </c:pt>
                <c:pt idx="37">
                  <c:v>-20.52</c:v>
                </c:pt>
                <c:pt idx="38">
                  <c:v>-20.54</c:v>
                </c:pt>
                <c:pt idx="39">
                  <c:v>-20.61</c:v>
                </c:pt>
                <c:pt idx="40">
                  <c:v>-20.64</c:v>
                </c:pt>
                <c:pt idx="41">
                  <c:v>-20.66</c:v>
                </c:pt>
                <c:pt idx="42">
                  <c:v>-20.86</c:v>
                </c:pt>
                <c:pt idx="43">
                  <c:v>-20.89</c:v>
                </c:pt>
                <c:pt idx="44">
                  <c:v>-21.2</c:v>
                </c:pt>
                <c:pt idx="45">
                  <c:v>-21.27</c:v>
                </c:pt>
                <c:pt idx="46">
                  <c:v>-21.34</c:v>
                </c:pt>
                <c:pt idx="47">
                  <c:v>-21.37</c:v>
                </c:pt>
                <c:pt idx="48">
                  <c:v>-21.42</c:v>
                </c:pt>
                <c:pt idx="49">
                  <c:v>-21.48</c:v>
                </c:pt>
                <c:pt idx="50">
                  <c:v>-21.58</c:v>
                </c:pt>
                <c:pt idx="51">
                  <c:v>-21.61</c:v>
                </c:pt>
                <c:pt idx="52">
                  <c:v>-21.63</c:v>
                </c:pt>
                <c:pt idx="53">
                  <c:v>-21.68</c:v>
                </c:pt>
                <c:pt idx="54">
                  <c:v>-21.68</c:v>
                </c:pt>
                <c:pt idx="55">
                  <c:v>-21.72</c:v>
                </c:pt>
                <c:pt idx="56">
                  <c:v>-21.81</c:v>
                </c:pt>
                <c:pt idx="57">
                  <c:v>-21.84</c:v>
                </c:pt>
                <c:pt idx="58">
                  <c:v>-21.88</c:v>
                </c:pt>
                <c:pt idx="59">
                  <c:v>-22.04</c:v>
                </c:pt>
                <c:pt idx="60">
                  <c:v>-22.18</c:v>
                </c:pt>
                <c:pt idx="61">
                  <c:v>-22.18</c:v>
                </c:pt>
                <c:pt idx="62">
                  <c:v>-22.2</c:v>
                </c:pt>
                <c:pt idx="63">
                  <c:v>-22.3</c:v>
                </c:pt>
                <c:pt idx="64">
                  <c:v>-22.35</c:v>
                </c:pt>
                <c:pt idx="65">
                  <c:v>-22.35</c:v>
                </c:pt>
                <c:pt idx="66">
                  <c:v>-22.41</c:v>
                </c:pt>
                <c:pt idx="67">
                  <c:v>-22.41</c:v>
                </c:pt>
                <c:pt idx="68">
                  <c:v>-22.55</c:v>
                </c:pt>
                <c:pt idx="69">
                  <c:v>-22.67</c:v>
                </c:pt>
                <c:pt idx="70">
                  <c:v>-22.67</c:v>
                </c:pt>
                <c:pt idx="71">
                  <c:v>-22.72</c:v>
                </c:pt>
                <c:pt idx="72">
                  <c:v>-22.76</c:v>
                </c:pt>
                <c:pt idx="73">
                  <c:v>-22.76</c:v>
                </c:pt>
                <c:pt idx="74">
                  <c:v>-22.93</c:v>
                </c:pt>
              </c:numCache>
            </c:numRef>
          </c:xVal>
          <c:yVal>
            <c:numRef>
              <c:f>b921_2!$D$9:$D$205</c:f>
              <c:numCache>
                <c:formatCode>0.00E+00</c:formatCode>
                <c:ptCount val="197"/>
                <c:pt idx="0">
                  <c:v>346.02240390017255</c:v>
                </c:pt>
                <c:pt idx="1">
                  <c:v>527.3529666541408</c:v>
                </c:pt>
                <c:pt idx="2">
                  <c:v>713.71796699913693</c:v>
                </c:pt>
                <c:pt idx="3">
                  <c:v>895.82967191217608</c:v>
                </c:pt>
                <c:pt idx="4">
                  <c:v>1083.951795425266</c:v>
                </c:pt>
                <c:pt idx="5">
                  <c:v>1270.6837107830934</c:v>
                </c:pt>
                <c:pt idx="6">
                  <c:v>1448.4634305137417</c:v>
                </c:pt>
                <c:pt idx="7">
                  <c:v>1627.6239531495198</c:v>
                </c:pt>
                <c:pt idx="8">
                  <c:v>1821.1985943398658</c:v>
                </c:pt>
                <c:pt idx="9">
                  <c:v>2008.8665084808883</c:v>
                </c:pt>
                <c:pt idx="10">
                  <c:v>2209.1440434099259</c:v>
                </c:pt>
                <c:pt idx="11">
                  <c:v>2412.8034596772263</c:v>
                </c:pt>
                <c:pt idx="12">
                  <c:v>2631.4225675705061</c:v>
                </c:pt>
                <c:pt idx="13">
                  <c:v>2850.7505898802815</c:v>
                </c:pt>
                <c:pt idx="14">
                  <c:v>3071.3886777974358</c:v>
                </c:pt>
                <c:pt idx="15">
                  <c:v>3301.4892071348286</c:v>
                </c:pt>
                <c:pt idx="16">
                  <c:v>3524.7294934832712</c:v>
                </c:pt>
                <c:pt idx="17">
                  <c:v>3761.0104122195503</c:v>
                </c:pt>
                <c:pt idx="18">
                  <c:v>4001.3973535502164</c:v>
                </c:pt>
                <c:pt idx="19">
                  <c:v>4231.4724866799834</c:v>
                </c:pt>
                <c:pt idx="20">
                  <c:v>4481.1512480344772</c:v>
                </c:pt>
                <c:pt idx="21">
                  <c:v>4739.0359045119767</c:v>
                </c:pt>
                <c:pt idx="22">
                  <c:v>4992.6148208697359</c:v>
                </c:pt>
                <c:pt idx="23">
                  <c:v>5251.8234733685185</c:v>
                </c:pt>
                <c:pt idx="24">
                  <c:v>5524.7314551142044</c:v>
                </c:pt>
                <c:pt idx="25">
                  <c:v>5800.148252980347</c:v>
                </c:pt>
                <c:pt idx="26">
                  <c:v>6081.1563059276177</c:v>
                </c:pt>
                <c:pt idx="27">
                  <c:v>6362.9832466214439</c:v>
                </c:pt>
                <c:pt idx="28">
                  <c:v>6658.8745850020077</c:v>
                </c:pt>
                <c:pt idx="29">
                  <c:v>6959.1026154178335</c:v>
                </c:pt>
                <c:pt idx="30">
                  <c:v>7260.7899052421844</c:v>
                </c:pt>
                <c:pt idx="31">
                  <c:v>7569.2343677684867</c:v>
                </c:pt>
                <c:pt idx="32">
                  <c:v>7885.8459786865715</c:v>
                </c:pt>
                <c:pt idx="33">
                  <c:v>8211.0337598500282</c:v>
                </c:pt>
                <c:pt idx="34">
                  <c:v>8549.7084477080389</c:v>
                </c:pt>
                <c:pt idx="35">
                  <c:v>8887.7083259985757</c:v>
                </c:pt>
                <c:pt idx="36">
                  <c:v>9243.5328871867405</c:v>
                </c:pt>
                <c:pt idx="37">
                  <c:v>9608.600670970578</c:v>
                </c:pt>
                <c:pt idx="38">
                  <c:v>9981.1040711468759</c:v>
                </c:pt>
                <c:pt idx="39">
                  <c:v>10357.993324673342</c:v>
                </c:pt>
                <c:pt idx="40">
                  <c:v>10750.344160177339</c:v>
                </c:pt>
                <c:pt idx="41">
                  <c:v>11155.341524998557</c:v>
                </c:pt>
                <c:pt idx="42">
                  <c:v>11549.89639822346</c:v>
                </c:pt>
                <c:pt idx="43">
                  <c:v>11978.461368393004</c:v>
                </c:pt>
                <c:pt idx="44">
                  <c:v>12381.682024430846</c:v>
                </c:pt>
                <c:pt idx="45">
                  <c:v>12832.128755410426</c:v>
                </c:pt>
                <c:pt idx="46">
                  <c:v>13297.933559798072</c:v>
                </c:pt>
                <c:pt idx="47">
                  <c:v>13786.467003422793</c:v>
                </c:pt>
                <c:pt idx="48">
                  <c:v>14289.72447500477</c:v>
                </c:pt>
                <c:pt idx="49">
                  <c:v>14810.511353563581</c:v>
                </c:pt>
                <c:pt idx="50">
                  <c:v>15345.213783373893</c:v>
                </c:pt>
                <c:pt idx="51">
                  <c:v>15913.866081073726</c:v>
                </c:pt>
                <c:pt idx="52">
                  <c:v>16508.599745053907</c:v>
                </c:pt>
                <c:pt idx="53">
                  <c:v>17124.69832058419</c:v>
                </c:pt>
                <c:pt idx="54">
                  <c:v>17778.505481141849</c:v>
                </c:pt>
                <c:pt idx="55">
                  <c:v>18457.192059490142</c:v>
                </c:pt>
                <c:pt idx="56">
                  <c:v>19161.899253116189</c:v>
                </c:pt>
                <c:pt idx="57">
                  <c:v>19916.264034705157</c:v>
                </c:pt>
                <c:pt idx="58">
                  <c:v>20712.141989031625</c:v>
                </c:pt>
                <c:pt idx="59">
                  <c:v>21533.300134389909</c:v>
                </c:pt>
                <c:pt idx="60">
                  <c:v>22411.81964134836</c:v>
                </c:pt>
                <c:pt idx="61">
                  <c:v>23381.467497007485</c:v>
                </c:pt>
                <c:pt idx="62">
                  <c:v>24418.810321248231</c:v>
                </c:pt>
                <c:pt idx="63">
                  <c:v>25522.323353672826</c:v>
                </c:pt>
                <c:pt idx="64">
                  <c:v>26734.198377064655</c:v>
                </c:pt>
                <c:pt idx="65">
                  <c:v>28073.718090883613</c:v>
                </c:pt>
                <c:pt idx="66">
                  <c:v>29541.010029581983</c:v>
                </c:pt>
                <c:pt idx="67">
                  <c:v>31196.370438502414</c:v>
                </c:pt>
                <c:pt idx="68">
                  <c:v>33040.452268004781</c:v>
                </c:pt>
                <c:pt idx="69">
                  <c:v>35177.637718312355</c:v>
                </c:pt>
                <c:pt idx="70">
                  <c:v>37740.043120138944</c:v>
                </c:pt>
                <c:pt idx="71">
                  <c:v>40863.586217918251</c:v>
                </c:pt>
                <c:pt idx="72">
                  <c:v>44896.52661338717</c:v>
                </c:pt>
                <c:pt idx="73">
                  <c:v>50595.062768619326</c:v>
                </c:pt>
                <c:pt idx="74">
                  <c:v>60291.583556955324</c:v>
                </c:pt>
              </c:numCache>
            </c:numRef>
          </c:yVal>
          <c:smooth val="0"/>
        </c:ser>
        <c:ser>
          <c:idx val="6"/>
          <c:order val="4"/>
          <c:tx>
            <c:v>B921 Filter4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b921_4!$K$9:$K$105</c:f>
                <c:numCache>
                  <c:formatCode>General</c:formatCode>
                  <c:ptCount val="97"/>
                  <c:pt idx="0">
                    <c:v>523.54785412926992</c:v>
                  </c:pt>
                  <c:pt idx="1">
                    <c:v>703.0427692804484</c:v>
                  </c:pt>
                  <c:pt idx="2">
                    <c:v>885.40437976767851</c:v>
                  </c:pt>
                  <c:pt idx="3">
                    <c:v>1017.458838119244</c:v>
                  </c:pt>
                  <c:pt idx="4">
                    <c:v>1249.0241820811327</c:v>
                  </c:pt>
                  <c:pt idx="5">
                    <c:v>1411.1789141140437</c:v>
                  </c:pt>
                  <c:pt idx="6">
                    <c:v>1549.9380154800945</c:v>
                  </c:pt>
                  <c:pt idx="7">
                    <c:v>1742.6125985443573</c:v>
                  </c:pt>
                  <c:pt idx="8">
                    <c:v>1992.1521748360367</c:v>
                  </c:pt>
                  <c:pt idx="9">
                    <c:v>2178.9961795368367</c:v>
                  </c:pt>
                  <c:pt idx="10">
                    <c:v>2410.071170724329</c:v>
                  </c:pt>
                  <c:pt idx="11">
                    <c:v>2538.0099061085748</c:v>
                  </c:pt>
                  <c:pt idx="12">
                    <c:v>2859.6684694075448</c:v>
                  </c:pt>
                  <c:pt idx="13">
                    <c:v>3055.5869706303392</c:v>
                  </c:pt>
                  <c:pt idx="14">
                    <c:v>3287.1383025156242</c:v>
                  </c:pt>
                  <c:pt idx="15">
                    <c:v>3351.4855651789144</c:v>
                  </c:pt>
                  <c:pt idx="16">
                    <c:v>3642.4631918811028</c:v>
                  </c:pt>
                  <c:pt idx="17">
                    <c:v>3973.6030641736415</c:v>
                  </c:pt>
                  <c:pt idx="18">
                    <c:v>4100.6818968682137</c:v>
                  </c:pt>
                  <c:pt idx="19">
                    <c:v>4505.5583346500289</c:v>
                  </c:pt>
                  <c:pt idx="20">
                    <c:v>4680.4734982544896</c:v>
                  </c:pt>
                  <c:pt idx="21">
                    <c:v>4875.3115389304276</c:v>
                  </c:pt>
                  <c:pt idx="22">
                    <c:v>5091.1166826627123</c:v>
                  </c:pt>
                  <c:pt idx="23">
                    <c:v>5329.0901154944795</c:v>
                  </c:pt>
                  <c:pt idx="24">
                    <c:v>5924.463351882443</c:v>
                  </c:pt>
                  <c:pt idx="25">
                    <c:v>6221.0782167133584</c:v>
                  </c:pt>
                  <c:pt idx="26">
                    <c:v>6173.2431810687349</c:v>
                  </c:pt>
                  <c:pt idx="27">
                    <c:v>6502.6919117917487</c:v>
                  </c:pt>
                  <c:pt idx="28">
                    <c:v>6858.9304097276645</c:v>
                  </c:pt>
                  <c:pt idx="29">
                    <c:v>7241.9377994457309</c:v>
                  </c:pt>
                  <c:pt idx="30">
                    <c:v>7658.8495915361955</c:v>
                  </c:pt>
                  <c:pt idx="31">
                    <c:v>8105.0144096715721</c:v>
                  </c:pt>
                  <c:pt idx="32">
                    <c:v>8590.2099457370659</c:v>
                  </c:pt>
                  <c:pt idx="33">
                    <c:v>8581.7681574606995</c:v>
                  </c:pt>
                  <c:pt idx="34">
                    <c:v>9103.7096479488591</c:v>
                  </c:pt>
                  <c:pt idx="35">
                    <c:v>9665.7880342583612</c:v>
                  </c:pt>
                  <c:pt idx="36">
                    <c:v>10270.344225764158</c:v>
                  </c:pt>
                  <c:pt idx="37">
                    <c:v>10281.221093237757</c:v>
                  </c:pt>
                  <c:pt idx="38">
                    <c:v>10930.918445511352</c:v>
                  </c:pt>
                  <c:pt idx="39">
                    <c:v>10954.31499087466</c:v>
                  </c:pt>
                  <c:pt idx="40">
                    <c:v>11647.217889313473</c:v>
                  </c:pt>
                  <c:pt idx="41">
                    <c:v>12389.33553917523</c:v>
                  </c:pt>
                  <c:pt idx="42">
                    <c:v>13184.147663034404</c:v>
                  </c:pt>
                  <c:pt idx="43">
                    <c:v>13204.928075518786</c:v>
                  </c:pt>
                  <c:pt idx="44">
                    <c:v>14045.138745566919</c:v>
                  </c:pt>
                  <c:pt idx="45">
                    <c:v>14934.925574898785</c:v>
                  </c:pt>
                  <c:pt idx="46">
                    <c:v>14944.770551170632</c:v>
                  </c:pt>
                  <c:pt idx="47">
                    <c:v>15875.253678810097</c:v>
                  </c:pt>
                  <c:pt idx="48">
                    <c:v>16854.052299389456</c:v>
                  </c:pt>
                  <c:pt idx="49">
                    <c:v>17879.499850183249</c:v>
                  </c:pt>
                  <c:pt idx="50">
                    <c:v>18951.162764726276</c:v>
                  </c:pt>
                  <c:pt idx="51">
                    <c:v>20061.665258398687</c:v>
                  </c:pt>
                  <c:pt idx="52">
                    <c:v>21206.727297349567</c:v>
                  </c:pt>
                  <c:pt idx="53">
                    <c:v>22376.762500154928</c:v>
                  </c:pt>
                  <c:pt idx="54">
                    <c:v>23561.537308879069</c:v>
                  </c:pt>
                  <c:pt idx="55">
                    <c:v>24741.171136244688</c:v>
                  </c:pt>
                  <c:pt idx="56">
                    <c:v>25895.943679411717</c:v>
                  </c:pt>
                  <c:pt idx="57">
                    <c:v>28744.596475873826</c:v>
                  </c:pt>
                  <c:pt idx="58">
                    <c:v>29824.352994734876</c:v>
                  </c:pt>
                  <c:pt idx="59">
                    <c:v>32747.271988024349</c:v>
                  </c:pt>
                  <c:pt idx="60">
                    <c:v>35674.535031639432</c:v>
                  </c:pt>
                  <c:pt idx="61">
                    <c:v>40943.012640299166</c:v>
                  </c:pt>
                  <c:pt idx="62">
                    <c:v>46277.345465332182</c:v>
                  </c:pt>
                  <c:pt idx="63">
                    <c:v>54398.073847793516</c:v>
                  </c:pt>
                  <c:pt idx="64">
                    <c:v>73651.036066620771</c:v>
                  </c:pt>
                  <c:pt idx="65">
                    <c:v>114268.06237788168</c:v>
                  </c:pt>
                </c:numCache>
              </c:numRef>
            </c:plus>
            <c:minus>
              <c:numRef>
                <c:f>b921_4!$J$9:$J$105</c:f>
                <c:numCache>
                  <c:formatCode>General</c:formatCode>
                  <c:ptCount val="97"/>
                  <c:pt idx="0">
                    <c:v>533.18676150689066</c:v>
                  </c:pt>
                  <c:pt idx="1">
                    <c:v>631.9908407773579</c:v>
                  </c:pt>
                  <c:pt idx="2">
                    <c:v>734.82611626267817</c:v>
                  </c:pt>
                  <c:pt idx="3">
                    <c:v>873.30764765284744</c:v>
                  </c:pt>
                  <c:pt idx="4">
                    <c:v>1007.8656229938069</c:v>
                  </c:pt>
                  <c:pt idx="5">
                    <c:v>1167.9931526297878</c:v>
                  </c:pt>
                  <c:pt idx="6">
                    <c:v>1335.7859430159303</c:v>
                  </c:pt>
                  <c:pt idx="7">
                    <c:v>1469.5253029036371</c:v>
                  </c:pt>
                  <c:pt idx="8">
                    <c:v>1684.792567576093</c:v>
                  </c:pt>
                  <c:pt idx="9">
                    <c:v>1818.371763941981</c:v>
                  </c:pt>
                  <c:pt idx="10">
                    <c:v>1994.1191432759631</c:v>
                  </c:pt>
                  <c:pt idx="11">
                    <c:v>2228.4955880665843</c:v>
                  </c:pt>
                  <c:pt idx="12">
                    <c:v>2457.6868358993356</c:v>
                  </c:pt>
                  <c:pt idx="13">
                    <c:v>2579.0350710079661</c:v>
                  </c:pt>
                  <c:pt idx="14">
                    <c:v>2881.199854172612</c:v>
                  </c:pt>
                  <c:pt idx="15">
                    <c:v>3073.2121841381504</c:v>
                  </c:pt>
                  <c:pt idx="16">
                    <c:v>3249.5209814851974</c:v>
                  </c:pt>
                  <c:pt idx="17">
                    <c:v>3542.9217910462071</c:v>
                  </c:pt>
                  <c:pt idx="18">
                    <c:v>3694.4884202706426</c:v>
                  </c:pt>
                  <c:pt idx="19">
                    <c:v>3976.3640596441824</c:v>
                  </c:pt>
                  <c:pt idx="20">
                    <c:v>4258.8084417050914</c:v>
                  </c:pt>
                  <c:pt idx="21">
                    <c:v>4371.3577209801297</c:v>
                  </c:pt>
                  <c:pt idx="22">
                    <c:v>4637.5219609565038</c:v>
                  </c:pt>
                  <c:pt idx="23">
                    <c:v>4902.7223876879425</c:v>
                  </c:pt>
                  <c:pt idx="24">
                    <c:v>5163.4926853687475</c:v>
                  </c:pt>
                  <c:pt idx="25">
                    <c:v>5420.3785759017092</c:v>
                  </c:pt>
                  <c:pt idx="26">
                    <c:v>5674.1501140978207</c:v>
                  </c:pt>
                  <c:pt idx="27">
                    <c:v>6150.1608136009963</c:v>
                  </c:pt>
                  <c:pt idx="28">
                    <c:v>6405.992313635893</c:v>
                  </c:pt>
                  <c:pt idx="29">
                    <c:v>6657.1343478504223</c:v>
                  </c:pt>
                  <c:pt idx="30">
                    <c:v>6905.1087533592327</c:v>
                  </c:pt>
                  <c:pt idx="31">
                    <c:v>7424.204965085637</c:v>
                  </c:pt>
                  <c:pt idx="32">
                    <c:v>7675.0560517795793</c:v>
                  </c:pt>
                  <c:pt idx="33">
                    <c:v>7920.9260809211955</c:v>
                  </c:pt>
                  <c:pt idx="34">
                    <c:v>8166.1961451956213</c:v>
                  </c:pt>
                  <c:pt idx="35">
                    <c:v>8734.7958944972252</c:v>
                  </c:pt>
                  <c:pt idx="36">
                    <c:v>8986.4662342728188</c:v>
                  </c:pt>
                  <c:pt idx="37">
                    <c:v>9597.5056975594962</c:v>
                  </c:pt>
                  <c:pt idx="38">
                    <c:v>9861.3290122703529</c:v>
                  </c:pt>
                  <c:pt idx="39">
                    <c:v>10125.441970226524</c:v>
                  </c:pt>
                  <c:pt idx="40">
                    <c:v>10798.484378013804</c:v>
                  </c:pt>
                  <c:pt idx="41">
                    <c:v>11084.063632024367</c:v>
                  </c:pt>
                  <c:pt idx="42">
                    <c:v>11819.181393332061</c:v>
                  </c:pt>
                  <c:pt idx="43">
                    <c:v>12133.591789809929</c:v>
                  </c:pt>
                  <c:pt idx="44">
                    <c:v>12947.490966855648</c:v>
                  </c:pt>
                  <c:pt idx="45">
                    <c:v>13301.920569479305</c:v>
                  </c:pt>
                  <c:pt idx="46">
                    <c:v>14212.609597849681</c:v>
                  </c:pt>
                  <c:pt idx="47">
                    <c:v>14626.198909681361</c:v>
                  </c:pt>
                  <c:pt idx="48">
                    <c:v>15069.731224895304</c:v>
                  </c:pt>
                  <c:pt idx="49">
                    <c:v>16160.404144939273</c:v>
                  </c:pt>
                  <c:pt idx="50">
                    <c:v>16706.050077779913</c:v>
                  </c:pt>
                  <c:pt idx="51">
                    <c:v>17984.649660094536</c:v>
                  </c:pt>
                  <c:pt idx="52">
                    <c:v>18681.243203861985</c:v>
                  </c:pt>
                  <c:pt idx="53">
                    <c:v>19461.922200988145</c:v>
                  </c:pt>
                  <c:pt idx="54">
                    <c:v>20348.531158706082</c:v>
                  </c:pt>
                  <c:pt idx="55">
                    <c:v>21371.797687389662</c:v>
                  </c:pt>
                  <c:pt idx="56">
                    <c:v>23444.660041389034</c:v>
                  </c:pt>
                  <c:pt idx="57">
                    <c:v>23975.653819169413</c:v>
                  </c:pt>
                  <c:pt idx="58">
                    <c:v>26676.840828185934</c:v>
                  </c:pt>
                  <c:pt idx="59">
                    <c:v>27783.776959007708</c:v>
                  </c:pt>
                  <c:pt idx="60">
                    <c:v>30443.069089474742</c:v>
                  </c:pt>
                  <c:pt idx="61">
                    <c:v>32682.972225671208</c:v>
                  </c:pt>
                  <c:pt idx="62">
                    <c:v>37306.887170880327</c:v>
                  </c:pt>
                  <c:pt idx="63">
                    <c:v>41024.502389133115</c:v>
                  </c:pt>
                  <c:pt idx="64">
                    <c:v>49757.916031563247</c:v>
                  </c:pt>
                  <c:pt idx="65">
                    <c:v>62273.449855165432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b921_4!$A$9:$A$205</c:f>
              <c:numCache>
                <c:formatCode>General</c:formatCode>
                <c:ptCount val="197"/>
                <c:pt idx="0">
                  <c:v>-15.74</c:v>
                </c:pt>
                <c:pt idx="1">
                  <c:v>-16.29</c:v>
                </c:pt>
                <c:pt idx="2">
                  <c:v>-16.34</c:v>
                </c:pt>
                <c:pt idx="3">
                  <c:v>-16.98</c:v>
                </c:pt>
                <c:pt idx="4">
                  <c:v>-17.03</c:v>
                </c:pt>
                <c:pt idx="5">
                  <c:v>-17.04</c:v>
                </c:pt>
                <c:pt idx="6">
                  <c:v>-17.22</c:v>
                </c:pt>
                <c:pt idx="7">
                  <c:v>-17.37</c:v>
                </c:pt>
                <c:pt idx="8">
                  <c:v>-17.43</c:v>
                </c:pt>
                <c:pt idx="9">
                  <c:v>-17.48</c:v>
                </c:pt>
                <c:pt idx="10">
                  <c:v>-17.54</c:v>
                </c:pt>
                <c:pt idx="11">
                  <c:v>-17.79</c:v>
                </c:pt>
                <c:pt idx="12">
                  <c:v>-17.95</c:v>
                </c:pt>
                <c:pt idx="13">
                  <c:v>-18.16</c:v>
                </c:pt>
                <c:pt idx="14">
                  <c:v>-18.22</c:v>
                </c:pt>
                <c:pt idx="15">
                  <c:v>-18.309999999999999</c:v>
                </c:pt>
                <c:pt idx="16">
                  <c:v>-18.37</c:v>
                </c:pt>
                <c:pt idx="17">
                  <c:v>-18.46</c:v>
                </c:pt>
                <c:pt idx="18">
                  <c:v>-18.46</c:v>
                </c:pt>
                <c:pt idx="19">
                  <c:v>-18.73</c:v>
                </c:pt>
                <c:pt idx="20">
                  <c:v>-18.78</c:v>
                </c:pt>
                <c:pt idx="21">
                  <c:v>-18.989999999999998</c:v>
                </c:pt>
                <c:pt idx="22">
                  <c:v>-18.989999999999998</c:v>
                </c:pt>
                <c:pt idx="23">
                  <c:v>-19.059999999999999</c:v>
                </c:pt>
                <c:pt idx="24">
                  <c:v>-19.309999999999999</c:v>
                </c:pt>
                <c:pt idx="25">
                  <c:v>-19.39</c:v>
                </c:pt>
                <c:pt idx="26">
                  <c:v>-19.39</c:v>
                </c:pt>
                <c:pt idx="27">
                  <c:v>-19.489999999999998</c:v>
                </c:pt>
                <c:pt idx="28">
                  <c:v>-19.510000000000002</c:v>
                </c:pt>
                <c:pt idx="29">
                  <c:v>-19.53</c:v>
                </c:pt>
                <c:pt idx="30">
                  <c:v>-19.59</c:v>
                </c:pt>
                <c:pt idx="31">
                  <c:v>-19.88</c:v>
                </c:pt>
                <c:pt idx="32">
                  <c:v>-19.88</c:v>
                </c:pt>
                <c:pt idx="33">
                  <c:v>-19.899999999999999</c:v>
                </c:pt>
                <c:pt idx="34">
                  <c:v>-20.079999999999998</c:v>
                </c:pt>
                <c:pt idx="35">
                  <c:v>-20.100000000000001</c:v>
                </c:pt>
                <c:pt idx="36">
                  <c:v>-20.22</c:v>
                </c:pt>
                <c:pt idx="37">
                  <c:v>-20.350000000000001</c:v>
                </c:pt>
                <c:pt idx="38">
                  <c:v>-20.399999999999999</c:v>
                </c:pt>
                <c:pt idx="39">
                  <c:v>-20.41</c:v>
                </c:pt>
                <c:pt idx="40">
                  <c:v>-20.420000000000002</c:v>
                </c:pt>
                <c:pt idx="41">
                  <c:v>-20.63</c:v>
                </c:pt>
                <c:pt idx="42">
                  <c:v>-20.68</c:v>
                </c:pt>
                <c:pt idx="43">
                  <c:v>-20.72</c:v>
                </c:pt>
                <c:pt idx="44">
                  <c:v>-21.01</c:v>
                </c:pt>
                <c:pt idx="45">
                  <c:v>-21.09</c:v>
                </c:pt>
                <c:pt idx="46">
                  <c:v>-21.12</c:v>
                </c:pt>
                <c:pt idx="47">
                  <c:v>-21.16</c:v>
                </c:pt>
                <c:pt idx="48">
                  <c:v>-21.2</c:v>
                </c:pt>
                <c:pt idx="49">
                  <c:v>-21.38</c:v>
                </c:pt>
                <c:pt idx="50">
                  <c:v>-21.45</c:v>
                </c:pt>
                <c:pt idx="51">
                  <c:v>-21.45</c:v>
                </c:pt>
                <c:pt idx="52">
                  <c:v>-21.6</c:v>
                </c:pt>
                <c:pt idx="53">
                  <c:v>-21.62</c:v>
                </c:pt>
                <c:pt idx="54">
                  <c:v>-21.64</c:v>
                </c:pt>
                <c:pt idx="55">
                  <c:v>-21.67</c:v>
                </c:pt>
                <c:pt idx="56">
                  <c:v>-21.71</c:v>
                </c:pt>
                <c:pt idx="57">
                  <c:v>-21.76</c:v>
                </c:pt>
                <c:pt idx="58">
                  <c:v>-21.76</c:v>
                </c:pt>
                <c:pt idx="59">
                  <c:v>-22.1</c:v>
                </c:pt>
                <c:pt idx="60">
                  <c:v>-22.31</c:v>
                </c:pt>
                <c:pt idx="61">
                  <c:v>-22.45</c:v>
                </c:pt>
                <c:pt idx="62">
                  <c:v>-22.75</c:v>
                </c:pt>
                <c:pt idx="63">
                  <c:v>-22.99</c:v>
                </c:pt>
                <c:pt idx="64">
                  <c:v>-23.1</c:v>
                </c:pt>
                <c:pt idx="65">
                  <c:v>-23.23</c:v>
                </c:pt>
              </c:numCache>
            </c:numRef>
          </c:xVal>
          <c:yVal>
            <c:numRef>
              <c:f>b921_4!$D$9:$D$205</c:f>
              <c:numCache>
                <c:formatCode>0.00E+00</c:formatCode>
                <c:ptCount val="197"/>
                <c:pt idx="0">
                  <c:v>951.12350822823998</c:v>
                </c:pt>
                <c:pt idx="1">
                  <c:v>1480.4091984127717</c:v>
                </c:pt>
                <c:pt idx="2">
                  <c:v>2047.5195084275224</c:v>
                </c:pt>
                <c:pt idx="3">
                  <c:v>2579.2619052147579</c:v>
                </c:pt>
                <c:pt idx="4">
                  <c:v>3163.6962247541837</c:v>
                </c:pt>
                <c:pt idx="5">
                  <c:v>3761.0581495959063</c:v>
                </c:pt>
                <c:pt idx="6">
                  <c:v>4353.3133529293245</c:v>
                </c:pt>
                <c:pt idx="7">
                  <c:v>4957.6186789312505</c:v>
                </c:pt>
                <c:pt idx="8">
                  <c:v>5580.6872050644561</c:v>
                </c:pt>
                <c:pt idx="9">
                  <c:v>6215.5665046995246</c:v>
                </c:pt>
                <c:pt idx="10">
                  <c:v>6860.6614288391584</c:v>
                </c:pt>
                <c:pt idx="11">
                  <c:v>7496.8373162916823</c:v>
                </c:pt>
                <c:pt idx="12">
                  <c:v>8153.4807441636913</c:v>
                </c:pt>
                <c:pt idx="13">
                  <c:v>8815.3154319406895</c:v>
                </c:pt>
                <c:pt idx="14">
                  <c:v>9508.3350922006412</c:v>
                </c:pt>
                <c:pt idx="15">
                  <c:v>10210.768219771508</c:v>
                </c:pt>
                <c:pt idx="16">
                  <c:v>10931.110758528364</c:v>
                </c:pt>
                <c:pt idx="17">
                  <c:v>11661.743496828027</c:v>
                </c:pt>
                <c:pt idx="18">
                  <c:v>12420.311566743389</c:v>
                </c:pt>
                <c:pt idx="19">
                  <c:v>13154.462081089558</c:v>
                </c:pt>
                <c:pt idx="20">
                  <c:v>13937.737177548104</c:v>
                </c:pt>
                <c:pt idx="21">
                  <c:v>14711.442073018272</c:v>
                </c:pt>
                <c:pt idx="22">
                  <c:v>15538.201539607422</c:v>
                </c:pt>
                <c:pt idx="23">
                  <c:v>16371.739657876173</c:v>
                </c:pt>
                <c:pt idx="24">
                  <c:v>17191.116949641048</c:v>
                </c:pt>
                <c:pt idx="25">
                  <c:v>18061.927964634364</c:v>
                </c:pt>
                <c:pt idx="26">
                  <c:v>18970.350612307691</c:v>
                </c:pt>
                <c:pt idx="27">
                  <c:v>19881.473299781304</c:v>
                </c:pt>
                <c:pt idx="28">
                  <c:v>20832.9429510359</c:v>
                </c:pt>
                <c:pt idx="29">
                  <c:v>21809.868619034474</c:v>
                </c:pt>
                <c:pt idx="30">
                  <c:v>22805.13605232257</c:v>
                </c:pt>
                <c:pt idx="31">
                  <c:v>23775.993475642681</c:v>
                </c:pt>
                <c:pt idx="32">
                  <c:v>24842.423157781537</c:v>
                </c:pt>
                <c:pt idx="33">
                  <c:v>25935.913589526986</c:v>
                </c:pt>
                <c:pt idx="34">
                  <c:v>27023.389287688879</c:v>
                </c:pt>
                <c:pt idx="35">
                  <c:v>28186.263904053892</c:v>
                </c:pt>
                <c:pt idx="36">
                  <c:v>29360.967352305208</c:v>
                </c:pt>
                <c:pt idx="37">
                  <c:v>30572.351803579353</c:v>
                </c:pt>
                <c:pt idx="38">
                  <c:v>31849.100089733987</c:v>
                </c:pt>
                <c:pt idx="39">
                  <c:v>33184.160344552081</c:v>
                </c:pt>
                <c:pt idx="40">
                  <c:v>34569.710174032531</c:v>
                </c:pt>
                <c:pt idx="41">
                  <c:v>35949.475536729769</c:v>
                </c:pt>
                <c:pt idx="42">
                  <c:v>37435.533565080754</c:v>
                </c:pt>
                <c:pt idx="43">
                  <c:v>38988.461045279728</c:v>
                </c:pt>
                <c:pt idx="44">
                  <c:v>40525.188459505996</c:v>
                </c:pt>
                <c:pt idx="45">
                  <c:v>42207.548729848386</c:v>
                </c:pt>
                <c:pt idx="46">
                  <c:v>43991.379846334079</c:v>
                </c:pt>
                <c:pt idx="47">
                  <c:v>45863.402775853443</c:v>
                </c:pt>
                <c:pt idx="48">
                  <c:v>47837.257479469641</c:v>
                </c:pt>
                <c:pt idx="49">
                  <c:v>49868.707198012395</c:v>
                </c:pt>
                <c:pt idx="50">
                  <c:v>52070.008790374617</c:v>
                </c:pt>
                <c:pt idx="51">
                  <c:v>54444.332448276022</c:v>
                </c:pt>
                <c:pt idx="52">
                  <c:v>56917.783653290979</c:v>
                </c:pt>
                <c:pt idx="53">
                  <c:v>59635.259094708432</c:v>
                </c:pt>
                <c:pt idx="54">
                  <c:v>62571.004357332291</c:v>
                </c:pt>
                <c:pt idx="55">
                  <c:v>65758.516625118777</c:v>
                </c:pt>
                <c:pt idx="56">
                  <c:v>69246.581355187212</c:v>
                </c:pt>
                <c:pt idx="57">
                  <c:v>73099.433039095209</c:v>
                </c:pt>
                <c:pt idx="58">
                  <c:v>77432.582344798662</c:v>
                </c:pt>
                <c:pt idx="59">
                  <c:v>82175.104476738794</c:v>
                </c:pt>
                <c:pt idx="60">
                  <c:v>87730.255871404035</c:v>
                </c:pt>
                <c:pt idx="61">
                  <c:v>94355.397663962838</c:v>
                </c:pt>
                <c:pt idx="62">
                  <c:v>102373.5687438061</c:v>
                </c:pt>
                <c:pt idx="63">
                  <c:v>112788.6283880922</c:v>
                </c:pt>
                <c:pt idx="64">
                  <c:v>127623.10552192244</c:v>
                </c:pt>
                <c:pt idx="65">
                  <c:v>153021.91296083192</c:v>
                </c:pt>
              </c:numCache>
            </c:numRef>
          </c:yVal>
          <c:smooth val="0"/>
        </c:ser>
        <c:ser>
          <c:idx val="7"/>
          <c:order val="5"/>
          <c:tx>
            <c:v>B921 Filter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b921_6!$K$9:$K$105</c:f>
                <c:numCache>
                  <c:formatCode>General</c:formatCode>
                  <c:ptCount val="97"/>
                  <c:pt idx="0">
                    <c:v>108.71138277961653</c:v>
                  </c:pt>
                  <c:pt idx="1">
                    <c:v>129.54931641040571</c:v>
                  </c:pt>
                  <c:pt idx="2">
                    <c:v>173.98060257694371</c:v>
                  </c:pt>
                  <c:pt idx="3">
                    <c:v>200.94468443036757</c:v>
                  </c:pt>
                  <c:pt idx="4">
                    <c:v>232.90874814419328</c:v>
                  </c:pt>
                  <c:pt idx="5">
                    <c:v>265.39313229368014</c:v>
                  </c:pt>
                  <c:pt idx="6">
                    <c:v>310.78762487822985</c:v>
                  </c:pt>
                  <c:pt idx="7">
                    <c:v>351.10209561346375</c:v>
                  </c:pt>
                  <c:pt idx="8">
                    <c:v>379.75325194119142</c:v>
                  </c:pt>
                  <c:pt idx="9">
                    <c:v>417.47383236839892</c:v>
                  </c:pt>
                  <c:pt idx="10">
                    <c:v>463.95833655642372</c:v>
                  </c:pt>
                  <c:pt idx="11">
                    <c:v>491.27202649816905</c:v>
                  </c:pt>
                  <c:pt idx="12">
                    <c:v>524.66484584333784</c:v>
                  </c:pt>
                  <c:pt idx="13">
                    <c:v>563.67082393705482</c:v>
                  </c:pt>
                  <c:pt idx="14">
                    <c:v>608.85929501397982</c:v>
                  </c:pt>
                  <c:pt idx="15">
                    <c:v>661.12854890464189</c:v>
                  </c:pt>
                  <c:pt idx="16">
                    <c:v>681.95886555943548</c:v>
                  </c:pt>
                  <c:pt idx="17">
                    <c:v>746.43084927759446</c:v>
                  </c:pt>
                  <c:pt idx="18">
                    <c:v>776.05182253444218</c:v>
                  </c:pt>
                  <c:pt idx="19">
                    <c:v>809.44395813949188</c:v>
                  </c:pt>
                  <c:pt idx="20">
                    <c:v>846.33793220841278</c:v>
                  </c:pt>
                  <c:pt idx="21">
                    <c:v>887.20100637439168</c:v>
                  </c:pt>
                  <c:pt idx="22">
                    <c:v>931.93601730964122</c:v>
                  </c:pt>
                  <c:pt idx="23">
                    <c:v>980.53626509692901</c:v>
                  </c:pt>
                  <c:pt idx="24">
                    <c:v>1033.723142115811</c:v>
                  </c:pt>
                  <c:pt idx="25">
                    <c:v>1092.3219716403578</c:v>
                  </c:pt>
                  <c:pt idx="26">
                    <c:v>1155.8891282834918</c:v>
                  </c:pt>
                  <c:pt idx="27">
                    <c:v>1160.1563239495351</c:v>
                  </c:pt>
                  <c:pt idx="28">
                    <c:v>1230.6650420147425</c:v>
                  </c:pt>
                  <c:pt idx="29">
                    <c:v>1239.425854979107</c:v>
                  </c:pt>
                  <c:pt idx="30">
                    <c:v>1317.3696531981232</c:v>
                  </c:pt>
                  <c:pt idx="31">
                    <c:v>1403.3534059916976</c:v>
                  </c:pt>
                  <c:pt idx="32">
                    <c:v>1416.529688401745</c:v>
                  </c:pt>
                  <c:pt idx="33">
                    <c:v>1432.8617245559244</c:v>
                  </c:pt>
                  <c:pt idx="34">
                    <c:v>1528.4823999279965</c:v>
                  </c:pt>
                  <c:pt idx="35">
                    <c:v>1548.2539907029238</c:v>
                  </c:pt>
                  <c:pt idx="36">
                    <c:v>1655.305406058787</c:v>
                  </c:pt>
                  <c:pt idx="37">
                    <c:v>1678.0619618733388</c:v>
                  </c:pt>
                  <c:pt idx="38">
                    <c:v>1703.6830174872969</c:v>
                  </c:pt>
                  <c:pt idx="39">
                    <c:v>1824.890640229514</c:v>
                  </c:pt>
                  <c:pt idx="40">
                    <c:v>1853.5287166426942</c:v>
                  </c:pt>
                  <c:pt idx="41">
                    <c:v>1885.2225880455646</c:v>
                  </c:pt>
                  <c:pt idx="42">
                    <c:v>2023.1837616838316</c:v>
                  </c:pt>
                  <c:pt idx="43">
                    <c:v>2058.1829292450402</c:v>
                  </c:pt>
                  <c:pt idx="44">
                    <c:v>2095.2047596132543</c:v>
                  </c:pt>
                  <c:pt idx="45">
                    <c:v>2134.150581909817</c:v>
                  </c:pt>
                  <c:pt idx="46">
                    <c:v>2174.9288245282005</c:v>
                  </c:pt>
                  <c:pt idx="47">
                    <c:v>2338.7117146042524</c:v>
                  </c:pt>
                  <c:pt idx="48">
                    <c:v>2384.0823926926273</c:v>
                  </c:pt>
                  <c:pt idx="49">
                    <c:v>2430.9451321576703</c:v>
                  </c:pt>
                  <c:pt idx="50">
                    <c:v>2480.5218004360354</c:v>
                  </c:pt>
                  <c:pt idx="51">
                    <c:v>2532.042488193717</c:v>
                  </c:pt>
                  <c:pt idx="52">
                    <c:v>2728.0526037513214</c:v>
                  </c:pt>
                  <c:pt idx="53">
                    <c:v>2784.3863088337303</c:v>
                  </c:pt>
                  <c:pt idx="54">
                    <c:v>2843.0368070012732</c:v>
                  </c:pt>
                  <c:pt idx="55">
                    <c:v>2903.2117966041546</c:v>
                  </c:pt>
                  <c:pt idx="56">
                    <c:v>2965.4863966220996</c:v>
                  </c:pt>
                  <c:pt idx="57">
                    <c:v>3029.7474426220906</c:v>
                  </c:pt>
                  <c:pt idx="58">
                    <c:v>3095.8838544811492</c:v>
                  </c:pt>
                  <c:pt idx="59">
                    <c:v>3164.4293953039723</c:v>
                  </c:pt>
                  <c:pt idx="60">
                    <c:v>3415.2702642632189</c:v>
                  </c:pt>
                  <c:pt idx="61">
                    <c:v>3489.8585457979125</c:v>
                  </c:pt>
                  <c:pt idx="62">
                    <c:v>3565.7245176736742</c:v>
                  </c:pt>
                  <c:pt idx="63">
                    <c:v>3644.1133242675187</c:v>
                  </c:pt>
                  <c:pt idx="64">
                    <c:v>3723.4783790650199</c:v>
                  </c:pt>
                  <c:pt idx="65">
                    <c:v>3805.0334615875786</c:v>
                  </c:pt>
                  <c:pt idx="66">
                    <c:v>3888.5943165132212</c:v>
                  </c:pt>
                  <c:pt idx="67">
                    <c:v>3973.3096939315028</c:v>
                  </c:pt>
                  <c:pt idx="68">
                    <c:v>4292.3979969089651</c:v>
                  </c:pt>
                  <c:pt idx="69">
                    <c:v>4383.1335420681608</c:v>
                  </c:pt>
                  <c:pt idx="70">
                    <c:v>4475.5059816142593</c:v>
                  </c:pt>
                  <c:pt idx="71">
                    <c:v>4569.2395347322999</c:v>
                  </c:pt>
                  <c:pt idx="72">
                    <c:v>4664.053466002325</c:v>
                  </c:pt>
                  <c:pt idx="73">
                    <c:v>5039.3770740452828</c:v>
                  </c:pt>
                  <c:pt idx="74">
                    <c:v>5138.801715366887</c:v>
                  </c:pt>
                  <c:pt idx="75">
                    <c:v>5237.8067623195666</c:v>
                  </c:pt>
                  <c:pt idx="76">
                    <c:v>5337.471151060231</c:v>
                  </c:pt>
                  <c:pt idx="77">
                    <c:v>5436.6590481684452</c:v>
                  </c:pt>
                  <c:pt idx="78">
                    <c:v>5864.2915354092556</c:v>
                  </c:pt>
                  <c:pt idx="79">
                    <c:v>5963.2926798831877</c:v>
                  </c:pt>
                  <c:pt idx="80">
                    <c:v>6061.6862600549157</c:v>
                  </c:pt>
                  <c:pt idx="81">
                    <c:v>6527.4881580300025</c:v>
                  </c:pt>
                  <c:pt idx="82">
                    <c:v>6620.362857969234</c:v>
                  </c:pt>
                  <c:pt idx="83">
                    <c:v>7121.0720883955728</c:v>
                  </c:pt>
                  <c:pt idx="84">
                    <c:v>7203.1093032983554</c:v>
                  </c:pt>
                  <c:pt idx="85">
                    <c:v>7279.5152232735445</c:v>
                  </c:pt>
                  <c:pt idx="86">
                    <c:v>7794.151542292615</c:v>
                  </c:pt>
                  <c:pt idx="87">
                    <c:v>8335.3963278199681</c:v>
                  </c:pt>
                  <c:pt idx="88">
                    <c:v>8897.6656791943351</c:v>
                  </c:pt>
                  <c:pt idx="89">
                    <c:v>8908.4259648854004</c:v>
                  </c:pt>
                  <c:pt idx="90">
                    <c:v>9454.0778886767039</c:v>
                  </c:pt>
                  <c:pt idx="91">
                    <c:v>9995.9078156639607</c:v>
                  </c:pt>
                  <c:pt idx="92">
                    <c:v>10522.085563062281</c:v>
                  </c:pt>
                  <c:pt idx="93">
                    <c:v>11718.797636327479</c:v>
                  </c:pt>
                  <c:pt idx="94">
                    <c:v>12960.629029674188</c:v>
                  </c:pt>
                  <c:pt idx="95">
                    <c:v>14191.576309352453</c:v>
                  </c:pt>
                  <c:pt idx="96">
                    <c:v>16314.994566045158</c:v>
                  </c:pt>
                </c:numCache>
              </c:numRef>
            </c:plus>
            <c:minus>
              <c:numRef>
                <c:f>b921_6!$J$9:$J$105</c:f>
                <c:numCache>
                  <c:formatCode>General</c:formatCode>
                  <c:ptCount val="97"/>
                  <c:pt idx="0">
                    <c:v>112.76229599592963</c:v>
                  </c:pt>
                  <c:pt idx="1">
                    <c:v>128.73301701567311</c:v>
                  </c:pt>
                  <c:pt idx="2">
                    <c:v>154.28601716743233</c:v>
                  </c:pt>
                  <c:pt idx="3">
                    <c:v>181.52137552208981</c:v>
                  </c:pt>
                  <c:pt idx="4">
                    <c:v>208.03882420787443</c:v>
                  </c:pt>
                  <c:pt idx="5">
                    <c:v>239.84851251502707</c:v>
                  </c:pt>
                  <c:pt idx="6">
                    <c:v>262.40591643833898</c:v>
                  </c:pt>
                  <c:pt idx="7">
                    <c:v>297.4147595089471</c:v>
                  </c:pt>
                  <c:pt idx="8">
                    <c:v>326.90150095329255</c:v>
                  </c:pt>
                  <c:pt idx="9">
                    <c:v>363.1187510560984</c:v>
                  </c:pt>
                  <c:pt idx="10">
                    <c:v>395.01717451828046</c:v>
                  </c:pt>
                  <c:pt idx="11">
                    <c:v>437.41299467152885</c:v>
                  </c:pt>
                  <c:pt idx="12">
                    <c:v>478.11525039317138</c:v>
                  </c:pt>
                  <c:pt idx="13">
                    <c:v>499.19829718494452</c:v>
                  </c:pt>
                  <c:pt idx="14">
                    <c:v>550.75331317089501</c:v>
                  </c:pt>
                  <c:pt idx="15">
                    <c:v>582.8423475657097</c:v>
                  </c:pt>
                  <c:pt idx="16">
                    <c:v>611.96204152133123</c:v>
                  </c:pt>
                  <c:pt idx="17">
                    <c:v>659.28201343498858</c:v>
                  </c:pt>
                  <c:pt idx="18">
                    <c:v>706.26133935269286</c:v>
                  </c:pt>
                  <c:pt idx="19">
                    <c:v>752.09455929201374</c:v>
                  </c:pt>
                  <c:pt idx="20">
                    <c:v>770.05245458016361</c:v>
                  </c:pt>
                  <c:pt idx="21">
                    <c:v>811.82139003121245</c:v>
                  </c:pt>
                  <c:pt idx="22">
                    <c:v>851.92099850537863</c:v>
                  </c:pt>
                  <c:pt idx="23">
                    <c:v>921.42038149811697</c:v>
                  </c:pt>
                  <c:pt idx="24">
                    <c:v>959.19698833031384</c:v>
                  </c:pt>
                  <c:pt idx="25">
                    <c:v>995.2821474527035</c:v>
                  </c:pt>
                  <c:pt idx="26">
                    <c:v>1029.8866367440874</c:v>
                  </c:pt>
                  <c:pt idx="27">
                    <c:v>1099.9176224792343</c:v>
                  </c:pt>
                  <c:pt idx="28">
                    <c:v>1131.5690434767562</c:v>
                  </c:pt>
                  <c:pt idx="29">
                    <c:v>1161.2501736269892</c:v>
                  </c:pt>
                  <c:pt idx="30">
                    <c:v>1230.760135402797</c:v>
                  </c:pt>
                  <c:pt idx="31">
                    <c:v>1257.5134800603082</c:v>
                  </c:pt>
                  <c:pt idx="32">
                    <c:v>1326.8215510994764</c:v>
                  </c:pt>
                  <c:pt idx="33">
                    <c:v>1350.1338489923012</c:v>
                  </c:pt>
                  <c:pt idx="34">
                    <c:v>1420.0636356253581</c:v>
                  </c:pt>
                  <c:pt idx="35">
                    <c:v>1491.4051639132003</c:v>
                  </c:pt>
                  <c:pt idx="36">
                    <c:v>1509.5147601425849</c:v>
                  </c:pt>
                  <c:pt idx="37">
                    <c:v>1580.2969752215856</c:v>
                  </c:pt>
                  <c:pt idx="38">
                    <c:v>1652.3116919056854</c:v>
                  </c:pt>
                  <c:pt idx="39">
                    <c:v>1665.4040443623119</c:v>
                  </c:pt>
                  <c:pt idx="40">
                    <c:v>1736.4306874673036</c:v>
                  </c:pt>
                  <c:pt idx="41">
                    <c:v>1809.2268741201581</c:v>
                  </c:pt>
                  <c:pt idx="42">
                    <c:v>1883.2416054182565</c:v>
                  </c:pt>
                  <c:pt idx="43">
                    <c:v>1889.4763250796755</c:v>
                  </c:pt>
                  <c:pt idx="44">
                    <c:v>1962.3701292611963</c:v>
                  </c:pt>
                  <c:pt idx="45">
                    <c:v>2036.610855342687</c:v>
                  </c:pt>
                  <c:pt idx="46">
                    <c:v>2111.6699429898695</c:v>
                  </c:pt>
                  <c:pt idx="47">
                    <c:v>2188.7342712560039</c:v>
                  </c:pt>
                  <c:pt idx="48">
                    <c:v>2266.7274582993241</c:v>
                  </c:pt>
                  <c:pt idx="49">
                    <c:v>2262.362125832869</c:v>
                  </c:pt>
                  <c:pt idx="50">
                    <c:v>2339.8121613068492</c:v>
                  </c:pt>
                  <c:pt idx="51">
                    <c:v>2417.9643218642709</c:v>
                  </c:pt>
                  <c:pt idx="52">
                    <c:v>2498.0230476653569</c:v>
                  </c:pt>
                  <c:pt idx="53">
                    <c:v>2579.5559605822646</c:v>
                  </c:pt>
                  <c:pt idx="54">
                    <c:v>2662.6959213717773</c:v>
                  </c:pt>
                  <c:pt idx="55">
                    <c:v>2747.593062610395</c:v>
                  </c:pt>
                  <c:pt idx="56">
                    <c:v>2834.4150571844443</c:v>
                  </c:pt>
                  <c:pt idx="57">
                    <c:v>2923.3477083616453</c:v>
                  </c:pt>
                  <c:pt idx="58">
                    <c:v>3013.9862998170179</c:v>
                  </c:pt>
                  <c:pt idx="59">
                    <c:v>3106.5382604761608</c:v>
                  </c:pt>
                  <c:pt idx="60">
                    <c:v>3086.8987521442104</c:v>
                  </c:pt>
                  <c:pt idx="61">
                    <c:v>3180.5459686533932</c:v>
                  </c:pt>
                  <c:pt idx="62">
                    <c:v>3400.6251539413925</c:v>
                  </c:pt>
                  <c:pt idx="63">
                    <c:v>3376.7046364059802</c:v>
                  </c:pt>
                  <c:pt idx="64">
                    <c:v>3479.2625116773502</c:v>
                  </c:pt>
                  <c:pt idx="65">
                    <c:v>3585.4587604848116</c:v>
                  </c:pt>
                  <c:pt idx="66">
                    <c:v>3695.0954079836611</c:v>
                  </c:pt>
                  <c:pt idx="67">
                    <c:v>3809.1909023362946</c:v>
                  </c:pt>
                  <c:pt idx="68">
                    <c:v>3927.625507405121</c:v>
                  </c:pt>
                  <c:pt idx="69">
                    <c:v>4050.920338881037</c:v>
                  </c:pt>
                  <c:pt idx="70">
                    <c:v>4179.6579490614495</c:v>
                  </c:pt>
                  <c:pt idx="71">
                    <c:v>4313.866350019146</c:v>
                  </c:pt>
                  <c:pt idx="72">
                    <c:v>4455.5228054321078</c:v>
                  </c:pt>
                  <c:pt idx="73">
                    <c:v>4604.1982458950733</c:v>
                  </c:pt>
                  <c:pt idx="74">
                    <c:v>4760.8076332799374</c:v>
                  </c:pt>
                  <c:pt idx="75">
                    <c:v>4927.0491420445369</c:v>
                  </c:pt>
                  <c:pt idx="76">
                    <c:v>4913.9638745967677</c:v>
                  </c:pt>
                  <c:pt idx="77">
                    <c:v>5290.7781962670188</c:v>
                  </c:pt>
                  <c:pt idx="78">
                    <c:v>5285.4354177869391</c:v>
                  </c:pt>
                  <c:pt idx="79">
                    <c:v>5491.7337065193478</c:v>
                  </c:pt>
                  <c:pt idx="80">
                    <c:v>5713.9838959535919</c:v>
                  </c:pt>
                  <c:pt idx="81">
                    <c:v>5953.9437560699835</c:v>
                  </c:pt>
                  <c:pt idx="82">
                    <c:v>6215.8233201068051</c:v>
                  </c:pt>
                  <c:pt idx="83">
                    <c:v>6256.9334011469209</c:v>
                  </c:pt>
                  <c:pt idx="84">
                    <c:v>6558.1239370236954</c:v>
                  </c:pt>
                  <c:pt idx="85">
                    <c:v>6891.6648407325856</c:v>
                  </c:pt>
                  <c:pt idx="86">
                    <c:v>6989.604738504031</c:v>
                  </c:pt>
                  <c:pt idx="87">
                    <c:v>7390.734278606973</c:v>
                  </c:pt>
                  <c:pt idx="88">
                    <c:v>7844.833256081416</c:v>
                  </c:pt>
                  <c:pt idx="89">
                    <c:v>8047.939780978465</c:v>
                  </c:pt>
                  <c:pt idx="90">
                    <c:v>8626.1952989583951</c:v>
                  </c:pt>
                  <c:pt idx="91">
                    <c:v>8953.0642645223124</c:v>
                  </c:pt>
                  <c:pt idx="92">
                    <c:v>9365.163574778564</c:v>
                  </c:pt>
                  <c:pt idx="93">
                    <c:v>10279.046688430359</c:v>
                  </c:pt>
                  <c:pt idx="94">
                    <c:v>10990.089594743911</c:v>
                  </c:pt>
                  <c:pt idx="95">
                    <c:v>11497.747231707299</c:v>
                  </c:pt>
                  <c:pt idx="96">
                    <c:v>12789.579533109454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b921_6!$A$9:$A$205</c:f>
              <c:numCache>
                <c:formatCode>General</c:formatCode>
                <c:ptCount val="197"/>
                <c:pt idx="0">
                  <c:v>-16.829999999999998</c:v>
                </c:pt>
                <c:pt idx="1">
                  <c:v>-16.920000000000002</c:v>
                </c:pt>
                <c:pt idx="2">
                  <c:v>-17.3</c:v>
                </c:pt>
                <c:pt idx="3">
                  <c:v>-18.329999999999998</c:v>
                </c:pt>
                <c:pt idx="4">
                  <c:v>-18.48</c:v>
                </c:pt>
                <c:pt idx="5">
                  <c:v>-18.48</c:v>
                </c:pt>
                <c:pt idx="6">
                  <c:v>-18.64</c:v>
                </c:pt>
                <c:pt idx="7">
                  <c:v>-18.66</c:v>
                </c:pt>
                <c:pt idx="8">
                  <c:v>-18.690000000000001</c:v>
                </c:pt>
                <c:pt idx="9">
                  <c:v>-18.739999999999998</c:v>
                </c:pt>
                <c:pt idx="10">
                  <c:v>-18.84</c:v>
                </c:pt>
                <c:pt idx="11">
                  <c:v>-18.86</c:v>
                </c:pt>
                <c:pt idx="12">
                  <c:v>-18.86</c:v>
                </c:pt>
                <c:pt idx="13">
                  <c:v>-18.899999999999999</c:v>
                </c:pt>
                <c:pt idx="14">
                  <c:v>-18.940000000000001</c:v>
                </c:pt>
                <c:pt idx="15">
                  <c:v>-19.05</c:v>
                </c:pt>
                <c:pt idx="16">
                  <c:v>-19.13</c:v>
                </c:pt>
                <c:pt idx="17">
                  <c:v>-19.309999999999999</c:v>
                </c:pt>
                <c:pt idx="18">
                  <c:v>-19.440000000000001</c:v>
                </c:pt>
                <c:pt idx="19">
                  <c:v>-19.57</c:v>
                </c:pt>
                <c:pt idx="20">
                  <c:v>-19.600000000000001</c:v>
                </c:pt>
                <c:pt idx="21">
                  <c:v>-19.63</c:v>
                </c:pt>
                <c:pt idx="22">
                  <c:v>-19.68</c:v>
                </c:pt>
                <c:pt idx="23">
                  <c:v>-19.71</c:v>
                </c:pt>
                <c:pt idx="24">
                  <c:v>-19.71</c:v>
                </c:pt>
                <c:pt idx="25">
                  <c:v>-19.78</c:v>
                </c:pt>
                <c:pt idx="26">
                  <c:v>-19.87</c:v>
                </c:pt>
                <c:pt idx="27">
                  <c:v>-19.87</c:v>
                </c:pt>
                <c:pt idx="28">
                  <c:v>-19.899999999999999</c:v>
                </c:pt>
                <c:pt idx="29">
                  <c:v>-20.059999999999999</c:v>
                </c:pt>
                <c:pt idx="30">
                  <c:v>-20.27</c:v>
                </c:pt>
                <c:pt idx="31">
                  <c:v>-20.3</c:v>
                </c:pt>
                <c:pt idx="32">
                  <c:v>-20.350000000000001</c:v>
                </c:pt>
                <c:pt idx="33">
                  <c:v>-20.37</c:v>
                </c:pt>
                <c:pt idx="34">
                  <c:v>-20.52</c:v>
                </c:pt>
                <c:pt idx="35">
                  <c:v>-20.66</c:v>
                </c:pt>
                <c:pt idx="36">
                  <c:v>-20.74</c:v>
                </c:pt>
                <c:pt idx="37">
                  <c:v>-20.74</c:v>
                </c:pt>
                <c:pt idx="38">
                  <c:v>-20.82</c:v>
                </c:pt>
                <c:pt idx="39">
                  <c:v>-20.92</c:v>
                </c:pt>
                <c:pt idx="40">
                  <c:v>-20.97</c:v>
                </c:pt>
                <c:pt idx="41">
                  <c:v>-20.98</c:v>
                </c:pt>
                <c:pt idx="42">
                  <c:v>-21.01</c:v>
                </c:pt>
                <c:pt idx="43">
                  <c:v>-21.1</c:v>
                </c:pt>
                <c:pt idx="44">
                  <c:v>-21.15</c:v>
                </c:pt>
                <c:pt idx="45">
                  <c:v>-21.17</c:v>
                </c:pt>
                <c:pt idx="46">
                  <c:v>-21.24</c:v>
                </c:pt>
                <c:pt idx="47">
                  <c:v>-21.32</c:v>
                </c:pt>
                <c:pt idx="48">
                  <c:v>-21.42</c:v>
                </c:pt>
                <c:pt idx="49">
                  <c:v>-21.42</c:v>
                </c:pt>
                <c:pt idx="50">
                  <c:v>-21.46</c:v>
                </c:pt>
                <c:pt idx="51">
                  <c:v>-21.49</c:v>
                </c:pt>
                <c:pt idx="52">
                  <c:v>-21.49</c:v>
                </c:pt>
                <c:pt idx="53">
                  <c:v>-21.49</c:v>
                </c:pt>
                <c:pt idx="54">
                  <c:v>-21.55</c:v>
                </c:pt>
                <c:pt idx="55">
                  <c:v>-21.7</c:v>
                </c:pt>
                <c:pt idx="56">
                  <c:v>-21.73</c:v>
                </c:pt>
                <c:pt idx="57">
                  <c:v>-21.73</c:v>
                </c:pt>
                <c:pt idx="58">
                  <c:v>-21.79</c:v>
                </c:pt>
                <c:pt idx="59">
                  <c:v>-21.83</c:v>
                </c:pt>
                <c:pt idx="60">
                  <c:v>-21.87</c:v>
                </c:pt>
                <c:pt idx="61">
                  <c:v>-21.87</c:v>
                </c:pt>
                <c:pt idx="62">
                  <c:v>-21.97</c:v>
                </c:pt>
                <c:pt idx="63">
                  <c:v>-21.97</c:v>
                </c:pt>
                <c:pt idx="64">
                  <c:v>-21.97</c:v>
                </c:pt>
                <c:pt idx="65">
                  <c:v>-21.97</c:v>
                </c:pt>
                <c:pt idx="66">
                  <c:v>-22.16</c:v>
                </c:pt>
                <c:pt idx="67">
                  <c:v>-22.22</c:v>
                </c:pt>
                <c:pt idx="68">
                  <c:v>-22.33</c:v>
                </c:pt>
                <c:pt idx="69">
                  <c:v>-22.37</c:v>
                </c:pt>
                <c:pt idx="70">
                  <c:v>-22.37</c:v>
                </c:pt>
                <c:pt idx="71">
                  <c:v>-22.55</c:v>
                </c:pt>
                <c:pt idx="72">
                  <c:v>-22.66</c:v>
                </c:pt>
                <c:pt idx="73">
                  <c:v>-22.76</c:v>
                </c:pt>
                <c:pt idx="74">
                  <c:v>-22.76</c:v>
                </c:pt>
                <c:pt idx="75">
                  <c:v>-22.92</c:v>
                </c:pt>
                <c:pt idx="76">
                  <c:v>-22.98</c:v>
                </c:pt>
                <c:pt idx="77">
                  <c:v>-23.13</c:v>
                </c:pt>
                <c:pt idx="78">
                  <c:v>-23.21</c:v>
                </c:pt>
                <c:pt idx="79">
                  <c:v>-23.25</c:v>
                </c:pt>
                <c:pt idx="80">
                  <c:v>-23.27</c:v>
                </c:pt>
                <c:pt idx="81">
                  <c:v>-23.33</c:v>
                </c:pt>
                <c:pt idx="82">
                  <c:v>-23.4</c:v>
                </c:pt>
                <c:pt idx="83">
                  <c:v>-23.44</c:v>
                </c:pt>
                <c:pt idx="84">
                  <c:v>-23.61</c:v>
                </c:pt>
                <c:pt idx="85">
                  <c:v>-23.63</c:v>
                </c:pt>
                <c:pt idx="86">
                  <c:v>-23.65</c:v>
                </c:pt>
                <c:pt idx="87">
                  <c:v>-23.65</c:v>
                </c:pt>
                <c:pt idx="88">
                  <c:v>-23.67</c:v>
                </c:pt>
                <c:pt idx="89">
                  <c:v>-23.95</c:v>
                </c:pt>
                <c:pt idx="90">
                  <c:v>-24.02</c:v>
                </c:pt>
                <c:pt idx="91">
                  <c:v>-24.16</c:v>
                </c:pt>
                <c:pt idx="92">
                  <c:v>-24.23</c:v>
                </c:pt>
                <c:pt idx="93">
                  <c:v>-24.42</c:v>
                </c:pt>
                <c:pt idx="94">
                  <c:v>-24.56</c:v>
                </c:pt>
                <c:pt idx="95">
                  <c:v>-24.74</c:v>
                </c:pt>
                <c:pt idx="96">
                  <c:v>-25.02</c:v>
                </c:pt>
                <c:pt idx="97">
                  <c:v>-25.17</c:v>
                </c:pt>
                <c:pt idx="98">
                  <c:v>-25.19</c:v>
                </c:pt>
                <c:pt idx="99">
                  <c:v>-25.42</c:v>
                </c:pt>
                <c:pt idx="100">
                  <c:v>-25.61</c:v>
                </c:pt>
              </c:numCache>
            </c:numRef>
          </c:xVal>
          <c:yVal>
            <c:numRef>
              <c:f>b921_6!$D$9:$D$205</c:f>
              <c:numCache>
                <c:formatCode>0.00E+00</c:formatCode>
                <c:ptCount val="197"/>
                <c:pt idx="0">
                  <c:v>162.13641169075507</c:v>
                </c:pt>
                <c:pt idx="1">
                  <c:v>277.32991459191896</c:v>
                </c:pt>
                <c:pt idx="2">
                  <c:v>385.45233396177741</c:v>
                </c:pt>
                <c:pt idx="3">
                  <c:v>468.23047690457616</c:v>
                </c:pt>
                <c:pt idx="4">
                  <c:v>582.71746008978312</c:v>
                </c:pt>
                <c:pt idx="5">
                  <c:v>705.12738917370871</c:v>
                </c:pt>
                <c:pt idx="6">
                  <c:v>821.32512221762727</c:v>
                </c:pt>
                <c:pt idx="7">
                  <c:v>945.38412532518851</c:v>
                </c:pt>
                <c:pt idx="8">
                  <c:v>1070.2969136912993</c:v>
                </c:pt>
                <c:pt idx="9">
                  <c:v>1195.5770873338131</c:v>
                </c:pt>
                <c:pt idx="10">
                  <c:v>1319.6512151017866</c:v>
                </c:pt>
                <c:pt idx="11">
                  <c:v>1449.2254562221126</c:v>
                </c:pt>
                <c:pt idx="12">
                  <c:v>1581.3177250753722</c:v>
                </c:pt>
                <c:pt idx="13">
                  <c:v>1712.8126846889652</c:v>
                </c:pt>
                <c:pt idx="14">
                  <c:v>1845.8214988815325</c:v>
                </c:pt>
                <c:pt idx="15">
                  <c:v>1976.5080431137144</c:v>
                </c:pt>
                <c:pt idx="16">
                  <c:v>2110.3066805430126</c:v>
                </c:pt>
                <c:pt idx="17">
                  <c:v>2239.5847381332032</c:v>
                </c:pt>
                <c:pt idx="18">
                  <c:v>2373.0927400096648</c:v>
                </c:pt>
                <c:pt idx="19">
                  <c:v>2507.9449979884425</c:v>
                </c:pt>
                <c:pt idx="20">
                  <c:v>2651.1254706303121</c:v>
                </c:pt>
                <c:pt idx="21">
                  <c:v>2796.1104021184296</c:v>
                </c:pt>
                <c:pt idx="22">
                  <c:v>2941.5441071629421</c:v>
                </c:pt>
                <c:pt idx="23">
                  <c:v>3090.2633553774763</c:v>
                </c:pt>
                <c:pt idx="24">
                  <c:v>3243.0765302380905</c:v>
                </c:pt>
                <c:pt idx="25">
                  <c:v>3392.871750115984</c:v>
                </c:pt>
                <c:pt idx="26">
                  <c:v>3543.1143333875875</c:v>
                </c:pt>
                <c:pt idx="27">
                  <c:v>3702.1649693540076</c:v>
                </c:pt>
                <c:pt idx="28">
                  <c:v>3861.1363961635211</c:v>
                </c:pt>
                <c:pt idx="29">
                  <c:v>4012.0874776292458</c:v>
                </c:pt>
                <c:pt idx="30">
                  <c:v>4160.2945422703278</c:v>
                </c:pt>
                <c:pt idx="31">
                  <c:v>4325.8724829380571</c:v>
                </c:pt>
                <c:pt idx="32">
                  <c:v>4492.0908700084165</c:v>
                </c:pt>
                <c:pt idx="33">
                  <c:v>4663.4803425938071</c:v>
                </c:pt>
                <c:pt idx="34">
                  <c:v>4825.3544183306276</c:v>
                </c:pt>
                <c:pt idx="35">
                  <c:v>4990.1409773252572</c:v>
                </c:pt>
                <c:pt idx="36">
                  <c:v>5163.2452205491618</c:v>
                </c:pt>
                <c:pt idx="37">
                  <c:v>5347.344165674318</c:v>
                </c:pt>
                <c:pt idx="38">
                  <c:v>5526.0094470586737</c:v>
                </c:pt>
                <c:pt idx="39">
                  <c:v>5705.274543642061</c:v>
                </c:pt>
                <c:pt idx="40">
                  <c:v>5892.9436529933391</c:v>
                </c:pt>
                <c:pt idx="41">
                  <c:v>6088.2956216325956</c:v>
                </c:pt>
                <c:pt idx="42">
                  <c:v>6284.7339347479692</c:v>
                </c:pt>
                <c:pt idx="43">
                  <c:v>6477.631179107123</c:v>
                </c:pt>
                <c:pt idx="44">
                  <c:v>6678.6068125168431</c:v>
                </c:pt>
                <c:pt idx="45">
                  <c:v>6886.8404126115056</c:v>
                </c:pt>
                <c:pt idx="46">
                  <c:v>7092.7921645776887</c:v>
                </c:pt>
                <c:pt idx="47">
                  <c:v>7301.2631974274045</c:v>
                </c:pt>
                <c:pt idx="48">
                  <c:v>7510.9707926314277</c:v>
                </c:pt>
                <c:pt idx="49">
                  <c:v>7737.9690204385843</c:v>
                </c:pt>
                <c:pt idx="50">
                  <c:v>7964.1431396298194</c:v>
                </c:pt>
                <c:pt idx="51">
                  <c:v>8196.273243960235</c:v>
                </c:pt>
                <c:pt idx="52">
                  <c:v>8437.3135652417513</c:v>
                </c:pt>
                <c:pt idx="53">
                  <c:v>8683.428790623715</c:v>
                </c:pt>
                <c:pt idx="54">
                  <c:v>8926.6237116295615</c:v>
                </c:pt>
                <c:pt idx="55">
                  <c:v>9162.2270907320963</c:v>
                </c:pt>
                <c:pt idx="56">
                  <c:v>9420.5288477990453</c:v>
                </c:pt>
                <c:pt idx="57">
                  <c:v>9689.2772678828132</c:v>
                </c:pt>
                <c:pt idx="58">
                  <c:v>9955.3912524791449</c:v>
                </c:pt>
                <c:pt idx="59">
                  <c:v>10231.011346854444</c:v>
                </c:pt>
                <c:pt idx="60">
                  <c:v>10513.499090010146</c:v>
                </c:pt>
                <c:pt idx="61">
                  <c:v>10809.465313802175</c:v>
                </c:pt>
                <c:pt idx="62">
                  <c:v>11097.298703054046</c:v>
                </c:pt>
                <c:pt idx="63">
                  <c:v>11409.051615824288</c:v>
                </c:pt>
                <c:pt idx="64">
                  <c:v>11729.346758723839</c:v>
                </c:pt>
                <c:pt idx="65">
                  <c:v>12058.665477070885</c:v>
                </c:pt>
                <c:pt idx="66">
                  <c:v>12365.847429358197</c:v>
                </c:pt>
                <c:pt idx="67">
                  <c:v>12704.363496176526</c:v>
                </c:pt>
                <c:pt idx="68">
                  <c:v>13044.297109765346</c:v>
                </c:pt>
                <c:pt idx="69">
                  <c:v>13408.047457515248</c:v>
                </c:pt>
                <c:pt idx="70">
                  <c:v>13791.361844201185</c:v>
                </c:pt>
                <c:pt idx="71">
                  <c:v>14153.046321676213</c:v>
                </c:pt>
                <c:pt idx="72">
                  <c:v>14540.967789388491</c:v>
                </c:pt>
                <c:pt idx="73">
                  <c:v>14945.052042788637</c:v>
                </c:pt>
                <c:pt idx="74">
                  <c:v>15386.238039802554</c:v>
                </c:pt>
                <c:pt idx="75">
                  <c:v>15809.416610301221</c:v>
                </c:pt>
                <c:pt idx="76">
                  <c:v>16272.849028785213</c:v>
                </c:pt>
                <c:pt idx="77">
                  <c:v>16734.589424006797</c:v>
                </c:pt>
                <c:pt idx="78">
                  <c:v>17234.338999993321</c:v>
                </c:pt>
                <c:pt idx="79">
                  <c:v>17767.995229916247</c:v>
                </c:pt>
                <c:pt idx="80">
                  <c:v>18333.216505031047</c:v>
                </c:pt>
                <c:pt idx="81">
                  <c:v>18917.199014227426</c:v>
                </c:pt>
                <c:pt idx="82">
                  <c:v>19530.568241957659</c:v>
                </c:pt>
                <c:pt idx="83">
                  <c:v>20187.864547314151</c:v>
                </c:pt>
                <c:pt idx="84">
                  <c:v>20848.496553234796</c:v>
                </c:pt>
                <c:pt idx="85">
                  <c:v>21597.102132664193</c:v>
                </c:pt>
                <c:pt idx="86">
                  <c:v>22397.736754913138</c:v>
                </c:pt>
                <c:pt idx="87">
                  <c:v>23264.06201833372</c:v>
                </c:pt>
                <c:pt idx="88">
                  <c:v>24193.826877376465</c:v>
                </c:pt>
                <c:pt idx="89">
                  <c:v>25123.19270151512</c:v>
                </c:pt>
                <c:pt idx="90">
                  <c:v>26213.997260775945</c:v>
                </c:pt>
                <c:pt idx="91">
                  <c:v>27397.10138764048</c:v>
                </c:pt>
                <c:pt idx="92">
                  <c:v>28748.769532370501</c:v>
                </c:pt>
                <c:pt idx="93">
                  <c:v>30237.993102183642</c:v>
                </c:pt>
                <c:pt idx="94">
                  <c:v>31983.894807872613</c:v>
                </c:pt>
                <c:pt idx="95">
                  <c:v>34038.77371321174</c:v>
                </c:pt>
                <c:pt idx="96">
                  <c:v>36518.028294191579</c:v>
                </c:pt>
                <c:pt idx="97">
                  <c:v>39806.194339800939</c:v>
                </c:pt>
                <c:pt idx="98">
                  <c:v>44535.807931136122</c:v>
                </c:pt>
                <c:pt idx="99">
                  <c:v>52514.878967835939</c:v>
                </c:pt>
                <c:pt idx="100">
                  <c:v>0</c:v>
                </c:pt>
              </c:numCache>
            </c:numRef>
          </c:yVal>
          <c:smooth val="0"/>
        </c:ser>
        <c:ser>
          <c:idx val="8"/>
          <c:order val="6"/>
          <c:tx>
            <c:v>B922 Filter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b922_2!$K$9:$K$105</c:f>
                <c:numCache>
                  <c:formatCode>General</c:formatCode>
                  <c:ptCount val="97"/>
                  <c:pt idx="0">
                    <c:v>107.21377170705665</c:v>
                  </c:pt>
                  <c:pt idx="1">
                    <c:v>135.42240194245329</c:v>
                  </c:pt>
                  <c:pt idx="2">
                    <c:v>170.84190637940455</c:v>
                  </c:pt>
                  <c:pt idx="3">
                    <c:v>210.4183227427385</c:v>
                  </c:pt>
                  <c:pt idx="4">
                    <c:v>243.35474739988757</c:v>
                  </c:pt>
                  <c:pt idx="5">
                    <c:v>276.90045423290303</c:v>
                  </c:pt>
                  <c:pt idx="6">
                    <c:v>306.21471863221444</c:v>
                  </c:pt>
                  <c:pt idx="7">
                    <c:v>346.19382617206048</c:v>
                  </c:pt>
                  <c:pt idx="8">
                    <c:v>375.03361210880524</c:v>
                  </c:pt>
                  <c:pt idx="9">
                    <c:v>412.51808431341607</c:v>
                  </c:pt>
                  <c:pt idx="10">
                    <c:v>458.35164266487732</c:v>
                  </c:pt>
                  <c:pt idx="11">
                    <c:v>486.06864519038015</c:v>
                  </c:pt>
                  <c:pt idx="12">
                    <c:v>548.64204977551674</c:v>
                  </c:pt>
                  <c:pt idx="13">
                    <c:v>558.53465311569119</c:v>
                  </c:pt>
                  <c:pt idx="14">
                    <c:v>603.41941024404082</c:v>
                  </c:pt>
                  <c:pt idx="15">
                    <c:v>655.00290579957687</c:v>
                  </c:pt>
                  <c:pt idx="16">
                    <c:v>677.13427694648044</c:v>
                  </c:pt>
                  <c:pt idx="17">
                    <c:v>740.13332825190184</c:v>
                  </c:pt>
                  <c:pt idx="18">
                    <c:v>770.10016133842157</c:v>
                  </c:pt>
                  <c:pt idx="19">
                    <c:v>804.04390223567361</c:v>
                  </c:pt>
                  <c:pt idx="20">
                    <c:v>841.67607993975685</c:v>
                  </c:pt>
                  <c:pt idx="21">
                    <c:v>882.16224810080246</c:v>
                  </c:pt>
                  <c:pt idx="22">
                    <c:v>927.42769497381846</c:v>
                  </c:pt>
                  <c:pt idx="23">
                    <c:v>976.16018437780156</c:v>
                  </c:pt>
                  <c:pt idx="24">
                    <c:v>1029.8165221758429</c:v>
                  </c:pt>
                  <c:pt idx="25">
                    <c:v>1087.907911463423</c:v>
                  </c:pt>
                  <c:pt idx="26">
                    <c:v>1092.9171382532163</c:v>
                  </c:pt>
                  <c:pt idx="27">
                    <c:v>1157.6517371292591</c:v>
                  </c:pt>
                  <c:pt idx="28">
                    <c:v>1228.0449214443533</c:v>
                  </c:pt>
                  <c:pt idx="29">
                    <c:v>1238.3561145589863</c:v>
                  </c:pt>
                  <c:pt idx="30">
                    <c:v>1316.2908236210435</c:v>
                  </c:pt>
                  <c:pt idx="31">
                    <c:v>1330.3976138734386</c:v>
                  </c:pt>
                  <c:pt idx="32">
                    <c:v>1416.8668089894943</c:v>
                  </c:pt>
                  <c:pt idx="33">
                    <c:v>1434.6873296688709</c:v>
                  </c:pt>
                  <c:pt idx="34">
                    <c:v>1531.0282030276092</c:v>
                  </c:pt>
                  <c:pt idx="35">
                    <c:v>1552.0202779776484</c:v>
                  </c:pt>
                  <c:pt idx="36">
                    <c:v>1659.798184544748</c:v>
                  </c:pt>
                  <c:pt idx="37">
                    <c:v>1684.3015665327473</c:v>
                  </c:pt>
                  <c:pt idx="38">
                    <c:v>1711.1027345494213</c:v>
                  </c:pt>
                  <c:pt idx="39">
                    <c:v>1740.7277880988429</c:v>
                  </c:pt>
                  <c:pt idx="40">
                    <c:v>1864.3508696783481</c:v>
                  </c:pt>
                  <c:pt idx="41">
                    <c:v>1897.4382273640317</c:v>
                  </c:pt>
                  <c:pt idx="42">
                    <c:v>1932.2734477381127</c:v>
                  </c:pt>
                  <c:pt idx="43">
                    <c:v>2075.5216129976229</c:v>
                  </c:pt>
                  <c:pt idx="44">
                    <c:v>2114.3489506622686</c:v>
                  </c:pt>
                  <c:pt idx="45">
                    <c:v>2155.3108412423944</c:v>
                  </c:pt>
                  <c:pt idx="46">
                    <c:v>2198.3029753846004</c:v>
                  </c:pt>
                  <c:pt idx="47">
                    <c:v>2243.2288768613089</c:v>
                  </c:pt>
                  <c:pt idx="48">
                    <c:v>2289.9993532108265</c:v>
                  </c:pt>
                  <c:pt idx="49">
                    <c:v>2338.5318955746548</c:v>
                  </c:pt>
                  <c:pt idx="50">
                    <c:v>2517.7154813849311</c:v>
                  </c:pt>
                  <c:pt idx="51">
                    <c:v>2571.8172899016645</c:v>
                  </c:pt>
                  <c:pt idx="52">
                    <c:v>2627.4387327845625</c:v>
                  </c:pt>
                  <c:pt idx="53">
                    <c:v>2685.9186913074791</c:v>
                  </c:pt>
                  <c:pt idx="54">
                    <c:v>2746.4515688471738</c:v>
                  </c:pt>
                  <c:pt idx="55">
                    <c:v>2808.263044036059</c:v>
                  </c:pt>
                  <c:pt idx="56">
                    <c:v>2872.660981433522</c:v>
                  </c:pt>
                  <c:pt idx="57">
                    <c:v>2938.8692196640886</c:v>
                  </c:pt>
                  <c:pt idx="58">
                    <c:v>3007.4855976399799</c:v>
                  </c:pt>
                  <c:pt idx="59">
                    <c:v>3077.7472945088116</c:v>
                  </c:pt>
                  <c:pt idx="60">
                    <c:v>3150.2439118716975</c:v>
                  </c:pt>
                  <c:pt idx="61">
                    <c:v>3401.6254633213048</c:v>
                  </c:pt>
                  <c:pt idx="62">
                    <c:v>3482.5263041833318</c:v>
                  </c:pt>
                  <c:pt idx="63">
                    <c:v>3564.6346738964544</c:v>
                  </c:pt>
                  <c:pt idx="64">
                    <c:v>3649.3183230686709</c:v>
                  </c:pt>
                  <c:pt idx="65">
                    <c:v>3736.4452763293093</c:v>
                  </c:pt>
                  <c:pt idx="66">
                    <c:v>3825.1427441480628</c:v>
                  </c:pt>
                  <c:pt idx="67">
                    <c:v>3916.7375047648247</c:v>
                  </c:pt>
                  <c:pt idx="68">
                    <c:v>4009.6093363626451</c:v>
                  </c:pt>
                  <c:pt idx="69">
                    <c:v>4105.0590969746581</c:v>
                  </c:pt>
                  <c:pt idx="70">
                    <c:v>4202.9083194872701</c:v>
                  </c:pt>
                  <c:pt idx="71">
                    <c:v>4302.2457534565538</c:v>
                  </c:pt>
                  <c:pt idx="72">
                    <c:v>4403.599404211157</c:v>
                  </c:pt>
                  <c:pt idx="73">
                    <c:v>4507.4739106234665</c:v>
                  </c:pt>
                  <c:pt idx="74">
                    <c:v>4612.2121167615423</c:v>
                  </c:pt>
                  <c:pt idx="75">
                    <c:v>4988.6454949292111</c:v>
                  </c:pt>
                  <c:pt idx="76">
                    <c:v>5102.2529315343945</c:v>
                  </c:pt>
                  <c:pt idx="77">
                    <c:v>5217.0589867203562</c:v>
                  </c:pt>
                  <c:pt idx="78">
                    <c:v>5332.7116277630475</c:v>
                  </c:pt>
                  <c:pt idx="79">
                    <c:v>5449.6068591958683</c:v>
                  </c:pt>
                  <c:pt idx="80">
                    <c:v>5566.5882966622758</c:v>
                  </c:pt>
                  <c:pt idx="81">
                    <c:v>5684.7627842734119</c:v>
                  </c:pt>
                  <c:pt idx="82">
                    <c:v>6143.1649343782374</c:v>
                  </c:pt>
                  <c:pt idx="83">
                    <c:v>6265.537797463785</c:v>
                  </c:pt>
                  <c:pt idx="84">
                    <c:v>6386.0687110609078</c:v>
                  </c:pt>
                  <c:pt idx="85">
                    <c:v>6506.5368203243088</c:v>
                  </c:pt>
                  <c:pt idx="86">
                    <c:v>6624.0075233240232</c:v>
                  </c:pt>
                  <c:pt idx="87">
                    <c:v>7137.5053425828819</c:v>
                  </c:pt>
                  <c:pt idx="88">
                    <c:v>7251.7830217171977</c:v>
                  </c:pt>
                  <c:pt idx="89">
                    <c:v>7806.505186870656</c:v>
                  </c:pt>
                  <c:pt idx="90">
                    <c:v>7910.9506032560948</c:v>
                  </c:pt>
                  <c:pt idx="91">
                    <c:v>8498.6141928861925</c:v>
                  </c:pt>
                  <c:pt idx="92">
                    <c:v>8583.6340497950387</c:v>
                  </c:pt>
                  <c:pt idx="93">
                    <c:v>9191.7972410976727</c:v>
                  </c:pt>
                  <c:pt idx="94">
                    <c:v>9826.3850025760785</c:v>
                  </c:pt>
                  <c:pt idx="95">
                    <c:v>9853.5159179141374</c:v>
                  </c:pt>
                  <c:pt idx="96">
                    <c:v>10472.940783658458</c:v>
                  </c:pt>
                </c:numCache>
              </c:numRef>
            </c:plus>
            <c:minus>
              <c:numRef>
                <c:f>b922_2!$J$9:$J$105</c:f>
                <c:numCache>
                  <c:formatCode>General</c:formatCode>
                  <c:ptCount val="97"/>
                  <c:pt idx="0">
                    <c:v>114.55289594931293</c:v>
                  </c:pt>
                  <c:pt idx="1">
                    <c:v>133.91233676320638</c:v>
                  </c:pt>
                  <c:pt idx="2">
                    <c:v>155.06874263813049</c:v>
                  </c:pt>
                  <c:pt idx="3">
                    <c:v>182.55560517439508</c:v>
                  </c:pt>
                  <c:pt idx="4">
                    <c:v>208.54578665930805</c:v>
                  </c:pt>
                  <c:pt idx="5">
                    <c:v>240.66071859994008</c:v>
                  </c:pt>
                  <c:pt idx="6">
                    <c:v>272.58070822621539</c:v>
                  </c:pt>
                  <c:pt idx="7">
                    <c:v>298.43751418884966</c:v>
                  </c:pt>
                  <c:pt idx="8">
                    <c:v>338.76799682645168</c:v>
                  </c:pt>
                  <c:pt idx="9">
                    <c:v>375.72622554765582</c:v>
                  </c:pt>
                  <c:pt idx="10">
                    <c:v>408.59047972242666</c:v>
                  </c:pt>
                  <c:pt idx="11">
                    <c:v>437.79913949323935</c:v>
                  </c:pt>
                  <c:pt idx="12">
                    <c:v>477.74770136171179</c:v>
                  </c:pt>
                  <c:pt idx="13">
                    <c:v>515.026196488408</c:v>
                  </c:pt>
                  <c:pt idx="14">
                    <c:v>549.60002199575104</c:v>
                  </c:pt>
                  <c:pt idx="15">
                    <c:v>581.20582754100201</c:v>
                  </c:pt>
                  <c:pt idx="16">
                    <c:v>629.9561825067168</c:v>
                  </c:pt>
                  <c:pt idx="17">
                    <c:v>656.28097639774853</c:v>
                  </c:pt>
                  <c:pt idx="18">
                    <c:v>701.76426545572247</c:v>
                  </c:pt>
                  <c:pt idx="19">
                    <c:v>746.52214999723981</c:v>
                  </c:pt>
                  <c:pt idx="20">
                    <c:v>789.83318983526181</c:v>
                  </c:pt>
                  <c:pt idx="21">
                    <c:v>831.58771229771116</c:v>
                  </c:pt>
                  <c:pt idx="22">
                    <c:v>871.769371723257</c:v>
                  </c:pt>
                  <c:pt idx="23">
                    <c:v>910.43175168708945</c:v>
                  </c:pt>
                  <c:pt idx="24">
                    <c:v>947.68266792283111</c:v>
                  </c:pt>
                  <c:pt idx="25">
                    <c:v>1016.41197377232</c:v>
                  </c:pt>
                  <c:pt idx="26">
                    <c:v>1050.079573305728</c:v>
                  </c:pt>
                  <c:pt idx="27">
                    <c:v>1082.6896528773595</c:v>
                  </c:pt>
                  <c:pt idx="28">
                    <c:v>1151.2893385849836</c:v>
                  </c:pt>
                  <c:pt idx="29">
                    <c:v>1179.9522274709561</c:v>
                  </c:pt>
                  <c:pt idx="30">
                    <c:v>1249.6857181497983</c:v>
                  </c:pt>
                  <c:pt idx="31">
                    <c:v>1274.6707250491556</c:v>
                  </c:pt>
                  <c:pt idx="32">
                    <c:v>1344.0288806068813</c:v>
                  </c:pt>
                  <c:pt idx="33">
                    <c:v>1365.8761728666366</c:v>
                  </c:pt>
                  <c:pt idx="34">
                    <c:v>1434.0730509356395</c:v>
                  </c:pt>
                  <c:pt idx="35">
                    <c:v>1452.4380949161293</c:v>
                  </c:pt>
                  <c:pt idx="36">
                    <c:v>1520.5107406651105</c:v>
                  </c:pt>
                  <c:pt idx="37">
                    <c:v>1589.5030576770907</c:v>
                  </c:pt>
                  <c:pt idx="38">
                    <c:v>1602.6515791707593</c:v>
                  </c:pt>
                  <c:pt idx="39">
                    <c:v>1670.3978456334985</c:v>
                  </c:pt>
                  <c:pt idx="40">
                    <c:v>1738.9539436192447</c:v>
                  </c:pt>
                  <c:pt idx="41">
                    <c:v>1808.8481533099643</c:v>
                  </c:pt>
                  <c:pt idx="42">
                    <c:v>1879.4665944470935</c:v>
                  </c:pt>
                  <c:pt idx="43">
                    <c:v>1882.8066804054533</c:v>
                  </c:pt>
                  <c:pt idx="44">
                    <c:v>1951.9764989330965</c:v>
                  </c:pt>
                  <c:pt idx="45">
                    <c:v>2021.9703941454748</c:v>
                  </c:pt>
                  <c:pt idx="46">
                    <c:v>2092.8017285326355</c:v>
                  </c:pt>
                  <c:pt idx="47">
                    <c:v>2164.4995287421643</c:v>
                  </c:pt>
                  <c:pt idx="48">
                    <c:v>2237.1069088600889</c:v>
                  </c:pt>
                  <c:pt idx="49">
                    <c:v>2310.0494922176254</c:v>
                  </c:pt>
                  <c:pt idx="50">
                    <c:v>2384.6475256170397</c:v>
                  </c:pt>
                  <c:pt idx="51">
                    <c:v>2372.4599196755444</c:v>
                  </c:pt>
                  <c:pt idx="52">
                    <c:v>2445.2368504992091</c:v>
                  </c:pt>
                  <c:pt idx="53">
                    <c:v>2519.3179830855074</c:v>
                  </c:pt>
                  <c:pt idx="54">
                    <c:v>2593.6207694122372</c:v>
                  </c:pt>
                  <c:pt idx="55">
                    <c:v>2669.424486120834</c:v>
                  </c:pt>
                  <c:pt idx="56">
                    <c:v>2746.2523210121963</c:v>
                  </c:pt>
                  <c:pt idx="57">
                    <c:v>2824.2274969600039</c:v>
                  </c:pt>
                  <c:pt idx="58">
                    <c:v>2903.4857397856899</c:v>
                  </c:pt>
                  <c:pt idx="59">
                    <c:v>2984.1753801678688</c:v>
                  </c:pt>
                  <c:pt idx="60">
                    <c:v>3066.457692848518</c:v>
                  </c:pt>
                  <c:pt idx="61">
                    <c:v>3149.8861069487421</c:v>
                  </c:pt>
                  <c:pt idx="62">
                    <c:v>3234.6416305095613</c:v>
                  </c:pt>
                  <c:pt idx="63">
                    <c:v>3321.547412462538</c:v>
                  </c:pt>
                  <c:pt idx="64">
                    <c:v>3410.824243895021</c:v>
                  </c:pt>
                  <c:pt idx="65">
                    <c:v>3501.4494776465681</c:v>
                  </c:pt>
                  <c:pt idx="66">
                    <c:v>3594.3005436214207</c:v>
                  </c:pt>
                  <c:pt idx="67">
                    <c:v>3690.2842242737443</c:v>
                  </c:pt>
                  <c:pt idx="68">
                    <c:v>3788.4296288294231</c:v>
                  </c:pt>
                  <c:pt idx="69">
                    <c:v>3889.6908124275678</c:v>
                  </c:pt>
                  <c:pt idx="70">
                    <c:v>3993.7775425422801</c:v>
                  </c:pt>
                  <c:pt idx="71">
                    <c:v>4101.7090898908154</c:v>
                  </c:pt>
                  <c:pt idx="72">
                    <c:v>4213.2592493659567</c:v>
                  </c:pt>
                  <c:pt idx="73">
                    <c:v>4328.8811212493765</c:v>
                  </c:pt>
                  <c:pt idx="74">
                    <c:v>4449.0742799459758</c:v>
                  </c:pt>
                  <c:pt idx="75">
                    <c:v>4573.7362542528381</c:v>
                  </c:pt>
                  <c:pt idx="76">
                    <c:v>4704.7883576034319</c:v>
                  </c:pt>
                  <c:pt idx="77">
                    <c:v>4841.6010532298851</c:v>
                  </c:pt>
                  <c:pt idx="78">
                    <c:v>4984.9289148782773</c:v>
                  </c:pt>
                  <c:pt idx="79">
                    <c:v>5136.2951625501064</c:v>
                  </c:pt>
                  <c:pt idx="80">
                    <c:v>5295.3171146900504</c:v>
                  </c:pt>
                  <c:pt idx="81">
                    <c:v>5464.4421359252074</c:v>
                  </c:pt>
                  <c:pt idx="82">
                    <c:v>5643.5498865854788</c:v>
                  </c:pt>
                  <c:pt idx="83">
                    <c:v>5834.0503840477422</c:v>
                  </c:pt>
                  <c:pt idx="84">
                    <c:v>6038.28477443263</c:v>
                  </c:pt>
                  <c:pt idx="85">
                    <c:v>6257.4522038745481</c:v>
                  </c:pt>
                  <c:pt idx="86">
                    <c:v>6251.0985912377619</c:v>
                  </c:pt>
                  <c:pt idx="87">
                    <c:v>6496.1631317825086</c:v>
                  </c:pt>
                  <c:pt idx="88">
                    <c:v>6762.6833055526358</c:v>
                  </c:pt>
                  <c:pt idx="89">
                    <c:v>7054.2426329203145</c:v>
                  </c:pt>
                  <c:pt idx="90">
                    <c:v>7375.168792563104</c:v>
                  </c:pt>
                  <c:pt idx="91">
                    <c:v>7730.7328248826134</c:v>
                  </c:pt>
                  <c:pt idx="92">
                    <c:v>7820.3168329256077</c:v>
                  </c:pt>
                  <c:pt idx="93">
                    <c:v>8247.3106535780717</c:v>
                  </c:pt>
                  <c:pt idx="94">
                    <c:v>8401.8247913808282</c:v>
                  </c:pt>
                  <c:pt idx="95">
                    <c:v>8933.8389445785306</c:v>
                  </c:pt>
                  <c:pt idx="96">
                    <c:v>9189.6192088265852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b922_2!$A$9:$A$205</c:f>
              <c:numCache>
                <c:formatCode>General</c:formatCode>
                <c:ptCount val="197"/>
                <c:pt idx="0">
                  <c:v>-15.28</c:v>
                </c:pt>
                <c:pt idx="1">
                  <c:v>-15.62</c:v>
                </c:pt>
                <c:pt idx="2">
                  <c:v>-15.9</c:v>
                </c:pt>
                <c:pt idx="3">
                  <c:v>-16.95</c:v>
                </c:pt>
                <c:pt idx="4">
                  <c:v>-17.010000000000002</c:v>
                </c:pt>
                <c:pt idx="5">
                  <c:v>-17.16</c:v>
                </c:pt>
                <c:pt idx="6">
                  <c:v>-17.25</c:v>
                </c:pt>
                <c:pt idx="7">
                  <c:v>-18.55</c:v>
                </c:pt>
                <c:pt idx="8">
                  <c:v>-18.600000000000001</c:v>
                </c:pt>
                <c:pt idx="9">
                  <c:v>-19.09</c:v>
                </c:pt>
                <c:pt idx="10">
                  <c:v>-19.25</c:v>
                </c:pt>
                <c:pt idx="11">
                  <c:v>-19.329999999999998</c:v>
                </c:pt>
                <c:pt idx="12">
                  <c:v>-19.36</c:v>
                </c:pt>
                <c:pt idx="13">
                  <c:v>-19.68</c:v>
                </c:pt>
                <c:pt idx="14">
                  <c:v>-19.760000000000002</c:v>
                </c:pt>
                <c:pt idx="15">
                  <c:v>-19.78</c:v>
                </c:pt>
                <c:pt idx="16">
                  <c:v>-19.88</c:v>
                </c:pt>
                <c:pt idx="17">
                  <c:v>-19.98</c:v>
                </c:pt>
                <c:pt idx="18">
                  <c:v>-19.98</c:v>
                </c:pt>
                <c:pt idx="19">
                  <c:v>-20</c:v>
                </c:pt>
                <c:pt idx="20">
                  <c:v>-20.079999999999998</c:v>
                </c:pt>
                <c:pt idx="21">
                  <c:v>-20.079999999999998</c:v>
                </c:pt>
                <c:pt idx="22">
                  <c:v>-20.079999999999998</c:v>
                </c:pt>
                <c:pt idx="23">
                  <c:v>-20.100000000000001</c:v>
                </c:pt>
                <c:pt idx="24">
                  <c:v>-20.13</c:v>
                </c:pt>
                <c:pt idx="25">
                  <c:v>-20.149999999999999</c:v>
                </c:pt>
                <c:pt idx="26">
                  <c:v>-20.170000000000002</c:v>
                </c:pt>
                <c:pt idx="27">
                  <c:v>-20.170000000000002</c:v>
                </c:pt>
                <c:pt idx="28">
                  <c:v>-20.309999999999999</c:v>
                </c:pt>
                <c:pt idx="29">
                  <c:v>-20.420000000000002</c:v>
                </c:pt>
                <c:pt idx="30">
                  <c:v>-20.45</c:v>
                </c:pt>
                <c:pt idx="31">
                  <c:v>-20.49</c:v>
                </c:pt>
                <c:pt idx="32">
                  <c:v>-20.52</c:v>
                </c:pt>
                <c:pt idx="33">
                  <c:v>-20.52</c:v>
                </c:pt>
                <c:pt idx="34">
                  <c:v>-20.54</c:v>
                </c:pt>
                <c:pt idx="35">
                  <c:v>-20.6</c:v>
                </c:pt>
                <c:pt idx="36">
                  <c:v>-20.73</c:v>
                </c:pt>
                <c:pt idx="37">
                  <c:v>-20.75</c:v>
                </c:pt>
                <c:pt idx="38">
                  <c:v>-20.75</c:v>
                </c:pt>
                <c:pt idx="39">
                  <c:v>-20.79</c:v>
                </c:pt>
                <c:pt idx="40">
                  <c:v>-20.79</c:v>
                </c:pt>
                <c:pt idx="41">
                  <c:v>-20.82</c:v>
                </c:pt>
                <c:pt idx="42">
                  <c:v>-20.84</c:v>
                </c:pt>
                <c:pt idx="43">
                  <c:v>-20.88</c:v>
                </c:pt>
                <c:pt idx="44">
                  <c:v>-20.9</c:v>
                </c:pt>
                <c:pt idx="45">
                  <c:v>-20.9</c:v>
                </c:pt>
                <c:pt idx="46">
                  <c:v>-20.92</c:v>
                </c:pt>
                <c:pt idx="47">
                  <c:v>-20.94</c:v>
                </c:pt>
                <c:pt idx="48">
                  <c:v>-20.95</c:v>
                </c:pt>
                <c:pt idx="49">
                  <c:v>-21.01</c:v>
                </c:pt>
                <c:pt idx="50">
                  <c:v>-21.05</c:v>
                </c:pt>
                <c:pt idx="51">
                  <c:v>-21.08</c:v>
                </c:pt>
                <c:pt idx="52">
                  <c:v>-21.15</c:v>
                </c:pt>
                <c:pt idx="53">
                  <c:v>-21.15</c:v>
                </c:pt>
                <c:pt idx="54">
                  <c:v>-21.22</c:v>
                </c:pt>
                <c:pt idx="55">
                  <c:v>-21.31</c:v>
                </c:pt>
                <c:pt idx="56">
                  <c:v>-21.35</c:v>
                </c:pt>
                <c:pt idx="57">
                  <c:v>-21.35</c:v>
                </c:pt>
                <c:pt idx="58">
                  <c:v>-21.43</c:v>
                </c:pt>
                <c:pt idx="59">
                  <c:v>-21.53</c:v>
                </c:pt>
                <c:pt idx="60">
                  <c:v>-21.6</c:v>
                </c:pt>
                <c:pt idx="61">
                  <c:v>-21.68</c:v>
                </c:pt>
                <c:pt idx="62">
                  <c:v>-21.75</c:v>
                </c:pt>
                <c:pt idx="63">
                  <c:v>-21.91</c:v>
                </c:pt>
                <c:pt idx="64">
                  <c:v>-21.94</c:v>
                </c:pt>
                <c:pt idx="65">
                  <c:v>-22</c:v>
                </c:pt>
                <c:pt idx="66">
                  <c:v>-22.08</c:v>
                </c:pt>
                <c:pt idx="67">
                  <c:v>-22.08</c:v>
                </c:pt>
                <c:pt idx="68">
                  <c:v>-22.14</c:v>
                </c:pt>
                <c:pt idx="69">
                  <c:v>-22.15</c:v>
                </c:pt>
                <c:pt idx="70">
                  <c:v>-22.2</c:v>
                </c:pt>
                <c:pt idx="71">
                  <c:v>-22.2</c:v>
                </c:pt>
                <c:pt idx="72">
                  <c:v>-22.2</c:v>
                </c:pt>
                <c:pt idx="73">
                  <c:v>-22.2</c:v>
                </c:pt>
                <c:pt idx="74">
                  <c:v>-22.26</c:v>
                </c:pt>
                <c:pt idx="75">
                  <c:v>-22.35</c:v>
                </c:pt>
                <c:pt idx="76">
                  <c:v>-22.35</c:v>
                </c:pt>
                <c:pt idx="77">
                  <c:v>-22.42</c:v>
                </c:pt>
                <c:pt idx="78">
                  <c:v>-22.6</c:v>
                </c:pt>
                <c:pt idx="79">
                  <c:v>-22.63</c:v>
                </c:pt>
                <c:pt idx="80">
                  <c:v>-22.71</c:v>
                </c:pt>
                <c:pt idx="81">
                  <c:v>-23.02</c:v>
                </c:pt>
                <c:pt idx="82">
                  <c:v>-23.07</c:v>
                </c:pt>
                <c:pt idx="83">
                  <c:v>-23.09</c:v>
                </c:pt>
                <c:pt idx="84">
                  <c:v>-23.15</c:v>
                </c:pt>
                <c:pt idx="85">
                  <c:v>-23.23</c:v>
                </c:pt>
                <c:pt idx="86">
                  <c:v>-23.26</c:v>
                </c:pt>
                <c:pt idx="87">
                  <c:v>-23.26</c:v>
                </c:pt>
                <c:pt idx="88">
                  <c:v>-23.34</c:v>
                </c:pt>
                <c:pt idx="89">
                  <c:v>-23.51</c:v>
                </c:pt>
                <c:pt idx="90">
                  <c:v>-23.8</c:v>
                </c:pt>
                <c:pt idx="91">
                  <c:v>-23.87</c:v>
                </c:pt>
                <c:pt idx="92">
                  <c:v>-23.94</c:v>
                </c:pt>
                <c:pt idx="93">
                  <c:v>-24.03</c:v>
                </c:pt>
                <c:pt idx="94">
                  <c:v>-24.39</c:v>
                </c:pt>
                <c:pt idx="95">
                  <c:v>-24.46</c:v>
                </c:pt>
                <c:pt idx="96">
                  <c:v>-24.5</c:v>
                </c:pt>
                <c:pt idx="97">
                  <c:v>-24.68</c:v>
                </c:pt>
                <c:pt idx="98">
                  <c:v>-24.7</c:v>
                </c:pt>
                <c:pt idx="99">
                  <c:v>-24.91</c:v>
                </c:pt>
                <c:pt idx="100">
                  <c:v>-25.24</c:v>
                </c:pt>
                <c:pt idx="101">
                  <c:v>-25.42</c:v>
                </c:pt>
                <c:pt idx="102">
                  <c:v>-25.58</c:v>
                </c:pt>
                <c:pt idx="103">
                  <c:v>-25.94</c:v>
                </c:pt>
                <c:pt idx="104">
                  <c:v>-26.65</c:v>
                </c:pt>
                <c:pt idx="105">
                  <c:v>-26.67</c:v>
                </c:pt>
                <c:pt idx="106">
                  <c:v>-26.67</c:v>
                </c:pt>
              </c:numCache>
            </c:numRef>
          </c:xVal>
          <c:yVal>
            <c:numRef>
              <c:f>b922_2!$D$9:$D$205</c:f>
              <c:numCache>
                <c:formatCode>0.00E+00</c:formatCode>
                <c:ptCount val="197"/>
                <c:pt idx="0">
                  <c:v>193.38186443466591</c:v>
                </c:pt>
                <c:pt idx="1">
                  <c:v>307.54268312929162</c:v>
                </c:pt>
                <c:pt idx="2">
                  <c:v>423.29154426308685</c:v>
                </c:pt>
                <c:pt idx="3">
                  <c:v>520.62504006568088</c:v>
                </c:pt>
                <c:pt idx="4">
                  <c:v>642.17342796005141</c:v>
                </c:pt>
                <c:pt idx="5">
                  <c:v>762.19274478894613</c:v>
                </c:pt>
                <c:pt idx="6">
                  <c:v>885.11671304042409</c:v>
                </c:pt>
                <c:pt idx="7">
                  <c:v>959.7019834769925</c:v>
                </c:pt>
                <c:pt idx="8">
                  <c:v>1085.4248875443402</c:v>
                </c:pt>
                <c:pt idx="9">
                  <c:v>1187.4317059880098</c:v>
                </c:pt>
                <c:pt idx="10">
                  <c:v>1308.2445294133563</c:v>
                </c:pt>
                <c:pt idx="11">
                  <c:v>1435.2633763762578</c:v>
                </c:pt>
                <c:pt idx="12">
                  <c:v>1566.9442616902525</c:v>
                </c:pt>
                <c:pt idx="13">
                  <c:v>1679.0992909821193</c:v>
                </c:pt>
                <c:pt idx="14">
                  <c:v>1809.5199383137638</c:v>
                </c:pt>
                <c:pt idx="15">
                  <c:v>1946.0342726861879</c:v>
                </c:pt>
                <c:pt idx="16">
                  <c:v>2077.6172615124797</c:v>
                </c:pt>
                <c:pt idx="17">
                  <c:v>2210.4644342839533</c:v>
                </c:pt>
                <c:pt idx="18">
                  <c:v>2353.230825872829</c:v>
                </c:pt>
                <c:pt idx="19">
                  <c:v>2495.9276207535831</c:v>
                </c:pt>
                <c:pt idx="20">
                  <c:v>2635.0656139547073</c:v>
                </c:pt>
                <c:pt idx="21">
                  <c:v>2782.8414648926978</c:v>
                </c:pt>
                <c:pt idx="22">
                  <c:v>2932.3661830523642</c:v>
                </c:pt>
                <c:pt idx="23">
                  <c:v>3081.9177393893033</c:v>
                </c:pt>
                <c:pt idx="24">
                  <c:v>3232.3974622224941</c:v>
                </c:pt>
                <c:pt idx="25">
                  <c:v>3385.6301774821504</c:v>
                </c:pt>
                <c:pt idx="26">
                  <c:v>3540.7757234684732</c:v>
                </c:pt>
                <c:pt idx="27">
                  <c:v>3699.7047526115157</c:v>
                </c:pt>
                <c:pt idx="28">
                  <c:v>3847.6210684350654</c:v>
                </c:pt>
                <c:pt idx="29">
                  <c:v>3999.9345634569077</c:v>
                </c:pt>
                <c:pt idx="30">
                  <c:v>4162.0986703348708</c:v>
                </c:pt>
                <c:pt idx="31">
                  <c:v>4325.4002670624086</c:v>
                </c:pt>
                <c:pt idx="32">
                  <c:v>4491.9214979222397</c:v>
                </c:pt>
                <c:pt idx="33">
                  <c:v>4663.8247105324117</c:v>
                </c:pt>
                <c:pt idx="34">
                  <c:v>4836.0308033719975</c:v>
                </c:pt>
                <c:pt idx="35">
                  <c:v>5006.44728277787</c:v>
                </c:pt>
                <c:pt idx="36">
                  <c:v>5171.5478556493354</c:v>
                </c:pt>
                <c:pt idx="37">
                  <c:v>5351.1135874605516</c:v>
                </c:pt>
                <c:pt idx="38">
                  <c:v>5535.5649103710011</c:v>
                </c:pt>
                <c:pt idx="39">
                  <c:v>5718.2371684777545</c:v>
                </c:pt>
                <c:pt idx="40">
                  <c:v>5908.2361056256696</c:v>
                </c:pt>
                <c:pt idx="41">
                  <c:v>6097.7089651828182</c:v>
                </c:pt>
                <c:pt idx="42">
                  <c:v>6291.2942006005851</c:v>
                </c:pt>
                <c:pt idx="43">
                  <c:v>6485.6087369420975</c:v>
                </c:pt>
                <c:pt idx="44">
                  <c:v>6685.4121482174496</c:v>
                </c:pt>
                <c:pt idx="45">
                  <c:v>6890.8588085549518</c:v>
                </c:pt>
                <c:pt idx="46">
                  <c:v>7097.3283659347217</c:v>
                </c:pt>
                <c:pt idx="47">
                  <c:v>7307.2908152708897</c:v>
                </c:pt>
                <c:pt idx="48">
                  <c:v>7522.072050845899</c:v>
                </c:pt>
                <c:pt idx="49">
                  <c:v>7734.5094310510312</c:v>
                </c:pt>
                <c:pt idx="50">
                  <c:v>7953.1813773708063</c:v>
                </c:pt>
                <c:pt idx="51">
                  <c:v>8177.0747163443848</c:v>
                </c:pt>
                <c:pt idx="52">
                  <c:v>8399.9650757643558</c:v>
                </c:pt>
                <c:pt idx="53">
                  <c:v>8636.1344046691756</c:v>
                </c:pt>
                <c:pt idx="54">
                  <c:v>8867.6277054853308</c:v>
                </c:pt>
                <c:pt idx="55">
                  <c:v>9100.8265111365563</c:v>
                </c:pt>
                <c:pt idx="56">
                  <c:v>9345.501620339408</c:v>
                </c:pt>
                <c:pt idx="57">
                  <c:v>9600.7565891616905</c:v>
                </c:pt>
                <c:pt idx="58">
                  <c:v>9849.9822068282338</c:v>
                </c:pt>
                <c:pt idx="59">
                  <c:v>10101.402199988455</c:v>
                </c:pt>
                <c:pt idx="60">
                  <c:v>10362.599642381378</c:v>
                </c:pt>
                <c:pt idx="61">
                  <c:v>10627.934702822889</c:v>
                </c:pt>
                <c:pt idx="62">
                  <c:v>10900.758462387739</c:v>
                </c:pt>
                <c:pt idx="63">
                  <c:v>11164.738757363812</c:v>
                </c:pt>
                <c:pt idx="64">
                  <c:v>11456.900414959529</c:v>
                </c:pt>
                <c:pt idx="65">
                  <c:v>11750.918876138549</c:v>
                </c:pt>
                <c:pt idx="66">
                  <c:v>12048.616079707281</c:v>
                </c:pt>
                <c:pt idx="67">
                  <c:v>12368.498766027955</c:v>
                </c:pt>
                <c:pt idx="68">
                  <c:v>12685.701636176884</c:v>
                </c:pt>
                <c:pt idx="69">
                  <c:v>13020.791837443208</c:v>
                </c:pt>
                <c:pt idx="70">
                  <c:v>13357.593761619848</c:v>
                </c:pt>
                <c:pt idx="71">
                  <c:v>13713.524093570695</c:v>
                </c:pt>
                <c:pt idx="72">
                  <c:v>14079.772671274954</c:v>
                </c:pt>
                <c:pt idx="73">
                  <c:v>14456.955642758019</c:v>
                </c:pt>
                <c:pt idx="74">
                  <c:v>14834.26909581353</c:v>
                </c:pt>
                <c:pt idx="75">
                  <c:v>15217.714745546364</c:v>
                </c:pt>
                <c:pt idx="76">
                  <c:v>15632.004032166515</c:v>
                </c:pt>
                <c:pt idx="77">
                  <c:v>16046.177533389444</c:v>
                </c:pt>
                <c:pt idx="78">
                  <c:v>16451.438299758713</c:v>
                </c:pt>
                <c:pt idx="79">
                  <c:v>16904.336291638247</c:v>
                </c:pt>
                <c:pt idx="80">
                  <c:v>17363.230433024288</c:v>
                </c:pt>
                <c:pt idx="81">
                  <c:v>17784.123379485842</c:v>
                </c:pt>
                <c:pt idx="82">
                  <c:v>18287.053016830228</c:v>
                </c:pt>
                <c:pt idx="83">
                  <c:v>18819.577737142412</c:v>
                </c:pt>
                <c:pt idx="84">
                  <c:v>19365.375649258116</c:v>
                </c:pt>
                <c:pt idx="85">
                  <c:v>19931.484639361963</c:v>
                </c:pt>
                <c:pt idx="86">
                  <c:v>20539.648946311292</c:v>
                </c:pt>
                <c:pt idx="87">
                  <c:v>21187.723882700273</c:v>
                </c:pt>
                <c:pt idx="88">
                  <c:v>21848.31028944147</c:v>
                </c:pt>
                <c:pt idx="89">
                  <c:v>22520.378250788504</c:v>
                </c:pt>
                <c:pt idx="90">
                  <c:v>23193.423306619054</c:v>
                </c:pt>
                <c:pt idx="91">
                  <c:v>23984.917703813608</c:v>
                </c:pt>
                <c:pt idx="92">
                  <c:v>24832.077717880886</c:v>
                </c:pt>
                <c:pt idx="93">
                  <c:v>25735.925812112833</c:v>
                </c:pt>
                <c:pt idx="94">
                  <c:v>26606.195836001199</c:v>
                </c:pt>
                <c:pt idx="95">
                  <c:v>27675.934202930202</c:v>
                </c:pt>
                <c:pt idx="96">
                  <c:v>28862.881300096029</c:v>
                </c:pt>
                <c:pt idx="97">
                  <c:v>30113.206620333283</c:v>
                </c:pt>
                <c:pt idx="98">
                  <c:v>31592.043701021539</c:v>
                </c:pt>
                <c:pt idx="99">
                  <c:v>33177.182671073824</c:v>
                </c:pt>
                <c:pt idx="100">
                  <c:v>34948.053716307841</c:v>
                </c:pt>
                <c:pt idx="101">
                  <c:v>37145.933394812098</c:v>
                </c:pt>
                <c:pt idx="102">
                  <c:v>39865.374729712668</c:v>
                </c:pt>
                <c:pt idx="103">
                  <c:v>43253.044533911954</c:v>
                </c:pt>
                <c:pt idx="104">
                  <c:v>47783.349657492363</c:v>
                </c:pt>
                <c:pt idx="105">
                  <c:v>56522.052492950272</c:v>
                </c:pt>
                <c:pt idx="106">
                  <c:v>0</c:v>
                </c:pt>
              </c:numCache>
            </c:numRef>
          </c:yVal>
          <c:smooth val="0"/>
        </c:ser>
        <c:ser>
          <c:idx val="10"/>
          <c:order val="7"/>
          <c:tx>
            <c:v>B924 Filter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b924_4!$K$9:$K$105</c:f>
                <c:numCache>
                  <c:formatCode>General</c:formatCode>
                  <c:ptCount val="97"/>
                  <c:pt idx="0">
                    <c:v>195.79116152034194</c:v>
                  </c:pt>
                  <c:pt idx="1">
                    <c:v>248.15364584120525</c:v>
                  </c:pt>
                  <c:pt idx="2">
                    <c:v>334.08859484906213</c:v>
                  </c:pt>
                  <c:pt idx="3">
                    <c:v>384.69067368770556</c:v>
                  </c:pt>
                  <c:pt idx="4">
                    <c:v>445.31496117150942</c:v>
                  </c:pt>
                  <c:pt idx="5">
                    <c:v>506.64616073712466</c:v>
                  </c:pt>
                  <c:pt idx="6">
                    <c:v>593.28718376989605</c:v>
                  </c:pt>
                  <c:pt idx="7">
                    <c:v>630.86401851161816</c:v>
                  </c:pt>
                  <c:pt idx="8">
                    <c:v>723.26282458772187</c:v>
                  </c:pt>
                  <c:pt idx="9">
                    <c:v>794.30422068689143</c:v>
                  </c:pt>
                  <c:pt idx="10">
                    <c:v>832.70371593193158</c:v>
                  </c:pt>
                  <c:pt idx="11">
                    <c:v>932.80855109987635</c:v>
                  </c:pt>
                  <c:pt idx="12">
                    <c:v>994.33875939513302</c:v>
                  </c:pt>
                  <c:pt idx="13">
                    <c:v>1067.9784914962252</c:v>
                  </c:pt>
                  <c:pt idx="14">
                    <c:v>1153.4560063260958</c:v>
                  </c:pt>
                  <c:pt idx="15">
                    <c:v>1251.0591455780918</c:v>
                  </c:pt>
                  <c:pt idx="16">
                    <c:v>1289.6796835309672</c:v>
                  </c:pt>
                  <c:pt idx="17">
                    <c:v>1411.6435780472905</c:v>
                  </c:pt>
                  <c:pt idx="18">
                    <c:v>1465.1963770293648</c:v>
                  </c:pt>
                  <c:pt idx="19">
                    <c:v>1526.3940453529497</c:v>
                  </c:pt>
                  <c:pt idx="20">
                    <c:v>1594.6616277200867</c:v>
                  </c:pt>
                  <c:pt idx="21">
                    <c:v>1669.609267584492</c:v>
                  </c:pt>
                  <c:pt idx="22">
                    <c:v>1752.1162744468554</c:v>
                  </c:pt>
                  <c:pt idx="23">
                    <c:v>1843.2111854420466</c:v>
                  </c:pt>
                  <c:pt idx="24">
                    <c:v>1941.8519514058576</c:v>
                  </c:pt>
                  <c:pt idx="25">
                    <c:v>2050.5112560799644</c:v>
                  </c:pt>
                  <c:pt idx="26">
                    <c:v>2167.2049819018157</c:v>
                  </c:pt>
                  <c:pt idx="27">
                    <c:v>2173.5676607573841</c:v>
                  </c:pt>
                  <c:pt idx="28">
                    <c:v>2303.4577790722765</c:v>
                  </c:pt>
                  <c:pt idx="29">
                    <c:v>2445.6303280870652</c:v>
                  </c:pt>
                  <c:pt idx="30">
                    <c:v>2600.7798845241509</c:v>
                  </c:pt>
                  <c:pt idx="31">
                    <c:v>2617.8462182494573</c:v>
                  </c:pt>
                  <c:pt idx="32">
                    <c:v>2641.0256527538681</c:v>
                  </c:pt>
                  <c:pt idx="33">
                    <c:v>2814.5013048576629</c:v>
                  </c:pt>
                  <c:pt idx="34">
                    <c:v>2843.7725858629051</c:v>
                  </c:pt>
                  <c:pt idx="35">
                    <c:v>3035.9716683984116</c:v>
                  </c:pt>
                  <c:pt idx="36">
                    <c:v>3072.4021532560118</c:v>
                  </c:pt>
                  <c:pt idx="37">
                    <c:v>3285.5612228115042</c:v>
                  </c:pt>
                  <c:pt idx="38">
                    <c:v>3328.2280443069558</c:v>
                  </c:pt>
                  <c:pt idx="39">
                    <c:v>3565.9320916655061</c:v>
                  </c:pt>
                  <c:pt idx="40">
                    <c:v>3615.2452910160205</c:v>
                  </c:pt>
                  <c:pt idx="41">
                    <c:v>3668.628848732872</c:v>
                  </c:pt>
                  <c:pt idx="42">
                    <c:v>3725.9277172884013</c:v>
                  </c:pt>
                  <c:pt idx="43">
                    <c:v>3997.8182430907777</c:v>
                  </c:pt>
                  <c:pt idx="44">
                    <c:v>4062.2049823266734</c:v>
                  </c:pt>
                  <c:pt idx="45">
                    <c:v>4129.6918536562825</c:v>
                  </c:pt>
                  <c:pt idx="46">
                    <c:v>4439.0565181584989</c:v>
                  </c:pt>
                  <c:pt idx="47">
                    <c:v>4513.7698366899413</c:v>
                  </c:pt>
                  <c:pt idx="48">
                    <c:v>4593.1055025760033</c:v>
                  </c:pt>
                  <c:pt idx="49">
                    <c:v>4675.6880533695885</c:v>
                  </c:pt>
                  <c:pt idx="50">
                    <c:v>5031.8976213493279</c:v>
                  </c:pt>
                  <c:pt idx="51">
                    <c:v>5122.4299813146617</c:v>
                  </c:pt>
                  <c:pt idx="52">
                    <c:v>5216.5201706412399</c:v>
                  </c:pt>
                  <c:pt idx="53">
                    <c:v>5313.954631458083</c:v>
                  </c:pt>
                  <c:pt idx="54">
                    <c:v>5726.7173823453877</c:v>
                  </c:pt>
                  <c:pt idx="55">
                    <c:v>5832.4347541747493</c:v>
                  </c:pt>
                  <c:pt idx="56">
                    <c:v>5941.6711244269227</c:v>
                  </c:pt>
                  <c:pt idx="57">
                    <c:v>6052.9705914555279</c:v>
                  </c:pt>
                  <c:pt idx="58">
                    <c:v>6168.4549113240209</c:v>
                  </c:pt>
                  <c:pt idx="59">
                    <c:v>6649.2931901724132</c:v>
                  </c:pt>
                  <c:pt idx="60">
                    <c:v>6772.7486332805311</c:v>
                  </c:pt>
                  <c:pt idx="61">
                    <c:v>6897.7839986043818</c:v>
                  </c:pt>
                  <c:pt idx="62">
                    <c:v>7025.3091037000158</c:v>
                  </c:pt>
                  <c:pt idx="63">
                    <c:v>7156.165783082889</c:v>
                  </c:pt>
                  <c:pt idx="64">
                    <c:v>7710.5227079700653</c:v>
                  </c:pt>
                  <c:pt idx="65">
                    <c:v>7846.5858953986135</c:v>
                  </c:pt>
                  <c:pt idx="66">
                    <c:v>7983.9826845852931</c:v>
                  </c:pt>
                  <c:pt idx="67">
                    <c:v>8603.6429924378335</c:v>
                  </c:pt>
                  <c:pt idx="68">
                    <c:v>8744.0550618505022</c:v>
                  </c:pt>
                  <c:pt idx="69">
                    <c:v>8883.1071639175025</c:v>
                  </c:pt>
                  <c:pt idx="70">
                    <c:v>9022.8165200565654</c:v>
                  </c:pt>
                  <c:pt idx="71">
                    <c:v>9703.2822631446925</c:v>
                  </c:pt>
                  <c:pt idx="72">
                    <c:v>9839.5337460049541</c:v>
                  </c:pt>
                  <c:pt idx="73">
                    <c:v>10573.88234800499</c:v>
                  </c:pt>
                  <c:pt idx="74">
                    <c:v>10698.984355610768</c:v>
                  </c:pt>
                  <c:pt idx="75">
                    <c:v>11479.931267457303</c:v>
                  </c:pt>
                  <c:pt idx="76">
                    <c:v>11588.571549420018</c:v>
                  </c:pt>
                  <c:pt idx="77">
                    <c:v>12403.852288340502</c:v>
                  </c:pt>
                  <c:pt idx="78">
                    <c:v>12483.175866645564</c:v>
                  </c:pt>
                  <c:pt idx="79">
                    <c:v>13314.56579231702</c:v>
                  </c:pt>
                  <c:pt idx="80">
                    <c:v>14176.281984117662</c:v>
                  </c:pt>
                  <c:pt idx="81">
                    <c:v>15057.069764162648</c:v>
                  </c:pt>
                  <c:pt idx="82">
                    <c:v>15943.644912198133</c:v>
                  </c:pt>
                  <c:pt idx="83">
                    <c:v>16819.678041473315</c:v>
                  </c:pt>
                  <c:pt idx="84">
                    <c:v>17661.353432688345</c:v>
                  </c:pt>
                  <c:pt idx="85">
                    <c:v>19625.0689255246</c:v>
                  </c:pt>
                  <c:pt idx="86">
                    <c:v>21646.069885119061</c:v>
                  </c:pt>
                  <c:pt idx="87">
                    <c:v>23634.83410989137</c:v>
                  </c:pt>
                  <c:pt idx="88">
                    <c:v>27089.544307025761</c:v>
                  </c:pt>
                  <c:pt idx="89">
                    <c:v>32319.273431318925</c:v>
                  </c:pt>
                  <c:pt idx="90">
                    <c:v>41901.136087610277</c:v>
                  </c:pt>
                  <c:pt idx="91">
                    <c:v>66311.746513878548</c:v>
                  </c:pt>
                  <c:pt idx="92">
                    <c:v>0</c:v>
                  </c:pt>
                </c:numCache>
              </c:numRef>
            </c:plus>
            <c:minus>
              <c:numRef>
                <c:f>b924_4!$J$9:$J$105</c:f>
                <c:numCache>
                  <c:formatCode>General</c:formatCode>
                  <c:ptCount val="97"/>
                  <c:pt idx="0">
                    <c:v>209.53899871326189</c:v>
                  </c:pt>
                  <c:pt idx="1">
                    <c:v>240.20456854782668</c:v>
                  </c:pt>
                  <c:pt idx="2">
                    <c:v>289.15180013818218</c:v>
                  </c:pt>
                  <c:pt idx="3">
                    <c:v>328.21926655564931</c:v>
                  </c:pt>
                  <c:pt idx="4">
                    <c:v>376.20634574085909</c:v>
                  </c:pt>
                  <c:pt idx="5">
                    <c:v>434.28622754318843</c:v>
                  </c:pt>
                  <c:pt idx="6">
                    <c:v>494.42852764117612</c:v>
                  </c:pt>
                  <c:pt idx="7">
                    <c:v>560.15906157365669</c:v>
                  </c:pt>
                  <c:pt idx="8">
                    <c:v>616.05950393357386</c:v>
                  </c:pt>
                  <c:pt idx="9">
                    <c:v>684.55154272789343</c:v>
                  </c:pt>
                  <c:pt idx="10">
                    <c:v>746.21818096094751</c:v>
                  </c:pt>
                  <c:pt idx="11">
                    <c:v>800.87557536620932</c:v>
                  </c:pt>
                  <c:pt idx="12">
                    <c:v>875.62200367822936</c:v>
                  </c:pt>
                  <c:pt idx="13">
                    <c:v>945.85557756231788</c:v>
                  </c:pt>
                  <c:pt idx="14">
                    <c:v>1011.4450792651281</c:v>
                  </c:pt>
                  <c:pt idx="15">
                    <c:v>1071.9041724415551</c:v>
                  </c:pt>
                  <c:pt idx="16">
                    <c:v>1165.1173176718653</c:v>
                  </c:pt>
                  <c:pt idx="17">
                    <c:v>1258.8061955572473</c:v>
                  </c:pt>
                  <c:pt idx="18">
                    <c:v>1303.8565127266615</c:v>
                  </c:pt>
                  <c:pt idx="19">
                    <c:v>1390.195339278293</c:v>
                  </c:pt>
                  <c:pt idx="20">
                    <c:v>1474.9252504945307</c:v>
                  </c:pt>
                  <c:pt idx="21">
                    <c:v>1557.8621491495937</c:v>
                  </c:pt>
                  <c:pt idx="22">
                    <c:v>1637.1049855855629</c:v>
                  </c:pt>
                  <c:pt idx="23">
                    <c:v>1713.6199825396413</c:v>
                  </c:pt>
                  <c:pt idx="24">
                    <c:v>1787.5667047661759</c:v>
                  </c:pt>
                  <c:pt idx="25">
                    <c:v>1858.3042342872607</c:v>
                  </c:pt>
                  <c:pt idx="26">
                    <c:v>1995.3325952500973</c:v>
                  </c:pt>
                  <c:pt idx="27">
                    <c:v>2060.9852696173298</c:v>
                  </c:pt>
                  <c:pt idx="28">
                    <c:v>2124.1199525253405</c:v>
                  </c:pt>
                  <c:pt idx="29">
                    <c:v>2262.3694044338204</c:v>
                  </c:pt>
                  <c:pt idx="30">
                    <c:v>2319.1468579958537</c:v>
                  </c:pt>
                  <c:pt idx="31">
                    <c:v>2373.8534864780463</c:v>
                  </c:pt>
                  <c:pt idx="32">
                    <c:v>2511.0683351173011</c:v>
                  </c:pt>
                  <c:pt idx="33">
                    <c:v>2652.2020629649364</c:v>
                  </c:pt>
                  <c:pt idx="34">
                    <c:v>2698.5674406626281</c:v>
                  </c:pt>
                  <c:pt idx="35">
                    <c:v>2840.847314628048</c:v>
                  </c:pt>
                  <c:pt idx="36">
                    <c:v>2880.9283591791027</c:v>
                  </c:pt>
                  <c:pt idx="37">
                    <c:v>3023.4456400260033</c:v>
                  </c:pt>
                  <c:pt idx="38">
                    <c:v>3170.5437819080453</c:v>
                  </c:pt>
                  <c:pt idx="39">
                    <c:v>3201.982051597191</c:v>
                  </c:pt>
                  <c:pt idx="40">
                    <c:v>3348.7799925164695</c:v>
                  </c:pt>
                  <c:pt idx="41">
                    <c:v>3499.3402313935308</c:v>
                  </c:pt>
                  <c:pt idx="42">
                    <c:v>3522.164541705974</c:v>
                  </c:pt>
                  <c:pt idx="43">
                    <c:v>3673.2119293197125</c:v>
                  </c:pt>
                  <c:pt idx="44">
                    <c:v>3827.452218267415</c:v>
                  </c:pt>
                  <c:pt idx="45">
                    <c:v>3984.9582420904353</c:v>
                  </c:pt>
                  <c:pt idx="46">
                    <c:v>3998.3546191505093</c:v>
                  </c:pt>
                  <c:pt idx="47">
                    <c:v>4156.1027566481762</c:v>
                  </c:pt>
                  <c:pt idx="48">
                    <c:v>4318.7867365707471</c:v>
                  </c:pt>
                  <c:pt idx="49">
                    <c:v>4485.7052821135794</c:v>
                  </c:pt>
                  <c:pt idx="50">
                    <c:v>4657.1475736227594</c:v>
                  </c:pt>
                  <c:pt idx="51">
                    <c:v>4833.4514349656947</c:v>
                  </c:pt>
                  <c:pt idx="52">
                    <c:v>4832.8222397510226</c:v>
                  </c:pt>
                  <c:pt idx="53">
                    <c:v>5011.2721933832836</c:v>
                  </c:pt>
                  <c:pt idx="54">
                    <c:v>5194.815786710521</c:v>
                  </c:pt>
                  <c:pt idx="55">
                    <c:v>5384.9628102241149</c:v>
                  </c:pt>
                  <c:pt idx="56">
                    <c:v>5582.3080049469472</c:v>
                  </c:pt>
                  <c:pt idx="57">
                    <c:v>5785.3644112494803</c:v>
                  </c:pt>
                  <c:pt idx="58">
                    <c:v>5995.8531700451022</c:v>
                  </c:pt>
                  <c:pt idx="59">
                    <c:v>5986.6505737053776</c:v>
                  </c:pt>
                  <c:pt idx="60">
                    <c:v>6205.0898242530911</c:v>
                  </c:pt>
                  <c:pt idx="61">
                    <c:v>6432.3280837875027</c:v>
                  </c:pt>
                  <c:pt idx="62">
                    <c:v>6670.426228586407</c:v>
                  </c:pt>
                  <c:pt idx="63">
                    <c:v>6919.4807460514839</c:v>
                  </c:pt>
                  <c:pt idx="64">
                    <c:v>7180.766813134629</c:v>
                  </c:pt>
                  <c:pt idx="65">
                    <c:v>7455.7309359558558</c:v>
                  </c:pt>
                  <c:pt idx="66">
                    <c:v>7457.2230057589886</c:v>
                  </c:pt>
                  <c:pt idx="67">
                    <c:v>7751.2343126605947</c:v>
                  </c:pt>
                  <c:pt idx="68">
                    <c:v>8063.0221465432105</c:v>
                  </c:pt>
                  <c:pt idx="69">
                    <c:v>8396.0514423626719</c:v>
                  </c:pt>
                  <c:pt idx="70">
                    <c:v>8750.8213764602006</c:v>
                  </c:pt>
                  <c:pt idx="71">
                    <c:v>8790.8653749199038</c:v>
                  </c:pt>
                  <c:pt idx="72">
                    <c:v>9183.7464670942154</c:v>
                  </c:pt>
                  <c:pt idx="73">
                    <c:v>9609.8720472297282</c:v>
                  </c:pt>
                  <c:pt idx="74">
                    <c:v>10073.131107385769</c:v>
                  </c:pt>
                  <c:pt idx="75">
                    <c:v>10180.626192361184</c:v>
                  </c:pt>
                  <c:pt idx="76">
                    <c:v>10714.139463433447</c:v>
                  </c:pt>
                  <c:pt idx="77">
                    <c:v>11304.218168341893</c:v>
                  </c:pt>
                  <c:pt idx="78">
                    <c:v>11509.311840935927</c:v>
                  </c:pt>
                  <c:pt idx="79">
                    <c:v>12218.378037996583</c:v>
                  </c:pt>
                  <c:pt idx="80">
                    <c:v>12529.642135953272</c:v>
                  </c:pt>
                  <c:pt idx="81">
                    <c:v>13412.299265872458</c:v>
                  </c:pt>
                  <c:pt idx="82">
                    <c:v>13888.234835800855</c:v>
                  </c:pt>
                  <c:pt idx="83">
                    <c:v>15041.676795653004</c:v>
                  </c:pt>
                  <c:pt idx="84">
                    <c:v>15798.492640935025</c:v>
                  </c:pt>
                  <c:pt idx="85">
                    <c:v>16757.068413122062</c:v>
                  </c:pt>
                  <c:pt idx="86">
                    <c:v>17996.182709273617</c:v>
                  </c:pt>
                  <c:pt idx="87">
                    <c:v>19650.193361449186</c:v>
                  </c:pt>
                  <c:pt idx="88">
                    <c:v>21142.422676207585</c:v>
                  </c:pt>
                  <c:pt idx="89">
                    <c:v>23566.496960310811</c:v>
                  </c:pt>
                  <c:pt idx="90">
                    <c:v>27885.98335808923</c:v>
                  </c:pt>
                  <c:pt idx="91">
                    <c:v>35008.410240965291</c:v>
                  </c:pt>
                  <c:pt idx="9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b924_4!$A$9:$A$205</c:f>
              <c:numCache>
                <c:formatCode>General</c:formatCode>
                <c:ptCount val="197"/>
                <c:pt idx="0">
                  <c:v>-12.59</c:v>
                </c:pt>
                <c:pt idx="1">
                  <c:v>-12.69</c:v>
                </c:pt>
                <c:pt idx="2">
                  <c:v>-13.26</c:v>
                </c:pt>
                <c:pt idx="3">
                  <c:v>-13.79</c:v>
                </c:pt>
                <c:pt idx="4">
                  <c:v>-14.39</c:v>
                </c:pt>
                <c:pt idx="5">
                  <c:v>-14.56</c:v>
                </c:pt>
                <c:pt idx="6">
                  <c:v>-14.59</c:v>
                </c:pt>
                <c:pt idx="7">
                  <c:v>-14.66</c:v>
                </c:pt>
                <c:pt idx="8">
                  <c:v>-14.95</c:v>
                </c:pt>
                <c:pt idx="9">
                  <c:v>-15.27</c:v>
                </c:pt>
                <c:pt idx="10">
                  <c:v>-15.41</c:v>
                </c:pt>
                <c:pt idx="11">
                  <c:v>-15.5</c:v>
                </c:pt>
                <c:pt idx="12">
                  <c:v>-15.55</c:v>
                </c:pt>
                <c:pt idx="13">
                  <c:v>-15.55</c:v>
                </c:pt>
                <c:pt idx="14">
                  <c:v>-15.59</c:v>
                </c:pt>
                <c:pt idx="15">
                  <c:v>-15.68</c:v>
                </c:pt>
                <c:pt idx="16">
                  <c:v>-15.7</c:v>
                </c:pt>
                <c:pt idx="17">
                  <c:v>-15.89</c:v>
                </c:pt>
                <c:pt idx="18">
                  <c:v>-15.94</c:v>
                </c:pt>
                <c:pt idx="19">
                  <c:v>-15.95</c:v>
                </c:pt>
                <c:pt idx="20">
                  <c:v>-16.170000000000002</c:v>
                </c:pt>
                <c:pt idx="21">
                  <c:v>-16.170000000000002</c:v>
                </c:pt>
                <c:pt idx="22">
                  <c:v>-16.239999999999998</c:v>
                </c:pt>
                <c:pt idx="23">
                  <c:v>-16.28</c:v>
                </c:pt>
                <c:pt idx="24">
                  <c:v>-16.350000000000001</c:v>
                </c:pt>
                <c:pt idx="25">
                  <c:v>-16.47</c:v>
                </c:pt>
                <c:pt idx="26">
                  <c:v>-16.52</c:v>
                </c:pt>
                <c:pt idx="27">
                  <c:v>-16.600000000000001</c:v>
                </c:pt>
                <c:pt idx="28">
                  <c:v>-16.64</c:v>
                </c:pt>
                <c:pt idx="29">
                  <c:v>-16.66</c:v>
                </c:pt>
                <c:pt idx="30">
                  <c:v>-16.71</c:v>
                </c:pt>
                <c:pt idx="31">
                  <c:v>-16.75</c:v>
                </c:pt>
                <c:pt idx="32">
                  <c:v>-16.75</c:v>
                </c:pt>
                <c:pt idx="33">
                  <c:v>-16.809999999999999</c:v>
                </c:pt>
                <c:pt idx="34">
                  <c:v>-16.88</c:v>
                </c:pt>
                <c:pt idx="35">
                  <c:v>-16.940000000000001</c:v>
                </c:pt>
                <c:pt idx="36">
                  <c:v>-16.940000000000001</c:v>
                </c:pt>
                <c:pt idx="37">
                  <c:v>-16.96</c:v>
                </c:pt>
                <c:pt idx="38">
                  <c:v>-16.98</c:v>
                </c:pt>
                <c:pt idx="39">
                  <c:v>-17.03</c:v>
                </c:pt>
                <c:pt idx="40">
                  <c:v>-17.100000000000001</c:v>
                </c:pt>
                <c:pt idx="41">
                  <c:v>-17.13</c:v>
                </c:pt>
                <c:pt idx="42">
                  <c:v>-17.16</c:v>
                </c:pt>
                <c:pt idx="43">
                  <c:v>-17.25</c:v>
                </c:pt>
                <c:pt idx="44">
                  <c:v>-17.27</c:v>
                </c:pt>
                <c:pt idx="45">
                  <c:v>-17.420000000000002</c:v>
                </c:pt>
                <c:pt idx="46">
                  <c:v>-17.57</c:v>
                </c:pt>
                <c:pt idx="47">
                  <c:v>-17.57</c:v>
                </c:pt>
                <c:pt idx="48">
                  <c:v>-17.57</c:v>
                </c:pt>
                <c:pt idx="49">
                  <c:v>-17.57</c:v>
                </c:pt>
                <c:pt idx="50">
                  <c:v>-17.600000000000001</c:v>
                </c:pt>
                <c:pt idx="51">
                  <c:v>-17.7</c:v>
                </c:pt>
                <c:pt idx="52">
                  <c:v>-17.7</c:v>
                </c:pt>
                <c:pt idx="53">
                  <c:v>-17.7</c:v>
                </c:pt>
                <c:pt idx="54">
                  <c:v>-17.739999999999998</c:v>
                </c:pt>
                <c:pt idx="55">
                  <c:v>-17.84</c:v>
                </c:pt>
                <c:pt idx="56">
                  <c:v>-17.84</c:v>
                </c:pt>
                <c:pt idx="57">
                  <c:v>-17.84</c:v>
                </c:pt>
                <c:pt idx="58">
                  <c:v>-17.95</c:v>
                </c:pt>
                <c:pt idx="59">
                  <c:v>-18</c:v>
                </c:pt>
                <c:pt idx="60">
                  <c:v>-18</c:v>
                </c:pt>
                <c:pt idx="61">
                  <c:v>-18.04</c:v>
                </c:pt>
                <c:pt idx="62">
                  <c:v>-18.12</c:v>
                </c:pt>
                <c:pt idx="63">
                  <c:v>-18.14</c:v>
                </c:pt>
                <c:pt idx="64">
                  <c:v>-18.16</c:v>
                </c:pt>
                <c:pt idx="65">
                  <c:v>-18.18</c:v>
                </c:pt>
                <c:pt idx="66">
                  <c:v>-18.18</c:v>
                </c:pt>
                <c:pt idx="67">
                  <c:v>-18.18</c:v>
                </c:pt>
                <c:pt idx="68">
                  <c:v>-18.21</c:v>
                </c:pt>
                <c:pt idx="69">
                  <c:v>-18.23</c:v>
                </c:pt>
                <c:pt idx="70">
                  <c:v>-18.27</c:v>
                </c:pt>
                <c:pt idx="71">
                  <c:v>-18.27</c:v>
                </c:pt>
                <c:pt idx="72">
                  <c:v>-18.34</c:v>
                </c:pt>
                <c:pt idx="73">
                  <c:v>-18.59</c:v>
                </c:pt>
                <c:pt idx="74">
                  <c:v>-18.649999999999999</c:v>
                </c:pt>
                <c:pt idx="75">
                  <c:v>-18.649999999999999</c:v>
                </c:pt>
                <c:pt idx="76">
                  <c:v>-18.68</c:v>
                </c:pt>
                <c:pt idx="77">
                  <c:v>-18.68</c:v>
                </c:pt>
                <c:pt idx="78">
                  <c:v>-18.72</c:v>
                </c:pt>
                <c:pt idx="79">
                  <c:v>-18.72</c:v>
                </c:pt>
                <c:pt idx="80">
                  <c:v>-18.77</c:v>
                </c:pt>
                <c:pt idx="81">
                  <c:v>-18.82</c:v>
                </c:pt>
                <c:pt idx="82">
                  <c:v>-18.86</c:v>
                </c:pt>
                <c:pt idx="83">
                  <c:v>-19.02</c:v>
                </c:pt>
                <c:pt idx="84">
                  <c:v>-19.12</c:v>
                </c:pt>
                <c:pt idx="85">
                  <c:v>-19.170000000000002</c:v>
                </c:pt>
                <c:pt idx="86">
                  <c:v>-19.190000000000001</c:v>
                </c:pt>
                <c:pt idx="87">
                  <c:v>-19.32</c:v>
                </c:pt>
                <c:pt idx="88">
                  <c:v>-19.510000000000002</c:v>
                </c:pt>
                <c:pt idx="89">
                  <c:v>-19.579999999999998</c:v>
                </c:pt>
                <c:pt idx="90">
                  <c:v>-19.78</c:v>
                </c:pt>
                <c:pt idx="91">
                  <c:v>-19.97</c:v>
                </c:pt>
                <c:pt idx="92">
                  <c:v>-20.38</c:v>
                </c:pt>
              </c:numCache>
            </c:numRef>
          </c:xVal>
          <c:yVal>
            <c:numRef>
              <c:f>b924_4!$D$9:$D$205</c:f>
              <c:numCache>
                <c:formatCode>0.00E+00</c:formatCode>
                <c:ptCount val="197"/>
                <c:pt idx="0">
                  <c:v>401.5866657530222</c:v>
                </c:pt>
                <c:pt idx="1">
                  <c:v>617.64204014552865</c:v>
                </c:pt>
                <c:pt idx="2">
                  <c:v>830.99812568193295</c:v>
                </c:pt>
                <c:pt idx="3">
                  <c:v>1045.995607869068</c:v>
                </c:pt>
                <c:pt idx="4">
                  <c:v>1260.8350847933991</c:v>
                </c:pt>
                <c:pt idx="5">
                  <c:v>1484.6554458383505</c:v>
                </c:pt>
                <c:pt idx="6">
                  <c:v>1713.6245140328376</c:v>
                </c:pt>
                <c:pt idx="7">
                  <c:v>1944.5002109488239</c:v>
                </c:pt>
                <c:pt idx="8">
                  <c:v>2173.5246428752243</c:v>
                </c:pt>
                <c:pt idx="9">
                  <c:v>2403.9826029368232</c:v>
                </c:pt>
                <c:pt idx="10">
                  <c:v>2641.1658760358014</c:v>
                </c:pt>
                <c:pt idx="11">
                  <c:v>2882.4502722933225</c:v>
                </c:pt>
                <c:pt idx="12">
                  <c:v>3127.7644445573592</c:v>
                </c:pt>
                <c:pt idx="13">
                  <c:v>3377.5100617821381</c:v>
                </c:pt>
                <c:pt idx="14">
                  <c:v>3629.3566459599301</c:v>
                </c:pt>
                <c:pt idx="15">
                  <c:v>3883.0582198819807</c:v>
                </c:pt>
                <c:pt idx="16">
                  <c:v>4142.0337929117477</c:v>
                </c:pt>
                <c:pt idx="17">
                  <c:v>4399.4422185297553</c:v>
                </c:pt>
                <c:pt idx="18">
                  <c:v>4664.4194719942734</c:v>
                </c:pt>
                <c:pt idx="19">
                  <c:v>4934.24369571024</c:v>
                </c:pt>
                <c:pt idx="20">
                  <c:v>5201.0056795472083</c:v>
                </c:pt>
                <c:pt idx="21">
                  <c:v>5478.6957275338527</c:v>
                </c:pt>
                <c:pt idx="22">
                  <c:v>5757.9453407264173</c:v>
                </c:pt>
                <c:pt idx="23">
                  <c:v>6042.2397663645988</c:v>
                </c:pt>
                <c:pt idx="24">
                  <c:v>6329.6158171693005</c:v>
                </c:pt>
                <c:pt idx="25">
                  <c:v>6619.3688971690435</c:v>
                </c:pt>
                <c:pt idx="26">
                  <c:v>6916.0510904274379</c:v>
                </c:pt>
                <c:pt idx="27">
                  <c:v>7216.0873134678131</c:v>
                </c:pt>
                <c:pt idx="28">
                  <c:v>7522.3355172405663</c:v>
                </c:pt>
                <c:pt idx="29">
                  <c:v>7834.2129402473975</c:v>
                </c:pt>
                <c:pt idx="30">
                  <c:v>8149.870084291334</c:v>
                </c:pt>
                <c:pt idx="31">
                  <c:v>8471.0708013172462</c:v>
                </c:pt>
                <c:pt idx="32">
                  <c:v>8799.2520711899724</c:v>
                </c:pt>
                <c:pt idx="33">
                  <c:v>9130.4381582141013</c:v>
                </c:pt>
                <c:pt idx="34">
                  <c:v>9466.8405045556792</c:v>
                </c:pt>
                <c:pt idx="35">
                  <c:v>9809.5131096639252</c:v>
                </c:pt>
                <c:pt idx="36">
                  <c:v>10160.929624761608</c:v>
                </c:pt>
                <c:pt idx="37">
                  <c:v>10517.788200417486</c:v>
                </c:pt>
                <c:pt idx="38">
                  <c:v>10881.20487362637</c:v>
                </c:pt>
                <c:pt idx="39">
                  <c:v>11250.058088881224</c:v>
                </c:pt>
                <c:pt idx="40">
                  <c:v>11625.002957152841</c:v>
                </c:pt>
                <c:pt idx="41">
                  <c:v>12009.122340045655</c:v>
                </c:pt>
                <c:pt idx="42">
                  <c:v>12400.86114116371</c:v>
                </c:pt>
                <c:pt idx="43">
                  <c:v>12797.583337016235</c:v>
                </c:pt>
                <c:pt idx="44">
                  <c:v>13205.973536216683</c:v>
                </c:pt>
                <c:pt idx="45">
                  <c:v>13616.276548036103</c:v>
                </c:pt>
                <c:pt idx="46">
                  <c:v>14035.14010086547</c:v>
                </c:pt>
                <c:pt idx="47">
                  <c:v>14471.52062913416</c:v>
                </c:pt>
                <c:pt idx="48">
                  <c:v>14917.708277769572</c:v>
                </c:pt>
                <c:pt idx="49">
                  <c:v>15374.15400711819</c:v>
                </c:pt>
                <c:pt idx="50">
                  <c:v>15839.660647246452</c:v>
                </c:pt>
                <c:pt idx="51">
                  <c:v>16312.372422206528</c:v>
                </c:pt>
                <c:pt idx="52">
                  <c:v>16802.632263808009</c:v>
                </c:pt>
                <c:pt idx="53">
                  <c:v>17305.305056597641</c:v>
                </c:pt>
                <c:pt idx="54">
                  <c:v>17818.683657942616</c:v>
                </c:pt>
                <c:pt idx="55">
                  <c:v>18342.137486197975</c:v>
                </c:pt>
                <c:pt idx="56">
                  <c:v>18886.13082413848</c:v>
                </c:pt>
                <c:pt idx="57">
                  <c:v>19445.449917204089</c:v>
                </c:pt>
                <c:pt idx="58">
                  <c:v>20014.092056108067</c:v>
                </c:pt>
                <c:pt idx="59">
                  <c:v>20603.583915221781</c:v>
                </c:pt>
                <c:pt idx="60">
                  <c:v>21214.540266987489</c:v>
                </c:pt>
                <c:pt idx="61">
                  <c:v>21842.273554177038</c:v>
                </c:pt>
                <c:pt idx="62">
                  <c:v>22487.94095352761</c:v>
                </c:pt>
                <c:pt idx="63">
                  <c:v>23159.67574893088</c:v>
                </c:pt>
                <c:pt idx="64">
                  <c:v>23855.022908222585</c:v>
                </c:pt>
                <c:pt idx="65">
                  <c:v>24575.700891305507</c:v>
                </c:pt>
                <c:pt idx="66">
                  <c:v>25325.016790995815</c:v>
                </c:pt>
                <c:pt idx="67">
                  <c:v>26103.725019930742</c:v>
                </c:pt>
                <c:pt idx="68">
                  <c:v>26912.131129437937</c:v>
                </c:pt>
                <c:pt idx="69">
                  <c:v>27755.722416531316</c:v>
                </c:pt>
                <c:pt idx="70">
                  <c:v>28635.441407557923</c:v>
                </c:pt>
                <c:pt idx="71">
                  <c:v>29559.073745488571</c:v>
                </c:pt>
                <c:pt idx="72">
                  <c:v>30522.692412925939</c:v>
                </c:pt>
                <c:pt idx="73">
                  <c:v>31521.841748879</c:v>
                </c:pt>
                <c:pt idx="74">
                  <c:v>32590.434252998995</c:v>
                </c:pt>
                <c:pt idx="75">
                  <c:v>33725.286825314164</c:v>
                </c:pt>
                <c:pt idx="76">
                  <c:v>34926.47624646331</c:v>
                </c:pt>
                <c:pt idx="77">
                  <c:v>36207.85726818788</c:v>
                </c:pt>
                <c:pt idx="78">
                  <c:v>37574.324351398165</c:v>
                </c:pt>
                <c:pt idx="79">
                  <c:v>39045.702179747415</c:v>
                </c:pt>
                <c:pt idx="80">
                  <c:v>40630.651364900936</c:v>
                </c:pt>
                <c:pt idx="81">
                  <c:v>42353.882342489225</c:v>
                </c:pt>
                <c:pt idx="82">
                  <c:v>44242.692624940115</c:v>
                </c:pt>
                <c:pt idx="83">
                  <c:v>46319.944528795473</c:v>
                </c:pt>
                <c:pt idx="84">
                  <c:v>48648.88631332665</c:v>
                </c:pt>
                <c:pt idx="85">
                  <c:v>51295.164117138556</c:v>
                </c:pt>
                <c:pt idx="86">
                  <c:v>54353.7567159803</c:v>
                </c:pt>
                <c:pt idx="87">
                  <c:v>57960.34173593067</c:v>
                </c:pt>
                <c:pt idx="88">
                  <c:v>62370.117154916559</c:v>
                </c:pt>
                <c:pt idx="89">
                  <c:v>68073.939371512475</c:v>
                </c:pt>
                <c:pt idx="90">
                  <c:v>76100.34940761805</c:v>
                </c:pt>
                <c:pt idx="91">
                  <c:v>89838.083320026126</c:v>
                </c:pt>
                <c:pt idx="92">
                  <c:v>0</c:v>
                </c:pt>
              </c:numCache>
            </c:numRef>
          </c:yVal>
          <c:smooth val="0"/>
        </c:ser>
        <c:ser>
          <c:idx val="11"/>
          <c:order val="8"/>
          <c:tx>
            <c:v>B924 Filter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b924_6!$K$9:$K$105</c:f>
                <c:numCache>
                  <c:formatCode>General</c:formatCode>
                  <c:ptCount val="97"/>
                  <c:pt idx="0">
                    <c:v>472.49552415477797</c:v>
                  </c:pt>
                  <c:pt idx="1">
                    <c:v>671.16752757669099</c:v>
                  </c:pt>
                  <c:pt idx="2">
                    <c:v>836.96348724757138</c:v>
                  </c:pt>
                  <c:pt idx="3">
                    <c:v>956.44514548108998</c:v>
                  </c:pt>
                  <c:pt idx="4">
                    <c:v>1164.0643041937296</c:v>
                  </c:pt>
                  <c:pt idx="5">
                    <c:v>1306.327239664141</c:v>
                  </c:pt>
                  <c:pt idx="6">
                    <c:v>1512.0362151021727</c:v>
                  </c:pt>
                  <c:pt idx="7">
                    <c:v>1684.9074739161599</c:v>
                  </c:pt>
                  <c:pt idx="8">
                    <c:v>1912.4804258936299</c:v>
                  </c:pt>
                  <c:pt idx="9">
                    <c:v>2205.5304038424702</c:v>
                  </c:pt>
                  <c:pt idx="10">
                    <c:v>2416.6228672107204</c:v>
                  </c:pt>
                  <c:pt idx="11">
                    <c:v>2676.9269303399547</c:v>
                  </c:pt>
                  <c:pt idx="12">
                    <c:v>2809.3173534178845</c:v>
                  </c:pt>
                  <c:pt idx="13">
                    <c:v>2970.4472558709494</c:v>
                  </c:pt>
                  <c:pt idx="14">
                    <c:v>3362.3934328217661</c:v>
                  </c:pt>
                  <c:pt idx="15">
                    <c:v>3595.9309214371774</c:v>
                  </c:pt>
                  <c:pt idx="16">
                    <c:v>3864.2983384317049</c:v>
                  </c:pt>
                  <c:pt idx="17">
                    <c:v>4167.5717568544806</c:v>
                  </c:pt>
                  <c:pt idx="18">
                    <c:v>4510.5267652304237</c:v>
                  </c:pt>
                  <c:pt idx="19">
                    <c:v>4895.1406153439893</c:v>
                  </c:pt>
                  <c:pt idx="20">
                    <c:v>5326.4349605660955</c:v>
                  </c:pt>
                  <c:pt idx="21">
                    <c:v>5455.3553214548338</c:v>
                  </c:pt>
                  <c:pt idx="22">
                    <c:v>5957.5257096494088</c:v>
                  </c:pt>
                  <c:pt idx="23">
                    <c:v>6516.3165370923707</c:v>
                  </c:pt>
                  <c:pt idx="24">
                    <c:v>6700.5076710082021</c:v>
                  </c:pt>
                  <c:pt idx="25">
                    <c:v>7339.0743806168875</c:v>
                  </c:pt>
                  <c:pt idx="26">
                    <c:v>7553.9431532005792</c:v>
                  </c:pt>
                  <c:pt idx="27">
                    <c:v>8277.2368149956346</c:v>
                  </c:pt>
                  <c:pt idx="28">
                    <c:v>9065.350821582073</c:v>
                  </c:pt>
                  <c:pt idx="29">
                    <c:v>9921.0943646878022</c:v>
                  </c:pt>
                  <c:pt idx="30">
                    <c:v>10179.450120478026</c:v>
                  </c:pt>
                  <c:pt idx="31">
                    <c:v>11103.399297549971</c:v>
                  </c:pt>
                  <c:pt idx="32">
                    <c:v>12079.778758525274</c:v>
                  </c:pt>
                  <c:pt idx="33">
                    <c:v>13094.24617867182</c:v>
                  </c:pt>
                  <c:pt idx="34">
                    <c:v>15048.384469289798</c:v>
                  </c:pt>
                  <c:pt idx="35">
                    <c:v>16141.448688028433</c:v>
                  </c:pt>
                  <c:pt idx="36">
                    <c:v>18285.865362793658</c:v>
                  </c:pt>
                  <c:pt idx="37">
                    <c:v>20485.463655066967</c:v>
                  </c:pt>
                  <c:pt idx="38">
                    <c:v>24029.32955017226</c:v>
                  </c:pt>
                  <c:pt idx="39">
                    <c:v>29224.889137021979</c:v>
                  </c:pt>
                  <c:pt idx="40">
                    <c:v>38345.649919867057</c:v>
                  </c:pt>
                  <c:pt idx="41">
                    <c:v>63768.547598764148</c:v>
                  </c:pt>
                  <c:pt idx="42">
                    <c:v>0</c:v>
                  </c:pt>
                </c:numCache>
              </c:numRef>
            </c:plus>
            <c:minus>
              <c:numRef>
                <c:f>b924_6!$J$9:$J$105</c:f>
                <c:numCache>
                  <c:formatCode>General</c:formatCode>
                  <c:ptCount val="97"/>
                  <c:pt idx="0">
                    <c:v>467.93868190144326</c:v>
                  </c:pt>
                  <c:pt idx="1">
                    <c:v>547.35010712399333</c:v>
                  </c:pt>
                  <c:pt idx="2">
                    <c:v>646.20541198338037</c:v>
                  </c:pt>
                  <c:pt idx="3">
                    <c:v>775.48240080300559</c:v>
                  </c:pt>
                  <c:pt idx="4">
                    <c:v>905.46804449254535</c:v>
                  </c:pt>
                  <c:pt idx="5">
                    <c:v>1064.1052847080841</c:v>
                  </c:pt>
                  <c:pt idx="6">
                    <c:v>1231.9572620994375</c:v>
                  </c:pt>
                  <c:pt idx="7">
                    <c:v>1371.9039750490438</c:v>
                  </c:pt>
                  <c:pt idx="8">
                    <c:v>1538.4453617698564</c:v>
                  </c:pt>
                  <c:pt idx="9">
                    <c:v>1748.490977063431</c:v>
                  </c:pt>
                  <c:pt idx="10">
                    <c:v>1946.0047918462124</c:v>
                  </c:pt>
                  <c:pt idx="11">
                    <c:v>2131.1392043204082</c:v>
                  </c:pt>
                  <c:pt idx="12">
                    <c:v>2390.2660017360918</c:v>
                  </c:pt>
                  <c:pt idx="13">
                    <c:v>2650.0488396270753</c:v>
                  </c:pt>
                  <c:pt idx="14">
                    <c:v>2796.2213042728099</c:v>
                  </c:pt>
                  <c:pt idx="15">
                    <c:v>3040.435015609145</c:v>
                  </c:pt>
                  <c:pt idx="16">
                    <c:v>3281.5564855363009</c:v>
                  </c:pt>
                  <c:pt idx="17">
                    <c:v>3656.3741108220356</c:v>
                  </c:pt>
                  <c:pt idx="18">
                    <c:v>3897.8957083892506</c:v>
                  </c:pt>
                  <c:pt idx="19">
                    <c:v>4135.5935934441659</c:v>
                  </c:pt>
                  <c:pt idx="20">
                    <c:v>4540.8593939277898</c:v>
                  </c:pt>
                  <c:pt idx="21">
                    <c:v>4782.0581240644606</c:v>
                  </c:pt>
                  <c:pt idx="22">
                    <c:v>5219.5092206241061</c:v>
                  </c:pt>
                  <c:pt idx="23">
                    <c:v>5468.6392173176591</c:v>
                  </c:pt>
                  <c:pt idx="24">
                    <c:v>5721.3152693807497</c:v>
                  </c:pt>
                  <c:pt idx="25">
                    <c:v>6214.3437092051545</c:v>
                  </c:pt>
                  <c:pt idx="26">
                    <c:v>6744.6410951855632</c:v>
                  </c:pt>
                  <c:pt idx="27">
                    <c:v>7046.450556957042</c:v>
                  </c:pt>
                  <c:pt idx="28">
                    <c:v>7655.9332778001517</c:v>
                  </c:pt>
                  <c:pt idx="29">
                    <c:v>8327.9392853052086</c:v>
                  </c:pt>
                  <c:pt idx="30">
                    <c:v>8741.2926401826826</c:v>
                  </c:pt>
                  <c:pt idx="31">
                    <c:v>9558.1833690900621</c:v>
                  </c:pt>
                  <c:pt idx="32">
                    <c:v>10107.78445057058</c:v>
                  </c:pt>
                  <c:pt idx="33">
                    <c:v>11160.541482300088</c:v>
                  </c:pt>
                  <c:pt idx="34">
                    <c:v>11956.829134450936</c:v>
                  </c:pt>
                  <c:pt idx="35">
                    <c:v>12933.115076672111</c:v>
                  </c:pt>
                  <c:pt idx="36">
                    <c:v>14697.615851820259</c:v>
                  </c:pt>
                  <c:pt idx="37">
                    <c:v>15800.247868578437</c:v>
                  </c:pt>
                  <c:pt idx="38">
                    <c:v>18054.037584664307</c:v>
                  </c:pt>
                  <c:pt idx="39">
                    <c:v>20672.596372464093</c:v>
                  </c:pt>
                  <c:pt idx="40">
                    <c:v>25231.555028500559</c:v>
                  </c:pt>
                  <c:pt idx="41">
                    <c:v>32161.684905695063</c:v>
                  </c:pt>
                  <c:pt idx="4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b924_6!$A$9:$A$205</c:f>
              <c:numCache>
                <c:formatCode>General</c:formatCode>
                <c:ptCount val="197"/>
                <c:pt idx="0">
                  <c:v>-10.73</c:v>
                </c:pt>
                <c:pt idx="1">
                  <c:v>-14.9</c:v>
                </c:pt>
                <c:pt idx="2">
                  <c:v>-15.02</c:v>
                </c:pt>
                <c:pt idx="3">
                  <c:v>-15.47</c:v>
                </c:pt>
                <c:pt idx="4">
                  <c:v>-15.69</c:v>
                </c:pt>
                <c:pt idx="5">
                  <c:v>-15.79</c:v>
                </c:pt>
                <c:pt idx="6">
                  <c:v>-15.96</c:v>
                </c:pt>
                <c:pt idx="7">
                  <c:v>-16.18</c:v>
                </c:pt>
                <c:pt idx="8">
                  <c:v>-16.18</c:v>
                </c:pt>
                <c:pt idx="9">
                  <c:v>-16.260000000000002</c:v>
                </c:pt>
                <c:pt idx="10">
                  <c:v>-16.260000000000002</c:v>
                </c:pt>
                <c:pt idx="11">
                  <c:v>-16.28</c:v>
                </c:pt>
                <c:pt idx="12">
                  <c:v>-16.52</c:v>
                </c:pt>
                <c:pt idx="13">
                  <c:v>-16.55</c:v>
                </c:pt>
                <c:pt idx="14">
                  <c:v>-16.55</c:v>
                </c:pt>
                <c:pt idx="15">
                  <c:v>-16.63</c:v>
                </c:pt>
                <c:pt idx="16">
                  <c:v>-16.73</c:v>
                </c:pt>
                <c:pt idx="17">
                  <c:v>-16.96</c:v>
                </c:pt>
                <c:pt idx="18">
                  <c:v>-17.02</c:v>
                </c:pt>
                <c:pt idx="19">
                  <c:v>-17.2</c:v>
                </c:pt>
                <c:pt idx="20">
                  <c:v>-17.25</c:v>
                </c:pt>
                <c:pt idx="21">
                  <c:v>-17.27</c:v>
                </c:pt>
                <c:pt idx="22">
                  <c:v>-17.27</c:v>
                </c:pt>
                <c:pt idx="23">
                  <c:v>-17.510000000000002</c:v>
                </c:pt>
                <c:pt idx="24">
                  <c:v>-17.670000000000002</c:v>
                </c:pt>
                <c:pt idx="25">
                  <c:v>-17.690000000000001</c:v>
                </c:pt>
                <c:pt idx="26">
                  <c:v>-17.850000000000001</c:v>
                </c:pt>
                <c:pt idx="27">
                  <c:v>-17.95</c:v>
                </c:pt>
                <c:pt idx="28">
                  <c:v>-17.97</c:v>
                </c:pt>
                <c:pt idx="29">
                  <c:v>-18.11</c:v>
                </c:pt>
                <c:pt idx="30">
                  <c:v>-18.170000000000002</c:v>
                </c:pt>
                <c:pt idx="31">
                  <c:v>-18.23</c:v>
                </c:pt>
                <c:pt idx="32">
                  <c:v>-18.23</c:v>
                </c:pt>
                <c:pt idx="33">
                  <c:v>-18.23</c:v>
                </c:pt>
                <c:pt idx="34">
                  <c:v>-18.239999999999998</c:v>
                </c:pt>
                <c:pt idx="35">
                  <c:v>-18.32</c:v>
                </c:pt>
                <c:pt idx="36">
                  <c:v>-18.7</c:v>
                </c:pt>
                <c:pt idx="37">
                  <c:v>-18.72</c:v>
                </c:pt>
                <c:pt idx="38">
                  <c:v>-19.07</c:v>
                </c:pt>
                <c:pt idx="39">
                  <c:v>-19.07</c:v>
                </c:pt>
                <c:pt idx="40">
                  <c:v>-19.25</c:v>
                </c:pt>
                <c:pt idx="41">
                  <c:v>-19.29</c:v>
                </c:pt>
                <c:pt idx="42">
                  <c:v>-19.59</c:v>
                </c:pt>
              </c:numCache>
            </c:numRef>
          </c:xVal>
          <c:yVal>
            <c:numRef>
              <c:f>b924_6!$D$9:$D$205</c:f>
              <c:numCache>
                <c:formatCode>0.00E+00</c:formatCode>
                <c:ptCount val="197"/>
                <c:pt idx="0">
                  <c:v>925.35611027050072</c:v>
                </c:pt>
                <c:pt idx="1">
                  <c:v>1365.1449962219494</c:v>
                </c:pt>
                <c:pt idx="2">
                  <c:v>1860.6703094001562</c:v>
                </c:pt>
                <c:pt idx="3">
                  <c:v>2360.4561829252198</c:v>
                </c:pt>
                <c:pt idx="4">
                  <c:v>2878.442553090807</c:v>
                </c:pt>
                <c:pt idx="5">
                  <c:v>3413.5484377632497</c:v>
                </c:pt>
                <c:pt idx="6">
                  <c:v>3961.1041186790471</c:v>
                </c:pt>
                <c:pt idx="7">
                  <c:v>4522.2061351946049</c:v>
                </c:pt>
                <c:pt idx="8">
                  <c:v>5107.0224124965598</c:v>
                </c:pt>
                <c:pt idx="9">
                  <c:v>5706.5201784887813</c:v>
                </c:pt>
                <c:pt idx="10">
                  <c:v>6327.3306649603874</c:v>
                </c:pt>
                <c:pt idx="11">
                  <c:v>6967.1454590905159</c:v>
                </c:pt>
                <c:pt idx="12">
                  <c:v>7619.7738082259229</c:v>
                </c:pt>
                <c:pt idx="13">
                  <c:v>8302.5615307279131</c:v>
                </c:pt>
                <c:pt idx="14">
                  <c:v>9010.5200960717575</c:v>
                </c:pt>
                <c:pt idx="15">
                  <c:v>9741.0520010419914</c:v>
                </c:pt>
                <c:pt idx="16">
                  <c:v>10498.351937967145</c:v>
                </c:pt>
                <c:pt idx="17">
                  <c:v>11279.603452248071</c:v>
                </c:pt>
                <c:pt idx="18">
                  <c:v>12100.423948918122</c:v>
                </c:pt>
                <c:pt idx="19">
                  <c:v>12950.426721143162</c:v>
                </c:pt>
                <c:pt idx="20">
                  <c:v>13844.732156855078</c:v>
                </c:pt>
                <c:pt idx="21">
                  <c:v>14782.249986889556</c:v>
                </c:pt>
                <c:pt idx="22">
                  <c:v>15766.579297216265</c:v>
                </c:pt>
                <c:pt idx="23">
                  <c:v>16788.678365465392</c:v>
                </c:pt>
                <c:pt idx="24">
                  <c:v>17870.348920994453</c:v>
                </c:pt>
                <c:pt idx="25">
                  <c:v>19022.327735590832</c:v>
                </c:pt>
                <c:pt idx="26">
                  <c:v>20235.67842974568</c:v>
                </c:pt>
                <c:pt idx="27">
                  <c:v>21531.349534269524</c:v>
                </c:pt>
                <c:pt idx="28">
                  <c:v>22921.960001478932</c:v>
                </c:pt>
                <c:pt idx="29">
                  <c:v>24407.677107889896</c:v>
                </c:pt>
                <c:pt idx="30">
                  <c:v>26018.345299498582</c:v>
                </c:pt>
                <c:pt idx="31">
                  <c:v>27769.513068864871</c:v>
                </c:pt>
                <c:pt idx="32">
                  <c:v>29692.372012895317</c:v>
                </c:pt>
                <c:pt idx="33">
                  <c:v>31817.993959011055</c:v>
                </c:pt>
                <c:pt idx="34">
                  <c:v>34193.517264363894</c:v>
                </c:pt>
                <c:pt idx="35">
                  <c:v>36881.625961527658</c:v>
                </c:pt>
                <c:pt idx="36">
                  <c:v>39961.337313806471</c:v>
                </c:pt>
                <c:pt idx="37">
                  <c:v>43637.919285214099</c:v>
                </c:pt>
                <c:pt idx="38">
                  <c:v>48107.773269119098</c:v>
                </c:pt>
                <c:pt idx="39">
                  <c:v>53911.686840437513</c:v>
                </c:pt>
                <c:pt idx="40">
                  <c:v>62073.733234687068</c:v>
                </c:pt>
                <c:pt idx="41">
                  <c:v>76053.616346478782</c:v>
                </c:pt>
                <c:pt idx="42">
                  <c:v>0</c:v>
                </c:pt>
              </c:numCache>
            </c:numRef>
          </c:yVal>
          <c:smooth val="0"/>
        </c:ser>
        <c:ser>
          <c:idx val="12"/>
          <c:order val="9"/>
          <c:tx>
            <c:v>B924 Filter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b924_8!$K$9:$K$105</c:f>
                <c:numCache>
                  <c:formatCode>General</c:formatCode>
                  <c:ptCount val="97"/>
                  <c:pt idx="0">
                    <c:v>418.363366038273</c:v>
                  </c:pt>
                  <c:pt idx="1">
                    <c:v>594.86024499246844</c:v>
                  </c:pt>
                  <c:pt idx="2">
                    <c:v>746.1276602813407</c:v>
                  </c:pt>
                  <c:pt idx="3">
                    <c:v>857.12293896592917</c:v>
                  </c:pt>
                  <c:pt idx="4">
                    <c:v>1047.2027931805685</c:v>
                  </c:pt>
                  <c:pt idx="5">
                    <c:v>1181.7670179432696</c:v>
                  </c:pt>
                  <c:pt idx="6">
                    <c:v>1375.1462986762524</c:v>
                  </c:pt>
                  <c:pt idx="7">
                    <c:v>1540.9081098269444</c:v>
                  </c:pt>
                  <c:pt idx="8">
                    <c:v>1653.7522058260577</c:v>
                  </c:pt>
                  <c:pt idx="9">
                    <c:v>1917.6925885372596</c:v>
                  </c:pt>
                  <c:pt idx="10">
                    <c:v>1989.600029317279</c:v>
                  </c:pt>
                  <c:pt idx="11">
                    <c:v>2216.6479977010158</c:v>
                  </c:pt>
                  <c:pt idx="12">
                    <c:v>2343.8598746750044</c:v>
                  </c:pt>
                  <c:pt idx="13">
                    <c:v>2653.4034626307407</c:v>
                  </c:pt>
                  <c:pt idx="14">
                    <c:v>2844.3927764214609</c:v>
                  </c:pt>
                  <c:pt idx="15">
                    <c:v>3066.0127569653159</c:v>
                  </c:pt>
                  <c:pt idx="16">
                    <c:v>3321.5838606756643</c:v>
                  </c:pt>
                  <c:pt idx="17">
                    <c:v>3399.2870543647623</c:v>
                  </c:pt>
                  <c:pt idx="18">
                    <c:v>3710.2495964775817</c:v>
                  </c:pt>
                  <c:pt idx="19">
                    <c:v>3825.0059287204599</c:v>
                  </c:pt>
                  <c:pt idx="20">
                    <c:v>4202.1468514260932</c:v>
                  </c:pt>
                  <c:pt idx="21">
                    <c:v>4355.7192015408082</c:v>
                  </c:pt>
                  <c:pt idx="22">
                    <c:v>4526.0067059272524</c:v>
                  </c:pt>
                  <c:pt idx="23">
                    <c:v>5005.2898311190802</c:v>
                  </c:pt>
                  <c:pt idx="24">
                    <c:v>5219.2710572653132</c:v>
                  </c:pt>
                  <c:pt idx="25">
                    <c:v>5453.3389144184839</c:v>
                  </c:pt>
                  <c:pt idx="26">
                    <c:v>5704.557668078789</c:v>
                  </c:pt>
                  <c:pt idx="27">
                    <c:v>5975.1401835817733</c:v>
                  </c:pt>
                  <c:pt idx="28">
                    <c:v>6660.6269420035296</c:v>
                  </c:pt>
                  <c:pt idx="29">
                    <c:v>6990.0129250512209</c:v>
                  </c:pt>
                  <c:pt idx="30">
                    <c:v>6907.4517013434752</c:v>
                  </c:pt>
                  <c:pt idx="31">
                    <c:v>7261.1726931750036</c:v>
                  </c:pt>
                  <c:pt idx="32">
                    <c:v>8116.0364363673589</c:v>
                  </c:pt>
                  <c:pt idx="33">
                    <c:v>8537.1673978386225</c:v>
                  </c:pt>
                  <c:pt idx="34">
                    <c:v>8980.4600788041898</c:v>
                  </c:pt>
                  <c:pt idx="35">
                    <c:v>9448.5755544099065</c:v>
                  </c:pt>
                  <c:pt idx="36">
                    <c:v>9940.1089789017442</c:v>
                  </c:pt>
                  <c:pt idx="37">
                    <c:v>10451.266044066688</c:v>
                  </c:pt>
                  <c:pt idx="38">
                    <c:v>10984.866206117178</c:v>
                  </c:pt>
                  <c:pt idx="39">
                    <c:v>11535.627151814364</c:v>
                  </c:pt>
                  <c:pt idx="40">
                    <c:v>12100.93252473923</c:v>
                  </c:pt>
                  <c:pt idx="41">
                    <c:v>12678.805725017566</c:v>
                  </c:pt>
                  <c:pt idx="42">
                    <c:v>14117.514462510415</c:v>
                  </c:pt>
                  <c:pt idx="43">
                    <c:v>14736.734807257386</c:v>
                  </c:pt>
                  <c:pt idx="44">
                    <c:v>15345.063917086465</c:v>
                  </c:pt>
                  <c:pt idx="45">
                    <c:v>16960.546469258941</c:v>
                  </c:pt>
                  <c:pt idx="46">
                    <c:v>18676.524696808632</c:v>
                  </c:pt>
                  <c:pt idx="47">
                    <c:v>20466.064940099906</c:v>
                  </c:pt>
                  <c:pt idx="48">
                    <c:v>20928.49259635224</c:v>
                  </c:pt>
                  <c:pt idx="49">
                    <c:v>24076.310450780435</c:v>
                  </c:pt>
                  <c:pt idx="50">
                    <c:v>27391.805884258007</c:v>
                  </c:pt>
                  <c:pt idx="51">
                    <c:v>30679.934071045027</c:v>
                  </c:pt>
                  <c:pt idx="52">
                    <c:v>37958.551799283734</c:v>
                  </c:pt>
                  <c:pt idx="53">
                    <c:v>47845.839759302711</c:v>
                  </c:pt>
                  <c:pt idx="54">
                    <c:v>77425.206556738543</c:v>
                  </c:pt>
                  <c:pt idx="55">
                    <c:v>0</c:v>
                  </c:pt>
                </c:numCache>
              </c:numRef>
            </c:plus>
            <c:minus>
              <c:numRef>
                <c:f>b924_8!$J$9:$J$105</c:f>
                <c:numCache>
                  <c:formatCode>General</c:formatCode>
                  <c:ptCount val="97"/>
                  <c:pt idx="0">
                    <c:v>436.24339686425077</c:v>
                  </c:pt>
                  <c:pt idx="1">
                    <c:v>521.71940076815633</c:v>
                  </c:pt>
                  <c:pt idx="2">
                    <c:v>609.47994498242633</c:v>
                  </c:pt>
                  <c:pt idx="3">
                    <c:v>727.98031232770677</c:v>
                  </c:pt>
                  <c:pt idx="4">
                    <c:v>842.85014917498404</c:v>
                  </c:pt>
                  <c:pt idx="5">
                    <c:v>981.03500343241399</c:v>
                  </c:pt>
                  <c:pt idx="6">
                    <c:v>1086.0379667295276</c:v>
                  </c:pt>
                  <c:pt idx="7">
                    <c:v>1243.5598068748272</c:v>
                  </c:pt>
                  <c:pt idx="8">
                    <c:v>1382.2562871407754</c:v>
                  </c:pt>
                  <c:pt idx="9">
                    <c:v>1554.5245134746083</c:v>
                  </c:pt>
                  <c:pt idx="10">
                    <c:v>1713.71365617365</c:v>
                  </c:pt>
                  <c:pt idx="11">
                    <c:v>1856.3773241169399</c:v>
                  </c:pt>
                  <c:pt idx="12">
                    <c:v>2058.3895877145042</c:v>
                  </c:pt>
                  <c:pt idx="13">
                    <c:v>2253.0850837793246</c:v>
                  </c:pt>
                  <c:pt idx="14">
                    <c:v>2441.1512049414569</c:v>
                  </c:pt>
                  <c:pt idx="15">
                    <c:v>2618.6465853834561</c:v>
                  </c:pt>
                  <c:pt idx="16">
                    <c:v>2787.6659431276948</c:v>
                  </c:pt>
                  <c:pt idx="17">
                    <c:v>3059.9027452554492</c:v>
                  </c:pt>
                  <c:pt idx="18">
                    <c:v>3212.0691947557139</c:v>
                  </c:pt>
                  <c:pt idx="19">
                    <c:v>3483.5238643613516</c:v>
                  </c:pt>
                  <c:pt idx="20">
                    <c:v>3618.0760434691483</c:v>
                  </c:pt>
                  <c:pt idx="21">
                    <c:v>3885.7144598416326</c:v>
                  </c:pt>
                  <c:pt idx="22">
                    <c:v>4157.1901735214442</c:v>
                  </c:pt>
                  <c:pt idx="23">
                    <c:v>4431.5751628072121</c:v>
                  </c:pt>
                  <c:pt idx="24">
                    <c:v>4709.6250707805384</c:v>
                  </c:pt>
                  <c:pt idx="25">
                    <c:v>4803.4006956003132</c:v>
                  </c:pt>
                  <c:pt idx="26">
                    <c:v>5274.946116834134</c:v>
                  </c:pt>
                  <c:pt idx="27">
                    <c:v>5354.3966636473451</c:v>
                  </c:pt>
                  <c:pt idx="28">
                    <c:v>5637.7672521693412</c:v>
                  </c:pt>
                  <c:pt idx="29">
                    <c:v>6156.879969682318</c:v>
                  </c:pt>
                  <c:pt idx="30">
                    <c:v>6463.0312221058193</c:v>
                  </c:pt>
                  <c:pt idx="31">
                    <c:v>6777.074642764087</c:v>
                  </c:pt>
                  <c:pt idx="32">
                    <c:v>7101.7774938672183</c:v>
                  </c:pt>
                  <c:pt idx="33">
                    <c:v>7435.7082371528195</c:v>
                  </c:pt>
                  <c:pt idx="34">
                    <c:v>7785.4750095723402</c:v>
                  </c:pt>
                  <c:pt idx="35">
                    <c:v>8149.0855008782755</c:v>
                  </c:pt>
                  <c:pt idx="36">
                    <c:v>8534.2379181833076</c:v>
                  </c:pt>
                  <c:pt idx="37">
                    <c:v>9293.5300893293188</c:v>
                  </c:pt>
                  <c:pt idx="38">
                    <c:v>9746.430426845789</c:v>
                  </c:pt>
                  <c:pt idx="39">
                    <c:v>10234.509948722194</c:v>
                  </c:pt>
                  <c:pt idx="40">
                    <c:v>10763.860717580223</c:v>
                  </c:pt>
                  <c:pt idx="41">
                    <c:v>11347.350253887902</c:v>
                  </c:pt>
                  <c:pt idx="42">
                    <c:v>11994.099336672662</c:v>
                  </c:pt>
                  <c:pt idx="43">
                    <c:v>12719.987193245293</c:v>
                  </c:pt>
                  <c:pt idx="44">
                    <c:v>13544.201008558264</c:v>
                  </c:pt>
                  <c:pt idx="45">
                    <c:v>14496.195517528835</c:v>
                  </c:pt>
                  <c:pt idx="46">
                    <c:v>15610.656800919376</c:v>
                  </c:pt>
                  <c:pt idx="47">
                    <c:v>16940.824901687942</c:v>
                  </c:pt>
                  <c:pt idx="48">
                    <c:v>17883.072092023926</c:v>
                  </c:pt>
                  <c:pt idx="49">
                    <c:v>19854.735551638303</c:v>
                  </c:pt>
                  <c:pt idx="50">
                    <c:v>21608.215633797026</c:v>
                  </c:pt>
                  <c:pt idx="51">
                    <c:v>24099.246086545139</c:v>
                  </c:pt>
                  <c:pt idx="52">
                    <c:v>26906.766289168994</c:v>
                  </c:pt>
                  <c:pt idx="53">
                    <c:v>32019.43107524245</c:v>
                  </c:pt>
                  <c:pt idx="54">
                    <c:v>42223.930041223037</c:v>
                  </c:pt>
                  <c:pt idx="5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b924_8!$A$9:$A$205</c:f>
              <c:numCache>
                <c:formatCode>General</c:formatCode>
                <c:ptCount val="197"/>
                <c:pt idx="0">
                  <c:v>-13.12</c:v>
                </c:pt>
                <c:pt idx="1">
                  <c:v>-14.1</c:v>
                </c:pt>
                <c:pt idx="2">
                  <c:v>-14.12</c:v>
                </c:pt>
                <c:pt idx="3">
                  <c:v>-14.47</c:v>
                </c:pt>
                <c:pt idx="4">
                  <c:v>-14.83</c:v>
                </c:pt>
                <c:pt idx="5">
                  <c:v>-14.94</c:v>
                </c:pt>
                <c:pt idx="6">
                  <c:v>-15</c:v>
                </c:pt>
                <c:pt idx="7">
                  <c:v>-15.5</c:v>
                </c:pt>
                <c:pt idx="8">
                  <c:v>-15.5</c:v>
                </c:pt>
                <c:pt idx="9">
                  <c:v>-15.55</c:v>
                </c:pt>
                <c:pt idx="10">
                  <c:v>-15.82</c:v>
                </c:pt>
                <c:pt idx="11">
                  <c:v>-16.02</c:v>
                </c:pt>
                <c:pt idx="12">
                  <c:v>-16.02</c:v>
                </c:pt>
                <c:pt idx="13">
                  <c:v>-16.260000000000002</c:v>
                </c:pt>
                <c:pt idx="14">
                  <c:v>-16.41</c:v>
                </c:pt>
                <c:pt idx="15">
                  <c:v>-16.43</c:v>
                </c:pt>
                <c:pt idx="16">
                  <c:v>-16.45</c:v>
                </c:pt>
                <c:pt idx="17">
                  <c:v>-16.45</c:v>
                </c:pt>
                <c:pt idx="18">
                  <c:v>-16.489999999999998</c:v>
                </c:pt>
                <c:pt idx="19">
                  <c:v>-16.510000000000002</c:v>
                </c:pt>
                <c:pt idx="20">
                  <c:v>-16.55</c:v>
                </c:pt>
                <c:pt idx="21">
                  <c:v>-16.62</c:v>
                </c:pt>
                <c:pt idx="22">
                  <c:v>-16.73</c:v>
                </c:pt>
                <c:pt idx="23">
                  <c:v>-16.73</c:v>
                </c:pt>
                <c:pt idx="24">
                  <c:v>-17.010000000000002</c:v>
                </c:pt>
                <c:pt idx="25">
                  <c:v>-17.010000000000002</c:v>
                </c:pt>
                <c:pt idx="26">
                  <c:v>-17.09</c:v>
                </c:pt>
                <c:pt idx="27">
                  <c:v>-17.09</c:v>
                </c:pt>
                <c:pt idx="28">
                  <c:v>-17.09</c:v>
                </c:pt>
                <c:pt idx="29">
                  <c:v>-17.13</c:v>
                </c:pt>
                <c:pt idx="30">
                  <c:v>-17.23</c:v>
                </c:pt>
                <c:pt idx="31">
                  <c:v>-17.329999999999998</c:v>
                </c:pt>
                <c:pt idx="32">
                  <c:v>-17.329999999999998</c:v>
                </c:pt>
                <c:pt idx="33">
                  <c:v>-17.5</c:v>
                </c:pt>
                <c:pt idx="34">
                  <c:v>-17.5</c:v>
                </c:pt>
                <c:pt idx="35">
                  <c:v>-17.579999999999998</c:v>
                </c:pt>
                <c:pt idx="36">
                  <c:v>-17.59</c:v>
                </c:pt>
                <c:pt idx="37">
                  <c:v>-17.73</c:v>
                </c:pt>
                <c:pt idx="38">
                  <c:v>-17.809999999999999</c:v>
                </c:pt>
                <c:pt idx="39">
                  <c:v>-17.82</c:v>
                </c:pt>
                <c:pt idx="40">
                  <c:v>-17.920000000000002</c:v>
                </c:pt>
                <c:pt idx="41">
                  <c:v>-18.239999999999998</c:v>
                </c:pt>
                <c:pt idx="42">
                  <c:v>-18.34</c:v>
                </c:pt>
                <c:pt idx="43">
                  <c:v>-18.47</c:v>
                </c:pt>
                <c:pt idx="44">
                  <c:v>-18.510000000000002</c:v>
                </c:pt>
                <c:pt idx="45">
                  <c:v>-18.68</c:v>
                </c:pt>
                <c:pt idx="46">
                  <c:v>-18.7</c:v>
                </c:pt>
                <c:pt idx="47">
                  <c:v>-19.170000000000002</c:v>
                </c:pt>
                <c:pt idx="48">
                  <c:v>-19.2</c:v>
                </c:pt>
                <c:pt idx="49">
                  <c:v>-19.32</c:v>
                </c:pt>
                <c:pt idx="50">
                  <c:v>-19.46</c:v>
                </c:pt>
                <c:pt idx="51">
                  <c:v>-19.48</c:v>
                </c:pt>
                <c:pt idx="52">
                  <c:v>-19.77</c:v>
                </c:pt>
                <c:pt idx="53">
                  <c:v>-19.95</c:v>
                </c:pt>
                <c:pt idx="54">
                  <c:v>-20.07</c:v>
                </c:pt>
                <c:pt idx="55">
                  <c:v>-20.170000000000002</c:v>
                </c:pt>
              </c:numCache>
            </c:numRef>
          </c:xVal>
          <c:yVal>
            <c:numRef>
              <c:f>b924_8!$D$9:$D$205</c:f>
              <c:numCache>
                <c:formatCode>0.00E+00</c:formatCode>
                <c:ptCount val="197"/>
                <c:pt idx="0">
                  <c:v>854.76701430145749</c:v>
                </c:pt>
                <c:pt idx="1">
                  <c:v>1297.3000471177638</c:v>
                </c:pt>
                <c:pt idx="2">
                  <c:v>1764.5138824867438</c:v>
                </c:pt>
                <c:pt idx="3">
                  <c:v>2233.5202602250574</c:v>
                </c:pt>
                <c:pt idx="4">
                  <c:v>2710.5055360272759</c:v>
                </c:pt>
                <c:pt idx="5">
                  <c:v>3202.9791055170367</c:v>
                </c:pt>
                <c:pt idx="6">
                  <c:v>3706.7400981269075</c:v>
                </c:pt>
                <c:pt idx="7">
                  <c:v>4207.3869918622295</c:v>
                </c:pt>
                <c:pt idx="8">
                  <c:v>4734.0735741796316</c:v>
                </c:pt>
                <c:pt idx="9">
                  <c:v>5270.4131559744792</c:v>
                </c:pt>
                <c:pt idx="10">
                  <c:v>5810.6680544968249</c:v>
                </c:pt>
                <c:pt idx="11">
                  <c:v>6365.136225598917</c:v>
                </c:pt>
                <c:pt idx="12">
                  <c:v>6940.2578445781792</c:v>
                </c:pt>
                <c:pt idx="13">
                  <c:v>7518.8698303491637</c:v>
                </c:pt>
                <c:pt idx="14">
                  <c:v>8114.9763075975006</c:v>
                </c:pt>
                <c:pt idx="15">
                  <c:v>8731.7778505545721</c:v>
                </c:pt>
                <c:pt idx="16">
                  <c:v>9364.2129888969757</c:v>
                </c:pt>
                <c:pt idx="17">
                  <c:v>10014.033644032203</c:v>
                </c:pt>
                <c:pt idx="18">
                  <c:v>10679.299351246265</c:v>
                </c:pt>
                <c:pt idx="19">
                  <c:v>11363.777912803771</c:v>
                </c:pt>
                <c:pt idx="20">
                  <c:v>12066.593069732382</c:v>
                </c:pt>
                <c:pt idx="21">
                  <c:v>12788.325350100193</c:v>
                </c:pt>
                <c:pt idx="22">
                  <c:v>13529.562957353501</c:v>
                </c:pt>
                <c:pt idx="23">
                  <c:v>14299.367960578291</c:v>
                </c:pt>
                <c:pt idx="24">
                  <c:v>15078.355169433791</c:v>
                </c:pt>
                <c:pt idx="25">
                  <c:v>15898.647956941682</c:v>
                </c:pt>
                <c:pt idx="26">
                  <c:v>16742.100958374838</c:v>
                </c:pt>
                <c:pt idx="27">
                  <c:v>17619.969579401204</c:v>
                </c:pt>
                <c:pt idx="28">
                  <c:v>18529.76760951148</c:v>
                </c:pt>
                <c:pt idx="29">
                  <c:v>19471.528890279329</c:v>
                </c:pt>
                <c:pt idx="30">
                  <c:v>20446.606707390238</c:v>
                </c:pt>
                <c:pt idx="31">
                  <c:v>21461.518766965557</c:v>
                </c:pt>
                <c:pt idx="32">
                  <c:v>22526.219388719961</c:v>
                </c:pt>
                <c:pt idx="33">
                  <c:v>23626.974056204632</c:v>
                </c:pt>
                <c:pt idx="34">
                  <c:v>24790.750801997252</c:v>
                </c:pt>
                <c:pt idx="35">
                  <c:v>26005.765434173103</c:v>
                </c:pt>
                <c:pt idx="36">
                  <c:v>27288.248224550742</c:v>
                </c:pt>
                <c:pt idx="37">
                  <c:v>28630.680127142034</c:v>
                </c:pt>
                <c:pt idx="38">
                  <c:v>30054.558787178623</c:v>
                </c:pt>
                <c:pt idx="39">
                  <c:v>31570.419270226968</c:v>
                </c:pt>
                <c:pt idx="40">
                  <c:v>33177.136799559106</c:v>
                </c:pt>
                <c:pt idx="41">
                  <c:v>34876.088385174669</c:v>
                </c:pt>
                <c:pt idx="42">
                  <c:v>36720.918280095895</c:v>
                </c:pt>
                <c:pt idx="43">
                  <c:v>38710.980408387884</c:v>
                </c:pt>
                <c:pt idx="44">
                  <c:v>40883.801334757947</c:v>
                </c:pt>
                <c:pt idx="45">
                  <c:v>43250.858278811014</c:v>
                </c:pt>
                <c:pt idx="46">
                  <c:v>45884.524804472101</c:v>
                </c:pt>
                <c:pt idx="47">
                  <c:v>48776.957281729454</c:v>
                </c:pt>
                <c:pt idx="48">
                  <c:v>52113.694392526042</c:v>
                </c:pt>
                <c:pt idx="49">
                  <c:v>55954.512736602388</c:v>
                </c:pt>
                <c:pt idx="50">
                  <c:v>60496.613779441635</c:v>
                </c:pt>
                <c:pt idx="51">
                  <c:v>66076.135681841944</c:v>
                </c:pt>
                <c:pt idx="52">
                  <c:v>73230.167861452239</c:v>
                </c:pt>
                <c:pt idx="53">
                  <c:v>83344.633673986944</c:v>
                </c:pt>
                <c:pt idx="54">
                  <c:v>100664.52171828147</c:v>
                </c:pt>
                <c:pt idx="55">
                  <c:v>0</c:v>
                </c:pt>
              </c:numCache>
            </c:numRef>
          </c:yVal>
          <c:smooth val="0"/>
        </c:ser>
        <c:ser>
          <c:idx val="13"/>
          <c:order val="10"/>
          <c:tx>
            <c:v>B925 Filter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b925_2!$K$9:$K$105</c:f>
                <c:numCache>
                  <c:formatCode>General</c:formatCode>
                  <c:ptCount val="97"/>
                  <c:pt idx="0">
                    <c:v>81.920532730676797</c:v>
                  </c:pt>
                  <c:pt idx="1">
                    <c:v>104.12947209350624</c:v>
                  </c:pt>
                  <c:pt idx="2">
                    <c:v>131.84642311814608</c:v>
                  </c:pt>
                  <c:pt idx="3">
                    <c:v>162.55961882918214</c:v>
                  </c:pt>
                  <c:pt idx="4">
                    <c:v>177.80819217231044</c:v>
                  </c:pt>
                  <c:pt idx="5">
                    <c:v>202.32971609284172</c:v>
                  </c:pt>
                  <c:pt idx="6">
                    <c:v>237.66216152171643</c:v>
                  </c:pt>
                  <c:pt idx="7">
                    <c:v>253.62299490187254</c:v>
                  </c:pt>
                  <c:pt idx="8">
                    <c:v>291.31511368157692</c:v>
                  </c:pt>
                  <c:pt idx="9">
                    <c:v>320.75524012952349</c:v>
                  </c:pt>
                  <c:pt idx="10">
                    <c:v>337.63001922854511</c:v>
                  </c:pt>
                  <c:pt idx="11">
                    <c:v>377.97569715259704</c:v>
                  </c:pt>
                  <c:pt idx="12">
                    <c:v>404.49479126537511</c:v>
                  </c:pt>
                  <c:pt idx="13">
                    <c:v>435.22898667372004</c:v>
                  </c:pt>
                  <c:pt idx="14">
                    <c:v>446.64891486713282</c:v>
                  </c:pt>
                  <c:pt idx="15">
                    <c:v>485.07688980320711</c:v>
                  </c:pt>
                  <c:pt idx="16">
                    <c:v>502.55399981090596</c:v>
                  </c:pt>
                  <c:pt idx="17">
                    <c:v>549.17328595942752</c:v>
                  </c:pt>
                  <c:pt idx="18">
                    <c:v>572.28990263366029</c:v>
                  </c:pt>
                  <c:pt idx="19">
                    <c:v>598.25673228923915</c:v>
                  </c:pt>
                  <c:pt idx="20">
                    <c:v>626.87825667485572</c:v>
                  </c:pt>
                  <c:pt idx="21">
                    <c:v>658.05531043385201</c:v>
                  </c:pt>
                  <c:pt idx="22">
                    <c:v>691.76760198881846</c:v>
                  </c:pt>
                  <c:pt idx="23">
                    <c:v>729.22235221892947</c:v>
                  </c:pt>
                  <c:pt idx="24">
                    <c:v>769.99457860892699</c:v>
                  </c:pt>
                  <c:pt idx="25">
                    <c:v>814.27362555461013</c:v>
                  </c:pt>
                  <c:pt idx="26">
                    <c:v>819.33251507177101</c:v>
                  </c:pt>
                  <c:pt idx="27">
                    <c:v>868.16183430476917</c:v>
                  </c:pt>
                  <c:pt idx="28">
                    <c:v>877.0056480969713</c:v>
                  </c:pt>
                  <c:pt idx="29">
                    <c:v>930.95951210494229</c:v>
                  </c:pt>
                  <c:pt idx="30">
                    <c:v>942.2515604054646</c:v>
                  </c:pt>
                  <c:pt idx="31">
                    <c:v>1002.7593516610042</c:v>
                  </c:pt>
                  <c:pt idx="32">
                    <c:v>1016.467306600753</c:v>
                  </c:pt>
                  <c:pt idx="33">
                    <c:v>1083.5650565340165</c:v>
                  </c:pt>
                  <c:pt idx="34">
                    <c:v>1099.9055564842424</c:v>
                  </c:pt>
                  <c:pt idx="35">
                    <c:v>1175.5796420648649</c:v>
                  </c:pt>
                  <c:pt idx="36">
                    <c:v>1194.3441513424834</c:v>
                  </c:pt>
                  <c:pt idx="37">
                    <c:v>1215.1257698940133</c:v>
                  </c:pt>
                  <c:pt idx="38">
                    <c:v>1237.2282337954703</c:v>
                  </c:pt>
                  <c:pt idx="39">
                    <c:v>1325.5578609425725</c:v>
                  </c:pt>
                  <c:pt idx="40">
                    <c:v>1350.2624708887392</c:v>
                  </c:pt>
                  <c:pt idx="41">
                    <c:v>1376.6175205570228</c:v>
                  </c:pt>
                  <c:pt idx="42">
                    <c:v>1404.5300761215731</c:v>
                  </c:pt>
                  <c:pt idx="43">
                    <c:v>1433.9165652983502</c:v>
                  </c:pt>
                  <c:pt idx="44">
                    <c:v>1464.7023427867734</c:v>
                  </c:pt>
                  <c:pt idx="45">
                    <c:v>1573.4425359384963</c:v>
                  </c:pt>
                  <c:pt idx="46">
                    <c:v>1607.3744686903317</c:v>
                  </c:pt>
                  <c:pt idx="47">
                    <c:v>1643.2114595280725</c:v>
                  </c:pt>
                  <c:pt idx="48">
                    <c:v>1680.8898019698697</c:v>
                  </c:pt>
                  <c:pt idx="49">
                    <c:v>1719.765696919414</c:v>
                  </c:pt>
                  <c:pt idx="50">
                    <c:v>1759.805861819319</c:v>
                  </c:pt>
                  <c:pt idx="51">
                    <c:v>1802.1463618731789</c:v>
                  </c:pt>
                  <c:pt idx="52">
                    <c:v>1845.5825575366509</c:v>
                  </c:pt>
                  <c:pt idx="53">
                    <c:v>1890.671277737044</c:v>
                  </c:pt>
                  <c:pt idx="54">
                    <c:v>1937.3876169806631</c:v>
                  </c:pt>
                  <c:pt idx="55">
                    <c:v>1985.710313631746</c:v>
                  </c:pt>
                  <c:pt idx="56">
                    <c:v>2035.6206848400213</c:v>
                  </c:pt>
                  <c:pt idx="57">
                    <c:v>2087.10164601409</c:v>
                  </c:pt>
                  <c:pt idx="58">
                    <c:v>2140.7236991191908</c:v>
                  </c:pt>
                  <c:pt idx="59">
                    <c:v>2196.4798349535163</c:v>
                  </c:pt>
                  <c:pt idx="60">
                    <c:v>2253.7706162591653</c:v>
                  </c:pt>
                  <c:pt idx="61">
                    <c:v>2312.5786913280599</c:v>
                  </c:pt>
                  <c:pt idx="62">
                    <c:v>2374.0907169720513</c:v>
                  </c:pt>
                  <c:pt idx="63">
                    <c:v>2437.7050292380504</c:v>
                  </c:pt>
                  <c:pt idx="64">
                    <c:v>2502.7970316249402</c:v>
                  </c:pt>
                  <c:pt idx="65">
                    <c:v>2570.5767392692501</c:v>
                  </c:pt>
                  <c:pt idx="66">
                    <c:v>2640.4175169809555</c:v>
                  </c:pt>
                  <c:pt idx="67">
                    <c:v>2577.8248524972291</c:v>
                  </c:pt>
                  <c:pt idx="68">
                    <c:v>2647.7067803925479</c:v>
                  </c:pt>
                  <c:pt idx="69">
                    <c:v>2719.5112585623151</c:v>
                  </c:pt>
                  <c:pt idx="70">
                    <c:v>2793.7894671797849</c:v>
                  </c:pt>
                  <c:pt idx="71">
                    <c:v>2870.5304091137991</c:v>
                  </c:pt>
                  <c:pt idx="72">
                    <c:v>2949.7148636964616</c:v>
                  </c:pt>
                  <c:pt idx="73">
                    <c:v>3031.9178747564038</c:v>
                  </c:pt>
                  <c:pt idx="74">
                    <c:v>3115.9024540333508</c:v>
                  </c:pt>
                  <c:pt idx="75">
                    <c:v>3202.8346603831183</c:v>
                  </c:pt>
                  <c:pt idx="76">
                    <c:v>3292.6785364061921</c:v>
                  </c:pt>
                  <c:pt idx="77">
                    <c:v>3384.7490141371513</c:v>
                  </c:pt>
                  <c:pt idx="78">
                    <c:v>3480.2488094772189</c:v>
                  </c:pt>
                  <c:pt idx="79">
                    <c:v>3577.8206997618486</c:v>
                  </c:pt>
                  <c:pt idx="80">
                    <c:v>3489.1076542540713</c:v>
                  </c:pt>
                  <c:pt idx="81">
                    <c:v>3585.6392068176769</c:v>
                  </c:pt>
                  <c:pt idx="82">
                    <c:v>3685.1833536802492</c:v>
                  </c:pt>
                  <c:pt idx="83">
                    <c:v>3787.0380195626271</c:v>
                  </c:pt>
                  <c:pt idx="84">
                    <c:v>3891.6862915633646</c:v>
                  </c:pt>
                  <c:pt idx="85">
                    <c:v>3999.622196911685</c:v>
                  </c:pt>
                  <c:pt idx="86">
                    <c:v>4109.4495686053469</c:v>
                  </c:pt>
                  <c:pt idx="87">
                    <c:v>4222.2505134590447</c:v>
                  </c:pt>
                  <c:pt idx="88">
                    <c:v>4337.8458733416901</c:v>
                  </c:pt>
                  <c:pt idx="89">
                    <c:v>4456.0301450801135</c:v>
                  </c:pt>
                  <c:pt idx="90">
                    <c:v>4576.5704145391092</c:v>
                  </c:pt>
                  <c:pt idx="91">
                    <c:v>4699.2054369598254</c:v>
                  </c:pt>
                  <c:pt idx="92">
                    <c:v>4824.3093491292657</c:v>
                  </c:pt>
                  <c:pt idx="93">
                    <c:v>4950.904104967949</c:v>
                  </c:pt>
                  <c:pt idx="94">
                    <c:v>5079.9781385465076</c:v>
                  </c:pt>
                  <c:pt idx="95">
                    <c:v>5210.4869985529313</c:v>
                  </c:pt>
                  <c:pt idx="96">
                    <c:v>5342.6887138833963</c:v>
                  </c:pt>
                </c:numCache>
              </c:numRef>
            </c:plus>
            <c:minus>
              <c:numRef>
                <c:f>b925_2!$J$9:$J$105</c:f>
                <c:numCache>
                  <c:formatCode>General</c:formatCode>
                  <c:ptCount val="97"/>
                  <c:pt idx="0">
                    <c:v>87.247350164817959</c:v>
                  </c:pt>
                  <c:pt idx="1">
                    <c:v>103.15348102015761</c:v>
                  </c:pt>
                  <c:pt idx="2">
                    <c:v>118.31605014905743</c:v>
                  </c:pt>
                  <c:pt idx="3">
                    <c:v>139.47143048544137</c:v>
                  </c:pt>
                  <c:pt idx="4">
                    <c:v>159.55413312149338</c:v>
                  </c:pt>
                  <c:pt idx="5">
                    <c:v>183.07558409008038</c:v>
                  </c:pt>
                  <c:pt idx="6">
                    <c:v>207.84683433554335</c:v>
                  </c:pt>
                  <c:pt idx="7">
                    <c:v>226.64580098969847</c:v>
                  </c:pt>
                  <c:pt idx="8">
                    <c:v>257.2675834182117</c:v>
                  </c:pt>
                  <c:pt idx="9">
                    <c:v>284.78881803348975</c:v>
                  </c:pt>
                  <c:pt idx="10">
                    <c:v>309.08517332105816</c:v>
                  </c:pt>
                  <c:pt idx="11">
                    <c:v>330.58314045360612</c:v>
                  </c:pt>
                  <c:pt idx="12">
                    <c:v>360.05296410039341</c:v>
                  </c:pt>
                  <c:pt idx="13">
                    <c:v>387.51234344707217</c:v>
                  </c:pt>
                  <c:pt idx="14">
                    <c:v>412.95948820124141</c:v>
                  </c:pt>
                  <c:pt idx="15">
                    <c:v>436.20492272407552</c:v>
                  </c:pt>
                  <c:pt idx="16">
                    <c:v>471.19251039096974</c:v>
                  </c:pt>
                  <c:pt idx="17">
                    <c:v>506.02098841786432</c:v>
                  </c:pt>
                  <c:pt idx="18">
                    <c:v>523.30544160805755</c:v>
                  </c:pt>
                  <c:pt idx="19">
                    <c:v>555.12140070702003</c:v>
                  </c:pt>
                  <c:pt idx="20">
                    <c:v>585.93111584331132</c:v>
                  </c:pt>
                  <c:pt idx="21">
                    <c:v>615.67295895291875</c:v>
                  </c:pt>
                  <c:pt idx="22">
                    <c:v>644.35009658280114</c:v>
                  </c:pt>
                  <c:pt idx="23">
                    <c:v>671.59574371062536</c:v>
                  </c:pt>
                  <c:pt idx="24">
                    <c:v>720.06335290465324</c:v>
                  </c:pt>
                  <c:pt idx="25">
                    <c:v>745.15015498348794</c:v>
                  </c:pt>
                  <c:pt idx="26">
                    <c:v>768.99228008309603</c:v>
                  </c:pt>
                  <c:pt idx="27">
                    <c:v>816.92822685646968</c:v>
                  </c:pt>
                  <c:pt idx="28">
                    <c:v>838.22336912340268</c:v>
                  </c:pt>
                  <c:pt idx="29">
                    <c:v>886.33243881728254</c:v>
                  </c:pt>
                  <c:pt idx="30">
                    <c:v>904.34666875634662</c:v>
                  </c:pt>
                  <c:pt idx="31">
                    <c:v>952.23171687311503</c:v>
                  </c:pt>
                  <c:pt idx="32">
                    <c:v>967.84306052922625</c:v>
                  </c:pt>
                  <c:pt idx="33">
                    <c:v>1014.8240004924426</c:v>
                  </c:pt>
                  <c:pt idx="34">
                    <c:v>1062.505383121711</c:v>
                  </c:pt>
                  <c:pt idx="35">
                    <c:v>1073.6603554924918</c:v>
                  </c:pt>
                  <c:pt idx="36">
                    <c:v>1120.2189264722954</c:v>
                  </c:pt>
                  <c:pt idx="37">
                    <c:v>1167.2960278351395</c:v>
                  </c:pt>
                  <c:pt idx="38">
                    <c:v>1174.5663204209839</c:v>
                  </c:pt>
                  <c:pt idx="39">
                    <c:v>1219.5733601295492</c:v>
                  </c:pt>
                  <c:pt idx="40">
                    <c:v>1265.452761750955</c:v>
                  </c:pt>
                  <c:pt idx="41">
                    <c:v>1311.2174763765731</c:v>
                  </c:pt>
                  <c:pt idx="42">
                    <c:v>1357.8142092937057</c:v>
                  </c:pt>
                  <c:pt idx="43">
                    <c:v>1404.2233206662936</c:v>
                  </c:pt>
                  <c:pt idx="44">
                    <c:v>1402.1859120095012</c:v>
                  </c:pt>
                  <c:pt idx="45">
                    <c:v>1446.8293295791595</c:v>
                  </c:pt>
                  <c:pt idx="46">
                    <c:v>1491.35408965176</c:v>
                  </c:pt>
                  <c:pt idx="47">
                    <c:v>1536.2290130390425</c:v>
                  </c:pt>
                  <c:pt idx="48">
                    <c:v>1580.9863811654841</c:v>
                  </c:pt>
                  <c:pt idx="49">
                    <c:v>1625.6336457212685</c:v>
                  </c:pt>
                  <c:pt idx="50">
                    <c:v>1670.6789665548426</c:v>
                  </c:pt>
                  <c:pt idx="51">
                    <c:v>1715.6589387606164</c:v>
                  </c:pt>
                  <c:pt idx="52">
                    <c:v>1760.6013618885099</c:v>
                  </c:pt>
                  <c:pt idx="53">
                    <c:v>1805.5401130927271</c:v>
                  </c:pt>
                  <c:pt idx="54">
                    <c:v>1850.5143803606632</c:v>
                  </c:pt>
                  <c:pt idx="55">
                    <c:v>1895.5680206210893</c:v>
                  </c:pt>
                  <c:pt idx="56">
                    <c:v>1940.2531801861001</c:v>
                  </c:pt>
                  <c:pt idx="57">
                    <c:v>1985.614707890853</c:v>
                  </c:pt>
                  <c:pt idx="58">
                    <c:v>2030.7187619072893</c:v>
                  </c:pt>
                  <c:pt idx="59">
                    <c:v>2075.6316162093171</c:v>
                  </c:pt>
                  <c:pt idx="60">
                    <c:v>2120.9101626491852</c:v>
                  </c:pt>
                  <c:pt idx="61">
                    <c:v>2243.4420239522065</c:v>
                  </c:pt>
                  <c:pt idx="62">
                    <c:v>2211.8719322226657</c:v>
                  </c:pt>
                  <c:pt idx="63">
                    <c:v>2257.7088358069868</c:v>
                  </c:pt>
                  <c:pt idx="64">
                    <c:v>2384.4346717385392</c:v>
                  </c:pt>
                  <c:pt idx="65">
                    <c:v>2431.820265638743</c:v>
                  </c:pt>
                  <c:pt idx="66">
                    <c:v>2479.4670155810381</c:v>
                  </c:pt>
                  <c:pt idx="67">
                    <c:v>2527.4749804842363</c:v>
                  </c:pt>
                  <c:pt idx="68">
                    <c:v>2575.9470825173253</c:v>
                  </c:pt>
                  <c:pt idx="69">
                    <c:v>2624.9888984982354</c:v>
                  </c:pt>
                  <c:pt idx="70">
                    <c:v>2674.2091528953079</c:v>
                  </c:pt>
                  <c:pt idx="71">
                    <c:v>2723.7396100036804</c:v>
                  </c:pt>
                  <c:pt idx="72">
                    <c:v>2873.2685053289188</c:v>
                  </c:pt>
                  <c:pt idx="73">
                    <c:v>2925.4579135573513</c:v>
                  </c:pt>
                  <c:pt idx="74">
                    <c:v>2978.7643638490854</c:v>
                  </c:pt>
                  <c:pt idx="75">
                    <c:v>3032.2569779244641</c:v>
                  </c:pt>
                  <c:pt idx="76">
                    <c:v>3086.6381287776126</c:v>
                  </c:pt>
                  <c:pt idx="77">
                    <c:v>3142.5850768478526</c:v>
                  </c:pt>
                  <c:pt idx="78">
                    <c:v>3316.2152076715402</c:v>
                  </c:pt>
                  <c:pt idx="79">
                    <c:v>3257.2459550501271</c:v>
                  </c:pt>
                  <c:pt idx="80">
                    <c:v>3436.0060500317509</c:v>
                  </c:pt>
                  <c:pt idx="81">
                    <c:v>3497.8007643201377</c:v>
                  </c:pt>
                  <c:pt idx="82">
                    <c:v>3561.5139539986317</c:v>
                  </c:pt>
                  <c:pt idx="83">
                    <c:v>3626.8191842269143</c:v>
                  </c:pt>
                  <c:pt idx="84">
                    <c:v>3693.9595362892956</c:v>
                  </c:pt>
                  <c:pt idx="85">
                    <c:v>3763.1889134628259</c:v>
                  </c:pt>
                  <c:pt idx="86">
                    <c:v>3976.1905936832109</c:v>
                  </c:pt>
                  <c:pt idx="87">
                    <c:v>4051.6684177027728</c:v>
                  </c:pt>
                  <c:pt idx="88">
                    <c:v>4130.689729441212</c:v>
                  </c:pt>
                  <c:pt idx="89">
                    <c:v>4212.4502790715678</c:v>
                  </c:pt>
                  <c:pt idx="90">
                    <c:v>4297.3371377140784</c:v>
                  </c:pt>
                  <c:pt idx="91">
                    <c:v>4386.3257097919377</c:v>
                  </c:pt>
                  <c:pt idx="92">
                    <c:v>4478.7433344399697</c:v>
                  </c:pt>
                  <c:pt idx="93">
                    <c:v>4576.1967795001319</c:v>
                  </c:pt>
                  <c:pt idx="94">
                    <c:v>4678.1167921978931</c:v>
                  </c:pt>
                  <c:pt idx="95">
                    <c:v>4965.6838994009704</c:v>
                  </c:pt>
                  <c:pt idx="96">
                    <c:v>5082.665558760229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b925_2!$A$9:$A$205</c:f>
              <c:numCache>
                <c:formatCode>General</c:formatCode>
                <c:ptCount val="197"/>
                <c:pt idx="0">
                  <c:v>-14.58</c:v>
                </c:pt>
                <c:pt idx="1">
                  <c:v>-14.67</c:v>
                </c:pt>
                <c:pt idx="2">
                  <c:v>-14.82</c:v>
                </c:pt>
                <c:pt idx="3">
                  <c:v>-16.600000000000001</c:v>
                </c:pt>
                <c:pt idx="4">
                  <c:v>-16.63</c:v>
                </c:pt>
                <c:pt idx="5">
                  <c:v>-16.739999999999998</c:v>
                </c:pt>
                <c:pt idx="6">
                  <c:v>-16.920000000000002</c:v>
                </c:pt>
                <c:pt idx="7">
                  <c:v>-17.04</c:v>
                </c:pt>
                <c:pt idx="8">
                  <c:v>-17.11</c:v>
                </c:pt>
                <c:pt idx="9">
                  <c:v>-17.27</c:v>
                </c:pt>
                <c:pt idx="10">
                  <c:v>-17.489999999999998</c:v>
                </c:pt>
                <c:pt idx="11">
                  <c:v>-17.64</c:v>
                </c:pt>
                <c:pt idx="12">
                  <c:v>-17.690000000000001</c:v>
                </c:pt>
                <c:pt idx="13">
                  <c:v>-17.78</c:v>
                </c:pt>
                <c:pt idx="14">
                  <c:v>-18.16</c:v>
                </c:pt>
                <c:pt idx="15">
                  <c:v>-18.71</c:v>
                </c:pt>
                <c:pt idx="16">
                  <c:v>-18.71</c:v>
                </c:pt>
                <c:pt idx="17">
                  <c:v>-18.920000000000002</c:v>
                </c:pt>
                <c:pt idx="18">
                  <c:v>-19.07</c:v>
                </c:pt>
                <c:pt idx="19">
                  <c:v>-19.190000000000001</c:v>
                </c:pt>
                <c:pt idx="20">
                  <c:v>-19.25</c:v>
                </c:pt>
                <c:pt idx="21">
                  <c:v>-19.39</c:v>
                </c:pt>
                <c:pt idx="22">
                  <c:v>-19.39</c:v>
                </c:pt>
                <c:pt idx="23">
                  <c:v>-19.41</c:v>
                </c:pt>
                <c:pt idx="24">
                  <c:v>-19.64</c:v>
                </c:pt>
                <c:pt idx="25">
                  <c:v>-19.77</c:v>
                </c:pt>
                <c:pt idx="26">
                  <c:v>-19.82</c:v>
                </c:pt>
                <c:pt idx="27">
                  <c:v>-19.88</c:v>
                </c:pt>
                <c:pt idx="28">
                  <c:v>-19.899999999999999</c:v>
                </c:pt>
                <c:pt idx="29">
                  <c:v>-19.91</c:v>
                </c:pt>
                <c:pt idx="30">
                  <c:v>-19.91</c:v>
                </c:pt>
                <c:pt idx="31">
                  <c:v>-19.95</c:v>
                </c:pt>
                <c:pt idx="32">
                  <c:v>-19.989999999999998</c:v>
                </c:pt>
                <c:pt idx="33">
                  <c:v>-19.989999999999998</c:v>
                </c:pt>
                <c:pt idx="34">
                  <c:v>-20.12</c:v>
                </c:pt>
                <c:pt idx="35">
                  <c:v>-20.14</c:v>
                </c:pt>
                <c:pt idx="36">
                  <c:v>-20.18</c:v>
                </c:pt>
                <c:pt idx="37">
                  <c:v>-20.2</c:v>
                </c:pt>
                <c:pt idx="38">
                  <c:v>-20.23</c:v>
                </c:pt>
                <c:pt idx="39">
                  <c:v>-20.32</c:v>
                </c:pt>
                <c:pt idx="40">
                  <c:v>-20.32</c:v>
                </c:pt>
                <c:pt idx="41">
                  <c:v>-20.32</c:v>
                </c:pt>
                <c:pt idx="42">
                  <c:v>-20.34</c:v>
                </c:pt>
                <c:pt idx="43">
                  <c:v>-20.34</c:v>
                </c:pt>
                <c:pt idx="44">
                  <c:v>-20.399999999999999</c:v>
                </c:pt>
                <c:pt idx="45">
                  <c:v>-20.46</c:v>
                </c:pt>
                <c:pt idx="46">
                  <c:v>-20.48</c:v>
                </c:pt>
                <c:pt idx="47">
                  <c:v>-20.5</c:v>
                </c:pt>
                <c:pt idx="48">
                  <c:v>-20.64</c:v>
                </c:pt>
                <c:pt idx="49">
                  <c:v>-20.78</c:v>
                </c:pt>
                <c:pt idx="50">
                  <c:v>-20.82</c:v>
                </c:pt>
                <c:pt idx="51">
                  <c:v>-20.84</c:v>
                </c:pt>
                <c:pt idx="52">
                  <c:v>-20.89</c:v>
                </c:pt>
                <c:pt idx="53">
                  <c:v>-20.93</c:v>
                </c:pt>
                <c:pt idx="54">
                  <c:v>-20.95</c:v>
                </c:pt>
                <c:pt idx="55">
                  <c:v>-20.95</c:v>
                </c:pt>
                <c:pt idx="56">
                  <c:v>-21.07</c:v>
                </c:pt>
                <c:pt idx="57">
                  <c:v>-21.07</c:v>
                </c:pt>
                <c:pt idx="58">
                  <c:v>-21.18</c:v>
                </c:pt>
                <c:pt idx="59">
                  <c:v>-21.23</c:v>
                </c:pt>
                <c:pt idx="60">
                  <c:v>-21.27</c:v>
                </c:pt>
                <c:pt idx="61">
                  <c:v>-21.34</c:v>
                </c:pt>
                <c:pt idx="62">
                  <c:v>-21.44</c:v>
                </c:pt>
                <c:pt idx="63">
                  <c:v>-21.48</c:v>
                </c:pt>
                <c:pt idx="64">
                  <c:v>-21.51</c:v>
                </c:pt>
                <c:pt idx="65">
                  <c:v>-21.51</c:v>
                </c:pt>
                <c:pt idx="66">
                  <c:v>-21.51</c:v>
                </c:pt>
                <c:pt idx="67">
                  <c:v>-21.56</c:v>
                </c:pt>
                <c:pt idx="68">
                  <c:v>-21.63</c:v>
                </c:pt>
                <c:pt idx="69">
                  <c:v>-21.68</c:v>
                </c:pt>
                <c:pt idx="70">
                  <c:v>-21.71</c:v>
                </c:pt>
                <c:pt idx="71">
                  <c:v>-21.73</c:v>
                </c:pt>
                <c:pt idx="72">
                  <c:v>-21.77</c:v>
                </c:pt>
                <c:pt idx="73">
                  <c:v>-21.81</c:v>
                </c:pt>
                <c:pt idx="74">
                  <c:v>-21.83</c:v>
                </c:pt>
                <c:pt idx="75">
                  <c:v>-21.83</c:v>
                </c:pt>
                <c:pt idx="76">
                  <c:v>-21.91</c:v>
                </c:pt>
                <c:pt idx="77">
                  <c:v>-21.91</c:v>
                </c:pt>
                <c:pt idx="78">
                  <c:v>-21.98</c:v>
                </c:pt>
                <c:pt idx="79">
                  <c:v>-22.08</c:v>
                </c:pt>
                <c:pt idx="80">
                  <c:v>-22.1</c:v>
                </c:pt>
                <c:pt idx="81">
                  <c:v>-22.26</c:v>
                </c:pt>
                <c:pt idx="82">
                  <c:v>-22.3</c:v>
                </c:pt>
                <c:pt idx="83">
                  <c:v>-22.35</c:v>
                </c:pt>
                <c:pt idx="84">
                  <c:v>-22.35</c:v>
                </c:pt>
                <c:pt idx="85">
                  <c:v>-22.37</c:v>
                </c:pt>
                <c:pt idx="86">
                  <c:v>-22.49</c:v>
                </c:pt>
                <c:pt idx="87">
                  <c:v>-22.53</c:v>
                </c:pt>
                <c:pt idx="88">
                  <c:v>-22.53</c:v>
                </c:pt>
                <c:pt idx="89">
                  <c:v>-22.55</c:v>
                </c:pt>
                <c:pt idx="90">
                  <c:v>-22.58</c:v>
                </c:pt>
                <c:pt idx="91">
                  <c:v>-22.64</c:v>
                </c:pt>
                <c:pt idx="92">
                  <c:v>-22.64</c:v>
                </c:pt>
                <c:pt idx="93">
                  <c:v>-22.64</c:v>
                </c:pt>
                <c:pt idx="94">
                  <c:v>-22.64</c:v>
                </c:pt>
                <c:pt idx="95">
                  <c:v>-22.69</c:v>
                </c:pt>
                <c:pt idx="96">
                  <c:v>-22.78</c:v>
                </c:pt>
                <c:pt idx="97">
                  <c:v>-22.81</c:v>
                </c:pt>
                <c:pt idx="98">
                  <c:v>-22.87</c:v>
                </c:pt>
                <c:pt idx="99">
                  <c:v>-22.92</c:v>
                </c:pt>
                <c:pt idx="100">
                  <c:v>-22.95</c:v>
                </c:pt>
                <c:pt idx="101">
                  <c:v>-23.02</c:v>
                </c:pt>
                <c:pt idx="102">
                  <c:v>-23.07</c:v>
                </c:pt>
                <c:pt idx="103">
                  <c:v>-23.11</c:v>
                </c:pt>
                <c:pt idx="104">
                  <c:v>-23.14</c:v>
                </c:pt>
                <c:pt idx="105">
                  <c:v>-23.2</c:v>
                </c:pt>
                <c:pt idx="106">
                  <c:v>-23.31</c:v>
                </c:pt>
                <c:pt idx="107">
                  <c:v>-23.38</c:v>
                </c:pt>
                <c:pt idx="108">
                  <c:v>-23.52</c:v>
                </c:pt>
                <c:pt idx="109">
                  <c:v>-23.52</c:v>
                </c:pt>
                <c:pt idx="110">
                  <c:v>-23.87</c:v>
                </c:pt>
                <c:pt idx="111">
                  <c:v>-24.07</c:v>
                </c:pt>
                <c:pt idx="112">
                  <c:v>-24.1</c:v>
                </c:pt>
                <c:pt idx="113">
                  <c:v>-24.17</c:v>
                </c:pt>
                <c:pt idx="114">
                  <c:v>-24.17</c:v>
                </c:pt>
                <c:pt idx="115">
                  <c:v>-24.17</c:v>
                </c:pt>
                <c:pt idx="116">
                  <c:v>-24.46</c:v>
                </c:pt>
                <c:pt idx="117">
                  <c:v>-24.56</c:v>
                </c:pt>
                <c:pt idx="118">
                  <c:v>-24.66</c:v>
                </c:pt>
                <c:pt idx="119">
                  <c:v>-24.75</c:v>
                </c:pt>
                <c:pt idx="120">
                  <c:v>-24.86</c:v>
                </c:pt>
                <c:pt idx="121">
                  <c:v>-25.13</c:v>
                </c:pt>
                <c:pt idx="122">
                  <c:v>-25.7</c:v>
                </c:pt>
                <c:pt idx="123">
                  <c:v>-28.42</c:v>
                </c:pt>
              </c:numCache>
            </c:numRef>
          </c:xVal>
          <c:yVal>
            <c:numRef>
              <c:f>b925_2!$D$9:$D$205</c:f>
              <c:numCache>
                <c:formatCode>0.00E+00</c:formatCode>
                <c:ptCount val="197"/>
                <c:pt idx="0">
                  <c:v>152.1339643481862</c:v>
                </c:pt>
                <c:pt idx="1">
                  <c:v>243.14409794607315</c:v>
                </c:pt>
                <c:pt idx="2">
                  <c:v>334.18512787892786</c:v>
                </c:pt>
                <c:pt idx="3">
                  <c:v>398.49404219812288</c:v>
                </c:pt>
                <c:pt idx="4">
                  <c:v>492.12268972905724</c:v>
                </c:pt>
                <c:pt idx="5">
                  <c:v>584.69369561445251</c:v>
                </c:pt>
                <c:pt idx="6">
                  <c:v>676.24440469177659</c:v>
                </c:pt>
                <c:pt idx="7">
                  <c:v>769.90822319283211</c:v>
                </c:pt>
                <c:pt idx="8">
                  <c:v>865.6239891267785</c:v>
                </c:pt>
                <c:pt idx="9">
                  <c:v>959.6331320104091</c:v>
                </c:pt>
                <c:pt idx="10">
                  <c:v>1052.4239818609685</c:v>
                </c:pt>
                <c:pt idx="11">
                  <c:v>1147.8578967137817</c:v>
                </c:pt>
                <c:pt idx="12">
                  <c:v>1247.2880160699378</c:v>
                </c:pt>
                <c:pt idx="13">
                  <c:v>1346.2484925349327</c:v>
                </c:pt>
                <c:pt idx="14">
                  <c:v>1435.2670194934121</c:v>
                </c:pt>
                <c:pt idx="15">
                  <c:v>1515.3141939125549</c:v>
                </c:pt>
                <c:pt idx="16">
                  <c:v>1620.140797815917</c:v>
                </c:pt>
                <c:pt idx="17">
                  <c:v>1715.5341342274442</c:v>
                </c:pt>
                <c:pt idx="18">
                  <c:v>1814.4071459732681</c:v>
                </c:pt>
                <c:pt idx="19">
                  <c:v>1915.5728279568498</c:v>
                </c:pt>
                <c:pt idx="20">
                  <c:v>2021.0054187967953</c:v>
                </c:pt>
                <c:pt idx="21">
                  <c:v>2122.6095792941414</c:v>
                </c:pt>
                <c:pt idx="22">
                  <c:v>2233.6329271855029</c:v>
                </c:pt>
                <c:pt idx="23">
                  <c:v>2344.5353038427716</c:v>
                </c:pt>
                <c:pt idx="24">
                  <c:v>2443.0385124229842</c:v>
                </c:pt>
                <c:pt idx="25">
                  <c:v>2548.5460967469962</c:v>
                </c:pt>
                <c:pt idx="26">
                  <c:v>2660.5893382251352</c:v>
                </c:pt>
                <c:pt idx="27">
                  <c:v>2773.0380312684001</c:v>
                </c:pt>
                <c:pt idx="28">
                  <c:v>2889.5733728404894</c:v>
                </c:pt>
                <c:pt idx="29">
                  <c:v>3008.0851310051057</c:v>
                </c:pt>
                <c:pt idx="30">
                  <c:v>3128.6079767472938</c:v>
                </c:pt>
                <c:pt idx="31">
                  <c:v>3247.4642794129045</c:v>
                </c:pt>
                <c:pt idx="32">
                  <c:v>3367.6087552982558</c:v>
                </c:pt>
                <c:pt idx="33">
                  <c:v>3492.1269134943541</c:v>
                </c:pt>
                <c:pt idx="34">
                  <c:v>3607.9381520738739</c:v>
                </c:pt>
                <c:pt idx="35">
                  <c:v>3733.6741827070855</c:v>
                </c:pt>
                <c:pt idx="36">
                  <c:v>3859.2344577530744</c:v>
                </c:pt>
                <c:pt idx="37">
                  <c:v>3987.8796254750837</c:v>
                </c:pt>
                <c:pt idx="38">
                  <c:v>4117.2107013240138</c:v>
                </c:pt>
                <c:pt idx="39">
                  <c:v>4243.0007328689999</c:v>
                </c:pt>
                <c:pt idx="40">
                  <c:v>4377.9577789428677</c:v>
                </c:pt>
                <c:pt idx="41">
                  <c:v>4514.5507078182145</c:v>
                </c:pt>
                <c:pt idx="42">
                  <c:v>4651.1037423560483</c:v>
                </c:pt>
                <c:pt idx="43">
                  <c:v>4791.0903705969686</c:v>
                </c:pt>
                <c:pt idx="44">
                  <c:v>4927.61499049126</c:v>
                </c:pt>
                <c:pt idx="45">
                  <c:v>5065.8307534485357</c:v>
                </c:pt>
                <c:pt idx="46">
                  <c:v>5209.4312990586013</c:v>
                </c:pt>
                <c:pt idx="47">
                  <c:v>5354.9195179273156</c:v>
                </c:pt>
                <c:pt idx="48">
                  <c:v>5491.0747293993691</c:v>
                </c:pt>
                <c:pt idx="49">
                  <c:v>5628.5527750088977</c:v>
                </c:pt>
                <c:pt idx="50">
                  <c:v>5777.8039298362328</c:v>
                </c:pt>
                <c:pt idx="51">
                  <c:v>5931.1816794166116</c:v>
                </c:pt>
                <c:pt idx="52">
                  <c:v>6083.5836241209572</c:v>
                </c:pt>
                <c:pt idx="53">
                  <c:v>6239.1940666665914</c:v>
                </c:pt>
                <c:pt idx="54">
                  <c:v>6399.1979478041303</c:v>
                </c:pt>
                <c:pt idx="55">
                  <c:v>6563.7085871566951</c:v>
                </c:pt>
                <c:pt idx="56">
                  <c:v>6717.4885606608714</c:v>
                </c:pt>
                <c:pt idx="57">
                  <c:v>6886.947072171175</c:v>
                </c:pt>
                <c:pt idx="58">
                  <c:v>7046.4096110344917</c:v>
                </c:pt>
                <c:pt idx="59">
                  <c:v>7215.2355665678597</c:v>
                </c:pt>
                <c:pt idx="60">
                  <c:v>7387.9132058782025</c:v>
                </c:pt>
                <c:pt idx="61">
                  <c:v>7559.6715604098927</c:v>
                </c:pt>
                <c:pt idx="62">
                  <c:v>7730.317678922147</c:v>
                </c:pt>
                <c:pt idx="63">
                  <c:v>7911.417765663984</c:v>
                </c:pt>
                <c:pt idx="64">
                  <c:v>8096.8903983748041</c:v>
                </c:pt>
                <c:pt idx="65">
                  <c:v>8289.5237841882681</c:v>
                </c:pt>
                <c:pt idx="66">
                  <c:v>8485.5074832888477</c:v>
                </c:pt>
                <c:pt idx="67">
                  <c:v>8678.3263004682467</c:v>
                </c:pt>
                <c:pt idx="68">
                  <c:v>8871.8816149808172</c:v>
                </c:pt>
                <c:pt idx="69">
                  <c:v>9071.7258717712102</c:v>
                </c:pt>
                <c:pt idx="70">
                  <c:v>9278.1459534042624</c:v>
                </c:pt>
                <c:pt idx="71">
                  <c:v>9489.9586916572025</c:v>
                </c:pt>
                <c:pt idx="72">
                  <c:v>9703.0405381486908</c:v>
                </c:pt>
                <c:pt idx="73">
                  <c:v>9920.3720867833017</c:v>
                </c:pt>
                <c:pt idx="74">
                  <c:v>10145.090252253964</c:v>
                </c:pt>
                <c:pt idx="75">
                  <c:v>10377.444435831638</c:v>
                </c:pt>
                <c:pt idx="76">
                  <c:v>10602.708791558109</c:v>
                </c:pt>
                <c:pt idx="77">
                  <c:v>10845.057457971174</c:v>
                </c:pt>
                <c:pt idx="78">
                  <c:v>11081.960508441825</c:v>
                </c:pt>
                <c:pt idx="79">
                  <c:v>11319.33202081836</c:v>
                </c:pt>
                <c:pt idx="80">
                  <c:v>11575.152309902742</c:v>
                </c:pt>
                <c:pt idx="81">
                  <c:v>11813.501830107149</c:v>
                </c:pt>
                <c:pt idx="82">
                  <c:v>12078.103187769015</c:v>
                </c:pt>
                <c:pt idx="83">
                  <c:v>12347.530402814846</c:v>
                </c:pt>
                <c:pt idx="84">
                  <c:v>12632.83117710085</c:v>
                </c:pt>
                <c:pt idx="85">
                  <c:v>12921.966879422096</c:v>
                </c:pt>
                <c:pt idx="86">
                  <c:v>13200.475621853075</c:v>
                </c:pt>
                <c:pt idx="87">
                  <c:v>13501.677082655271</c:v>
                </c:pt>
                <c:pt idx="88">
                  <c:v>13819.128459800622</c:v>
                </c:pt>
                <c:pt idx="89">
                  <c:v>14141.96566320594</c:v>
                </c:pt>
                <c:pt idx="90">
                  <c:v>14472.594665469254</c:v>
                </c:pt>
                <c:pt idx="91">
                  <c:v>14807.608994540247</c:v>
                </c:pt>
                <c:pt idx="92">
                  <c:v>15165.378048533521</c:v>
                </c:pt>
                <c:pt idx="93">
                  <c:v>15534.879304167709</c:v>
                </c:pt>
                <c:pt idx="94">
                  <c:v>15916.908386170808</c:v>
                </c:pt>
                <c:pt idx="95">
                  <c:v>16302.360840840012</c:v>
                </c:pt>
                <c:pt idx="96">
                  <c:v>16693.747363635837</c:v>
                </c:pt>
                <c:pt idx="97">
                  <c:v>17112.756054935686</c:v>
                </c:pt>
                <c:pt idx="98">
                  <c:v>17541.961880389765</c:v>
                </c:pt>
                <c:pt idx="99">
                  <c:v>17991.12578917405</c:v>
                </c:pt>
                <c:pt idx="100">
                  <c:v>18464.115765408955</c:v>
                </c:pt>
                <c:pt idx="101">
                  <c:v>18949.339766144229</c:v>
                </c:pt>
                <c:pt idx="102">
                  <c:v>19462.108370614467</c:v>
                </c:pt>
                <c:pt idx="103">
                  <c:v>20002.599446353292</c:v>
                </c:pt>
                <c:pt idx="104">
                  <c:v>20573.537375426411</c:v>
                </c:pt>
                <c:pt idx="105">
                  <c:v>21168.426775837499</c:v>
                </c:pt>
                <c:pt idx="106">
                  <c:v>21785.340372440525</c:v>
                </c:pt>
                <c:pt idx="107">
                  <c:v>22450.629905790913</c:v>
                </c:pt>
                <c:pt idx="108">
                  <c:v>23140.761256949198</c:v>
                </c:pt>
                <c:pt idx="109">
                  <c:v>23918.22665472994</c:v>
                </c:pt>
                <c:pt idx="110">
                  <c:v>24651.823711413657</c:v>
                </c:pt>
                <c:pt idx="111">
                  <c:v>25489.763325009037</c:v>
                </c:pt>
                <c:pt idx="112">
                  <c:v>26460.262726082645</c:v>
                </c:pt>
                <c:pt idx="113">
                  <c:v>27510.502486256537</c:v>
                </c:pt>
                <c:pt idx="114">
                  <c:v>28697.786816519383</c:v>
                </c:pt>
                <c:pt idx="115">
                  <c:v>30025.057775023161</c:v>
                </c:pt>
                <c:pt idx="116">
                  <c:v>31424.559983289058</c:v>
                </c:pt>
                <c:pt idx="117">
                  <c:v>33122.72588691827</c:v>
                </c:pt>
                <c:pt idx="118">
                  <c:v>35136.909261541237</c:v>
                </c:pt>
                <c:pt idx="119">
                  <c:v>37613.872837959803</c:v>
                </c:pt>
                <c:pt idx="120">
                  <c:v>40808.059404778447</c:v>
                </c:pt>
                <c:pt idx="121">
                  <c:v>45251.862272958002</c:v>
                </c:pt>
                <c:pt idx="122">
                  <c:v>52754.448792596784</c:v>
                </c:pt>
                <c:pt idx="123">
                  <c:v>0</c:v>
                </c:pt>
              </c:numCache>
            </c:numRef>
          </c:yVal>
          <c:smooth val="0"/>
        </c:ser>
        <c:ser>
          <c:idx val="14"/>
          <c:order val="11"/>
          <c:tx>
            <c:v>B926 Filter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b926_2!$K$9:$K$105</c:f>
                <c:numCache>
                  <c:formatCode>General</c:formatCode>
                  <c:ptCount val="97"/>
                  <c:pt idx="0">
                    <c:v>96.627975876437162</c:v>
                  </c:pt>
                  <c:pt idx="1">
                    <c:v>136.62321036342388</c:v>
                  </c:pt>
                  <c:pt idx="2">
                    <c:v>169.53726064320409</c:v>
                  </c:pt>
                  <c:pt idx="3">
                    <c:v>204.73783941512815</c:v>
                  </c:pt>
                  <c:pt idx="4">
                    <c:v>247.28276611545928</c:v>
                  </c:pt>
                  <c:pt idx="5">
                    <c:v>292.8375341860276</c:v>
                  </c:pt>
                  <c:pt idx="6">
                    <c:v>336.25822058615057</c:v>
                  </c:pt>
                  <c:pt idx="7">
                    <c:v>370.96189862332869</c:v>
                  </c:pt>
                  <c:pt idx="8">
                    <c:v>417.24926931820607</c:v>
                  </c:pt>
                  <c:pt idx="9">
                    <c:v>476.04255858996163</c:v>
                  </c:pt>
                  <c:pt idx="10">
                    <c:v>516.24057499094567</c:v>
                  </c:pt>
                  <c:pt idx="11">
                    <c:v>601.89208100073984</c:v>
                  </c:pt>
                  <c:pt idx="12">
                    <c:v>663.89719094269151</c:v>
                  </c:pt>
                  <c:pt idx="13">
                    <c:v>737.19810973591439</c:v>
                  </c:pt>
                  <c:pt idx="14">
                    <c:v>772.69611263051593</c:v>
                  </c:pt>
                  <c:pt idx="15">
                    <c:v>866.14028334887348</c:v>
                  </c:pt>
                  <c:pt idx="16">
                    <c:v>914.56358789303169</c:v>
                  </c:pt>
                  <c:pt idx="17">
                    <c:v>1031.1242301902219</c:v>
                  </c:pt>
                  <c:pt idx="18">
                    <c:v>1163.935412410478</c:v>
                  </c:pt>
                  <c:pt idx="19">
                    <c:v>1234.8588811522836</c:v>
                  </c:pt>
                  <c:pt idx="20">
                    <c:v>1394.9645894325265</c:v>
                  </c:pt>
                  <c:pt idx="21">
                    <c:v>1478.266208334725</c:v>
                  </c:pt>
                  <c:pt idx="22">
                    <c:v>1664.2482625405989</c:v>
                  </c:pt>
                  <c:pt idx="23">
                    <c:v>1867.2686202239629</c:v>
                  </c:pt>
                  <c:pt idx="24">
                    <c:v>2083.9136081550027</c:v>
                  </c:pt>
                  <c:pt idx="25">
                    <c:v>2455.3841487701898</c:v>
                  </c:pt>
                  <c:pt idx="26">
                    <c:v>2692.432935562731</c:v>
                  </c:pt>
                  <c:pt idx="27">
                    <c:v>3282.9376123851957</c:v>
                  </c:pt>
                  <c:pt idx="28">
                    <c:v>3905.5130244088905</c:v>
                  </c:pt>
                  <c:pt idx="29">
                    <c:v>5302.497981572933</c:v>
                  </c:pt>
                  <c:pt idx="30">
                    <c:v>9031.2292106175228</c:v>
                  </c:pt>
                </c:numCache>
              </c:numRef>
            </c:plus>
            <c:minus>
              <c:numRef>
                <c:f>b926_2!$J$9:$J$105</c:f>
                <c:numCache>
                  <c:formatCode>General</c:formatCode>
                  <c:ptCount val="97"/>
                  <c:pt idx="0">
                    <c:v>90.86704491403647</c:v>
                  </c:pt>
                  <c:pt idx="1">
                    <c:v>107.49253846675603</c:v>
                  </c:pt>
                  <c:pt idx="2">
                    <c:v>128.29066684393811</c:v>
                  </c:pt>
                  <c:pt idx="3">
                    <c:v>156.04264327417053</c:v>
                  </c:pt>
                  <c:pt idx="4">
                    <c:v>184.55588684728411</c:v>
                  </c:pt>
                  <c:pt idx="5">
                    <c:v>219.69187553506299</c:v>
                  </c:pt>
                  <c:pt idx="6">
                    <c:v>257.99656259037471</c:v>
                  </c:pt>
                  <c:pt idx="7">
                    <c:v>291.5755179327474</c:v>
                  </c:pt>
                  <c:pt idx="8">
                    <c:v>332.17419936535913</c:v>
                  </c:pt>
                  <c:pt idx="9">
                    <c:v>384.0067477639052</c:v>
                  </c:pt>
                  <c:pt idx="10">
                    <c:v>435.31661350404488</c:v>
                  </c:pt>
                  <c:pt idx="11">
                    <c:v>467.54745373204565</c:v>
                  </c:pt>
                  <c:pt idx="12">
                    <c:v>535.42879483562513</c:v>
                  </c:pt>
                  <c:pt idx="13">
                    <c:v>583.82745886586702</c:v>
                  </c:pt>
                  <c:pt idx="14">
                    <c:v>655.75833231303898</c:v>
                  </c:pt>
                  <c:pt idx="15">
                    <c:v>704.32275321929967</c:v>
                  </c:pt>
                  <c:pt idx="16">
                    <c:v>781.42580191012019</c:v>
                  </c:pt>
                  <c:pt idx="17">
                    <c:v>863.63263916719347</c:v>
                  </c:pt>
                  <c:pt idx="18">
                    <c:v>951.97350266002491</c:v>
                  </c:pt>
                  <c:pt idx="19">
                    <c:v>1009.7836958038017</c:v>
                  </c:pt>
                  <c:pt idx="20">
                    <c:v>1112.1772304834399</c:v>
                  </c:pt>
                  <c:pt idx="21">
                    <c:v>1226.831977766735</c:v>
                  </c:pt>
                  <c:pt idx="22">
                    <c:v>1357.7575787102824</c:v>
                  </c:pt>
                  <c:pt idx="23">
                    <c:v>1510.4938097544584</c:v>
                  </c:pt>
                  <c:pt idx="24">
                    <c:v>1633.8604154353693</c:v>
                  </c:pt>
                  <c:pt idx="25">
                    <c:v>1853.5478317313139</c:v>
                  </c:pt>
                  <c:pt idx="26">
                    <c:v>2062.959372970905</c:v>
                  </c:pt>
                  <c:pt idx="27">
                    <c:v>2352.9791352832872</c:v>
                  </c:pt>
                  <c:pt idx="28">
                    <c:v>2786.4537882851041</c:v>
                  </c:pt>
                  <c:pt idx="29">
                    <c:v>3406.1697907692678</c:v>
                  </c:pt>
                  <c:pt idx="30">
                    <c:v>4516.259715093709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b926_2!$A$9:$A$205</c:f>
              <c:numCache>
                <c:formatCode>General</c:formatCode>
                <c:ptCount val="197"/>
                <c:pt idx="0">
                  <c:v>-15.19</c:v>
                </c:pt>
                <c:pt idx="1">
                  <c:v>-15.64</c:v>
                </c:pt>
                <c:pt idx="2">
                  <c:v>-15.94</c:v>
                </c:pt>
                <c:pt idx="3">
                  <c:v>-16.88</c:v>
                </c:pt>
                <c:pt idx="4">
                  <c:v>-16.989999999999998</c:v>
                </c:pt>
                <c:pt idx="5">
                  <c:v>-17.16</c:v>
                </c:pt>
                <c:pt idx="6">
                  <c:v>-17.47</c:v>
                </c:pt>
                <c:pt idx="7">
                  <c:v>-17.57</c:v>
                </c:pt>
                <c:pt idx="8">
                  <c:v>-17.7</c:v>
                </c:pt>
                <c:pt idx="9">
                  <c:v>-17.829999999999998</c:v>
                </c:pt>
                <c:pt idx="10">
                  <c:v>-17.97</c:v>
                </c:pt>
                <c:pt idx="11">
                  <c:v>-18.41</c:v>
                </c:pt>
                <c:pt idx="12">
                  <c:v>-18.53</c:v>
                </c:pt>
                <c:pt idx="13">
                  <c:v>-18.7</c:v>
                </c:pt>
                <c:pt idx="14">
                  <c:v>-19.05</c:v>
                </c:pt>
                <c:pt idx="15">
                  <c:v>-19.38</c:v>
                </c:pt>
                <c:pt idx="16">
                  <c:v>-19.62</c:v>
                </c:pt>
                <c:pt idx="17">
                  <c:v>-19.649999999999999</c:v>
                </c:pt>
                <c:pt idx="18">
                  <c:v>-19.739999999999998</c:v>
                </c:pt>
                <c:pt idx="19">
                  <c:v>-19.93</c:v>
                </c:pt>
                <c:pt idx="20">
                  <c:v>-20.28</c:v>
                </c:pt>
                <c:pt idx="21">
                  <c:v>-20.420000000000002</c:v>
                </c:pt>
                <c:pt idx="22">
                  <c:v>-20.64</c:v>
                </c:pt>
                <c:pt idx="23">
                  <c:v>-21.26</c:v>
                </c:pt>
                <c:pt idx="24">
                  <c:v>-21.26</c:v>
                </c:pt>
                <c:pt idx="25">
                  <c:v>-21.39</c:v>
                </c:pt>
                <c:pt idx="26">
                  <c:v>-21.72</c:v>
                </c:pt>
                <c:pt idx="27">
                  <c:v>-21.78</c:v>
                </c:pt>
                <c:pt idx="28">
                  <c:v>-22.2</c:v>
                </c:pt>
                <c:pt idx="29">
                  <c:v>-23.23</c:v>
                </c:pt>
                <c:pt idx="30">
                  <c:v>-23.45</c:v>
                </c:pt>
              </c:numCache>
            </c:numRef>
          </c:xVal>
          <c:yVal>
            <c:numRef>
              <c:f>b926_2!$D$9:$D$205</c:f>
              <c:numCache>
                <c:formatCode>0.00E+00</c:formatCode>
                <c:ptCount val="197"/>
                <c:pt idx="0">
                  <c:v>172.33105193064247</c:v>
                </c:pt>
                <c:pt idx="1">
                  <c:v>266.02812089228433</c:v>
                </c:pt>
                <c:pt idx="2">
                  <c:v>363.35855198197771</c:v>
                </c:pt>
                <c:pt idx="3">
                  <c:v>460.37033558087199</c:v>
                </c:pt>
                <c:pt idx="4">
                  <c:v>565.44737876496185</c:v>
                </c:pt>
                <c:pt idx="5">
                  <c:v>674.07091844619094</c:v>
                </c:pt>
                <c:pt idx="6">
                  <c:v>785.85281836216461</c:v>
                </c:pt>
                <c:pt idx="7">
                  <c:v>903.79920169361242</c:v>
                </c:pt>
                <c:pt idx="8">
                  <c:v>1026.5154521081574</c:v>
                </c:pt>
                <c:pt idx="9">
                  <c:v>1154.6835041533079</c:v>
                </c:pt>
                <c:pt idx="10">
                  <c:v>1288.7189787309096</c:v>
                </c:pt>
                <c:pt idx="11">
                  <c:v>1426.1475924763881</c:v>
                </c:pt>
                <c:pt idx="12">
                  <c:v>1573.9993889383957</c:v>
                </c:pt>
                <c:pt idx="13">
                  <c:v>1729.2516162353379</c:v>
                </c:pt>
                <c:pt idx="14">
                  <c:v>1890.9384300260008</c:v>
                </c:pt>
                <c:pt idx="15">
                  <c:v>2062.4048878002095</c:v>
                </c:pt>
                <c:pt idx="16">
                  <c:v>2246.2041923404254</c:v>
                </c:pt>
                <c:pt idx="17">
                  <c:v>2446.3820322275146</c:v>
                </c:pt>
                <c:pt idx="18">
                  <c:v>2660.3717670597384</c:v>
                </c:pt>
                <c:pt idx="19">
                  <c:v>2889.6906182926095</c:v>
                </c:pt>
                <c:pt idx="20">
                  <c:v>3135.6491325931138</c:v>
                </c:pt>
                <c:pt idx="21">
                  <c:v>3409.7750865494827</c:v>
                </c:pt>
                <c:pt idx="22">
                  <c:v>3711.0207179781864</c:v>
                </c:pt>
                <c:pt idx="23">
                  <c:v>4036.4218609776012</c:v>
                </c:pt>
                <c:pt idx="24">
                  <c:v>4424.8536366108801</c:v>
                </c:pt>
                <c:pt idx="25">
                  <c:v>4869.1382473894637</c:v>
                </c:pt>
                <c:pt idx="26">
                  <c:v>5388.105754959518</c:v>
                </c:pt>
                <c:pt idx="27">
                  <c:v>6034.9907282494087</c:v>
                </c:pt>
                <c:pt idx="28">
                  <c:v>6854.859708470909</c:v>
                </c:pt>
                <c:pt idx="29">
                  <c:v>7979.9516465503511</c:v>
                </c:pt>
                <c:pt idx="30">
                  <c:v>9981.779584017806</c:v>
                </c:pt>
              </c:numCache>
            </c:numRef>
          </c:yVal>
          <c:smooth val="0"/>
        </c:ser>
        <c:ser>
          <c:idx val="15"/>
          <c:order val="12"/>
          <c:tx>
            <c:v>B927 Filter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b927_2!$K$9:$K$105</c:f>
                <c:numCache>
                  <c:formatCode>General</c:formatCode>
                  <c:ptCount val="97"/>
                  <c:pt idx="0">
                    <c:v>78.158927919212019</c:v>
                  </c:pt>
                  <c:pt idx="1">
                    <c:v>93.722704865630831</c:v>
                  </c:pt>
                  <c:pt idx="2">
                    <c:v>125.22441393281903</c:v>
                  </c:pt>
                  <c:pt idx="3">
                    <c:v>145.62053316839513</c:v>
                  </c:pt>
                  <c:pt idx="4">
                    <c:v>168.68791304603187</c:v>
                  </c:pt>
                  <c:pt idx="5">
                    <c:v>191.64197334072549</c:v>
                  </c:pt>
                  <c:pt idx="6">
                    <c:v>224.95321972082422</c:v>
                  </c:pt>
                  <c:pt idx="7">
                    <c:v>239.87289403506267</c:v>
                  </c:pt>
                  <c:pt idx="8">
                    <c:v>275.60065744400362</c:v>
                  </c:pt>
                  <c:pt idx="9">
                    <c:v>302.46585116609685</c:v>
                  </c:pt>
                  <c:pt idx="10">
                    <c:v>318.0602149727809</c:v>
                  </c:pt>
                  <c:pt idx="11">
                    <c:v>356.82515141232983</c:v>
                  </c:pt>
                  <c:pt idx="12">
                    <c:v>380.99874172049851</c:v>
                  </c:pt>
                  <c:pt idx="13">
                    <c:v>409.7732766342051</c:v>
                  </c:pt>
                  <c:pt idx="14">
                    <c:v>443.10183004014726</c:v>
                  </c:pt>
                  <c:pt idx="15">
                    <c:v>455.69459133372402</c:v>
                  </c:pt>
                  <c:pt idx="16">
                    <c:v>497.06959123751597</c:v>
                  </c:pt>
                  <c:pt idx="17">
                    <c:v>515.42182027960814</c:v>
                  </c:pt>
                  <c:pt idx="18">
                    <c:v>536.43294080085184</c:v>
                  </c:pt>
                  <c:pt idx="19">
                    <c:v>560.30983583396187</c:v>
                  </c:pt>
                  <c:pt idx="20">
                    <c:v>618.13579111911679</c:v>
                  </c:pt>
                  <c:pt idx="21">
                    <c:v>648.56587099427975</c:v>
                  </c:pt>
                  <c:pt idx="22">
                    <c:v>681.76946395241885</c:v>
                  </c:pt>
                  <c:pt idx="23">
                    <c:v>681.45492933437311</c:v>
                  </c:pt>
                  <c:pt idx="24">
                    <c:v>718.57399296170502</c:v>
                  </c:pt>
                  <c:pt idx="25">
                    <c:v>759.41971231119464</c:v>
                  </c:pt>
                  <c:pt idx="26">
                    <c:v>803.7008913693096</c:v>
                  </c:pt>
                  <c:pt idx="27">
                    <c:v>808.64313130740811</c:v>
                  </c:pt>
                  <c:pt idx="28">
                    <c:v>857.98690191217952</c:v>
                  </c:pt>
                  <c:pt idx="29">
                    <c:v>911.81749034461757</c:v>
                  </c:pt>
                  <c:pt idx="30">
                    <c:v>920.27338049693731</c:v>
                  </c:pt>
                  <c:pt idx="31">
                    <c:v>980.11596043691679</c:v>
                  </c:pt>
                  <c:pt idx="32">
                    <c:v>991.16265002478747</c:v>
                  </c:pt>
                  <c:pt idx="33">
                    <c:v>1004.5265264638676</c:v>
                  </c:pt>
                  <c:pt idx="34">
                    <c:v>1071.6421223670129</c:v>
                  </c:pt>
                  <c:pt idx="35">
                    <c:v>1087.3770518540978</c:v>
                  </c:pt>
                  <c:pt idx="36">
                    <c:v>1162.5535958355795</c:v>
                  </c:pt>
                  <c:pt idx="37">
                    <c:v>1180.4532923707716</c:v>
                  </c:pt>
                  <c:pt idx="38">
                    <c:v>1200.0189925221521</c:v>
                  </c:pt>
                  <c:pt idx="39">
                    <c:v>1286.0107660359927</c:v>
                  </c:pt>
                  <c:pt idx="40">
                    <c:v>1308.471308609021</c:v>
                  </c:pt>
                  <c:pt idx="41">
                    <c:v>1331.7907803928319</c:v>
                  </c:pt>
                  <c:pt idx="42">
                    <c:v>1356.9220769581102</c:v>
                  </c:pt>
                  <c:pt idx="43">
                    <c:v>1383.7597007163781</c:v>
                  </c:pt>
                  <c:pt idx="44">
                    <c:v>1485.9447964111494</c:v>
                  </c:pt>
                  <c:pt idx="45">
                    <c:v>1515.8735590861688</c:v>
                  </c:pt>
                  <c:pt idx="46">
                    <c:v>1546.8133223336133</c:v>
                  </c:pt>
                  <c:pt idx="47">
                    <c:v>1579.22277973409</c:v>
                  </c:pt>
                  <c:pt idx="48">
                    <c:v>1613.037285487005</c:v>
                  </c:pt>
                  <c:pt idx="49">
                    <c:v>1648.1976964862013</c:v>
                  </c:pt>
                  <c:pt idx="50">
                    <c:v>1684.6497383710055</c:v>
                  </c:pt>
                  <c:pt idx="51">
                    <c:v>1814.5631113490053</c:v>
                  </c:pt>
                  <c:pt idx="52">
                    <c:v>1855.5704322148126</c:v>
                  </c:pt>
                  <c:pt idx="53">
                    <c:v>1897.7451728974188</c:v>
                  </c:pt>
                  <c:pt idx="54">
                    <c:v>1941.0425000764953</c:v>
                  </c:pt>
                  <c:pt idx="55">
                    <c:v>1986.4628417210608</c:v>
                  </c:pt>
                  <c:pt idx="56">
                    <c:v>2033.4258410346936</c:v>
                  </c:pt>
                  <c:pt idx="57">
                    <c:v>2081.3635743353552</c:v>
                  </c:pt>
                  <c:pt idx="58">
                    <c:v>2131.2642958661195</c:v>
                  </c:pt>
                  <c:pt idx="59">
                    <c:v>2182.5584808647504</c:v>
                  </c:pt>
                  <c:pt idx="60">
                    <c:v>2235.7093651357973</c:v>
                  </c:pt>
                  <c:pt idx="61">
                    <c:v>2290.1495618113081</c:v>
                  </c:pt>
                  <c:pt idx="62">
                    <c:v>2346.3378174472359</c:v>
                  </c:pt>
                  <c:pt idx="63">
                    <c:v>2404.2164918438771</c:v>
                  </c:pt>
                  <c:pt idx="64">
                    <c:v>2463.7254331947197</c:v>
                  </c:pt>
                  <c:pt idx="65">
                    <c:v>2525.3136031710947</c:v>
                  </c:pt>
                  <c:pt idx="66">
                    <c:v>2587.8885275084463</c:v>
                  </c:pt>
                  <c:pt idx="67">
                    <c:v>2652.4031453309153</c:v>
                  </c:pt>
                  <c:pt idx="68">
                    <c:v>2718.7805983202452</c:v>
                  </c:pt>
                  <c:pt idx="69">
                    <c:v>2786.4240375644436</c:v>
                  </c:pt>
                  <c:pt idx="70">
                    <c:v>2856.2716060072657</c:v>
                  </c:pt>
                  <c:pt idx="71">
                    <c:v>2927.1977553132369</c:v>
                  </c:pt>
                  <c:pt idx="72">
                    <c:v>3000.126848479696</c:v>
                  </c:pt>
                  <c:pt idx="73">
                    <c:v>3074.9460173792868</c:v>
                  </c:pt>
                  <c:pt idx="74">
                    <c:v>3151.0170041881429</c:v>
                  </c:pt>
                  <c:pt idx="75">
                    <c:v>3228.7223575590438</c:v>
                  </c:pt>
                  <c:pt idx="76">
                    <c:v>3495.3111914028068</c:v>
                  </c:pt>
                  <c:pt idx="77">
                    <c:v>3580.4964443347017</c:v>
                  </c:pt>
                  <c:pt idx="78">
                    <c:v>3667.2581893360311</c:v>
                  </c:pt>
                  <c:pt idx="79">
                    <c:v>3755.3753435343642</c:v>
                  </c:pt>
                  <c:pt idx="80">
                    <c:v>3844.6100450963618</c:v>
                  </c:pt>
                  <c:pt idx="81">
                    <c:v>3934.7076701285905</c:v>
                  </c:pt>
                  <c:pt idx="82">
                    <c:v>4025.9611651180676</c:v>
                  </c:pt>
                  <c:pt idx="83">
                    <c:v>4117.5142817412625</c:v>
                  </c:pt>
                  <c:pt idx="84">
                    <c:v>4210.1792192975627</c:v>
                  </c:pt>
                  <c:pt idx="85">
                    <c:v>4303.0651100854066</c:v>
                  </c:pt>
                  <c:pt idx="86">
                    <c:v>4654.6258241984888</c:v>
                  </c:pt>
                  <c:pt idx="87">
                    <c:v>4750.882336999206</c:v>
                  </c:pt>
                  <c:pt idx="88">
                    <c:v>4847.3609720309541</c:v>
                  </c:pt>
                  <c:pt idx="89">
                    <c:v>4941.7923882562991</c:v>
                  </c:pt>
                  <c:pt idx="90">
                    <c:v>5035.4294673901186</c:v>
                  </c:pt>
                  <c:pt idx="91">
                    <c:v>5432.4215437530302</c:v>
                  </c:pt>
                  <c:pt idx="92">
                    <c:v>5523.6099303207948</c:v>
                  </c:pt>
                  <c:pt idx="93">
                    <c:v>5610.5511515050339</c:v>
                  </c:pt>
                  <c:pt idx="94">
                    <c:v>6037.1783536851344</c:v>
                  </c:pt>
                  <c:pt idx="95">
                    <c:v>6114.5338642623474</c:v>
                  </c:pt>
                  <c:pt idx="96">
                    <c:v>6563.3656847910624</c:v>
                  </c:pt>
                </c:numCache>
              </c:numRef>
            </c:plus>
            <c:minus>
              <c:numRef>
                <c:f>b927_2!$J$9:$J$105</c:f>
                <c:numCache>
                  <c:formatCode>General</c:formatCode>
                  <c:ptCount val="97"/>
                  <c:pt idx="0">
                    <c:v>82.441876519775178</c:v>
                  </c:pt>
                  <c:pt idx="1">
                    <c:v>93.736405006186828</c:v>
                  </c:pt>
                  <c:pt idx="2">
                    <c:v>112.32443563738171</c:v>
                  </c:pt>
                  <c:pt idx="3">
                    <c:v>132.00198272470382</c:v>
                  </c:pt>
                  <c:pt idx="4">
                    <c:v>151.41434357645295</c:v>
                  </c:pt>
                  <c:pt idx="5">
                    <c:v>167.58419940492431</c:v>
                  </c:pt>
                  <c:pt idx="6">
                    <c:v>190.21171510886322</c:v>
                  </c:pt>
                  <c:pt idx="7">
                    <c:v>215.47111079987775</c:v>
                  </c:pt>
                  <c:pt idx="8">
                    <c:v>236.58010999067199</c:v>
                  </c:pt>
                  <c:pt idx="9">
                    <c:v>262.16570260920247</c:v>
                  </c:pt>
                  <c:pt idx="10">
                    <c:v>285.32334249691723</c:v>
                  </c:pt>
                  <c:pt idx="11">
                    <c:v>315.13826043937121</c:v>
                  </c:pt>
                  <c:pt idx="12">
                    <c:v>332.82612689220059</c:v>
                  </c:pt>
                  <c:pt idx="13">
                    <c:v>358.87810396185239</c:v>
                  </c:pt>
                  <c:pt idx="14">
                    <c:v>395.37151248387147</c:v>
                  </c:pt>
                  <c:pt idx="15">
                    <c:v>417.64495286001113</c:v>
                  </c:pt>
                  <c:pt idx="16">
                    <c:v>438.24792544319382</c:v>
                  </c:pt>
                  <c:pt idx="17">
                    <c:v>471.27944087974271</c:v>
                  </c:pt>
                  <c:pt idx="18">
                    <c:v>503.81137836415809</c:v>
                  </c:pt>
                  <c:pt idx="19">
                    <c:v>535.63950845542729</c:v>
                  </c:pt>
                  <c:pt idx="20">
                    <c:v>548.3251098852744</c:v>
                  </c:pt>
                  <c:pt idx="21">
                    <c:v>576.76891017042976</c:v>
                  </c:pt>
                  <c:pt idx="22">
                    <c:v>604.49812268846335</c:v>
                  </c:pt>
                  <c:pt idx="23">
                    <c:v>651.87008006180076</c:v>
                  </c:pt>
                  <c:pt idx="24">
                    <c:v>677.81735201109473</c:v>
                  </c:pt>
                  <c:pt idx="25">
                    <c:v>702.70611436982051</c:v>
                  </c:pt>
                  <c:pt idx="26">
                    <c:v>725.94049827049548</c:v>
                  </c:pt>
                  <c:pt idx="27">
                    <c:v>772.9732538241401</c:v>
                  </c:pt>
                  <c:pt idx="28">
                    <c:v>794.37986858458203</c:v>
                  </c:pt>
                  <c:pt idx="29">
                    <c:v>841.80912164029382</c:v>
                  </c:pt>
                  <c:pt idx="30">
                    <c:v>860.34256930112792</c:v>
                  </c:pt>
                  <c:pt idx="31">
                    <c:v>908.21068692749714</c:v>
                  </c:pt>
                  <c:pt idx="32">
                    <c:v>924.16966952059124</c:v>
                  </c:pt>
                  <c:pt idx="33">
                    <c:v>971.44466907808851</c:v>
                  </c:pt>
                  <c:pt idx="34">
                    <c:v>1019.7469508557039</c:v>
                  </c:pt>
                  <c:pt idx="35">
                    <c:v>1031.4946425918454</c:v>
                  </c:pt>
                  <c:pt idx="36">
                    <c:v>1079.0005722671415</c:v>
                  </c:pt>
                  <c:pt idx="37">
                    <c:v>1126.9340606915935</c:v>
                  </c:pt>
                  <c:pt idx="38">
                    <c:v>1135.3372770822871</c:v>
                  </c:pt>
                  <c:pt idx="39">
                    <c:v>1182.0792402498926</c:v>
                  </c:pt>
                  <c:pt idx="40">
                    <c:v>1230.0333173389515</c:v>
                  </c:pt>
                  <c:pt idx="41">
                    <c:v>1234.6254000844986</c:v>
                  </c:pt>
                  <c:pt idx="42">
                    <c:v>1281.0934755675296</c:v>
                  </c:pt>
                  <c:pt idx="43">
                    <c:v>1327.9447949832627</c:v>
                  </c:pt>
                  <c:pt idx="44">
                    <c:v>1375.1564102506075</c:v>
                  </c:pt>
                  <c:pt idx="45">
                    <c:v>1423.1538752112724</c:v>
                  </c:pt>
                  <c:pt idx="46">
                    <c:v>1471.521743049879</c:v>
                  </c:pt>
                  <c:pt idx="47">
                    <c:v>1520.2707497331351</c:v>
                  </c:pt>
                  <c:pt idx="48">
                    <c:v>1569.4213588835169</c:v>
                  </c:pt>
                  <c:pt idx="49">
                    <c:v>1562.8513676044231</c:v>
                  </c:pt>
                  <c:pt idx="50">
                    <c:v>1610.4595627175263</c:v>
                  </c:pt>
                  <c:pt idx="51">
                    <c:v>1659.0316553496546</c:v>
                  </c:pt>
                  <c:pt idx="52">
                    <c:v>1707.7832270523918</c:v>
                  </c:pt>
                  <c:pt idx="53">
                    <c:v>1756.7538430487482</c:v>
                  </c:pt>
                  <c:pt idx="54">
                    <c:v>1806.421352700575</c:v>
                  </c:pt>
                  <c:pt idx="55">
                    <c:v>1856.8510983196088</c:v>
                  </c:pt>
                  <c:pt idx="56">
                    <c:v>1907.2451083252865</c:v>
                  </c:pt>
                  <c:pt idx="57">
                    <c:v>1958.5397295970147</c:v>
                  </c:pt>
                  <c:pt idx="58">
                    <c:v>2010.380204342239</c:v>
                  </c:pt>
                  <c:pt idx="59">
                    <c:v>2062.8507279999367</c:v>
                  </c:pt>
                  <c:pt idx="60">
                    <c:v>2116.0424532752354</c:v>
                  </c:pt>
                  <c:pt idx="61">
                    <c:v>2170.0534742018681</c:v>
                  </c:pt>
                  <c:pt idx="62">
                    <c:v>2224.9889476722306</c:v>
                  </c:pt>
                  <c:pt idx="63">
                    <c:v>2280.5200843098014</c:v>
                  </c:pt>
                  <c:pt idx="64">
                    <c:v>2336.7666846437173</c:v>
                  </c:pt>
                  <c:pt idx="65">
                    <c:v>2394.2982401470363</c:v>
                  </c:pt>
                  <c:pt idx="66">
                    <c:v>2453.2517181105968</c:v>
                  </c:pt>
                  <c:pt idx="67">
                    <c:v>2512.8922883400314</c:v>
                  </c:pt>
                  <c:pt idx="68">
                    <c:v>2573.8181698965809</c:v>
                  </c:pt>
                  <c:pt idx="69">
                    <c:v>2734.4309442252511</c:v>
                  </c:pt>
                  <c:pt idx="70">
                    <c:v>2801.1683841472072</c:v>
                  </c:pt>
                  <c:pt idx="71">
                    <c:v>2869.2608579703706</c:v>
                  </c:pt>
                  <c:pt idx="72">
                    <c:v>2939.4221066361092</c:v>
                  </c:pt>
                  <c:pt idx="73">
                    <c:v>3011.4028416043666</c:v>
                  </c:pt>
                  <c:pt idx="74">
                    <c:v>3085.9535682717769</c:v>
                  </c:pt>
                  <c:pt idx="75">
                    <c:v>3162.8672157494498</c:v>
                  </c:pt>
                  <c:pt idx="76">
                    <c:v>3242.4515539915369</c:v>
                  </c:pt>
                  <c:pt idx="77">
                    <c:v>3325.0427158541993</c:v>
                  </c:pt>
                  <c:pt idx="78">
                    <c:v>3410.5178543079378</c:v>
                  </c:pt>
                  <c:pt idx="79">
                    <c:v>3500.2652585787114</c:v>
                  </c:pt>
                  <c:pt idx="80">
                    <c:v>3593.7501461834181</c:v>
                  </c:pt>
                  <c:pt idx="81">
                    <c:v>3691.4680291307113</c:v>
                  </c:pt>
                  <c:pt idx="82">
                    <c:v>3794.4699163025807</c:v>
                  </c:pt>
                  <c:pt idx="83">
                    <c:v>3902.3821808166349</c:v>
                  </c:pt>
                  <c:pt idx="84">
                    <c:v>4016.9048999784641</c:v>
                  </c:pt>
                  <c:pt idx="85">
                    <c:v>4137.8277331786367</c:v>
                  </c:pt>
                  <c:pt idx="86">
                    <c:v>4266.0463692382227</c:v>
                  </c:pt>
                  <c:pt idx="87">
                    <c:v>4403.1055622416061</c:v>
                  </c:pt>
                  <c:pt idx="88">
                    <c:v>4549.6846535727336</c:v>
                  </c:pt>
                  <c:pt idx="89">
                    <c:v>4532.5171858029225</c:v>
                  </c:pt>
                  <c:pt idx="90">
                    <c:v>4695.1436971064832</c:v>
                  </c:pt>
                  <c:pt idx="91">
                    <c:v>4871.1892742269747</c:v>
                  </c:pt>
                  <c:pt idx="92">
                    <c:v>5062.8308974517759</c:v>
                  </c:pt>
                  <c:pt idx="93">
                    <c:v>5272.6806868341173</c:v>
                  </c:pt>
                  <c:pt idx="94">
                    <c:v>5503.8981788407755</c:v>
                  </c:pt>
                  <c:pt idx="95">
                    <c:v>5759.7880086411769</c:v>
                  </c:pt>
                  <c:pt idx="96">
                    <c:v>5817.7893681506448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b927_2!$A$9:$A$205</c:f>
              <c:numCache>
                <c:formatCode>General</c:formatCode>
                <c:ptCount val="197"/>
                <c:pt idx="0">
                  <c:v>-13.67</c:v>
                </c:pt>
                <c:pt idx="1">
                  <c:v>-14.31</c:v>
                </c:pt>
                <c:pt idx="2">
                  <c:v>-14.55</c:v>
                </c:pt>
                <c:pt idx="3">
                  <c:v>-14.65</c:v>
                </c:pt>
                <c:pt idx="4">
                  <c:v>-14.77</c:v>
                </c:pt>
                <c:pt idx="5">
                  <c:v>-14.77</c:v>
                </c:pt>
                <c:pt idx="6">
                  <c:v>-14.86</c:v>
                </c:pt>
                <c:pt idx="7">
                  <c:v>-15.07</c:v>
                </c:pt>
                <c:pt idx="8">
                  <c:v>-15.1</c:v>
                </c:pt>
                <c:pt idx="9">
                  <c:v>-15.16</c:v>
                </c:pt>
                <c:pt idx="10">
                  <c:v>-15.21</c:v>
                </c:pt>
                <c:pt idx="11">
                  <c:v>-15.31</c:v>
                </c:pt>
                <c:pt idx="12">
                  <c:v>-15.41</c:v>
                </c:pt>
                <c:pt idx="13">
                  <c:v>-15.51</c:v>
                </c:pt>
                <c:pt idx="14">
                  <c:v>-15.79</c:v>
                </c:pt>
                <c:pt idx="15">
                  <c:v>-15.93</c:v>
                </c:pt>
                <c:pt idx="16">
                  <c:v>-15.95</c:v>
                </c:pt>
                <c:pt idx="17">
                  <c:v>-16.05</c:v>
                </c:pt>
                <c:pt idx="18">
                  <c:v>-16.12</c:v>
                </c:pt>
                <c:pt idx="19">
                  <c:v>-16.12</c:v>
                </c:pt>
                <c:pt idx="20">
                  <c:v>-16.170000000000002</c:v>
                </c:pt>
                <c:pt idx="21">
                  <c:v>-16.22</c:v>
                </c:pt>
                <c:pt idx="22">
                  <c:v>-16.27</c:v>
                </c:pt>
                <c:pt idx="23">
                  <c:v>-16.36</c:v>
                </c:pt>
                <c:pt idx="24">
                  <c:v>-16.52</c:v>
                </c:pt>
                <c:pt idx="25">
                  <c:v>-16.57</c:v>
                </c:pt>
                <c:pt idx="26">
                  <c:v>-16.670000000000002</c:v>
                </c:pt>
                <c:pt idx="27">
                  <c:v>-16.71</c:v>
                </c:pt>
                <c:pt idx="28">
                  <c:v>-16.71</c:v>
                </c:pt>
                <c:pt idx="29">
                  <c:v>-16.79</c:v>
                </c:pt>
                <c:pt idx="30">
                  <c:v>-16.89</c:v>
                </c:pt>
                <c:pt idx="31">
                  <c:v>-16.89</c:v>
                </c:pt>
                <c:pt idx="32">
                  <c:v>-16.920000000000002</c:v>
                </c:pt>
                <c:pt idx="33">
                  <c:v>-16.920000000000002</c:v>
                </c:pt>
                <c:pt idx="34">
                  <c:v>-17.04</c:v>
                </c:pt>
                <c:pt idx="35">
                  <c:v>-17.37</c:v>
                </c:pt>
                <c:pt idx="36">
                  <c:v>-17.37</c:v>
                </c:pt>
                <c:pt idx="37">
                  <c:v>-17.39</c:v>
                </c:pt>
                <c:pt idx="38">
                  <c:v>-17.39</c:v>
                </c:pt>
                <c:pt idx="39">
                  <c:v>-17.46</c:v>
                </c:pt>
                <c:pt idx="40">
                  <c:v>-17.48</c:v>
                </c:pt>
                <c:pt idx="41">
                  <c:v>-17.48</c:v>
                </c:pt>
                <c:pt idx="42">
                  <c:v>-17.54</c:v>
                </c:pt>
                <c:pt idx="43">
                  <c:v>-17.579999999999998</c:v>
                </c:pt>
                <c:pt idx="44">
                  <c:v>-17.579999999999998</c:v>
                </c:pt>
                <c:pt idx="45">
                  <c:v>-17.63</c:v>
                </c:pt>
                <c:pt idx="46">
                  <c:v>-17.63</c:v>
                </c:pt>
                <c:pt idx="47">
                  <c:v>-17.77</c:v>
                </c:pt>
                <c:pt idx="48">
                  <c:v>-17.84</c:v>
                </c:pt>
                <c:pt idx="49">
                  <c:v>-17.91</c:v>
                </c:pt>
                <c:pt idx="50">
                  <c:v>-18.03</c:v>
                </c:pt>
                <c:pt idx="51">
                  <c:v>-18.059999999999999</c:v>
                </c:pt>
                <c:pt idx="52">
                  <c:v>-18.059999999999999</c:v>
                </c:pt>
                <c:pt idx="53">
                  <c:v>-18.059999999999999</c:v>
                </c:pt>
                <c:pt idx="54">
                  <c:v>-18.100000000000001</c:v>
                </c:pt>
                <c:pt idx="55">
                  <c:v>-18.16</c:v>
                </c:pt>
                <c:pt idx="56">
                  <c:v>-18.16</c:v>
                </c:pt>
                <c:pt idx="57">
                  <c:v>-18.16</c:v>
                </c:pt>
                <c:pt idx="58">
                  <c:v>-18.239999999999998</c:v>
                </c:pt>
                <c:pt idx="59">
                  <c:v>-18.48</c:v>
                </c:pt>
                <c:pt idx="60">
                  <c:v>-18.5</c:v>
                </c:pt>
                <c:pt idx="61">
                  <c:v>-18.55</c:v>
                </c:pt>
                <c:pt idx="62">
                  <c:v>-18.55</c:v>
                </c:pt>
                <c:pt idx="63">
                  <c:v>-18.63</c:v>
                </c:pt>
                <c:pt idx="64">
                  <c:v>-18.690000000000001</c:v>
                </c:pt>
                <c:pt idx="65">
                  <c:v>-18.690000000000001</c:v>
                </c:pt>
                <c:pt idx="66">
                  <c:v>-18.71</c:v>
                </c:pt>
                <c:pt idx="67">
                  <c:v>-18.71</c:v>
                </c:pt>
                <c:pt idx="68">
                  <c:v>-18.739999999999998</c:v>
                </c:pt>
                <c:pt idx="69">
                  <c:v>-18.82</c:v>
                </c:pt>
                <c:pt idx="70">
                  <c:v>-18.84</c:v>
                </c:pt>
                <c:pt idx="71">
                  <c:v>-18.84</c:v>
                </c:pt>
                <c:pt idx="72">
                  <c:v>-18.86</c:v>
                </c:pt>
                <c:pt idx="73">
                  <c:v>-18.93</c:v>
                </c:pt>
                <c:pt idx="74">
                  <c:v>-18.93</c:v>
                </c:pt>
                <c:pt idx="75">
                  <c:v>-18.96</c:v>
                </c:pt>
                <c:pt idx="76">
                  <c:v>-19.03</c:v>
                </c:pt>
                <c:pt idx="77">
                  <c:v>-19.03</c:v>
                </c:pt>
                <c:pt idx="78">
                  <c:v>-19.059999999999999</c:v>
                </c:pt>
                <c:pt idx="79">
                  <c:v>-19.100000000000001</c:v>
                </c:pt>
                <c:pt idx="80">
                  <c:v>-19.12</c:v>
                </c:pt>
                <c:pt idx="81">
                  <c:v>-19.12</c:v>
                </c:pt>
                <c:pt idx="82">
                  <c:v>-19.16</c:v>
                </c:pt>
                <c:pt idx="83">
                  <c:v>-19.18</c:v>
                </c:pt>
                <c:pt idx="84">
                  <c:v>-19.18</c:v>
                </c:pt>
                <c:pt idx="85">
                  <c:v>-19.18</c:v>
                </c:pt>
                <c:pt idx="86">
                  <c:v>-19.239999999999998</c:v>
                </c:pt>
                <c:pt idx="87">
                  <c:v>-19.239999999999998</c:v>
                </c:pt>
                <c:pt idx="88">
                  <c:v>-19.350000000000001</c:v>
                </c:pt>
                <c:pt idx="89">
                  <c:v>-19.350000000000001</c:v>
                </c:pt>
                <c:pt idx="90">
                  <c:v>-19.36</c:v>
                </c:pt>
                <c:pt idx="91">
                  <c:v>-19.420000000000002</c:v>
                </c:pt>
                <c:pt idx="92">
                  <c:v>-19.600000000000001</c:v>
                </c:pt>
                <c:pt idx="93">
                  <c:v>-19.600000000000001</c:v>
                </c:pt>
                <c:pt idx="94">
                  <c:v>-19.64</c:v>
                </c:pt>
                <c:pt idx="95">
                  <c:v>-19.739999999999998</c:v>
                </c:pt>
                <c:pt idx="96">
                  <c:v>-19.89</c:v>
                </c:pt>
                <c:pt idx="97">
                  <c:v>-19.89</c:v>
                </c:pt>
                <c:pt idx="98">
                  <c:v>-19.98</c:v>
                </c:pt>
                <c:pt idx="99">
                  <c:v>-20.32</c:v>
                </c:pt>
                <c:pt idx="100">
                  <c:v>-20.34</c:v>
                </c:pt>
                <c:pt idx="101">
                  <c:v>-20.38</c:v>
                </c:pt>
                <c:pt idx="102">
                  <c:v>-20.71</c:v>
                </c:pt>
                <c:pt idx="103">
                  <c:v>-20.71</c:v>
                </c:pt>
                <c:pt idx="104">
                  <c:v>-20.99</c:v>
                </c:pt>
                <c:pt idx="105">
                  <c:v>-21.03</c:v>
                </c:pt>
                <c:pt idx="106">
                  <c:v>-21.51</c:v>
                </c:pt>
                <c:pt idx="107">
                  <c:v>-21.75</c:v>
                </c:pt>
                <c:pt idx="108">
                  <c:v>-21.75</c:v>
                </c:pt>
                <c:pt idx="109">
                  <c:v>-21.82</c:v>
                </c:pt>
                <c:pt idx="110">
                  <c:v>-22.13</c:v>
                </c:pt>
              </c:numCache>
            </c:numRef>
          </c:xVal>
          <c:yVal>
            <c:numRef>
              <c:f>b927_2!$D$9:$D$205</c:f>
              <c:numCache>
                <c:formatCode>0.00E+00</c:formatCode>
                <c:ptCount val="197"/>
                <c:pt idx="0">
                  <c:v>150.53908012648247</c:v>
                </c:pt>
                <c:pt idx="1">
                  <c:v>231.18714604850129</c:v>
                </c:pt>
                <c:pt idx="2">
                  <c:v>315.20208995088865</c:v>
                </c:pt>
                <c:pt idx="3">
                  <c:v>401.14181805132279</c:v>
                </c:pt>
                <c:pt idx="4">
                  <c:v>487.6744599535495</c:v>
                </c:pt>
                <c:pt idx="5">
                  <c:v>576.15460399501887</c:v>
                </c:pt>
                <c:pt idx="6">
                  <c:v>664.61154777964862</c:v>
                </c:pt>
                <c:pt idx="7">
                  <c:v>752.65807243825168</c:v>
                </c:pt>
                <c:pt idx="8">
                  <c:v>843.40820864296404</c:v>
                </c:pt>
                <c:pt idx="9">
                  <c:v>934.72538395311369</c:v>
                </c:pt>
                <c:pt idx="10">
                  <c:v>1027.0551099690585</c:v>
                </c:pt>
                <c:pt idx="11">
                  <c:v>1119.735417820076</c:v>
                </c:pt>
                <c:pt idx="12">
                  <c:v>1213.3263588564373</c:v>
                </c:pt>
                <c:pt idx="13">
                  <c:v>1307.8459303836887</c:v>
                </c:pt>
                <c:pt idx="14">
                  <c:v>1400.9160159846413</c:v>
                </c:pt>
                <c:pt idx="15">
                  <c:v>1496.6862432720086</c:v>
                </c:pt>
                <c:pt idx="16">
                  <c:v>1595.1754461270166</c:v>
                </c:pt>
                <c:pt idx="17">
                  <c:v>1693.5275987562279</c:v>
                </c:pt>
                <c:pt idx="18">
                  <c:v>1793.3718542120164</c:v>
                </c:pt>
                <c:pt idx="19">
                  <c:v>1895.3901954147054</c:v>
                </c:pt>
                <c:pt idx="20">
                  <c:v>1997.7539386095673</c:v>
                </c:pt>
                <c:pt idx="21">
                  <c:v>2101.2558991613869</c:v>
                </c:pt>
                <c:pt idx="22">
                  <c:v>2205.9218623453535</c:v>
                </c:pt>
                <c:pt idx="23">
                  <c:v>2311.1072688098084</c:v>
                </c:pt>
                <c:pt idx="24">
                  <c:v>2416.2385465630741</c:v>
                </c:pt>
                <c:pt idx="25">
                  <c:v>2524.5125919938778</c:v>
                </c:pt>
                <c:pt idx="26">
                  <c:v>2633.1252929791349</c:v>
                </c:pt>
                <c:pt idx="27">
                  <c:v>2744.1562324869551</c:v>
                </c:pt>
                <c:pt idx="28">
                  <c:v>2857.3041064060872</c:v>
                </c:pt>
                <c:pt idx="29">
                  <c:v>2970.2831826416532</c:v>
                </c:pt>
                <c:pt idx="30">
                  <c:v>3084.2313622172896</c:v>
                </c:pt>
                <c:pt idx="31">
                  <c:v>3201.6490777781951</c:v>
                </c:pt>
                <c:pt idx="32">
                  <c:v>3319.945009643709</c:v>
                </c:pt>
                <c:pt idx="33">
                  <c:v>3440.3929428278566</c:v>
                </c:pt>
                <c:pt idx="34">
                  <c:v>3559.8769085525278</c:v>
                </c:pt>
                <c:pt idx="35">
                  <c:v>3675.9388591831935</c:v>
                </c:pt>
                <c:pt idx="36">
                  <c:v>3801.2371875434674</c:v>
                </c:pt>
                <c:pt idx="37">
                  <c:v>3927.7513887276154</c:v>
                </c:pt>
                <c:pt idx="38">
                  <c:v>4056.5063308309354</c:v>
                </c:pt>
                <c:pt idx="39">
                  <c:v>4185.3227565218567</c:v>
                </c:pt>
                <c:pt idx="40">
                  <c:v>4317.2253427975584</c:v>
                </c:pt>
                <c:pt idx="41">
                  <c:v>4451.5382399959644</c:v>
                </c:pt>
                <c:pt idx="42">
                  <c:v>4586.2745678894598</c:v>
                </c:pt>
                <c:pt idx="43">
                  <c:v>4723.5236129426121</c:v>
                </c:pt>
                <c:pt idx="44">
                  <c:v>4863.8959620295036</c:v>
                </c:pt>
                <c:pt idx="45">
                  <c:v>5005.0855193017178</c:v>
                </c:pt>
                <c:pt idx="46">
                  <c:v>5149.8106711284454</c:v>
                </c:pt>
                <c:pt idx="47">
                  <c:v>5292.9721818636872</c:v>
                </c:pt>
                <c:pt idx="48">
                  <c:v>5440.3330678044395</c:v>
                </c:pt>
                <c:pt idx="49">
                  <c:v>5590.0714393489761</c:v>
                </c:pt>
                <c:pt idx="50">
                  <c:v>5740.7338610419256</c:v>
                </c:pt>
                <c:pt idx="51">
                  <c:v>5896.6884983872687</c:v>
                </c:pt>
                <c:pt idx="52">
                  <c:v>6056.2579448446904</c:v>
                </c:pt>
                <c:pt idx="53">
                  <c:v>6218.6026508160667</c:v>
                </c:pt>
                <c:pt idx="54">
                  <c:v>6382.5612199285206</c:v>
                </c:pt>
                <c:pt idx="55">
                  <c:v>6548.832522947303</c:v>
                </c:pt>
                <c:pt idx="56">
                  <c:v>6720.1141231450483</c:v>
                </c:pt>
                <c:pt idx="57">
                  <c:v>6894.5974333060676</c:v>
                </c:pt>
                <c:pt idx="58">
                  <c:v>7069.7733041505981</c:v>
                </c:pt>
                <c:pt idx="59">
                  <c:v>7242.6669902262347</c:v>
                </c:pt>
                <c:pt idx="60">
                  <c:v>7426.7857867262255</c:v>
                </c:pt>
                <c:pt idx="61">
                  <c:v>7613.520096203406</c:v>
                </c:pt>
                <c:pt idx="62">
                  <c:v>7805.9925915550639</c:v>
                </c:pt>
                <c:pt idx="63">
                  <c:v>7999.4876224176005</c:v>
                </c:pt>
                <c:pt idx="64">
                  <c:v>8197.9085265950816</c:v>
                </c:pt>
                <c:pt idx="65">
                  <c:v>8403.0725063034952</c:v>
                </c:pt>
                <c:pt idx="66">
                  <c:v>8612.0591189858405</c:v>
                </c:pt>
                <c:pt idx="67">
                  <c:v>8826.6567380079559</c:v>
                </c:pt>
                <c:pt idx="68">
                  <c:v>9045.1111631113363</c:v>
                </c:pt>
                <c:pt idx="69">
                  <c:v>9266.8064225844228</c:v>
                </c:pt>
                <c:pt idx="70">
                  <c:v>9496.4755911088178</c:v>
                </c:pt>
                <c:pt idx="71">
                  <c:v>9732.8068295099129</c:v>
                </c:pt>
                <c:pt idx="72">
                  <c:v>9974.4450941360628</c:v>
                </c:pt>
                <c:pt idx="73">
                  <c:v>10220.421796268416</c:v>
                </c:pt>
                <c:pt idx="74">
                  <c:v>10476.179858135971</c:v>
                </c:pt>
                <c:pt idx="75">
                  <c:v>10737.851472266568</c:v>
                </c:pt>
                <c:pt idx="76">
                  <c:v>11005.368728494881</c:v>
                </c:pt>
                <c:pt idx="77">
                  <c:v>11284.033759665206</c:v>
                </c:pt>
                <c:pt idx="78">
                  <c:v>11569.935002827151</c:v>
                </c:pt>
                <c:pt idx="79">
                  <c:v>11864.487266083661</c:v>
                </c:pt>
                <c:pt idx="80">
                  <c:v>12169.652467527794</c:v>
                </c:pt>
                <c:pt idx="81">
                  <c:v>12486.109393664694</c:v>
                </c:pt>
                <c:pt idx="82">
                  <c:v>12811.823954678293</c:v>
                </c:pt>
                <c:pt idx="83">
                  <c:v>13150.366574424954</c:v>
                </c:pt>
                <c:pt idx="84">
                  <c:v>13502.656885473385</c:v>
                </c:pt>
                <c:pt idx="85">
                  <c:v>13868.765978181598</c:v>
                </c:pt>
                <c:pt idx="86">
                  <c:v>14246.978694883284</c:v>
                </c:pt>
                <c:pt idx="87">
                  <c:v>14644.255046284183</c:v>
                </c:pt>
                <c:pt idx="88">
                  <c:v>15053.81736379508</c:v>
                </c:pt>
                <c:pt idx="89">
                  <c:v>15488.062418195314</c:v>
                </c:pt>
                <c:pt idx="90">
                  <c:v>15942.998906972764</c:v>
                </c:pt>
                <c:pt idx="91">
                  <c:v>16418.765531111425</c:v>
                </c:pt>
                <c:pt idx="92">
                  <c:v>16913.950134722349</c:v>
                </c:pt>
                <c:pt idx="93">
                  <c:v>17447.500224691412</c:v>
                </c:pt>
                <c:pt idx="94">
                  <c:v>18011.207058854226</c:v>
                </c:pt>
                <c:pt idx="95">
                  <c:v>18608.008972293122</c:v>
                </c:pt>
                <c:pt idx="96">
                  <c:v>19243.179350761013</c:v>
                </c:pt>
                <c:pt idx="97">
                  <c:v>19934.94653871626</c:v>
                </c:pt>
                <c:pt idx="98">
                  <c:v>20676.567199600406</c:v>
                </c:pt>
                <c:pt idx="99">
                  <c:v>21466.127659155569</c:v>
                </c:pt>
                <c:pt idx="100">
                  <c:v>22354.387264211058</c:v>
                </c:pt>
                <c:pt idx="101">
                  <c:v>23335.010148346817</c:v>
                </c:pt>
                <c:pt idx="102">
                  <c:v>24409.100884943386</c:v>
                </c:pt>
                <c:pt idx="103">
                  <c:v>25655.561060483004</c:v>
                </c:pt>
                <c:pt idx="104">
                  <c:v>27070.465224490144</c:v>
                </c:pt>
                <c:pt idx="105">
                  <c:v>28768.725677133953</c:v>
                </c:pt>
                <c:pt idx="106">
                  <c:v>30803.687530442738</c:v>
                </c:pt>
                <c:pt idx="107">
                  <c:v>33461.773134319643</c:v>
                </c:pt>
                <c:pt idx="108">
                  <c:v>37246.621774735002</c:v>
                </c:pt>
                <c:pt idx="109">
                  <c:v>43708.441709109771</c:v>
                </c:pt>
                <c:pt idx="110">
                  <c:v>0</c:v>
                </c:pt>
              </c:numCache>
            </c:numRef>
          </c:yVal>
          <c:smooth val="0"/>
        </c:ser>
        <c:ser>
          <c:idx val="16"/>
          <c:order val="13"/>
          <c:tx>
            <c:v>B928 Filter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b928_2!$K$9:$K$105</c:f>
                <c:numCache>
                  <c:formatCode>General</c:formatCode>
                  <c:ptCount val="97"/>
                  <c:pt idx="0">
                    <c:v>32.675059787092628</c:v>
                  </c:pt>
                  <c:pt idx="1">
                    <c:v>41.367799454635836</c:v>
                  </c:pt>
                  <c:pt idx="2">
                    <c:v>52.103854216155106</c:v>
                  </c:pt>
                  <c:pt idx="3">
                    <c:v>63.862652529415257</c:v>
                  </c:pt>
                  <c:pt idx="4">
                    <c:v>73.839572448173413</c:v>
                  </c:pt>
                  <c:pt idx="5">
                    <c:v>79.127631630471441</c:v>
                  </c:pt>
                  <c:pt idx="6">
                    <c:v>92.617265179361667</c:v>
                  </c:pt>
                  <c:pt idx="7">
                    <c:v>104.28274970822406</c:v>
                  </c:pt>
                  <c:pt idx="8">
                    <c:v>112.97338794742241</c:v>
                  </c:pt>
                  <c:pt idx="9">
                    <c:v>124.08180593304134</c:v>
                  </c:pt>
                  <c:pt idx="10">
                    <c:v>137.7061009915802</c:v>
                  </c:pt>
                  <c:pt idx="11">
                    <c:v>145.76518147523163</c:v>
                  </c:pt>
                  <c:pt idx="12">
                    <c:v>155.44672923576499</c:v>
                  </c:pt>
                  <c:pt idx="13">
                    <c:v>166.96472406103553</c:v>
                  </c:pt>
                  <c:pt idx="14">
                    <c:v>180.27195809444964</c:v>
                  </c:pt>
                  <c:pt idx="15">
                    <c:v>195.41624928645962</c:v>
                  </c:pt>
                  <c:pt idx="16">
                    <c:v>213.08450641977291</c:v>
                  </c:pt>
                  <c:pt idx="17">
                    <c:v>220.47577176943474</c:v>
                  </c:pt>
                  <c:pt idx="18">
                    <c:v>228.97831867122966</c:v>
                  </c:pt>
                  <c:pt idx="19">
                    <c:v>251.95222680347442</c:v>
                  </c:pt>
                  <c:pt idx="20">
                    <c:v>263.16191461968651</c:v>
                  </c:pt>
                  <c:pt idx="21">
                    <c:v>275.46968257150814</c:v>
                  </c:pt>
                  <c:pt idx="22">
                    <c:v>289.21223082197582</c:v>
                  </c:pt>
                  <c:pt idx="23">
                    <c:v>304.18897860824256</c:v>
                  </c:pt>
                  <c:pt idx="24">
                    <c:v>320.40653008828662</c:v>
                  </c:pt>
                  <c:pt idx="25">
                    <c:v>320.3503091312212</c:v>
                  </c:pt>
                  <c:pt idx="26">
                    <c:v>338.37463556864634</c:v>
                  </c:pt>
                  <c:pt idx="27">
                    <c:v>358.20490849391393</c:v>
                  </c:pt>
                  <c:pt idx="28">
                    <c:v>379.93852698858984</c:v>
                  </c:pt>
                  <c:pt idx="29">
                    <c:v>381.74179729618834</c:v>
                  </c:pt>
                  <c:pt idx="30">
                    <c:v>405.55330859634569</c:v>
                  </c:pt>
                  <c:pt idx="31">
                    <c:v>408.68188678491782</c:v>
                  </c:pt>
                  <c:pt idx="32">
                    <c:v>434.92468963058428</c:v>
                  </c:pt>
                  <c:pt idx="33">
                    <c:v>439.29723985890928</c:v>
                  </c:pt>
                  <c:pt idx="34">
                    <c:v>468.22299807962452</c:v>
                  </c:pt>
                  <c:pt idx="35">
                    <c:v>473.62971368082208</c:v>
                  </c:pt>
                  <c:pt idx="36">
                    <c:v>505.72558918744903</c:v>
                  </c:pt>
                  <c:pt idx="37">
                    <c:v>541.3820617804696</c:v>
                  </c:pt>
                  <c:pt idx="38">
                    <c:v>547.98700444426754</c:v>
                  </c:pt>
                  <c:pt idx="39">
                    <c:v>555.32493789816351</c:v>
                  </c:pt>
                  <c:pt idx="40">
                    <c:v>563.36823097413992</c:v>
                  </c:pt>
                  <c:pt idx="41">
                    <c:v>603.55889767488713</c:v>
                  </c:pt>
                  <c:pt idx="42">
                    <c:v>612.64562951129642</c:v>
                  </c:pt>
                  <c:pt idx="43">
                    <c:v>622.48076678026143</c:v>
                  </c:pt>
                  <c:pt idx="44">
                    <c:v>667.97710259582936</c:v>
                  </c:pt>
                  <c:pt idx="45">
                    <c:v>678.85200355551081</c:v>
                  </c:pt>
                  <c:pt idx="46">
                    <c:v>690.34537452573124</c:v>
                  </c:pt>
                  <c:pt idx="47">
                    <c:v>742.12613369097608</c:v>
                  </c:pt>
                  <c:pt idx="48">
                    <c:v>754.66311401589815</c:v>
                  </c:pt>
                  <c:pt idx="49">
                    <c:v>767.87689754896735</c:v>
                  </c:pt>
                  <c:pt idx="50">
                    <c:v>781.54955508094326</c:v>
                  </c:pt>
                  <c:pt idx="51">
                    <c:v>841.33965480078837</c:v>
                  </c:pt>
                  <c:pt idx="52">
                    <c:v>856.30941660464839</c:v>
                  </c:pt>
                  <c:pt idx="53">
                    <c:v>871.96359328765811</c:v>
                  </c:pt>
                  <c:pt idx="54">
                    <c:v>887.88936284861632</c:v>
                  </c:pt>
                  <c:pt idx="55">
                    <c:v>904.42939029642264</c:v>
                  </c:pt>
                  <c:pt idx="56">
                    <c:v>974.10233139703598</c:v>
                  </c:pt>
                  <c:pt idx="57">
                    <c:v>991.97100570386635</c:v>
                  </c:pt>
                  <c:pt idx="58">
                    <c:v>1010.0719648498921</c:v>
                  </c:pt>
                  <c:pt idx="59">
                    <c:v>1028.7455777243063</c:v>
                  </c:pt>
                  <c:pt idx="60">
                    <c:v>1108.6862772327711</c:v>
                  </c:pt>
                  <c:pt idx="61">
                    <c:v>1128.4529106377292</c:v>
                  </c:pt>
                  <c:pt idx="62">
                    <c:v>1148.731417543011</c:v>
                  </c:pt>
                  <c:pt idx="63">
                    <c:v>1169.0812592415691</c:v>
                  </c:pt>
                  <c:pt idx="64">
                    <c:v>1259.6195578743318</c:v>
                  </c:pt>
                  <c:pt idx="65">
                    <c:v>1280.900935843051</c:v>
                  </c:pt>
                  <c:pt idx="66">
                    <c:v>1302.2897061333656</c:v>
                  </c:pt>
                  <c:pt idx="67">
                    <c:v>1402.6613872605294</c:v>
                  </c:pt>
                  <c:pt idx="68">
                    <c:v>1424.1353526171097</c:v>
                  </c:pt>
                  <c:pt idx="69">
                    <c:v>1445.6618138854931</c:v>
                  </c:pt>
                  <c:pt idx="70">
                    <c:v>1555.2065295183656</c:v>
                  </c:pt>
                  <c:pt idx="71">
                    <c:v>1576.1312426629956</c:v>
                  </c:pt>
                  <c:pt idx="72">
                    <c:v>1596.3121007206018</c:v>
                  </c:pt>
                  <c:pt idx="73">
                    <c:v>1713.132511571471</c:v>
                  </c:pt>
                  <c:pt idx="74">
                    <c:v>1838.2921546716411</c:v>
                  </c:pt>
                  <c:pt idx="75">
                    <c:v>1854.6427548828615</c:v>
                  </c:pt>
                  <c:pt idx="76">
                    <c:v>1985.0767161767728</c:v>
                  </c:pt>
                  <c:pt idx="77">
                    <c:v>1996.6090479343909</c:v>
                  </c:pt>
                  <c:pt idx="78">
                    <c:v>2129.4032993095307</c:v>
                  </c:pt>
                  <c:pt idx="79">
                    <c:v>2266.849153665793</c:v>
                  </c:pt>
                  <c:pt idx="80">
                    <c:v>2407.1566268605884</c:v>
                  </c:pt>
                  <c:pt idx="81">
                    <c:v>2548.210481422595</c:v>
                  </c:pt>
                  <c:pt idx="82">
                    <c:v>2687.4046464135054</c:v>
                  </c:pt>
                  <c:pt idx="83">
                    <c:v>2820.9268208727285</c:v>
                  </c:pt>
                  <c:pt idx="84">
                    <c:v>3133.8902134205618</c:v>
                  </c:pt>
                  <c:pt idx="85">
                    <c:v>3455.511221901897</c:v>
                  </c:pt>
                  <c:pt idx="86">
                    <c:v>3771.5810181902675</c:v>
                  </c:pt>
                  <c:pt idx="87">
                    <c:v>4321.0231907555881</c:v>
                  </c:pt>
                  <c:pt idx="88">
                    <c:v>5152.4079618570677</c:v>
                  </c:pt>
                  <c:pt idx="89">
                    <c:v>6288.4216538832734</c:v>
                  </c:pt>
                  <c:pt idx="90">
                    <c:v>10551.34794752575</c:v>
                  </c:pt>
                  <c:pt idx="91">
                    <c:v>0</c:v>
                  </c:pt>
                </c:numCache>
              </c:numRef>
            </c:plus>
            <c:minus>
              <c:numRef>
                <c:f>b928_2!$J$9:$J$105</c:f>
                <c:numCache>
                  <c:formatCode>General</c:formatCode>
                  <c:ptCount val="97"/>
                  <c:pt idx="0">
                    <c:v>33.160814562490508</c:v>
                  </c:pt>
                  <c:pt idx="1">
                    <c:v>39.131934898915453</c:v>
                  </c:pt>
                  <c:pt idx="2">
                    <c:v>45.272773916296117</c:v>
                  </c:pt>
                  <c:pt idx="3">
                    <c:v>53.559987149553997</c:v>
                  </c:pt>
                  <c:pt idx="4">
                    <c:v>61.362404777039934</c:v>
                  </c:pt>
                  <c:pt idx="5">
                    <c:v>70.821877992903325</c:v>
                  </c:pt>
                  <c:pt idx="6">
                    <c:v>80.622069631266982</c:v>
                  </c:pt>
                  <c:pt idx="7">
                    <c:v>88.151122739024743</c:v>
                  </c:pt>
                  <c:pt idx="8">
                    <c:v>100.4401664456857</c:v>
                  </c:pt>
                  <c:pt idx="9">
                    <c:v>107.87484101900944</c:v>
                  </c:pt>
                  <c:pt idx="10">
                    <c:v>117.74778197845497</c:v>
                  </c:pt>
                  <c:pt idx="11">
                    <c:v>130.54089624832099</c:v>
                  </c:pt>
                  <c:pt idx="12">
                    <c:v>142.80895069389484</c:v>
                  </c:pt>
                  <c:pt idx="13">
                    <c:v>154.30534566494197</c:v>
                  </c:pt>
                  <c:pt idx="14">
                    <c:v>165.01040660099414</c:v>
                  </c:pt>
                  <c:pt idx="15">
                    <c:v>174.83396763692079</c:v>
                  </c:pt>
                  <c:pt idx="16">
                    <c:v>190.24182563333665</c:v>
                  </c:pt>
                  <c:pt idx="17">
                    <c:v>198.48151317506085</c:v>
                  </c:pt>
                  <c:pt idx="18">
                    <c:v>212.93396669389082</c:v>
                  </c:pt>
                  <c:pt idx="19">
                    <c:v>227.16092904302349</c:v>
                  </c:pt>
                  <c:pt idx="20">
                    <c:v>241.11039242885414</c:v>
                  </c:pt>
                  <c:pt idx="21">
                    <c:v>245.88898785173598</c:v>
                  </c:pt>
                  <c:pt idx="22">
                    <c:v>258.46017647762523</c:v>
                  </c:pt>
                  <c:pt idx="23">
                    <c:v>280.34219656245335</c:v>
                  </c:pt>
                  <c:pt idx="24">
                    <c:v>292.47065300765746</c:v>
                  </c:pt>
                  <c:pt idx="25">
                    <c:v>304.05114908598148</c:v>
                  </c:pt>
                  <c:pt idx="26">
                    <c:v>315.14035164797707</c:v>
                  </c:pt>
                  <c:pt idx="27">
                    <c:v>325.80727020057441</c:v>
                  </c:pt>
                  <c:pt idx="28">
                    <c:v>347.90409968627625</c:v>
                  </c:pt>
                  <c:pt idx="29">
                    <c:v>357.5606068409142</c:v>
                  </c:pt>
                  <c:pt idx="30">
                    <c:v>380.1707106496857</c:v>
                  </c:pt>
                  <c:pt idx="31">
                    <c:v>389.03710982825493</c:v>
                  </c:pt>
                  <c:pt idx="32">
                    <c:v>411.92448087961168</c:v>
                  </c:pt>
                  <c:pt idx="33">
                    <c:v>419.82819663402455</c:v>
                  </c:pt>
                  <c:pt idx="34">
                    <c:v>442.95024610651893</c:v>
                  </c:pt>
                  <c:pt idx="35">
                    <c:v>449.92165411548376</c:v>
                  </c:pt>
                  <c:pt idx="36">
                    <c:v>473.12302196599575</c:v>
                  </c:pt>
                  <c:pt idx="37">
                    <c:v>479.25188622561745</c:v>
                  </c:pt>
                  <c:pt idx="38">
                    <c:v>502.56403954902055</c:v>
                  </c:pt>
                  <c:pt idx="39">
                    <c:v>526.5002706368241</c:v>
                  </c:pt>
                  <c:pt idx="40">
                    <c:v>531.32345825692641</c:v>
                  </c:pt>
                  <c:pt idx="41">
                    <c:v>555.31272193874747</c:v>
                  </c:pt>
                  <c:pt idx="42">
                    <c:v>579.80795259491094</c:v>
                  </c:pt>
                  <c:pt idx="43">
                    <c:v>605.13804665711041</c:v>
                  </c:pt>
                  <c:pt idx="44">
                    <c:v>608.09062431145924</c:v>
                  </c:pt>
                  <c:pt idx="45">
                    <c:v>633.3819893807638</c:v>
                  </c:pt>
                  <c:pt idx="46">
                    <c:v>659.44472211192669</c:v>
                  </c:pt>
                  <c:pt idx="47">
                    <c:v>685.99102065350121</c:v>
                  </c:pt>
                  <c:pt idx="48">
                    <c:v>713.38394678187638</c:v>
                  </c:pt>
                  <c:pt idx="49">
                    <c:v>714.42190260383688</c:v>
                  </c:pt>
                  <c:pt idx="50">
                    <c:v>742.07005217060259</c:v>
                  </c:pt>
                  <c:pt idx="51">
                    <c:v>770.56948505353967</c:v>
                  </c:pt>
                  <c:pt idx="52">
                    <c:v>799.98673013417374</c:v>
                  </c:pt>
                  <c:pt idx="53">
                    <c:v>830.22727938826677</c:v>
                  </c:pt>
                  <c:pt idx="54">
                    <c:v>861.3666959111813</c:v>
                  </c:pt>
                  <c:pt idx="55">
                    <c:v>860.87072850999573</c:v>
                  </c:pt>
                  <c:pt idx="56">
                    <c:v>892.81121249523369</c:v>
                  </c:pt>
                  <c:pt idx="57">
                    <c:v>925.94013188568465</c:v>
                  </c:pt>
                  <c:pt idx="58">
                    <c:v>960.54644696819264</c:v>
                  </c:pt>
                  <c:pt idx="59">
                    <c:v>996.42812685676768</c:v>
                  </c:pt>
                  <c:pt idx="60">
                    <c:v>1033.9026312662068</c:v>
                  </c:pt>
                  <c:pt idx="61">
                    <c:v>1033.2679100645341</c:v>
                  </c:pt>
                  <c:pt idx="62">
                    <c:v>1072.4927983998657</c:v>
                  </c:pt>
                  <c:pt idx="63">
                    <c:v>1113.6602116752049</c:v>
                  </c:pt>
                  <c:pt idx="64">
                    <c:v>1156.9976611098059</c:v>
                  </c:pt>
                  <c:pt idx="65">
                    <c:v>1202.5874697093261</c:v>
                  </c:pt>
                  <c:pt idx="66">
                    <c:v>1251.0753363719136</c:v>
                  </c:pt>
                  <c:pt idx="67">
                    <c:v>1253.7273410550897</c:v>
                  </c:pt>
                  <c:pt idx="68">
                    <c:v>1306.2121603050996</c:v>
                  </c:pt>
                  <c:pt idx="69">
                    <c:v>1362.1460700365908</c:v>
                  </c:pt>
                  <c:pt idx="70">
                    <c:v>1422.3788632305875</c:v>
                  </c:pt>
                  <c:pt idx="71">
                    <c:v>1487.1349713318023</c:v>
                  </c:pt>
                  <c:pt idx="72">
                    <c:v>1498.4871519615567</c:v>
                  </c:pt>
                  <c:pt idx="73">
                    <c:v>1571.5395818985598</c:v>
                  </c:pt>
                  <c:pt idx="74">
                    <c:v>1651.2293734544394</c:v>
                  </c:pt>
                  <c:pt idx="75">
                    <c:v>1673.436213301173</c:v>
                  </c:pt>
                  <c:pt idx="76">
                    <c:v>1766.5084053902192</c:v>
                  </c:pt>
                  <c:pt idx="77">
                    <c:v>1870.1989866041413</c:v>
                  </c:pt>
                  <c:pt idx="78">
                    <c:v>1911.4443927885834</c:v>
                  </c:pt>
                  <c:pt idx="79">
                    <c:v>2038.127025945425</c:v>
                  </c:pt>
                  <c:pt idx="80">
                    <c:v>2100.5066477468658</c:v>
                  </c:pt>
                  <c:pt idx="81">
                    <c:v>2261.8551318433492</c:v>
                  </c:pt>
                  <c:pt idx="82">
                    <c:v>2358.3543470220034</c:v>
                  </c:pt>
                  <c:pt idx="83">
                    <c:v>2478.4114362995388</c:v>
                  </c:pt>
                  <c:pt idx="84">
                    <c:v>2630.3372609752782</c:v>
                  </c:pt>
                  <c:pt idx="85">
                    <c:v>2826.6092948261553</c:v>
                  </c:pt>
                  <c:pt idx="86">
                    <c:v>3088.5243685196906</c:v>
                  </c:pt>
                  <c:pt idx="87">
                    <c:v>3325.2605018909521</c:v>
                  </c:pt>
                  <c:pt idx="88">
                    <c:v>3849.8978875126945</c:v>
                  </c:pt>
                  <c:pt idx="89">
                    <c:v>4393.8489961226005</c:v>
                  </c:pt>
                  <c:pt idx="90">
                    <c:v>5523.118859332867</c:v>
                  </c:pt>
                  <c:pt idx="9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b928_2!$A$9:$A$205</c:f>
              <c:numCache>
                <c:formatCode>General</c:formatCode>
                <c:ptCount val="197"/>
                <c:pt idx="0">
                  <c:v>-12.91</c:v>
                </c:pt>
                <c:pt idx="1">
                  <c:v>-13.7</c:v>
                </c:pt>
                <c:pt idx="2">
                  <c:v>-13.83</c:v>
                </c:pt>
                <c:pt idx="3">
                  <c:v>-14.15</c:v>
                </c:pt>
                <c:pt idx="4">
                  <c:v>-14.32</c:v>
                </c:pt>
                <c:pt idx="5">
                  <c:v>-14.36</c:v>
                </c:pt>
                <c:pt idx="6">
                  <c:v>-14.72</c:v>
                </c:pt>
                <c:pt idx="7">
                  <c:v>-14.86</c:v>
                </c:pt>
                <c:pt idx="8">
                  <c:v>-14.88</c:v>
                </c:pt>
                <c:pt idx="9">
                  <c:v>-14.88</c:v>
                </c:pt>
                <c:pt idx="10">
                  <c:v>-14.9</c:v>
                </c:pt>
                <c:pt idx="11">
                  <c:v>-14.92</c:v>
                </c:pt>
                <c:pt idx="12">
                  <c:v>-14.92</c:v>
                </c:pt>
                <c:pt idx="13">
                  <c:v>-15.1</c:v>
                </c:pt>
                <c:pt idx="14">
                  <c:v>-15.14</c:v>
                </c:pt>
                <c:pt idx="15">
                  <c:v>-15.29</c:v>
                </c:pt>
                <c:pt idx="16">
                  <c:v>-15.31</c:v>
                </c:pt>
                <c:pt idx="17">
                  <c:v>-15.52</c:v>
                </c:pt>
                <c:pt idx="18">
                  <c:v>-15.54</c:v>
                </c:pt>
                <c:pt idx="19">
                  <c:v>-15.92</c:v>
                </c:pt>
                <c:pt idx="20">
                  <c:v>-15.94</c:v>
                </c:pt>
                <c:pt idx="21">
                  <c:v>-15.97</c:v>
                </c:pt>
                <c:pt idx="22">
                  <c:v>-15.99</c:v>
                </c:pt>
                <c:pt idx="23">
                  <c:v>-16.100000000000001</c:v>
                </c:pt>
                <c:pt idx="24">
                  <c:v>-16.13</c:v>
                </c:pt>
                <c:pt idx="25">
                  <c:v>-16.149999999999999</c:v>
                </c:pt>
                <c:pt idx="26">
                  <c:v>-16.27</c:v>
                </c:pt>
                <c:pt idx="27">
                  <c:v>-16.27</c:v>
                </c:pt>
                <c:pt idx="28">
                  <c:v>-16.350000000000001</c:v>
                </c:pt>
                <c:pt idx="29">
                  <c:v>-16.350000000000001</c:v>
                </c:pt>
                <c:pt idx="30">
                  <c:v>-16.36</c:v>
                </c:pt>
                <c:pt idx="31">
                  <c:v>-16.45</c:v>
                </c:pt>
                <c:pt idx="32">
                  <c:v>-16.579999999999998</c:v>
                </c:pt>
                <c:pt idx="33">
                  <c:v>-16.61</c:v>
                </c:pt>
                <c:pt idx="34">
                  <c:v>-16.63</c:v>
                </c:pt>
                <c:pt idx="35">
                  <c:v>-16.71</c:v>
                </c:pt>
                <c:pt idx="36">
                  <c:v>-16.739999999999998</c:v>
                </c:pt>
                <c:pt idx="37">
                  <c:v>-16.78</c:v>
                </c:pt>
                <c:pt idx="38">
                  <c:v>-16.78</c:v>
                </c:pt>
                <c:pt idx="39">
                  <c:v>-16.850000000000001</c:v>
                </c:pt>
                <c:pt idx="40">
                  <c:v>-16.87</c:v>
                </c:pt>
                <c:pt idx="41">
                  <c:v>-16.899999999999999</c:v>
                </c:pt>
                <c:pt idx="42">
                  <c:v>-16.899999999999999</c:v>
                </c:pt>
                <c:pt idx="43">
                  <c:v>-16.95</c:v>
                </c:pt>
                <c:pt idx="44">
                  <c:v>-16.97</c:v>
                </c:pt>
                <c:pt idx="45">
                  <c:v>-16.989999999999998</c:v>
                </c:pt>
                <c:pt idx="46">
                  <c:v>-17.02</c:v>
                </c:pt>
                <c:pt idx="47">
                  <c:v>-17.079999999999998</c:v>
                </c:pt>
                <c:pt idx="48">
                  <c:v>-17.21</c:v>
                </c:pt>
                <c:pt idx="49">
                  <c:v>-17.21</c:v>
                </c:pt>
                <c:pt idx="50">
                  <c:v>-17.28</c:v>
                </c:pt>
                <c:pt idx="51">
                  <c:v>-17.36</c:v>
                </c:pt>
                <c:pt idx="52">
                  <c:v>-17.38</c:v>
                </c:pt>
                <c:pt idx="53">
                  <c:v>-17.440000000000001</c:v>
                </c:pt>
                <c:pt idx="54">
                  <c:v>-17.48</c:v>
                </c:pt>
                <c:pt idx="55">
                  <c:v>-17.510000000000002</c:v>
                </c:pt>
                <c:pt idx="56">
                  <c:v>-17.59</c:v>
                </c:pt>
                <c:pt idx="57">
                  <c:v>-17.739999999999998</c:v>
                </c:pt>
                <c:pt idx="58">
                  <c:v>-17.739999999999998</c:v>
                </c:pt>
                <c:pt idx="59">
                  <c:v>-17.829999999999998</c:v>
                </c:pt>
                <c:pt idx="60">
                  <c:v>-17.850000000000001</c:v>
                </c:pt>
                <c:pt idx="61">
                  <c:v>-17.940000000000001</c:v>
                </c:pt>
                <c:pt idx="62">
                  <c:v>-17.97</c:v>
                </c:pt>
                <c:pt idx="63">
                  <c:v>-18.02</c:v>
                </c:pt>
                <c:pt idx="64">
                  <c:v>-18.02</c:v>
                </c:pt>
                <c:pt idx="65">
                  <c:v>-18.05</c:v>
                </c:pt>
                <c:pt idx="66">
                  <c:v>-18.16</c:v>
                </c:pt>
                <c:pt idx="67">
                  <c:v>-18.21</c:v>
                </c:pt>
                <c:pt idx="68">
                  <c:v>-18.21</c:v>
                </c:pt>
                <c:pt idx="69">
                  <c:v>-18.239999999999998</c:v>
                </c:pt>
                <c:pt idx="70">
                  <c:v>-18.239999999999998</c:v>
                </c:pt>
                <c:pt idx="71">
                  <c:v>-18.239999999999998</c:v>
                </c:pt>
                <c:pt idx="72">
                  <c:v>-18.260000000000002</c:v>
                </c:pt>
                <c:pt idx="73">
                  <c:v>-18.309999999999999</c:v>
                </c:pt>
                <c:pt idx="74">
                  <c:v>-18.309999999999999</c:v>
                </c:pt>
                <c:pt idx="75">
                  <c:v>-18.38</c:v>
                </c:pt>
                <c:pt idx="76">
                  <c:v>-18.45</c:v>
                </c:pt>
                <c:pt idx="77">
                  <c:v>-18.47</c:v>
                </c:pt>
                <c:pt idx="78">
                  <c:v>-18.59</c:v>
                </c:pt>
                <c:pt idx="79">
                  <c:v>-18.66</c:v>
                </c:pt>
                <c:pt idx="80">
                  <c:v>-18.68</c:v>
                </c:pt>
                <c:pt idx="81">
                  <c:v>-18.79</c:v>
                </c:pt>
                <c:pt idx="82">
                  <c:v>-18.88</c:v>
                </c:pt>
                <c:pt idx="83">
                  <c:v>-18.98</c:v>
                </c:pt>
                <c:pt idx="84">
                  <c:v>-19.07</c:v>
                </c:pt>
                <c:pt idx="85">
                  <c:v>-19.16</c:v>
                </c:pt>
                <c:pt idx="86">
                  <c:v>-19.190000000000001</c:v>
                </c:pt>
                <c:pt idx="87">
                  <c:v>-19.22</c:v>
                </c:pt>
                <c:pt idx="88">
                  <c:v>-19.22</c:v>
                </c:pt>
                <c:pt idx="89">
                  <c:v>-19.649999999999999</c:v>
                </c:pt>
                <c:pt idx="90">
                  <c:v>-19.760000000000002</c:v>
                </c:pt>
                <c:pt idx="91">
                  <c:v>-20.62</c:v>
                </c:pt>
              </c:numCache>
            </c:numRef>
          </c:xVal>
          <c:yVal>
            <c:numRef>
              <c:f>b928_2!$D$9:$D$205</c:f>
              <c:numCache>
                <c:formatCode>0.00E+00</c:formatCode>
                <c:ptCount val="197"/>
                <c:pt idx="0">
                  <c:v>63.969574382499495</c:v>
                </c:pt>
                <c:pt idx="1">
                  <c:v>97.28688163914174</c:v>
                </c:pt>
                <c:pt idx="2">
                  <c:v>132.20068575600317</c:v>
                </c:pt>
                <c:pt idx="3">
                  <c:v>167.02737667944132</c:v>
                </c:pt>
                <c:pt idx="4">
                  <c:v>202.58625853563365</c:v>
                </c:pt>
                <c:pt idx="5">
                  <c:v>238.9012403404196</c:v>
                </c:pt>
                <c:pt idx="6">
                  <c:v>274.68816852863648</c:v>
                </c:pt>
                <c:pt idx="7">
                  <c:v>311.52252580737263</c:v>
                </c:pt>
                <c:pt idx="8">
                  <c:v>349.18954991718005</c:v>
                </c:pt>
                <c:pt idx="9">
                  <c:v>387.38051995537569</c:v>
                </c:pt>
                <c:pt idx="10">
                  <c:v>425.97306118724822</c:v>
                </c:pt>
                <c:pt idx="11">
                  <c:v>465.04537113650957</c:v>
                </c:pt>
                <c:pt idx="12">
                  <c:v>504.6775471696609</c:v>
                </c:pt>
                <c:pt idx="13">
                  <c:v>544.18435292656955</c:v>
                </c:pt>
                <c:pt idx="14">
                  <c:v>584.69360545829738</c:v>
                </c:pt>
                <c:pt idx="15">
                  <c:v>625.31441714169227</c:v>
                </c:pt>
                <c:pt idx="16">
                  <c:v>666.96861054825774</c:v>
                </c:pt>
                <c:pt idx="17">
                  <c:v>708.40936988464648</c:v>
                </c:pt>
                <c:pt idx="18">
                  <c:v>751.19241434119908</c:v>
                </c:pt>
                <c:pt idx="19">
                  <c:v>792.92378878951115</c:v>
                </c:pt>
                <c:pt idx="20">
                  <c:v>836.89280647775013</c:v>
                </c:pt>
                <c:pt idx="21">
                  <c:v>881.43674046745502</c:v>
                </c:pt>
                <c:pt idx="22">
                  <c:v>926.67212462488123</c:v>
                </c:pt>
                <c:pt idx="23">
                  <c:v>972.10879036488291</c:v>
                </c:pt>
                <c:pt idx="24">
                  <c:v>1018.6302869141904</c:v>
                </c:pt>
                <c:pt idx="25">
                  <c:v>1065.9050007837209</c:v>
                </c:pt>
                <c:pt idx="26">
                  <c:v>1113.3599695208875</c:v>
                </c:pt>
                <c:pt idx="27">
                  <c:v>1162.2092650996822</c:v>
                </c:pt>
                <c:pt idx="28">
                  <c:v>1211.3796273822109</c:v>
                </c:pt>
                <c:pt idx="29">
                  <c:v>1261.7921660846323</c:v>
                </c:pt>
                <c:pt idx="30">
                  <c:v>1312.967508410992</c:v>
                </c:pt>
                <c:pt idx="31">
                  <c:v>1364.5247394886781</c:v>
                </c:pt>
                <c:pt idx="32">
                  <c:v>1416.6946879098377</c:v>
                </c:pt>
                <c:pt idx="33">
                  <c:v>1470.3680583755497</c:v>
                </c:pt>
                <c:pt idx="34">
                  <c:v>1525.0391520084679</c:v>
                </c:pt>
                <c:pt idx="35">
                  <c:v>1580.2949067053603</c:v>
                </c:pt>
                <c:pt idx="36">
                  <c:v>1636.8707936255926</c:v>
                </c:pt>
                <c:pt idx="37">
                  <c:v>1694.4199876418288</c:v>
                </c:pt>
                <c:pt idx="38">
                  <c:v>1753.3135986281679</c:v>
                </c:pt>
                <c:pt idx="39">
                  <c:v>1812.8582327981298</c:v>
                </c:pt>
                <c:pt idx="40">
                  <c:v>1873.9023888345521</c:v>
                </c:pt>
                <c:pt idx="41">
                  <c:v>1936.0878988239638</c:v>
                </c:pt>
                <c:pt idx="42">
                  <c:v>1999.7409011247348</c:v>
                </c:pt>
                <c:pt idx="43">
                  <c:v>2064.3564752944999</c:v>
                </c:pt>
                <c:pt idx="44">
                  <c:v>2130.5480346663612</c:v>
                </c:pt>
                <c:pt idx="45">
                  <c:v>2198.1651965031242</c:v>
                </c:pt>
                <c:pt idx="46">
                  <c:v>2267.1983638312263</c:v>
                </c:pt>
                <c:pt idx="47">
                  <c:v>2337.564588023411</c:v>
                </c:pt>
                <c:pt idx="48">
                  <c:v>2409.0127105781262</c:v>
                </c:pt>
                <c:pt idx="49">
                  <c:v>2483.1506358694819</c:v>
                </c:pt>
                <c:pt idx="50">
                  <c:v>2558.5251161605556</c:v>
                </c:pt>
                <c:pt idx="51">
                  <c:v>2635.6785877143475</c:v>
                </c:pt>
                <c:pt idx="52">
                  <c:v>2715.2833923419958</c:v>
                </c:pt>
                <c:pt idx="53">
                  <c:v>2796.6242974283327</c:v>
                </c:pt>
                <c:pt idx="54">
                  <c:v>2880.308637597494</c:v>
                </c:pt>
                <c:pt idx="55">
                  <c:v>2966.3769820023872</c:v>
                </c:pt>
                <c:pt idx="56">
                  <c:v>3054.4334325025179</c:v>
                </c:pt>
                <c:pt idx="57">
                  <c:v>3144.3926664622791</c:v>
                </c:pt>
                <c:pt idx="58">
                  <c:v>3238.4508885701466</c:v>
                </c:pt>
                <c:pt idx="59">
                  <c:v>3334.5438313100062</c:v>
                </c:pt>
                <c:pt idx="60">
                  <c:v>3434.3800727378107</c:v>
                </c:pt>
                <c:pt idx="61">
                  <c:v>3536.796772618482</c:v>
                </c:pt>
                <c:pt idx="62">
                  <c:v>3643.3061719894249</c:v>
                </c:pt>
                <c:pt idx="63">
                  <c:v>3753.3536001809848</c:v>
                </c:pt>
                <c:pt idx="64">
                  <c:v>3867.9377349555789</c:v>
                </c:pt>
                <c:pt idx="65">
                  <c:v>3986.5330805415806</c:v>
                </c:pt>
                <c:pt idx="66">
                  <c:v>4108.9265212834862</c:v>
                </c:pt>
                <c:pt idx="67">
                  <c:v>4236.9930107738237</c:v>
                </c:pt>
                <c:pt idx="68">
                  <c:v>4371.0862880728673</c:v>
                </c:pt>
                <c:pt idx="69">
                  <c:v>4510.8051386574443</c:v>
                </c:pt>
                <c:pt idx="70">
                  <c:v>4657.3765172207468</c:v>
                </c:pt>
                <c:pt idx="71">
                  <c:v>4811.1004901181177</c:v>
                </c:pt>
                <c:pt idx="72">
                  <c:v>4972.4850491474635</c:v>
                </c:pt>
                <c:pt idx="73">
                  <c:v>5142.2631560548716</c:v>
                </c:pt>
                <c:pt idx="74">
                  <c:v>5322.3531108555162</c:v>
                </c:pt>
                <c:pt idx="75">
                  <c:v>5512.5451826031349</c:v>
                </c:pt>
                <c:pt idx="76">
                  <c:v>5715.0478386362474</c:v>
                </c:pt>
                <c:pt idx="77">
                  <c:v>5932.180902804851</c:v>
                </c:pt>
                <c:pt idx="78">
                  <c:v>6164.1729958712685</c:v>
                </c:pt>
                <c:pt idx="79">
                  <c:v>6415.4586518827055</c:v>
                </c:pt>
                <c:pt idx="80">
                  <c:v>6689.3436657537195</c:v>
                </c:pt>
                <c:pt idx="81">
                  <c:v>6988.157087704024</c:v>
                </c:pt>
                <c:pt idx="82">
                  <c:v>7318.8610709337918</c:v>
                </c:pt>
                <c:pt idx="83">
                  <c:v>7688.5163573664986</c:v>
                </c:pt>
                <c:pt idx="84">
                  <c:v>8107.889338657732</c:v>
                </c:pt>
                <c:pt idx="85">
                  <c:v>8592.1832831446936</c:v>
                </c:pt>
                <c:pt idx="86">
                  <c:v>9166.1529420451971</c:v>
                </c:pt>
                <c:pt idx="87">
                  <c:v>9868.7359597829782</c:v>
                </c:pt>
                <c:pt idx="88">
                  <c:v>10775.140598124897</c:v>
                </c:pt>
                <c:pt idx="89">
                  <c:v>12045.176700116632</c:v>
                </c:pt>
                <c:pt idx="90">
                  <c:v>14226.982052035897</c:v>
                </c:pt>
                <c:pt idx="91">
                  <c:v>0</c:v>
                </c:pt>
              </c:numCache>
            </c:numRef>
          </c:yVal>
          <c:smooth val="0"/>
        </c:ser>
        <c:ser>
          <c:idx val="17"/>
          <c:order val="14"/>
          <c:tx>
            <c:v>B928 Filter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b928_4!$K$9:$K$105</c:f>
                <c:numCache>
                  <c:formatCode>General</c:formatCode>
                  <c:ptCount val="97"/>
                  <c:pt idx="0">
                    <c:v>157.18505686976965</c:v>
                  </c:pt>
                  <c:pt idx="1">
                    <c:v>210.17649160343981</c:v>
                  </c:pt>
                  <c:pt idx="2">
                    <c:v>263.58291987447905</c:v>
                  </c:pt>
                  <c:pt idx="3">
                    <c:v>322.09187649706507</c:v>
                  </c:pt>
                  <c:pt idx="4">
                    <c:v>370.43812645612775</c:v>
                  </c:pt>
                  <c:pt idx="5">
                    <c:v>445.07563451533099</c:v>
                  </c:pt>
                  <c:pt idx="6">
                    <c:v>487.25865577289966</c:v>
                  </c:pt>
                  <c:pt idx="7">
                    <c:v>546.27651839919372</c:v>
                  </c:pt>
                  <c:pt idx="8">
                    <c:v>624.07297115172696</c:v>
                  </c:pt>
                  <c:pt idx="9">
                    <c:v>680.29531068208451</c:v>
                  </c:pt>
                  <c:pt idx="10">
                    <c:v>751.09135877466031</c:v>
                  </c:pt>
                  <c:pt idx="11">
                    <c:v>787.79704789563129</c:v>
                  </c:pt>
                  <c:pt idx="12">
                    <c:v>885.85555651643244</c:v>
                  </c:pt>
                  <c:pt idx="13">
                    <c:v>944.52948878781626</c:v>
                  </c:pt>
                  <c:pt idx="14">
                    <c:v>1013.1866952778197</c:v>
                  </c:pt>
                  <c:pt idx="15">
                    <c:v>1092.8411075660717</c:v>
                  </c:pt>
                  <c:pt idx="16">
                    <c:v>1184.7885499968386</c:v>
                  </c:pt>
                  <c:pt idx="17">
                    <c:v>1214.1632761299843</c:v>
                  </c:pt>
                  <c:pt idx="18">
                    <c:v>1326.1286590542738</c:v>
                  </c:pt>
                  <c:pt idx="19">
                    <c:v>1368.5641878184474</c:v>
                  </c:pt>
                  <c:pt idx="20">
                    <c:v>1504.2035277921771</c:v>
                  </c:pt>
                  <c:pt idx="21">
                    <c:v>1561.2278222171108</c:v>
                  </c:pt>
                  <c:pt idx="22">
                    <c:v>1624.1952033624925</c:v>
                  </c:pt>
                  <c:pt idx="23">
                    <c:v>1693.2857103632459</c:v>
                  </c:pt>
                  <c:pt idx="24">
                    <c:v>1877.1912871412492</c:v>
                  </c:pt>
                  <c:pt idx="25">
                    <c:v>1963.1792260227842</c:v>
                  </c:pt>
                  <c:pt idx="26">
                    <c:v>2056.8732640644935</c:v>
                  </c:pt>
                  <c:pt idx="27">
                    <c:v>2157.263958448832</c:v>
                  </c:pt>
                  <c:pt idx="28">
                    <c:v>2265.2763908979646</c:v>
                  </c:pt>
                  <c:pt idx="29">
                    <c:v>2381.184995658562</c:v>
                  </c:pt>
                  <c:pt idx="30">
                    <c:v>2505.2481167680789</c:v>
                  </c:pt>
                  <c:pt idx="31">
                    <c:v>2637.6946324517967</c:v>
                  </c:pt>
                  <c:pt idx="32">
                    <c:v>2779.3600899054727</c:v>
                  </c:pt>
                  <c:pt idx="33">
                    <c:v>2929.0667401561072</c:v>
                  </c:pt>
                  <c:pt idx="34">
                    <c:v>3088.1621068124764</c:v>
                  </c:pt>
                  <c:pt idx="35">
                    <c:v>3256.5957142022053</c:v>
                  </c:pt>
                  <c:pt idx="36">
                    <c:v>3434.8593246080682</c:v>
                  </c:pt>
                  <c:pt idx="37">
                    <c:v>3621.9560692293576</c:v>
                  </c:pt>
                  <c:pt idx="38">
                    <c:v>3818.7188973726311</c:v>
                  </c:pt>
                  <c:pt idx="39">
                    <c:v>4024.418252992185</c:v>
                  </c:pt>
                  <c:pt idx="40">
                    <c:v>4238.7341824512323</c:v>
                  </c:pt>
                  <c:pt idx="41">
                    <c:v>4460.3382528482362</c:v>
                  </c:pt>
                  <c:pt idx="42">
                    <c:v>4688.195161294846</c:v>
                  </c:pt>
                  <c:pt idx="43">
                    <c:v>4921.4880032273322</c:v>
                  </c:pt>
                  <c:pt idx="44">
                    <c:v>5490.9502822633713</c:v>
                  </c:pt>
                  <c:pt idx="45">
                    <c:v>5741.7662106270654</c:v>
                  </c:pt>
                  <c:pt idx="46">
                    <c:v>5989.4699905063126</c:v>
                  </c:pt>
                  <c:pt idx="47">
                    <c:v>6632.5069723322476</c:v>
                  </c:pt>
                  <c:pt idx="48">
                    <c:v>6869.2256398004738</c:v>
                  </c:pt>
                  <c:pt idx="49">
                    <c:v>7540.509087349752</c:v>
                  </c:pt>
                  <c:pt idx="50">
                    <c:v>8226.2828814518798</c:v>
                  </c:pt>
                  <c:pt idx="51">
                    <c:v>8902.1808339629933</c:v>
                  </c:pt>
                  <c:pt idx="52">
                    <c:v>10148.513783777691</c:v>
                  </c:pt>
                  <c:pt idx="53">
                    <c:v>11389.374176084872</c:v>
                  </c:pt>
                  <c:pt idx="54">
                    <c:v>14130.296411545098</c:v>
                  </c:pt>
                  <c:pt idx="55">
                    <c:v>18935.484822749826</c:v>
                  </c:pt>
                  <c:pt idx="56">
                    <c:v>30591.105805123934</c:v>
                  </c:pt>
                  <c:pt idx="57">
                    <c:v>0</c:v>
                  </c:pt>
                </c:numCache>
              </c:numRef>
            </c:plus>
            <c:minus>
              <c:numRef>
                <c:f>b928_4!$J$9:$J$105</c:f>
                <c:numCache>
                  <c:formatCode>General</c:formatCode>
                  <c:ptCount val="97"/>
                  <c:pt idx="0">
                    <c:v>161.85665669659139</c:v>
                  </c:pt>
                  <c:pt idx="1">
                    <c:v>187.61670156695638</c:v>
                  </c:pt>
                  <c:pt idx="2">
                    <c:v>219.0133889354062</c:v>
                  </c:pt>
                  <c:pt idx="3">
                    <c:v>260.56867577077657</c:v>
                  </c:pt>
                  <c:pt idx="4">
                    <c:v>301.89184683907536</c:v>
                  </c:pt>
                  <c:pt idx="5">
                    <c:v>351.55562927052841</c:v>
                  </c:pt>
                  <c:pt idx="6">
                    <c:v>403.38486546388117</c:v>
                  </c:pt>
                  <c:pt idx="7">
                    <c:v>461.45822180187758</c:v>
                  </c:pt>
                  <c:pt idx="8">
                    <c:v>512.26276818540418</c:v>
                  </c:pt>
                  <c:pt idx="9">
                    <c:v>554.66099179325624</c:v>
                  </c:pt>
                  <c:pt idx="10">
                    <c:v>611.03424911591571</c:v>
                  </c:pt>
                  <c:pt idx="11">
                    <c:v>685.76420289800922</c:v>
                  </c:pt>
                  <c:pt idx="12">
                    <c:v>759.6929012099198</c:v>
                  </c:pt>
                  <c:pt idx="13">
                    <c:v>799.95075501447059</c:v>
                  </c:pt>
                  <c:pt idx="14">
                    <c:v>865.2099999944711</c:v>
                  </c:pt>
                  <c:pt idx="15">
                    <c:v>962.83788412236254</c:v>
                  </c:pt>
                  <c:pt idx="16">
                    <c:v>1023.6100136048183</c:v>
                  </c:pt>
                  <c:pt idx="17">
                    <c:v>1080.0402623998589</c:v>
                  </c:pt>
                  <c:pt idx="18">
                    <c:v>1176.1287146457732</c:v>
                  </c:pt>
                  <c:pt idx="19">
                    <c:v>1225.4285097107909</c:v>
                  </c:pt>
                  <c:pt idx="20">
                    <c:v>1320.2333929635822</c:v>
                  </c:pt>
                  <c:pt idx="21">
                    <c:v>1415.6386861590952</c:v>
                  </c:pt>
                  <c:pt idx="22">
                    <c:v>1511.6774254387708</c:v>
                  </c:pt>
                  <c:pt idx="23">
                    <c:v>1547.9160670997967</c:v>
                  </c:pt>
                  <c:pt idx="24">
                    <c:v>1641.7210669209217</c:v>
                  </c:pt>
                  <c:pt idx="25">
                    <c:v>1735.9398735651234</c:v>
                  </c:pt>
                  <c:pt idx="26">
                    <c:v>1830.9213769307262</c:v>
                  </c:pt>
                  <c:pt idx="27">
                    <c:v>1926.5563881593996</c:v>
                  </c:pt>
                  <c:pt idx="28">
                    <c:v>2022.8046289560459</c:v>
                  </c:pt>
                  <c:pt idx="29">
                    <c:v>2203.4947925238371</c:v>
                  </c:pt>
                  <c:pt idx="30">
                    <c:v>2306.3109513696741</c:v>
                  </c:pt>
                  <c:pt idx="31">
                    <c:v>2410.9898824185443</c:v>
                  </c:pt>
                  <c:pt idx="32">
                    <c:v>2517.8055340033929</c:v>
                  </c:pt>
                  <c:pt idx="33">
                    <c:v>2627.7010474521448</c:v>
                  </c:pt>
                  <c:pt idx="34">
                    <c:v>2740.0459179675399</c:v>
                  </c:pt>
                  <c:pt idx="35">
                    <c:v>2968.9799528040035</c:v>
                  </c:pt>
                  <c:pt idx="36">
                    <c:v>3095.3377963015978</c:v>
                  </c:pt>
                  <c:pt idx="37">
                    <c:v>3227.5608233698185</c:v>
                  </c:pt>
                  <c:pt idx="38">
                    <c:v>3366.8624683820722</c:v>
                  </c:pt>
                  <c:pt idx="39">
                    <c:v>3514.7302342643143</c:v>
                  </c:pt>
                  <c:pt idx="40">
                    <c:v>3817.3851575286021</c:v>
                  </c:pt>
                  <c:pt idx="41">
                    <c:v>3994.8832392706304</c:v>
                  </c:pt>
                  <c:pt idx="42">
                    <c:v>4188.0437262582809</c:v>
                  </c:pt>
                  <c:pt idx="43">
                    <c:v>4400.4961154809835</c:v>
                  </c:pt>
                  <c:pt idx="44">
                    <c:v>4636.8494876632367</c:v>
                  </c:pt>
                  <c:pt idx="45">
                    <c:v>4903.0459308736536</c:v>
                  </c:pt>
                  <c:pt idx="46">
                    <c:v>5205.6458575221131</c:v>
                  </c:pt>
                  <c:pt idx="47">
                    <c:v>5555.0372012272919</c:v>
                  </c:pt>
                  <c:pt idx="48">
                    <c:v>5966.0694760610513</c:v>
                  </c:pt>
                  <c:pt idx="49">
                    <c:v>6456.8146342605587</c:v>
                  </c:pt>
                  <c:pt idx="50">
                    <c:v>6796.4441841750622</c:v>
                  </c:pt>
                  <c:pt idx="51">
                    <c:v>7526.6527987223244</c:v>
                  </c:pt>
                  <c:pt idx="52">
                    <c:v>8168.5068214663461</c:v>
                  </c:pt>
                  <c:pt idx="53">
                    <c:v>9086.6884362237925</c:v>
                  </c:pt>
                  <c:pt idx="54">
                    <c:v>10484.869124681452</c:v>
                  </c:pt>
                  <c:pt idx="55">
                    <c:v>12427.102860823858</c:v>
                  </c:pt>
                  <c:pt idx="56">
                    <c:v>15796.002421227911</c:v>
                  </c:pt>
                  <c:pt idx="5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b928_4!$A$9:$A$205</c:f>
              <c:numCache>
                <c:formatCode>General</c:formatCode>
                <c:ptCount val="197"/>
                <c:pt idx="0">
                  <c:v>-16.93</c:v>
                </c:pt>
                <c:pt idx="1">
                  <c:v>-17.23</c:v>
                </c:pt>
                <c:pt idx="2">
                  <c:v>-17.420000000000002</c:v>
                </c:pt>
                <c:pt idx="3">
                  <c:v>-18.329999999999998</c:v>
                </c:pt>
                <c:pt idx="4">
                  <c:v>-18.54</c:v>
                </c:pt>
                <c:pt idx="5">
                  <c:v>-18.809999999999999</c:v>
                </c:pt>
                <c:pt idx="6">
                  <c:v>-19.190000000000001</c:v>
                </c:pt>
                <c:pt idx="7">
                  <c:v>-19.38</c:v>
                </c:pt>
                <c:pt idx="8">
                  <c:v>-19.54</c:v>
                </c:pt>
                <c:pt idx="9">
                  <c:v>-19.600000000000001</c:v>
                </c:pt>
                <c:pt idx="10">
                  <c:v>-19.66</c:v>
                </c:pt>
                <c:pt idx="11">
                  <c:v>-19.690000000000001</c:v>
                </c:pt>
                <c:pt idx="12">
                  <c:v>-19.97</c:v>
                </c:pt>
                <c:pt idx="13">
                  <c:v>-19.989999999999998</c:v>
                </c:pt>
                <c:pt idx="14">
                  <c:v>-20.09</c:v>
                </c:pt>
                <c:pt idx="15">
                  <c:v>-20.2</c:v>
                </c:pt>
                <c:pt idx="16">
                  <c:v>-20.23</c:v>
                </c:pt>
                <c:pt idx="17">
                  <c:v>-20.309999999999999</c:v>
                </c:pt>
                <c:pt idx="18">
                  <c:v>-20.309999999999999</c:v>
                </c:pt>
                <c:pt idx="19">
                  <c:v>-20.399999999999999</c:v>
                </c:pt>
                <c:pt idx="20">
                  <c:v>-20.420000000000002</c:v>
                </c:pt>
                <c:pt idx="21">
                  <c:v>-20.5</c:v>
                </c:pt>
                <c:pt idx="22">
                  <c:v>-20.51</c:v>
                </c:pt>
                <c:pt idx="23">
                  <c:v>-20.55</c:v>
                </c:pt>
                <c:pt idx="24">
                  <c:v>-20.59</c:v>
                </c:pt>
                <c:pt idx="25">
                  <c:v>-20.59</c:v>
                </c:pt>
                <c:pt idx="26">
                  <c:v>-20.59</c:v>
                </c:pt>
                <c:pt idx="27">
                  <c:v>-20.61</c:v>
                </c:pt>
                <c:pt idx="28">
                  <c:v>-20.87</c:v>
                </c:pt>
                <c:pt idx="29">
                  <c:v>-20.9</c:v>
                </c:pt>
                <c:pt idx="30">
                  <c:v>-20.97</c:v>
                </c:pt>
                <c:pt idx="31">
                  <c:v>-20.98</c:v>
                </c:pt>
                <c:pt idx="32">
                  <c:v>-21.09</c:v>
                </c:pt>
                <c:pt idx="33">
                  <c:v>-21.19</c:v>
                </c:pt>
                <c:pt idx="34">
                  <c:v>-21.21</c:v>
                </c:pt>
                <c:pt idx="35">
                  <c:v>-21.28</c:v>
                </c:pt>
                <c:pt idx="36">
                  <c:v>-21.41</c:v>
                </c:pt>
                <c:pt idx="37">
                  <c:v>-21.49</c:v>
                </c:pt>
                <c:pt idx="38">
                  <c:v>-21.54</c:v>
                </c:pt>
                <c:pt idx="39">
                  <c:v>-21.6</c:v>
                </c:pt>
                <c:pt idx="40">
                  <c:v>-21.7</c:v>
                </c:pt>
                <c:pt idx="41">
                  <c:v>-21.73</c:v>
                </c:pt>
                <c:pt idx="42">
                  <c:v>-21.79</c:v>
                </c:pt>
                <c:pt idx="43">
                  <c:v>-21.99</c:v>
                </c:pt>
                <c:pt idx="44">
                  <c:v>-22.06</c:v>
                </c:pt>
                <c:pt idx="45">
                  <c:v>-22.07</c:v>
                </c:pt>
                <c:pt idx="46">
                  <c:v>-22.23</c:v>
                </c:pt>
                <c:pt idx="47">
                  <c:v>-22.25</c:v>
                </c:pt>
                <c:pt idx="48">
                  <c:v>-22.28</c:v>
                </c:pt>
                <c:pt idx="49">
                  <c:v>-22.46</c:v>
                </c:pt>
                <c:pt idx="50">
                  <c:v>-22.65</c:v>
                </c:pt>
                <c:pt idx="51">
                  <c:v>-22.65</c:v>
                </c:pt>
                <c:pt idx="52">
                  <c:v>-22.68</c:v>
                </c:pt>
                <c:pt idx="53">
                  <c:v>-22.72</c:v>
                </c:pt>
                <c:pt idx="54">
                  <c:v>-22.76</c:v>
                </c:pt>
                <c:pt idx="55">
                  <c:v>-22.9</c:v>
                </c:pt>
                <c:pt idx="56">
                  <c:v>-23.1</c:v>
                </c:pt>
                <c:pt idx="57">
                  <c:v>-24.87</c:v>
                </c:pt>
              </c:numCache>
            </c:numRef>
          </c:xVal>
          <c:yVal>
            <c:numRef>
              <c:f>b928_4!$D$9:$D$205</c:f>
              <c:numCache>
                <c:formatCode>0.00E+00</c:formatCode>
                <c:ptCount val="197"/>
                <c:pt idx="0">
                  <c:v>268.49922111566673</c:v>
                </c:pt>
                <c:pt idx="1">
                  <c:v>429.53826476260758</c:v>
                </c:pt>
                <c:pt idx="2">
                  <c:v>595.65884276137001</c:v>
                </c:pt>
                <c:pt idx="3">
                  <c:v>742.40201438386066</c:v>
                </c:pt>
                <c:pt idx="4">
                  <c:v>911.89394132486336</c:v>
                </c:pt>
                <c:pt idx="5">
                  <c:v>1081.6863931478008</c:v>
                </c:pt>
                <c:pt idx="6">
                  <c:v>1248.7342099318039</c:v>
                </c:pt>
                <c:pt idx="7">
                  <c:v>1426.9897790982136</c:v>
                </c:pt>
                <c:pt idx="8">
                  <c:v>1610.0033002089824</c:v>
                </c:pt>
                <c:pt idx="9">
                  <c:v>1802.1037502489305</c:v>
                </c:pt>
                <c:pt idx="10">
                  <c:v>1998.2457930374501</c:v>
                </c:pt>
                <c:pt idx="11">
                  <c:v>2200.3312128746456</c:v>
                </c:pt>
                <c:pt idx="12">
                  <c:v>2391.7380619858068</c:v>
                </c:pt>
                <c:pt idx="13">
                  <c:v>2603.4199295024714</c:v>
                </c:pt>
                <c:pt idx="14">
                  <c:v>2814.772561211762</c:v>
                </c:pt>
                <c:pt idx="15">
                  <c:v>3030.3251227335177</c:v>
                </c:pt>
                <c:pt idx="16">
                  <c:v>3256.5977545193764</c:v>
                </c:pt>
                <c:pt idx="17">
                  <c:v>3484.9374106928108</c:v>
                </c:pt>
                <c:pt idx="18">
                  <c:v>3724.8494254333173</c:v>
                </c:pt>
                <c:pt idx="19">
                  <c:v>3964.441137835599</c:v>
                </c:pt>
                <c:pt idx="20">
                  <c:v>4215.6646328853203</c:v>
                </c:pt>
                <c:pt idx="21">
                  <c:v>4469.2479536289529</c:v>
                </c:pt>
                <c:pt idx="22">
                  <c:v>4735.4270843664535</c:v>
                </c:pt>
                <c:pt idx="23">
                  <c:v>5007.0110874841439</c:v>
                </c:pt>
                <c:pt idx="24">
                  <c:v>5286.7506657683807</c:v>
                </c:pt>
                <c:pt idx="25">
                  <c:v>5578.3434700201969</c:v>
                </c:pt>
                <c:pt idx="26">
                  <c:v>5879.194719969084</c:v>
                </c:pt>
                <c:pt idx="27">
                  <c:v>6188.3206966070038</c:v>
                </c:pt>
                <c:pt idx="28">
                  <c:v>6487.8071018791852</c:v>
                </c:pt>
                <c:pt idx="29">
                  <c:v>6817.6874210962969</c:v>
                </c:pt>
                <c:pt idx="30">
                  <c:v>7156.0218330867065</c:v>
                </c:pt>
                <c:pt idx="31">
                  <c:v>7512.7388031460978</c:v>
                </c:pt>
                <c:pt idx="32">
                  <c:v>7874.1526213503503</c:v>
                </c:pt>
                <c:pt idx="33">
                  <c:v>8251.3109551971793</c:v>
                </c:pt>
                <c:pt idx="34">
                  <c:v>8652.6299760494639</c:v>
                </c:pt>
                <c:pt idx="35">
                  <c:v>9066.8236343270473</c:v>
                </c:pt>
                <c:pt idx="36">
                  <c:v>9494.1066328550896</c:v>
                </c:pt>
                <c:pt idx="37">
                  <c:v>9947.7877475864807</c:v>
                </c:pt>
                <c:pt idx="38">
                  <c:v>10428.305743247618</c:v>
                </c:pt>
                <c:pt idx="39">
                  <c:v>10933.868282665948</c:v>
                </c:pt>
                <c:pt idx="40">
                  <c:v>11463.871198903529</c:v>
                </c:pt>
                <c:pt idx="41">
                  <c:v>12034.779005571676</c:v>
                </c:pt>
                <c:pt idx="42">
                  <c:v>12639.085402388246</c:v>
                </c:pt>
                <c:pt idx="43">
                  <c:v>13267.486441825564</c:v>
                </c:pt>
                <c:pt idx="44">
                  <c:v>13960.410359042924</c:v>
                </c:pt>
                <c:pt idx="45">
                  <c:v>14717.545065852972</c:v>
                </c:pt>
                <c:pt idx="46">
                  <c:v>15519.76468529721</c:v>
                </c:pt>
                <c:pt idx="47">
                  <c:v>16420.046117917926</c:v>
                </c:pt>
                <c:pt idx="48">
                  <c:v>17414.085671047778</c:v>
                </c:pt>
                <c:pt idx="49">
                  <c:v>18503.030930639328</c:v>
                </c:pt>
                <c:pt idx="50">
                  <c:v>19737.712890888364</c:v>
                </c:pt>
                <c:pt idx="51">
                  <c:v>21198.447571944671</c:v>
                </c:pt>
                <c:pt idx="52">
                  <c:v>22921.092734172376</c:v>
                </c:pt>
                <c:pt idx="53">
                  <c:v>25028.803171881475</c:v>
                </c:pt>
                <c:pt idx="54">
                  <c:v>27747.982680947654</c:v>
                </c:pt>
                <c:pt idx="55">
                  <c:v>31565.221825825574</c:v>
                </c:pt>
                <c:pt idx="56">
                  <c:v>38095.580727265224</c:v>
                </c:pt>
                <c:pt idx="57">
                  <c:v>0</c:v>
                </c:pt>
              </c:numCache>
            </c:numRef>
          </c:yVal>
          <c:smooth val="0"/>
        </c:ser>
        <c:ser>
          <c:idx val="18"/>
          <c:order val="15"/>
          <c:tx>
            <c:v>B928 Filter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b928_6!$K$9:$K$105</c:f>
                <c:numCache>
                  <c:formatCode>General</c:formatCode>
                  <c:ptCount val="97"/>
                  <c:pt idx="0">
                    <c:v>210.87231940874554</c:v>
                  </c:pt>
                  <c:pt idx="1">
                    <c:v>283.82099391915108</c:v>
                  </c:pt>
                  <c:pt idx="2">
                    <c:v>355.4343602328745</c:v>
                  </c:pt>
                  <c:pt idx="3">
                    <c:v>408.75491329569479</c:v>
                  </c:pt>
                  <c:pt idx="4">
                    <c:v>501.08510336990923</c:v>
                  </c:pt>
                  <c:pt idx="5">
                    <c:v>566.60519713709505</c:v>
                  </c:pt>
                  <c:pt idx="6">
                    <c:v>661.34920603101773</c:v>
                  </c:pt>
                  <c:pt idx="7">
                    <c:v>742.63539552733789</c:v>
                  </c:pt>
                  <c:pt idx="8">
                    <c:v>799.12032966236268</c:v>
                  </c:pt>
                  <c:pt idx="9">
                    <c:v>872.33634294633111</c:v>
                  </c:pt>
                  <c:pt idx="10">
                    <c:v>965.05745982002929</c:v>
                  </c:pt>
                  <c:pt idx="11">
                    <c:v>1015.4513554430615</c:v>
                  </c:pt>
                  <c:pt idx="12">
                    <c:v>1143.0362284437672</c:v>
                  </c:pt>
                  <c:pt idx="13">
                    <c:v>1220.6664537871941</c:v>
                  </c:pt>
                  <c:pt idx="14">
                    <c:v>1311.5642578626162</c:v>
                  </c:pt>
                  <c:pt idx="15">
                    <c:v>1418.3089688576961</c:v>
                  </c:pt>
                  <c:pt idx="16">
                    <c:v>1540.1913601037122</c:v>
                  </c:pt>
                  <c:pt idx="17">
                    <c:v>1581.2902082916974</c:v>
                  </c:pt>
                  <c:pt idx="18">
                    <c:v>1730.8789321576028</c:v>
                  </c:pt>
                  <c:pt idx="19">
                    <c:v>1790.810363578257</c:v>
                  </c:pt>
                  <c:pt idx="20">
                    <c:v>1858.6881168232455</c:v>
                  </c:pt>
                  <c:pt idx="21">
                    <c:v>2051.6348661337674</c:v>
                  </c:pt>
                  <c:pt idx="22">
                    <c:v>2139.5958540992765</c:v>
                  </c:pt>
                  <c:pt idx="23">
                    <c:v>2236.853730180479</c:v>
                  </c:pt>
                  <c:pt idx="24">
                    <c:v>2342.0844041355299</c:v>
                  </c:pt>
                  <c:pt idx="25">
                    <c:v>2457.7014972333432</c:v>
                  </c:pt>
                  <c:pt idx="26">
                    <c:v>2582.5187799328678</c:v>
                  </c:pt>
                  <c:pt idx="27">
                    <c:v>2717.2294261957973</c:v>
                  </c:pt>
                  <c:pt idx="28">
                    <c:v>2862.5668785186094</c:v>
                  </c:pt>
                  <c:pt idx="29">
                    <c:v>3020.2316937594096</c:v>
                  </c:pt>
                  <c:pt idx="30">
                    <c:v>3189.1609560430816</c:v>
                  </c:pt>
                  <c:pt idx="31">
                    <c:v>3371.0811242468703</c:v>
                  </c:pt>
                  <c:pt idx="32">
                    <c:v>3359.8912764796892</c:v>
                  </c:pt>
                  <c:pt idx="33">
                    <c:v>3556.2096259460232</c:v>
                  </c:pt>
                  <c:pt idx="34">
                    <c:v>3766.3846463536524</c:v>
                  </c:pt>
                  <c:pt idx="35">
                    <c:v>3992.0494185929529</c:v>
                  </c:pt>
                  <c:pt idx="36">
                    <c:v>4233.8588482890354</c:v>
                  </c:pt>
                  <c:pt idx="37">
                    <c:v>4228.5500167357886</c:v>
                  </c:pt>
                  <c:pt idx="38">
                    <c:v>4485.3471583414266</c:v>
                  </c:pt>
                  <c:pt idx="39">
                    <c:v>4759.2126606517113</c:v>
                  </c:pt>
                  <c:pt idx="40">
                    <c:v>5051.3064170385833</c:v>
                  </c:pt>
                  <c:pt idx="41">
                    <c:v>5044.8092986987613</c:v>
                  </c:pt>
                  <c:pt idx="42">
                    <c:v>5351.468045333696</c:v>
                  </c:pt>
                  <c:pt idx="43">
                    <c:v>5674.552671442606</c:v>
                  </c:pt>
                  <c:pt idx="44">
                    <c:v>6016.2099340821424</c:v>
                  </c:pt>
                  <c:pt idx="45">
                    <c:v>6374.3624970021247</c:v>
                  </c:pt>
                  <c:pt idx="46">
                    <c:v>6748.412579167386</c:v>
                  </c:pt>
                  <c:pt idx="47">
                    <c:v>7138.2622182504338</c:v>
                  </c:pt>
                  <c:pt idx="48">
                    <c:v>7090.0131594218401</c:v>
                  </c:pt>
                  <c:pt idx="49">
                    <c:v>7477.9326704227788</c:v>
                  </c:pt>
                  <c:pt idx="50">
                    <c:v>8377.7662464126661</c:v>
                  </c:pt>
                  <c:pt idx="51">
                    <c:v>8803.1641976226947</c:v>
                  </c:pt>
                  <c:pt idx="52">
                    <c:v>9225.3312210347394</c:v>
                  </c:pt>
                  <c:pt idx="53">
                    <c:v>9638.0804398866567</c:v>
                  </c:pt>
                  <c:pt idx="54">
                    <c:v>10677.535748512526</c:v>
                  </c:pt>
                  <c:pt idx="55">
                    <c:v>11774.485865070983</c:v>
                  </c:pt>
                  <c:pt idx="56">
                    <c:v>12904.115773975111</c:v>
                  </c:pt>
                  <c:pt idx="57">
                    <c:v>14029.359468842933</c:v>
                  </c:pt>
                  <c:pt idx="58">
                    <c:v>15088.312104795472</c:v>
                  </c:pt>
                  <c:pt idx="59">
                    <c:v>18115.199891084394</c:v>
                  </c:pt>
                  <c:pt idx="60">
                    <c:v>21235.755969697391</c:v>
                  </c:pt>
                  <c:pt idx="61">
                    <c:v>28633.035243892289</c:v>
                  </c:pt>
                  <c:pt idx="62">
                    <c:v>44191.075706822841</c:v>
                  </c:pt>
                  <c:pt idx="63">
                    <c:v>0</c:v>
                  </c:pt>
                </c:numCache>
              </c:numRef>
            </c:plus>
            <c:minus>
              <c:numRef>
                <c:f>b928_6!$J$9:$J$105</c:f>
                <c:numCache>
                  <c:formatCode>General</c:formatCode>
                  <c:ptCount val="97"/>
                  <c:pt idx="0">
                    <c:v>212.13832923096675</c:v>
                  </c:pt>
                  <c:pt idx="1">
                    <c:v>251.80144423995452</c:v>
                  </c:pt>
                  <c:pt idx="2">
                    <c:v>292.58711404931904</c:v>
                  </c:pt>
                  <c:pt idx="3">
                    <c:v>347.5000406283275</c:v>
                  </c:pt>
                  <c:pt idx="4">
                    <c:v>402.11924532185083</c:v>
                  </c:pt>
                  <c:pt idx="5">
                    <c:v>466.70906449351708</c:v>
                  </c:pt>
                  <c:pt idx="6">
                    <c:v>533.77384369897095</c:v>
                  </c:pt>
                  <c:pt idx="7">
                    <c:v>609.84402274919216</c:v>
                  </c:pt>
                  <c:pt idx="8">
                    <c:v>675.38715640745261</c:v>
                  </c:pt>
                  <c:pt idx="9">
                    <c:v>729.59304437895537</c:v>
                  </c:pt>
                  <c:pt idx="10">
                    <c:v>830.46998042875873</c:v>
                  </c:pt>
                  <c:pt idx="11">
                    <c:v>896.59389871911708</c:v>
                  </c:pt>
                  <c:pt idx="12">
                    <c:v>989.30985627874168</c:v>
                  </c:pt>
                  <c:pt idx="13">
                    <c:v>1078.3196449884529</c:v>
                  </c:pt>
                  <c:pt idx="14">
                    <c:v>1163.3794879516533</c:v>
                  </c:pt>
                  <c:pt idx="15">
                    <c:v>1242.3508454781647</c:v>
                  </c:pt>
                  <c:pt idx="16">
                    <c:v>1316.3955171167795</c:v>
                  </c:pt>
                  <c:pt idx="17">
                    <c:v>1436.5590585650607</c:v>
                  </c:pt>
                  <c:pt idx="18">
                    <c:v>1500.5087467734006</c:v>
                  </c:pt>
                  <c:pt idx="19">
                    <c:v>1618.1815447888475</c:v>
                  </c:pt>
                  <c:pt idx="20">
                    <c:v>1736.0506266272141</c:v>
                  </c:pt>
                  <c:pt idx="21">
                    <c:v>1784.0506029545581</c:v>
                  </c:pt>
                  <c:pt idx="22">
                    <c:v>1896.8858712362928</c:v>
                  </c:pt>
                  <c:pt idx="23">
                    <c:v>2008.6473129374485</c:v>
                  </c:pt>
                  <c:pt idx="24">
                    <c:v>2119.4875356973807</c:v>
                  </c:pt>
                  <c:pt idx="25">
                    <c:v>2229.6660263735525</c:v>
                  </c:pt>
                  <c:pt idx="26">
                    <c:v>2338.7613749483871</c:v>
                  </c:pt>
                  <c:pt idx="27">
                    <c:v>2447.1919717136084</c:v>
                  </c:pt>
                  <c:pt idx="28">
                    <c:v>2554.6895773024539</c:v>
                  </c:pt>
                  <c:pt idx="29">
                    <c:v>2764.4781374160257</c:v>
                  </c:pt>
                  <c:pt idx="30">
                    <c:v>2874.3335168054132</c:v>
                  </c:pt>
                  <c:pt idx="31">
                    <c:v>2983.2372351613453</c:v>
                  </c:pt>
                  <c:pt idx="32">
                    <c:v>3092.7817208262068</c:v>
                  </c:pt>
                  <c:pt idx="33">
                    <c:v>3325.8395162074539</c:v>
                  </c:pt>
                  <c:pt idx="34">
                    <c:v>3439.185365082225</c:v>
                  </c:pt>
                  <c:pt idx="35">
                    <c:v>3553.259309391533</c:v>
                  </c:pt>
                  <c:pt idx="36">
                    <c:v>3811.9411127006501</c:v>
                  </c:pt>
                  <c:pt idx="37">
                    <c:v>3933.4257866155008</c:v>
                  </c:pt>
                  <c:pt idx="38">
                    <c:v>4215.6061481717261</c:v>
                  </c:pt>
                  <c:pt idx="39">
                    <c:v>4347.5984515828331</c:v>
                  </c:pt>
                  <c:pt idx="40">
                    <c:v>4482.3214764638005</c:v>
                  </c:pt>
                  <c:pt idx="41">
                    <c:v>4623.3470299571472</c:v>
                  </c:pt>
                  <c:pt idx="42">
                    <c:v>4957.3411747142109</c:v>
                  </c:pt>
                  <c:pt idx="43">
                    <c:v>5117.5866486566838</c:v>
                  </c:pt>
                  <c:pt idx="44">
                    <c:v>5495.2961556525997</c:v>
                  </c:pt>
                  <c:pt idx="45">
                    <c:v>5683.7259520130356</c:v>
                  </c:pt>
                  <c:pt idx="46">
                    <c:v>5886.4944052592518</c:v>
                  </c:pt>
                  <c:pt idx="47">
                    <c:v>6106.8933941961577</c:v>
                  </c:pt>
                  <c:pt idx="48">
                    <c:v>6598.9337919312666</c:v>
                  </c:pt>
                  <c:pt idx="49">
                    <c:v>6877.6744052355334</c:v>
                  </c:pt>
                  <c:pt idx="50">
                    <c:v>7189.1114990499264</c:v>
                  </c:pt>
                  <c:pt idx="51">
                    <c:v>7542.5301399174814</c:v>
                  </c:pt>
                  <c:pt idx="52">
                    <c:v>8257.9134209692675</c:v>
                  </c:pt>
                  <c:pt idx="53">
                    <c:v>8747.1568126394995</c:v>
                  </c:pt>
                  <c:pt idx="54">
                    <c:v>9323.531060460562</c:v>
                  </c:pt>
                  <c:pt idx="55">
                    <c:v>9642.6733166548547</c:v>
                  </c:pt>
                  <c:pt idx="56">
                    <c:v>10466.27001819052</c:v>
                  </c:pt>
                  <c:pt idx="57">
                    <c:v>11505.517473854488</c:v>
                  </c:pt>
                  <c:pt idx="58">
                    <c:v>12392.380137220087</c:v>
                  </c:pt>
                  <c:pt idx="59">
                    <c:v>14191.279622279262</c:v>
                  </c:pt>
                  <c:pt idx="60">
                    <c:v>15664.287179709805</c:v>
                  </c:pt>
                  <c:pt idx="61">
                    <c:v>18413.715491694755</c:v>
                  </c:pt>
                  <c:pt idx="62">
                    <c:v>23954.982933768948</c:v>
                  </c:pt>
                  <c:pt idx="6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b928_6!$A$9:$A$205</c:f>
              <c:numCache>
                <c:formatCode>General</c:formatCode>
                <c:ptCount val="197"/>
                <c:pt idx="0">
                  <c:v>-15.28</c:v>
                </c:pt>
                <c:pt idx="1">
                  <c:v>-15.88</c:v>
                </c:pt>
                <c:pt idx="2">
                  <c:v>-16.03</c:v>
                </c:pt>
                <c:pt idx="3">
                  <c:v>-16.100000000000001</c:v>
                </c:pt>
                <c:pt idx="4">
                  <c:v>-16.7</c:v>
                </c:pt>
                <c:pt idx="5">
                  <c:v>-17.13</c:v>
                </c:pt>
                <c:pt idx="6">
                  <c:v>-17.62</c:v>
                </c:pt>
                <c:pt idx="7">
                  <c:v>-17.95</c:v>
                </c:pt>
                <c:pt idx="8">
                  <c:v>-17.98</c:v>
                </c:pt>
                <c:pt idx="9">
                  <c:v>-18.07</c:v>
                </c:pt>
                <c:pt idx="10">
                  <c:v>-18.190000000000001</c:v>
                </c:pt>
                <c:pt idx="11">
                  <c:v>-18.420000000000002</c:v>
                </c:pt>
                <c:pt idx="12">
                  <c:v>-18.46</c:v>
                </c:pt>
                <c:pt idx="13">
                  <c:v>-18.59</c:v>
                </c:pt>
                <c:pt idx="14">
                  <c:v>-18.79</c:v>
                </c:pt>
                <c:pt idx="15">
                  <c:v>-18.829999999999998</c:v>
                </c:pt>
                <c:pt idx="16">
                  <c:v>-19.02</c:v>
                </c:pt>
                <c:pt idx="17">
                  <c:v>-19.28</c:v>
                </c:pt>
                <c:pt idx="18">
                  <c:v>-19.37</c:v>
                </c:pt>
                <c:pt idx="19">
                  <c:v>-19.48</c:v>
                </c:pt>
                <c:pt idx="20">
                  <c:v>-19.54</c:v>
                </c:pt>
                <c:pt idx="21">
                  <c:v>-19.670000000000002</c:v>
                </c:pt>
                <c:pt idx="22">
                  <c:v>-19.72</c:v>
                </c:pt>
                <c:pt idx="23">
                  <c:v>-19.72</c:v>
                </c:pt>
                <c:pt idx="24">
                  <c:v>-19.78</c:v>
                </c:pt>
                <c:pt idx="25">
                  <c:v>-19.93</c:v>
                </c:pt>
                <c:pt idx="26">
                  <c:v>-19.989999999999998</c:v>
                </c:pt>
                <c:pt idx="27">
                  <c:v>-20.05</c:v>
                </c:pt>
                <c:pt idx="28">
                  <c:v>-20.14</c:v>
                </c:pt>
                <c:pt idx="29">
                  <c:v>-20.22</c:v>
                </c:pt>
                <c:pt idx="30">
                  <c:v>-20.350000000000001</c:v>
                </c:pt>
                <c:pt idx="31">
                  <c:v>-20.420000000000002</c:v>
                </c:pt>
                <c:pt idx="32">
                  <c:v>-20.47</c:v>
                </c:pt>
                <c:pt idx="33">
                  <c:v>-20.53</c:v>
                </c:pt>
                <c:pt idx="34">
                  <c:v>-20.53</c:v>
                </c:pt>
                <c:pt idx="35">
                  <c:v>-20.61</c:v>
                </c:pt>
                <c:pt idx="36">
                  <c:v>-20.7</c:v>
                </c:pt>
                <c:pt idx="37">
                  <c:v>-20.72</c:v>
                </c:pt>
                <c:pt idx="38">
                  <c:v>-20.79</c:v>
                </c:pt>
                <c:pt idx="39">
                  <c:v>-20.81</c:v>
                </c:pt>
                <c:pt idx="40">
                  <c:v>-20.81</c:v>
                </c:pt>
                <c:pt idx="41">
                  <c:v>-20.88</c:v>
                </c:pt>
                <c:pt idx="42">
                  <c:v>-20.97</c:v>
                </c:pt>
                <c:pt idx="43">
                  <c:v>-20.97</c:v>
                </c:pt>
                <c:pt idx="44">
                  <c:v>-21.07</c:v>
                </c:pt>
                <c:pt idx="45">
                  <c:v>-21.17</c:v>
                </c:pt>
                <c:pt idx="46">
                  <c:v>-21.21</c:v>
                </c:pt>
                <c:pt idx="47">
                  <c:v>-21.25</c:v>
                </c:pt>
                <c:pt idx="48">
                  <c:v>-21.29</c:v>
                </c:pt>
                <c:pt idx="49">
                  <c:v>-21.32</c:v>
                </c:pt>
                <c:pt idx="50">
                  <c:v>-21.37</c:v>
                </c:pt>
                <c:pt idx="51">
                  <c:v>-21.38</c:v>
                </c:pt>
                <c:pt idx="52">
                  <c:v>-21.53</c:v>
                </c:pt>
                <c:pt idx="53">
                  <c:v>-21.53</c:v>
                </c:pt>
                <c:pt idx="54">
                  <c:v>-21.71</c:v>
                </c:pt>
                <c:pt idx="55">
                  <c:v>-22.07</c:v>
                </c:pt>
                <c:pt idx="56">
                  <c:v>-22.18</c:v>
                </c:pt>
                <c:pt idx="57">
                  <c:v>-22.25</c:v>
                </c:pt>
                <c:pt idx="58">
                  <c:v>-22.56</c:v>
                </c:pt>
                <c:pt idx="59">
                  <c:v>-22.59</c:v>
                </c:pt>
                <c:pt idx="60">
                  <c:v>-22.79</c:v>
                </c:pt>
                <c:pt idx="61">
                  <c:v>-23.02</c:v>
                </c:pt>
                <c:pt idx="62">
                  <c:v>-23.08</c:v>
                </c:pt>
                <c:pt idx="63">
                  <c:v>-23.15</c:v>
                </c:pt>
              </c:numCache>
            </c:numRef>
          </c:xVal>
          <c:yVal>
            <c:numRef>
              <c:f>b928_6!$D$9:$D$205</c:f>
              <c:numCache>
                <c:formatCode>0.00E+00</c:formatCode>
                <c:ptCount val="197"/>
                <c:pt idx="0">
                  <c:v>391.63818528795764</c:v>
                </c:pt>
                <c:pt idx="1">
                  <c:v>604.97429792119965</c:v>
                </c:pt>
                <c:pt idx="2">
                  <c:v>830.20738307879287</c:v>
                </c:pt>
                <c:pt idx="3">
                  <c:v>1060.9143371229584</c:v>
                </c:pt>
                <c:pt idx="4">
                  <c:v>1281.6047058504398</c:v>
                </c:pt>
                <c:pt idx="5">
                  <c:v>1508.4656680357334</c:v>
                </c:pt>
                <c:pt idx="6">
                  <c:v>1734.8687756780582</c:v>
                </c:pt>
                <c:pt idx="7">
                  <c:v>1969.5533685704484</c:v>
                </c:pt>
                <c:pt idx="8">
                  <c:v>2221.4267619802813</c:v>
                </c:pt>
                <c:pt idx="9">
                  <c:v>2475.1281174909277</c:v>
                </c:pt>
                <c:pt idx="10">
                  <c:v>2732.0394460952111</c:v>
                </c:pt>
                <c:pt idx="11">
                  <c:v>2987.915674335432</c:v>
                </c:pt>
                <c:pt idx="12">
                  <c:v>3258.6633139093274</c:v>
                </c:pt>
                <c:pt idx="13">
                  <c:v>3529.7347958580035</c:v>
                </c:pt>
                <c:pt idx="14">
                  <c:v>3801.843457599753</c:v>
                </c:pt>
                <c:pt idx="15">
                  <c:v>4089.1637518440084</c:v>
                </c:pt>
                <c:pt idx="16">
                  <c:v>4372.823103128404</c:v>
                </c:pt>
                <c:pt idx="17">
                  <c:v>4656.9171095604306</c:v>
                </c:pt>
                <c:pt idx="18">
                  <c:v>4959.1204744983261</c:v>
                </c:pt>
                <c:pt idx="19">
                  <c:v>5266.4764967735318</c:v>
                </c:pt>
                <c:pt idx="20">
                  <c:v>5584.8062267059404</c:v>
                </c:pt>
                <c:pt idx="21">
                  <c:v>5904.8090512981898</c:v>
                </c:pt>
                <c:pt idx="22">
                  <c:v>6239.2315768188901</c:v>
                </c:pt>
                <c:pt idx="23">
                  <c:v>6586.2694422221812</c:v>
                </c:pt>
                <c:pt idx="24">
                  <c:v>6936.8888344715751</c:v>
                </c:pt>
                <c:pt idx="25">
                  <c:v>7288.4384974947907</c:v>
                </c:pt>
                <c:pt idx="26">
                  <c:v>7657.626545883335</c:v>
                </c:pt>
                <c:pt idx="27">
                  <c:v>8036.9612338682873</c:v>
                </c:pt>
                <c:pt idx="28">
                  <c:v>8424.0378736582552</c:v>
                </c:pt>
                <c:pt idx="29">
                  <c:v>8823.3295199818494</c:v>
                </c:pt>
                <c:pt idx="30">
                  <c:v>9229.2054460245508</c:v>
                </c:pt>
                <c:pt idx="31">
                  <c:v>9654.0391597248436</c:v>
                </c:pt>
                <c:pt idx="32">
                  <c:v>10094.667956443176</c:v>
                </c:pt>
                <c:pt idx="33">
                  <c:v>10548.678993031217</c:v>
                </c:pt>
                <c:pt idx="34">
                  <c:v>11025.142230136209</c:v>
                </c:pt>
                <c:pt idx="35">
                  <c:v>11508.989753890624</c:v>
                </c:pt>
                <c:pt idx="36">
                  <c:v>12009.279889603289</c:v>
                </c:pt>
                <c:pt idx="37">
                  <c:v>12537.239053315499</c:v>
                </c:pt>
                <c:pt idx="38">
                  <c:v>13079.724102494389</c:v>
                </c:pt>
                <c:pt idx="39">
                  <c:v>13650.91272987177</c:v>
                </c:pt>
                <c:pt idx="40">
                  <c:v>14249.059146587733</c:v>
                </c:pt>
                <c:pt idx="41">
                  <c:v>14864.773942201149</c:v>
                </c:pt>
                <c:pt idx="42">
                  <c:v>15506.637290720815</c:v>
                </c:pt>
                <c:pt idx="43">
                  <c:v>16192.349843982118</c:v>
                </c:pt>
                <c:pt idx="44">
                  <c:v>16899.507129010763</c:v>
                </c:pt>
                <c:pt idx="45">
                  <c:v>17645.144087865723</c:v>
                </c:pt>
                <c:pt idx="46">
                  <c:v>18442.624451897584</c:v>
                </c:pt>
                <c:pt idx="47">
                  <c:v>19288.734855181712</c:v>
                </c:pt>
                <c:pt idx="48">
                  <c:v>20189.766053696079</c:v>
                </c:pt>
                <c:pt idx="49">
                  <c:v>21154.846109252863</c:v>
                </c:pt>
                <c:pt idx="50">
                  <c:v>22188.65919114769</c:v>
                </c:pt>
                <c:pt idx="51">
                  <c:v>23312.043331448825</c:v>
                </c:pt>
                <c:pt idx="52">
                  <c:v>24510.813590176116</c:v>
                </c:pt>
                <c:pt idx="53">
                  <c:v>25850.333303995074</c:v>
                </c:pt>
                <c:pt idx="54">
                  <c:v>27300.383513957997</c:v>
                </c:pt>
                <c:pt idx="55">
                  <c:v>28887.963634817213</c:v>
                </c:pt>
                <c:pt idx="56">
                  <c:v>30742.122570282918</c:v>
                </c:pt>
                <c:pt idx="57">
                  <c:v>32893.791719443623</c:v>
                </c:pt>
                <c:pt idx="58">
                  <c:v>35385.890569415293</c:v>
                </c:pt>
                <c:pt idx="59">
                  <c:v>38514.789647598613</c:v>
                </c:pt>
                <c:pt idx="60">
                  <c:v>42507.695485968965</c:v>
                </c:pt>
                <c:pt idx="61">
                  <c:v>48143.740927221341</c:v>
                </c:pt>
                <c:pt idx="62">
                  <c:v>57868.277567678415</c:v>
                </c:pt>
                <c:pt idx="63">
                  <c:v>0</c:v>
                </c:pt>
              </c:numCache>
            </c:numRef>
          </c:yVal>
          <c:smooth val="0"/>
        </c:ser>
        <c:ser>
          <c:idx val="19"/>
          <c:order val="16"/>
          <c:tx>
            <c:v>B928 Filter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b928_9!$K$9:$K$105</c:f>
                <c:numCache>
                  <c:formatCode>General</c:formatCode>
                  <c:ptCount val="97"/>
                  <c:pt idx="0">
                    <c:v>618.40819494842253</c:v>
                  </c:pt>
                  <c:pt idx="1">
                    <c:v>783.85507183014658</c:v>
                  </c:pt>
                  <c:pt idx="2">
                    <c:v>990.18123645796493</c:v>
                  </c:pt>
                  <c:pt idx="3">
                    <c:v>1224.0690037901481</c:v>
                  </c:pt>
                  <c:pt idx="4">
                    <c:v>1415.7299197554678</c:v>
                  </c:pt>
                  <c:pt idx="5">
                    <c:v>1617.3587827520262</c:v>
                  </c:pt>
                  <c:pt idx="6">
                    <c:v>1786.8064219314051</c:v>
                  </c:pt>
                  <c:pt idx="7">
                    <c:v>2020.7628422061732</c:v>
                  </c:pt>
                  <c:pt idx="8">
                    <c:v>2193.3289590114891</c:v>
                  </c:pt>
                  <c:pt idx="9">
                    <c:v>2417.3650354187853</c:v>
                  </c:pt>
                  <c:pt idx="10">
                    <c:v>2682.0182370840066</c:v>
                  </c:pt>
                  <c:pt idx="11">
                    <c:v>2848.8581934131207</c:v>
                  </c:pt>
                  <c:pt idx="12">
                    <c:v>3047.6758272939001</c:v>
                  </c:pt>
                  <c:pt idx="13">
                    <c:v>3280.5402018954123</c:v>
                  </c:pt>
                  <c:pt idx="14">
                    <c:v>3547.3302269125656</c:v>
                  </c:pt>
                  <c:pt idx="15">
                    <c:v>3854.5597220272502</c:v>
                  </c:pt>
                  <c:pt idx="16">
                    <c:v>3986.7962065940214</c:v>
                  </c:pt>
                  <c:pt idx="17">
                    <c:v>4140.2455918616197</c:v>
                  </c:pt>
                  <c:pt idx="18">
                    <c:v>4543.4315157014098</c:v>
                  </c:pt>
                  <c:pt idx="19">
                    <c:v>4746.3945279119798</c:v>
                  </c:pt>
                  <c:pt idx="20">
                    <c:v>4969.9968040875401</c:v>
                  </c:pt>
                  <c:pt idx="21">
                    <c:v>5213.4592691972102</c:v>
                  </c:pt>
                  <c:pt idx="22">
                    <c:v>5485.5301710729973</c:v>
                  </c:pt>
                  <c:pt idx="23">
                    <c:v>5782.1501846168085</c:v>
                  </c:pt>
                  <c:pt idx="24">
                    <c:v>5799.9930443100848</c:v>
                  </c:pt>
                  <c:pt idx="25">
                    <c:v>6129.8589551229788</c:v>
                  </c:pt>
                  <c:pt idx="26">
                    <c:v>6485.8000694059865</c:v>
                  </c:pt>
                  <c:pt idx="27">
                    <c:v>6543.3370155065677</c:v>
                  </c:pt>
                  <c:pt idx="28">
                    <c:v>6935.8817803988804</c:v>
                  </c:pt>
                  <c:pt idx="29">
                    <c:v>7368.067650378649</c:v>
                  </c:pt>
                  <c:pt idx="30">
                    <c:v>7452.5984741859484</c:v>
                  </c:pt>
                  <c:pt idx="31">
                    <c:v>7935.0646764782778</c:v>
                  </c:pt>
                  <c:pt idx="32">
                    <c:v>8033.7799974933314</c:v>
                  </c:pt>
                  <c:pt idx="33">
                    <c:v>8152.1266398459602</c:v>
                  </c:pt>
                  <c:pt idx="34">
                    <c:v>8693.5134292469538</c:v>
                  </c:pt>
                  <c:pt idx="35">
                    <c:v>8829.537536118396</c:v>
                  </c:pt>
                  <c:pt idx="36">
                    <c:v>9440.5177444432084</c:v>
                  </c:pt>
                  <c:pt idx="37">
                    <c:v>9597.3934016026215</c:v>
                  </c:pt>
                  <c:pt idx="38">
                    <c:v>9768.5167390712049</c:v>
                  </c:pt>
                  <c:pt idx="39">
                    <c:v>9948.8164634757577</c:v>
                  </c:pt>
                  <c:pt idx="40">
                    <c:v>10659.021320839563</c:v>
                  </c:pt>
                  <c:pt idx="41">
                    <c:v>10862.005942154818</c:v>
                  </c:pt>
                  <c:pt idx="42">
                    <c:v>11076.621095915179</c:v>
                  </c:pt>
                  <c:pt idx="43">
                    <c:v>11302.266348949894</c:v>
                  </c:pt>
                  <c:pt idx="44">
                    <c:v>11542.587233726732</c:v>
                  </c:pt>
                  <c:pt idx="45">
                    <c:v>11788.626807666933</c:v>
                  </c:pt>
                  <c:pt idx="46">
                    <c:v>12048.257351919687</c:v>
                  </c:pt>
                  <c:pt idx="47">
                    <c:v>12945.902261485118</c:v>
                  </c:pt>
                  <c:pt idx="48">
                    <c:v>13232.053251293566</c:v>
                  </c:pt>
                  <c:pt idx="49">
                    <c:v>13535.862219718276</c:v>
                  </c:pt>
                  <c:pt idx="50">
                    <c:v>13847.934392718138</c:v>
                  </c:pt>
                  <c:pt idx="51">
                    <c:v>14172.436886440317</c:v>
                  </c:pt>
                  <c:pt idx="52">
                    <c:v>14509.05833133245</c:v>
                  </c:pt>
                  <c:pt idx="53">
                    <c:v>14857.521770493762</c:v>
                  </c:pt>
                  <c:pt idx="54">
                    <c:v>15217.577158334891</c:v>
                  </c:pt>
                  <c:pt idx="55">
                    <c:v>15588.994304880694</c:v>
                  </c:pt>
                  <c:pt idx="56">
                    <c:v>15975.917991413795</c:v>
                  </c:pt>
                  <c:pt idx="57">
                    <c:v>16378.15186847818</c:v>
                  </c:pt>
                  <c:pt idx="58">
                    <c:v>16791.144802421204</c:v>
                  </c:pt>
                  <c:pt idx="59">
                    <c:v>17214.699002898535</c:v>
                  </c:pt>
                  <c:pt idx="60">
                    <c:v>17657.424714439232</c:v>
                  </c:pt>
                  <c:pt idx="61">
                    <c:v>18114.783531826331</c:v>
                  </c:pt>
                  <c:pt idx="62">
                    <c:v>18582.146677306693</c:v>
                  </c:pt>
                  <c:pt idx="63">
                    <c:v>19068.221533173099</c:v>
                  </c:pt>
                  <c:pt idx="64">
                    <c:v>19568.365596795251</c:v>
                  </c:pt>
                  <c:pt idx="65">
                    <c:v>20086.891879310049</c:v>
                  </c:pt>
                  <c:pt idx="66">
                    <c:v>20619.043592960992</c:v>
                  </c:pt>
                  <c:pt idx="67">
                    <c:v>21169.13139304881</c:v>
                  </c:pt>
                  <c:pt idx="68">
                    <c:v>21736.907761444028</c:v>
                  </c:pt>
                  <c:pt idx="69">
                    <c:v>22322.077864563496</c:v>
                  </c:pt>
                  <c:pt idx="70">
                    <c:v>22929.035171183757</c:v>
                  </c:pt>
                  <c:pt idx="71">
                    <c:v>23547.922971140943</c:v>
                  </c:pt>
                  <c:pt idx="72">
                    <c:v>22962.66505829063</c:v>
                  </c:pt>
                  <c:pt idx="73">
                    <c:v>24848.210237412033</c:v>
                  </c:pt>
                  <c:pt idx="74">
                    <c:v>25523.763880236267</c:v>
                  </c:pt>
                  <c:pt idx="75">
                    <c:v>24864.197565268139</c:v>
                  </c:pt>
                  <c:pt idx="76">
                    <c:v>25536.85840410773</c:v>
                  </c:pt>
                  <c:pt idx="77">
                    <c:v>26222.77081717876</c:v>
                  </c:pt>
                  <c:pt idx="78">
                    <c:v>26930.177881528063</c:v>
                  </c:pt>
                  <c:pt idx="79">
                    <c:v>27658.384557118145</c:v>
                  </c:pt>
                  <c:pt idx="80">
                    <c:v>28401.939843525426</c:v>
                  </c:pt>
                  <c:pt idx="81">
                    <c:v>29164.445047085199</c:v>
                  </c:pt>
                  <c:pt idx="82">
                    <c:v>29949.524864980012</c:v>
                  </c:pt>
                  <c:pt idx="83">
                    <c:v>30746.5685124107</c:v>
                  </c:pt>
                  <c:pt idx="84">
                    <c:v>31563.644339815328</c:v>
                  </c:pt>
                  <c:pt idx="85">
                    <c:v>32399.305059059123</c:v>
                  </c:pt>
                  <c:pt idx="86">
                    <c:v>33251.923721426159</c:v>
                  </c:pt>
                  <c:pt idx="87">
                    <c:v>34119.686503280136</c:v>
                  </c:pt>
                  <c:pt idx="88">
                    <c:v>35000.587263068803</c:v>
                  </c:pt>
                  <c:pt idx="89">
                    <c:v>35897.309119024365</c:v>
                  </c:pt>
                  <c:pt idx="90">
                    <c:v>36802.584488729342</c:v>
                  </c:pt>
                  <c:pt idx="91">
                    <c:v>37723.596220445754</c:v>
                  </c:pt>
                  <c:pt idx="92">
                    <c:v>38652.629864483722</c:v>
                  </c:pt>
                  <c:pt idx="93">
                    <c:v>39591.521104275293</c:v>
                  </c:pt>
                  <c:pt idx="94">
                    <c:v>40536.96258840755</c:v>
                  </c:pt>
                  <c:pt idx="95">
                    <c:v>41480.564848278656</c:v>
                  </c:pt>
                  <c:pt idx="96">
                    <c:v>42433.136476032509</c:v>
                  </c:pt>
                </c:numCache>
              </c:numRef>
            </c:plus>
            <c:minus>
              <c:numRef>
                <c:f>b928_9!$J$9:$J$105</c:f>
                <c:numCache>
                  <c:formatCode>General</c:formatCode>
                  <c:ptCount val="97"/>
                  <c:pt idx="0">
                    <c:v>677.06012970500103</c:v>
                  </c:pt>
                  <c:pt idx="1">
                    <c:v>772.2518425618847</c:v>
                  </c:pt>
                  <c:pt idx="2">
                    <c:v>924.06118546854839</c:v>
                  </c:pt>
                  <c:pt idx="3">
                    <c:v>1084.7186574786867</c:v>
                  </c:pt>
                  <c:pt idx="4">
                    <c:v>1242.6154165353466</c:v>
                  </c:pt>
                  <c:pt idx="5">
                    <c:v>1430.6483588031742</c:v>
                  </c:pt>
                  <c:pt idx="6">
                    <c:v>1568.2340709936439</c:v>
                  </c:pt>
                  <c:pt idx="7">
                    <c:v>1771.1618380830944</c:v>
                  </c:pt>
                  <c:pt idx="8">
                    <c:v>1945.180751326081</c:v>
                  </c:pt>
                  <c:pt idx="9">
                    <c:v>2153.0850648933138</c:v>
                  </c:pt>
                  <c:pt idx="10">
                    <c:v>2340.1220294419604</c:v>
                  </c:pt>
                  <c:pt idx="11">
                    <c:v>2585.2562916287666</c:v>
                  </c:pt>
                  <c:pt idx="12">
                    <c:v>2813.4134409778312</c:v>
                  </c:pt>
                  <c:pt idx="13">
                    <c:v>3029.3249431311256</c:v>
                  </c:pt>
                  <c:pt idx="14">
                    <c:v>3229.6081989919062</c:v>
                  </c:pt>
                  <c:pt idx="15">
                    <c:v>3412.4486758153066</c:v>
                  </c:pt>
                  <c:pt idx="16">
                    <c:v>3692.2020092978237</c:v>
                  </c:pt>
                  <c:pt idx="17">
                    <c:v>3841.652868994508</c:v>
                  </c:pt>
                  <c:pt idx="18">
                    <c:v>4100.3371660987996</c:v>
                  </c:pt>
                  <c:pt idx="19">
                    <c:v>4352.3146342098635</c:v>
                  </c:pt>
                  <c:pt idx="20">
                    <c:v>4596.5349311174778</c:v>
                  </c:pt>
                  <c:pt idx="21">
                    <c:v>4832.5466663306079</c:v>
                  </c:pt>
                  <c:pt idx="22">
                    <c:v>5060.3388878036058</c:v>
                  </c:pt>
                  <c:pt idx="23">
                    <c:v>5273.5035771128278</c:v>
                  </c:pt>
                  <c:pt idx="24">
                    <c:v>5479.7356023056063</c:v>
                  </c:pt>
                  <c:pt idx="25">
                    <c:v>5676.8680053273183</c:v>
                  </c:pt>
                  <c:pt idx="26">
                    <c:v>6046.8686656064865</c:v>
                  </c:pt>
                  <c:pt idx="27">
                    <c:v>6225.9570363286375</c:v>
                  </c:pt>
                  <c:pt idx="28">
                    <c:v>6600.8244494263909</c:v>
                  </c:pt>
                  <c:pt idx="29">
                    <c:v>6755.6248491461529</c:v>
                  </c:pt>
                  <c:pt idx="30">
                    <c:v>7131.6061024328992</c:v>
                  </c:pt>
                  <c:pt idx="31">
                    <c:v>7267.7560127604238</c:v>
                  </c:pt>
                  <c:pt idx="32">
                    <c:v>7639.267299381394</c:v>
                  </c:pt>
                  <c:pt idx="33">
                    <c:v>7756.8988883148186</c:v>
                  </c:pt>
                  <c:pt idx="34">
                    <c:v>8119.1113791243515</c:v>
                  </c:pt>
                  <c:pt idx="35">
                    <c:v>8490.6344675066775</c:v>
                  </c:pt>
                  <c:pt idx="36">
                    <c:v>8575.9845689355443</c:v>
                  </c:pt>
                  <c:pt idx="37">
                    <c:v>8937.0606609416063</c:v>
                  </c:pt>
                  <c:pt idx="38">
                    <c:v>9299.204948862769</c:v>
                  </c:pt>
                  <c:pt idx="39">
                    <c:v>9669.0584323403527</c:v>
                  </c:pt>
                  <c:pt idx="40">
                    <c:v>9710.1955511879296</c:v>
                  </c:pt>
                  <c:pt idx="41">
                    <c:v>10066.445232644812</c:v>
                  </c:pt>
                  <c:pt idx="42">
                    <c:v>10423.00558375093</c:v>
                  </c:pt>
                  <c:pt idx="43">
                    <c:v>10786.780299414095</c:v>
                  </c:pt>
                  <c:pt idx="44">
                    <c:v>11150.535699337479</c:v>
                  </c:pt>
                  <c:pt idx="45">
                    <c:v>11514.073209603572</c:v>
                  </c:pt>
                  <c:pt idx="46">
                    <c:v>11881.146501310601</c:v>
                  </c:pt>
                  <c:pt idx="47">
                    <c:v>12248.004731823214</c:v>
                  </c:pt>
                  <c:pt idx="48">
                    <c:v>12194.776680653551</c:v>
                  </c:pt>
                  <c:pt idx="49">
                    <c:v>12549.812208266372</c:v>
                  </c:pt>
                  <c:pt idx="50">
                    <c:v>12905.700614156542</c:v>
                  </c:pt>
                  <c:pt idx="51">
                    <c:v>13727.404541924134</c:v>
                  </c:pt>
                  <c:pt idx="52">
                    <c:v>13620.818009518895</c:v>
                  </c:pt>
                  <c:pt idx="53">
                    <c:v>13980.560015546196</c:v>
                  </c:pt>
                  <c:pt idx="54">
                    <c:v>14338.60332802095</c:v>
                  </c:pt>
                  <c:pt idx="55">
                    <c:v>14702.430265900279</c:v>
                  </c:pt>
                  <c:pt idx="56">
                    <c:v>15065.300381201541</c:v>
                  </c:pt>
                  <c:pt idx="57">
                    <c:v>15427.642886865231</c:v>
                  </c:pt>
                  <c:pt idx="58">
                    <c:v>15793.492626065208</c:v>
                  </c:pt>
                  <c:pt idx="59">
                    <c:v>16729.046419364342</c:v>
                  </c:pt>
                  <c:pt idx="60">
                    <c:v>17112.816532140525</c:v>
                  </c:pt>
                  <c:pt idx="61">
                    <c:v>17493.359527145942</c:v>
                  </c:pt>
                  <c:pt idx="62">
                    <c:v>17879.370787742875</c:v>
                  </c:pt>
                  <c:pt idx="63">
                    <c:v>18267.51298623046</c:v>
                  </c:pt>
                  <c:pt idx="64">
                    <c:v>18658.510340050521</c:v>
                  </c:pt>
                  <c:pt idx="65">
                    <c:v>19053.119214733895</c:v>
                  </c:pt>
                  <c:pt idx="66">
                    <c:v>19452.126851367546</c:v>
                  </c:pt>
                  <c:pt idx="67">
                    <c:v>19856.350728394002</c:v>
                  </c:pt>
                  <c:pt idx="68">
                    <c:v>20262.825752909976</c:v>
                  </c:pt>
                  <c:pt idx="69">
                    <c:v>20672.538062537984</c:v>
                  </c:pt>
                  <c:pt idx="70">
                    <c:v>21090.247526273182</c:v>
                  </c:pt>
                  <c:pt idx="71">
                    <c:v>22285.486221481708</c:v>
                  </c:pt>
                  <c:pt idx="72">
                    <c:v>21946.150866634463</c:v>
                  </c:pt>
                  <c:pt idx="73">
                    <c:v>23178.627343622469</c:v>
                  </c:pt>
                  <c:pt idx="74">
                    <c:v>23634.636955795962</c:v>
                  </c:pt>
                  <c:pt idx="75">
                    <c:v>24104.095975731401</c:v>
                  </c:pt>
                  <c:pt idx="76">
                    <c:v>24580.27695959041</c:v>
                  </c:pt>
                  <c:pt idx="77">
                    <c:v>25068.678762733871</c:v>
                  </c:pt>
                  <c:pt idx="78">
                    <c:v>25566.884798505085</c:v>
                  </c:pt>
                  <c:pt idx="79">
                    <c:v>27034.244298608526</c:v>
                  </c:pt>
                  <c:pt idx="80">
                    <c:v>26607.217813890067</c:v>
                  </c:pt>
                  <c:pt idx="81">
                    <c:v>28135.4424935026</c:v>
                  </c:pt>
                  <c:pt idx="82">
                    <c:v>28710.336313243621</c:v>
                  </c:pt>
                  <c:pt idx="83">
                    <c:v>29304.395781408253</c:v>
                  </c:pt>
                  <c:pt idx="84">
                    <c:v>29915.852280694933</c:v>
                  </c:pt>
                  <c:pt idx="85">
                    <c:v>30555.699726055933</c:v>
                  </c:pt>
                  <c:pt idx="86">
                    <c:v>31218.394916330384</c:v>
                  </c:pt>
                  <c:pt idx="87">
                    <c:v>31907.050353187027</c:v>
                  </c:pt>
                  <c:pt idx="88">
                    <c:v>32629.150636786118</c:v>
                  </c:pt>
                  <c:pt idx="89">
                    <c:v>33380.180199295806</c:v>
                  </c:pt>
                  <c:pt idx="90">
                    <c:v>34172.41840675479</c:v>
                  </c:pt>
                  <c:pt idx="91">
                    <c:v>35002.229339263176</c:v>
                  </c:pt>
                  <c:pt idx="92">
                    <c:v>37216.677088196295</c:v>
                  </c:pt>
                  <c:pt idx="93">
                    <c:v>38173.872745463763</c:v>
                  </c:pt>
                  <c:pt idx="94">
                    <c:v>39192.373254247097</c:v>
                  </c:pt>
                  <c:pt idx="95">
                    <c:v>40275.432964981948</c:v>
                  </c:pt>
                  <c:pt idx="96">
                    <c:v>41427.365803679917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b928_9!$A$9:$A$205</c:f>
              <c:numCache>
                <c:formatCode>General</c:formatCode>
                <c:ptCount val="197"/>
                <c:pt idx="0">
                  <c:v>-16.46</c:v>
                </c:pt>
                <c:pt idx="1">
                  <c:v>-18.77</c:v>
                </c:pt>
                <c:pt idx="2">
                  <c:v>-19.32</c:v>
                </c:pt>
                <c:pt idx="3">
                  <c:v>-19.98</c:v>
                </c:pt>
                <c:pt idx="4">
                  <c:v>-20.34</c:v>
                </c:pt>
                <c:pt idx="5">
                  <c:v>-20.43</c:v>
                </c:pt>
                <c:pt idx="6">
                  <c:v>-20.51</c:v>
                </c:pt>
                <c:pt idx="7">
                  <c:v>-20.62</c:v>
                </c:pt>
                <c:pt idx="8">
                  <c:v>-20.64</c:v>
                </c:pt>
                <c:pt idx="9">
                  <c:v>-20.97</c:v>
                </c:pt>
                <c:pt idx="10">
                  <c:v>-21.12</c:v>
                </c:pt>
                <c:pt idx="11">
                  <c:v>-21.46</c:v>
                </c:pt>
                <c:pt idx="12">
                  <c:v>-21.49</c:v>
                </c:pt>
                <c:pt idx="13">
                  <c:v>-21.54</c:v>
                </c:pt>
                <c:pt idx="14">
                  <c:v>-21.66</c:v>
                </c:pt>
                <c:pt idx="15">
                  <c:v>-21.8</c:v>
                </c:pt>
                <c:pt idx="16">
                  <c:v>-21.83</c:v>
                </c:pt>
                <c:pt idx="17">
                  <c:v>-22.03</c:v>
                </c:pt>
                <c:pt idx="18">
                  <c:v>-22.26</c:v>
                </c:pt>
                <c:pt idx="19">
                  <c:v>-22.33</c:v>
                </c:pt>
                <c:pt idx="20">
                  <c:v>-22.37</c:v>
                </c:pt>
                <c:pt idx="21">
                  <c:v>-22.63</c:v>
                </c:pt>
                <c:pt idx="22">
                  <c:v>-22.68</c:v>
                </c:pt>
                <c:pt idx="23">
                  <c:v>-22.77</c:v>
                </c:pt>
                <c:pt idx="24">
                  <c:v>-22.95</c:v>
                </c:pt>
                <c:pt idx="25">
                  <c:v>-23.05</c:v>
                </c:pt>
                <c:pt idx="26">
                  <c:v>-23.24</c:v>
                </c:pt>
                <c:pt idx="27">
                  <c:v>-23.24</c:v>
                </c:pt>
                <c:pt idx="28">
                  <c:v>-23.28</c:v>
                </c:pt>
                <c:pt idx="29">
                  <c:v>-23.46</c:v>
                </c:pt>
                <c:pt idx="30">
                  <c:v>-23.52</c:v>
                </c:pt>
                <c:pt idx="31">
                  <c:v>-23.54</c:v>
                </c:pt>
                <c:pt idx="32">
                  <c:v>-23.61</c:v>
                </c:pt>
                <c:pt idx="33">
                  <c:v>-23.99</c:v>
                </c:pt>
                <c:pt idx="34">
                  <c:v>-24.02</c:v>
                </c:pt>
                <c:pt idx="35">
                  <c:v>-24.1</c:v>
                </c:pt>
                <c:pt idx="36">
                  <c:v>-24.12</c:v>
                </c:pt>
                <c:pt idx="37">
                  <c:v>-24.14</c:v>
                </c:pt>
                <c:pt idx="38">
                  <c:v>-24.17</c:v>
                </c:pt>
                <c:pt idx="39">
                  <c:v>-24.17</c:v>
                </c:pt>
                <c:pt idx="40">
                  <c:v>-24.22</c:v>
                </c:pt>
                <c:pt idx="41">
                  <c:v>-24.28</c:v>
                </c:pt>
                <c:pt idx="42">
                  <c:v>-24.31</c:v>
                </c:pt>
                <c:pt idx="43">
                  <c:v>-24.39</c:v>
                </c:pt>
                <c:pt idx="44">
                  <c:v>-24.39</c:v>
                </c:pt>
                <c:pt idx="45">
                  <c:v>-24.41</c:v>
                </c:pt>
                <c:pt idx="46">
                  <c:v>-24.53</c:v>
                </c:pt>
                <c:pt idx="47">
                  <c:v>-24.53</c:v>
                </c:pt>
                <c:pt idx="48">
                  <c:v>-24.56</c:v>
                </c:pt>
                <c:pt idx="49">
                  <c:v>-24.58</c:v>
                </c:pt>
                <c:pt idx="50">
                  <c:v>-24.58</c:v>
                </c:pt>
                <c:pt idx="51">
                  <c:v>-24.7</c:v>
                </c:pt>
                <c:pt idx="52">
                  <c:v>-24.7</c:v>
                </c:pt>
                <c:pt idx="53">
                  <c:v>-24.76</c:v>
                </c:pt>
                <c:pt idx="54">
                  <c:v>-24.89</c:v>
                </c:pt>
                <c:pt idx="55">
                  <c:v>-24.89</c:v>
                </c:pt>
                <c:pt idx="56">
                  <c:v>-24.95</c:v>
                </c:pt>
                <c:pt idx="57">
                  <c:v>-24.95</c:v>
                </c:pt>
                <c:pt idx="58">
                  <c:v>-24.98</c:v>
                </c:pt>
                <c:pt idx="59">
                  <c:v>-25.07</c:v>
                </c:pt>
                <c:pt idx="60">
                  <c:v>-25.07</c:v>
                </c:pt>
                <c:pt idx="61">
                  <c:v>-25.1</c:v>
                </c:pt>
                <c:pt idx="62">
                  <c:v>-25.1</c:v>
                </c:pt>
                <c:pt idx="63">
                  <c:v>-25.1</c:v>
                </c:pt>
                <c:pt idx="64">
                  <c:v>-25.13</c:v>
                </c:pt>
                <c:pt idx="65">
                  <c:v>-25.26</c:v>
                </c:pt>
                <c:pt idx="66">
                  <c:v>-25.29</c:v>
                </c:pt>
                <c:pt idx="67">
                  <c:v>-25.34</c:v>
                </c:pt>
                <c:pt idx="68">
                  <c:v>-25.36</c:v>
                </c:pt>
                <c:pt idx="69">
                  <c:v>-25.39</c:v>
                </c:pt>
                <c:pt idx="70">
                  <c:v>-25.41</c:v>
                </c:pt>
                <c:pt idx="71">
                  <c:v>-25.42</c:v>
                </c:pt>
                <c:pt idx="72">
                  <c:v>-25.58</c:v>
                </c:pt>
                <c:pt idx="73">
                  <c:v>-25.66</c:v>
                </c:pt>
                <c:pt idx="74">
                  <c:v>-25.66</c:v>
                </c:pt>
                <c:pt idx="75">
                  <c:v>-25.66</c:v>
                </c:pt>
                <c:pt idx="76">
                  <c:v>-25.7</c:v>
                </c:pt>
                <c:pt idx="77">
                  <c:v>-25.7</c:v>
                </c:pt>
                <c:pt idx="78">
                  <c:v>-25.74</c:v>
                </c:pt>
                <c:pt idx="79">
                  <c:v>-25.74</c:v>
                </c:pt>
                <c:pt idx="80">
                  <c:v>-25.76</c:v>
                </c:pt>
                <c:pt idx="81">
                  <c:v>-25.81</c:v>
                </c:pt>
                <c:pt idx="82">
                  <c:v>-25.81</c:v>
                </c:pt>
                <c:pt idx="83">
                  <c:v>-25.84</c:v>
                </c:pt>
                <c:pt idx="84">
                  <c:v>-25.93</c:v>
                </c:pt>
                <c:pt idx="85">
                  <c:v>-25.93</c:v>
                </c:pt>
                <c:pt idx="86">
                  <c:v>-25.96</c:v>
                </c:pt>
                <c:pt idx="87">
                  <c:v>-26</c:v>
                </c:pt>
                <c:pt idx="88">
                  <c:v>-26.09</c:v>
                </c:pt>
                <c:pt idx="89">
                  <c:v>-26.09</c:v>
                </c:pt>
                <c:pt idx="90">
                  <c:v>-26.09</c:v>
                </c:pt>
                <c:pt idx="91">
                  <c:v>-26.12</c:v>
                </c:pt>
                <c:pt idx="92">
                  <c:v>-26.15</c:v>
                </c:pt>
                <c:pt idx="93">
                  <c:v>-26.18</c:v>
                </c:pt>
                <c:pt idx="94">
                  <c:v>-26.21</c:v>
                </c:pt>
                <c:pt idx="95">
                  <c:v>-26.28</c:v>
                </c:pt>
                <c:pt idx="96">
                  <c:v>-26.35</c:v>
                </c:pt>
                <c:pt idx="97">
                  <c:v>-26.39</c:v>
                </c:pt>
                <c:pt idx="98">
                  <c:v>-26.41</c:v>
                </c:pt>
                <c:pt idx="99">
                  <c:v>-26.44</c:v>
                </c:pt>
                <c:pt idx="100">
                  <c:v>-26.68</c:v>
                </c:pt>
                <c:pt idx="101">
                  <c:v>-26.68</c:v>
                </c:pt>
                <c:pt idx="102">
                  <c:v>-26.77</c:v>
                </c:pt>
                <c:pt idx="103">
                  <c:v>-26.97</c:v>
                </c:pt>
                <c:pt idx="104">
                  <c:v>-26.97</c:v>
                </c:pt>
                <c:pt idx="105">
                  <c:v>-27.07</c:v>
                </c:pt>
                <c:pt idx="106">
                  <c:v>-27.09</c:v>
                </c:pt>
                <c:pt idx="107">
                  <c:v>-27.1</c:v>
                </c:pt>
                <c:pt idx="108">
                  <c:v>-27.2</c:v>
                </c:pt>
                <c:pt idx="109">
                  <c:v>-27.2</c:v>
                </c:pt>
                <c:pt idx="110">
                  <c:v>-27.23</c:v>
                </c:pt>
                <c:pt idx="111">
                  <c:v>-27.43</c:v>
                </c:pt>
                <c:pt idx="112">
                  <c:v>-27.48</c:v>
                </c:pt>
                <c:pt idx="113">
                  <c:v>-27.57</c:v>
                </c:pt>
                <c:pt idx="114">
                  <c:v>-27.8</c:v>
                </c:pt>
                <c:pt idx="115">
                  <c:v>-27.94</c:v>
                </c:pt>
                <c:pt idx="116">
                  <c:v>-28.37</c:v>
                </c:pt>
                <c:pt idx="117">
                  <c:v>-28.53</c:v>
                </c:pt>
                <c:pt idx="118">
                  <c:v>-28.66</c:v>
                </c:pt>
                <c:pt idx="119">
                  <c:v>-29.44</c:v>
                </c:pt>
              </c:numCache>
            </c:numRef>
          </c:xVal>
          <c:yVal>
            <c:numRef>
              <c:f>b928_9!$D$9:$D$205</c:f>
              <c:numCache>
                <c:formatCode>0.00E+00</c:formatCode>
                <c:ptCount val="197"/>
                <c:pt idx="0">
                  <c:v>957.08307759861157</c:v>
                </c:pt>
                <c:pt idx="1">
                  <c:v>1095.4425311118719</c:v>
                </c:pt>
                <c:pt idx="2">
                  <c:v>1585.4103340186891</c:v>
                </c:pt>
                <c:pt idx="3">
                  <c:v>1972.7737022910521</c:v>
                </c:pt>
                <c:pt idx="4">
                  <c:v>2479.6810943335754</c:v>
                </c:pt>
                <c:pt idx="5">
                  <c:v>3149.682615544546</c:v>
                </c:pt>
                <c:pt idx="6">
                  <c:v>3830.9601360624938</c:v>
                </c:pt>
                <c:pt idx="7">
                  <c:v>4496.1604021238691</c:v>
                </c:pt>
                <c:pt idx="8">
                  <c:v>5229.8950103084062</c:v>
                </c:pt>
                <c:pt idx="9">
                  <c:v>5735.6092585202132</c:v>
                </c:pt>
                <c:pt idx="10">
                  <c:v>6373.7965618342487</c:v>
                </c:pt>
                <c:pt idx="11">
                  <c:v>6836.6758407891884</c:v>
                </c:pt>
                <c:pt idx="12">
                  <c:v>7583.5713263372954</c:v>
                </c:pt>
                <c:pt idx="13">
                  <c:v>8317.8358098749704</c:v>
                </c:pt>
                <c:pt idx="14">
                  <c:v>8987.6310923778219</c:v>
                </c:pt>
                <c:pt idx="15">
                  <c:v>9638.1049966482715</c:v>
                </c:pt>
                <c:pt idx="16">
                  <c:v>10411.208084760467</c:v>
                </c:pt>
                <c:pt idx="17">
                  <c:v>10998.19561573616</c:v>
                </c:pt>
                <c:pt idx="18">
                  <c:v>11538.118644449249</c:v>
                </c:pt>
                <c:pt idx="19">
                  <c:v>12277.390560902653</c:v>
                </c:pt>
                <c:pt idx="20">
                  <c:v>13062.739117254399</c:v>
                </c:pt>
                <c:pt idx="21">
                  <c:v>13547.288358037431</c:v>
                </c:pt>
                <c:pt idx="22">
                  <c:v>14328.953478961357</c:v>
                </c:pt>
                <c:pt idx="23">
                  <c:v>15057.18825497875</c:v>
                </c:pt>
                <c:pt idx="24">
                  <c:v>15644.922321101889</c:v>
                </c:pt>
                <c:pt idx="25">
                  <c:v>16360.547915004523</c:v>
                </c:pt>
                <c:pt idx="26">
                  <c:v>16918.370402282049</c:v>
                </c:pt>
                <c:pt idx="27">
                  <c:v>17819.881475246537</c:v>
                </c:pt>
                <c:pt idx="28">
                  <c:v>18657.946069954105</c:v>
                </c:pt>
                <c:pt idx="29">
                  <c:v>19236.085591667372</c:v>
                </c:pt>
                <c:pt idx="30">
                  <c:v>20048.325622287139</c:v>
                </c:pt>
                <c:pt idx="31">
                  <c:v>20950.173991524753</c:v>
                </c:pt>
                <c:pt idx="32">
                  <c:v>21759.441892592571</c:v>
                </c:pt>
                <c:pt idx="33">
                  <c:v>21876.256363973185</c:v>
                </c:pt>
                <c:pt idx="34">
                  <c:v>22779.597724332943</c:v>
                </c:pt>
                <c:pt idx="35">
                  <c:v>23570.652945285074</c:v>
                </c:pt>
                <c:pt idx="36">
                  <c:v>24519.491229994277</c:v>
                </c:pt>
                <c:pt idx="37">
                  <c:v>25480.073106391064</c:v>
                </c:pt>
                <c:pt idx="38">
                  <c:v>26427.2703022803</c:v>
                </c:pt>
                <c:pt idx="39">
                  <c:v>27463.171351263103</c:v>
                </c:pt>
                <c:pt idx="40">
                  <c:v>28383.600582117855</c:v>
                </c:pt>
                <c:pt idx="41">
                  <c:v>29288.592046750269</c:v>
                </c:pt>
                <c:pt idx="42">
                  <c:v>30284.652553634125</c:v>
                </c:pt>
                <c:pt idx="43">
                  <c:v>31157.253231557977</c:v>
                </c:pt>
                <c:pt idx="44">
                  <c:v>32261.758942633933</c:v>
                </c:pt>
                <c:pt idx="45">
                  <c:v>33325.733488155391</c:v>
                </c:pt>
                <c:pt idx="46">
                  <c:v>34119.607158269369</c:v>
                </c:pt>
                <c:pt idx="47">
                  <c:v>35269.817974392339</c:v>
                </c:pt>
                <c:pt idx="48">
                  <c:v>36348.608196659938</c:v>
                </c:pt>
                <c:pt idx="49">
                  <c:v>37472.58168138031</c:v>
                </c:pt>
                <c:pt idx="50">
                  <c:v>38672.443563019428</c:v>
                </c:pt>
                <c:pt idx="51">
                  <c:v>39527.524887149615</c:v>
                </c:pt>
                <c:pt idx="52">
                  <c:v>40762.939513761623</c:v>
                </c:pt>
                <c:pt idx="53">
                  <c:v>41829.799790020632</c:v>
                </c:pt>
                <c:pt idx="54">
                  <c:v>42683.277153950476</c:v>
                </c:pt>
                <c:pt idx="55">
                  <c:v>43976.155176935907</c:v>
                </c:pt>
                <c:pt idx="56">
                  <c:v>45088.946690473487</c:v>
                </c:pt>
                <c:pt idx="57">
                  <c:v>46423.198548130909</c:v>
                </c:pt>
                <c:pt idx="58">
                  <c:v>47677.279262117096</c:v>
                </c:pt>
                <c:pt idx="59">
                  <c:v>48743.320762683601</c:v>
                </c:pt>
                <c:pt idx="60">
                  <c:v>50144.848914486924</c:v>
                </c:pt>
                <c:pt idx="61">
                  <c:v>51463.949117508462</c:v>
                </c:pt>
                <c:pt idx="62">
                  <c:v>52914.228490852751</c:v>
                </c:pt>
                <c:pt idx="63">
                  <c:v>54390.177854262998</c:v>
                </c:pt>
                <c:pt idx="64">
                  <c:v>55785.174581288717</c:v>
                </c:pt>
                <c:pt idx="65">
                  <c:v>56835.52336650074</c:v>
                </c:pt>
                <c:pt idx="66">
                  <c:v>58280.284417888048</c:v>
                </c:pt>
                <c:pt idx="67">
                  <c:v>59675.996080866236</c:v>
                </c:pt>
                <c:pt idx="68">
                  <c:v>61217.189825269634</c:v>
                </c:pt>
                <c:pt idx="69">
                  <c:v>62750.355840968434</c:v>
                </c:pt>
                <c:pt idx="70">
                  <c:v>64355.553541261288</c:v>
                </c:pt>
                <c:pt idx="71">
                  <c:v>66035.015771200458</c:v>
                </c:pt>
                <c:pt idx="72">
                  <c:v>67131.241385729445</c:v>
                </c:pt>
                <c:pt idx="73">
                  <c:v>68580.331476339779</c:v>
                </c:pt>
                <c:pt idx="74">
                  <c:v>70413.129695068259</c:v>
                </c:pt>
                <c:pt idx="75">
                  <c:v>72287.117819336985</c:v>
                </c:pt>
                <c:pt idx="76">
                  <c:v>74028.272077592759</c:v>
                </c:pt>
                <c:pt idx="77">
                  <c:v>75990.455833637316</c:v>
                </c:pt>
                <c:pt idx="78">
                  <c:v>77821.44371377783</c:v>
                </c:pt>
                <c:pt idx="79">
                  <c:v>79880.535048504011</c:v>
                </c:pt>
                <c:pt idx="80">
                  <c:v>81901.546604223215</c:v>
                </c:pt>
                <c:pt idx="81">
                  <c:v>83839.203585656185</c:v>
                </c:pt>
                <c:pt idx="82">
                  <c:v>86063.041030083899</c:v>
                </c:pt>
                <c:pt idx="83">
                  <c:v>88208.76958005807</c:v>
                </c:pt>
                <c:pt idx="84">
                  <c:v>90131.609506853696</c:v>
                </c:pt>
                <c:pt idx="85">
                  <c:v>92548.850119701805</c:v>
                </c:pt>
                <c:pt idx="86">
                  <c:v>94893.045233518147</c:v>
                </c:pt>
                <c:pt idx="87">
                  <c:v>97262.977395550552</c:v>
                </c:pt>
                <c:pt idx="88">
                  <c:v>99458.764881015188</c:v>
                </c:pt>
                <c:pt idx="89">
                  <c:v>102193.07417270819</c:v>
                </c:pt>
                <c:pt idx="90">
                  <c:v>105020.08937953116</c:v>
                </c:pt>
                <c:pt idx="91">
                  <c:v>107792.45239967717</c:v>
                </c:pt>
                <c:pt idx="92">
                  <c:v>110669.56780134176</c:v>
                </c:pt>
                <c:pt idx="93">
                  <c:v>113659.45257819761</c:v>
                </c:pt>
                <c:pt idx="94">
                  <c:v>116771.06931377517</c:v>
                </c:pt>
                <c:pt idx="95">
                  <c:v>119797.49326769197</c:v>
                </c:pt>
                <c:pt idx="96">
                  <c:v>122959.12927414828</c:v>
                </c:pt>
                <c:pt idx="97">
                  <c:v>126440.11930143417</c:v>
                </c:pt>
                <c:pt idx="98">
                  <c:v>130205.24576545307</c:v>
                </c:pt>
                <c:pt idx="99">
                  <c:v>134101.0570966294</c:v>
                </c:pt>
                <c:pt idx="100">
                  <c:v>136926.73506002573</c:v>
                </c:pt>
                <c:pt idx="101">
                  <c:v>141435.34452380362</c:v>
                </c:pt>
                <c:pt idx="102">
                  <c:v>145624.04256837047</c:v>
                </c:pt>
                <c:pt idx="103">
                  <c:v>149326.35522667062</c:v>
                </c:pt>
                <c:pt idx="104">
                  <c:v>154708.15551791384</c:v>
                </c:pt>
                <c:pt idx="105">
                  <c:v>159747.23318326627</c:v>
                </c:pt>
                <c:pt idx="106">
                  <c:v>165781.06024840934</c:v>
                </c:pt>
                <c:pt idx="107">
                  <c:v>172382.36167782833</c:v>
                </c:pt>
                <c:pt idx="108">
                  <c:v>178889.59484954167</c:v>
                </c:pt>
                <c:pt idx="109">
                  <c:v>186837.41181820093</c:v>
                </c:pt>
                <c:pt idx="110">
                  <c:v>195393.41753034247</c:v>
                </c:pt>
                <c:pt idx="111">
                  <c:v>203617.11877865455</c:v>
                </c:pt>
                <c:pt idx="112">
                  <c:v>214334.24108431255</c:v>
                </c:pt>
                <c:pt idx="113">
                  <c:v>226417.13021785117</c:v>
                </c:pt>
                <c:pt idx="114">
                  <c:v>239530.91971136484</c:v>
                </c:pt>
                <c:pt idx="115">
                  <c:v>256778.76624456266</c:v>
                </c:pt>
                <c:pt idx="116">
                  <c:v>276133.76745951362</c:v>
                </c:pt>
                <c:pt idx="117">
                  <c:v>308028.06501568609</c:v>
                </c:pt>
                <c:pt idx="118">
                  <c:v>364187.50602247083</c:v>
                </c:pt>
                <c:pt idx="119">
                  <c:v>0</c:v>
                </c:pt>
              </c:numCache>
            </c:numRef>
          </c:yVal>
          <c:smooth val="0"/>
        </c:ser>
        <c:ser>
          <c:idx val="20"/>
          <c:order val="17"/>
          <c:tx>
            <c:v>B929 Filter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b929_1!$K$9:$K$105</c:f>
                <c:numCache>
                  <c:formatCode>General</c:formatCode>
                  <c:ptCount val="97"/>
                  <c:pt idx="0">
                    <c:v>36.338928193844772</c:v>
                  </c:pt>
                  <c:pt idx="1">
                    <c:v>43.193959765388009</c:v>
                  </c:pt>
                  <c:pt idx="2">
                    <c:v>54.615981459045592</c:v>
                  </c:pt>
                  <c:pt idx="3">
                    <c:v>67.692880923224408</c:v>
                  </c:pt>
                  <c:pt idx="4">
                    <c:v>78.280252139548708</c:v>
                  </c:pt>
                  <c:pt idx="5">
                    <c:v>89.479236668855535</c:v>
                  </c:pt>
                  <c:pt idx="6">
                    <c:v>99.093439061992044</c:v>
                  </c:pt>
                  <c:pt idx="7">
                    <c:v>111.93952738307749</c:v>
                  </c:pt>
                  <c:pt idx="8">
                    <c:v>121.75681762891446</c:v>
                  </c:pt>
                  <c:pt idx="9">
                    <c:v>134.06340930206338</c:v>
                  </c:pt>
                  <c:pt idx="10">
                    <c:v>148.79468263896254</c:v>
                  </c:pt>
                  <c:pt idx="11">
                    <c:v>158.0387999417687</c:v>
                  </c:pt>
                  <c:pt idx="12">
                    <c:v>169.18804344851944</c:v>
                  </c:pt>
                  <c:pt idx="13">
                    <c:v>182.10158082975954</c:v>
                  </c:pt>
                  <c:pt idx="14">
                    <c:v>197.04935814346683</c:v>
                  </c:pt>
                  <c:pt idx="15">
                    <c:v>214.15617364528737</c:v>
                  </c:pt>
                  <c:pt idx="16">
                    <c:v>221.69277143539168</c:v>
                  </c:pt>
                  <c:pt idx="17">
                    <c:v>230.47176966238251</c:v>
                  </c:pt>
                  <c:pt idx="18">
                    <c:v>252.60011515145635</c:v>
                  </c:pt>
                  <c:pt idx="19">
                    <c:v>264.13676308052459</c:v>
                  </c:pt>
                  <c:pt idx="20">
                    <c:v>276.65034841492565</c:v>
                  </c:pt>
                  <c:pt idx="21">
                    <c:v>290.37607599888344</c:v>
                  </c:pt>
                  <c:pt idx="22">
                    <c:v>305.57727949488037</c:v>
                  </c:pt>
                  <c:pt idx="23">
                    <c:v>322.28700037635997</c:v>
                  </c:pt>
                  <c:pt idx="24">
                    <c:v>323.4975288165117</c:v>
                  </c:pt>
                  <c:pt idx="25">
                    <c:v>342.01709021108974</c:v>
                  </c:pt>
                  <c:pt idx="26">
                    <c:v>362.15049554263544</c:v>
                  </c:pt>
                  <c:pt idx="27">
                    <c:v>365.21024499764678</c:v>
                  </c:pt>
                  <c:pt idx="28">
                    <c:v>387.39026277928639</c:v>
                  </c:pt>
                  <c:pt idx="29">
                    <c:v>391.94388422133409</c:v>
                  </c:pt>
                  <c:pt idx="30">
                    <c:v>416.5122238548509</c:v>
                  </c:pt>
                  <c:pt idx="31">
                    <c:v>422.02459436253781</c:v>
                  </c:pt>
                  <c:pt idx="32">
                    <c:v>449.69889877737899</c:v>
                  </c:pt>
                  <c:pt idx="33">
                    <c:v>456.2144161598589</c:v>
                  </c:pt>
                  <c:pt idx="34">
                    <c:v>463.77891386893253</c:v>
                  </c:pt>
                  <c:pt idx="35">
                    <c:v>494.74723253259918</c:v>
                  </c:pt>
                  <c:pt idx="36">
                    <c:v>503.35475737648187</c:v>
                  </c:pt>
                  <c:pt idx="37">
                    <c:v>512.34003102382201</c:v>
                  </c:pt>
                  <c:pt idx="38">
                    <c:v>548.17253535105613</c:v>
                  </c:pt>
                  <c:pt idx="39">
                    <c:v>558.35832626383217</c:v>
                  </c:pt>
                  <c:pt idx="40">
                    <c:v>569.30608945929418</c:v>
                  </c:pt>
                  <c:pt idx="41">
                    <c:v>580.96870835648178</c:v>
                  </c:pt>
                  <c:pt idx="42">
                    <c:v>593.0641774821836</c:v>
                  </c:pt>
                  <c:pt idx="43">
                    <c:v>605.80661759175575</c:v>
                  </c:pt>
                  <c:pt idx="44">
                    <c:v>649.72844643043061</c:v>
                  </c:pt>
                  <c:pt idx="45">
                    <c:v>663.8963591818914</c:v>
                  </c:pt>
                  <c:pt idx="46">
                    <c:v>678.66748957274569</c:v>
                  </c:pt>
                  <c:pt idx="47">
                    <c:v>694.27739747152793</c:v>
                  </c:pt>
                  <c:pt idx="48">
                    <c:v>710.19157390983912</c:v>
                  </c:pt>
                  <c:pt idx="49">
                    <c:v>726.90601335627525</c:v>
                  </c:pt>
                  <c:pt idx="50">
                    <c:v>744.4022927741737</c:v>
                  </c:pt>
                  <c:pt idx="51">
                    <c:v>762.41568314369499</c:v>
                  </c:pt>
                  <c:pt idx="52">
                    <c:v>780.93693140336461</c:v>
                  </c:pt>
                  <c:pt idx="53">
                    <c:v>800.45775252335568</c:v>
                  </c:pt>
                  <c:pt idx="54">
                    <c:v>820.47099049304722</c:v>
                  </c:pt>
                  <c:pt idx="55">
                    <c:v>841.22180796956968</c:v>
                  </c:pt>
                  <c:pt idx="56">
                    <c:v>862.70680444788673</c:v>
                  </c:pt>
                  <c:pt idx="57">
                    <c:v>884.92370691873464</c:v>
                  </c:pt>
                  <c:pt idx="58">
                    <c:v>907.87088954769763</c:v>
                  </c:pt>
                  <c:pt idx="59">
                    <c:v>931.54693867759704</c:v>
                  </c:pt>
                  <c:pt idx="60">
                    <c:v>956.2102967999914</c:v>
                  </c:pt>
                  <c:pt idx="61">
                    <c:v>981.86636204941942</c:v>
                  </c:pt>
                  <c:pt idx="62">
                    <c:v>1008.255218740018</c:v>
                  </c:pt>
                  <c:pt idx="63">
                    <c:v>1035.3732784481765</c:v>
                  </c:pt>
                  <c:pt idx="64">
                    <c:v>1063.7584894054598</c:v>
                  </c:pt>
                  <c:pt idx="65">
                    <c:v>1093.1482175874769</c:v>
                  </c:pt>
                  <c:pt idx="66">
                    <c:v>1068.441598486296</c:v>
                  </c:pt>
                  <c:pt idx="67">
                    <c:v>1154.6617868925671</c:v>
                  </c:pt>
                  <c:pt idx="68">
                    <c:v>1127.663914472698</c:v>
                  </c:pt>
                  <c:pt idx="69">
                    <c:v>1158.8217158942311</c:v>
                  </c:pt>
                  <c:pt idx="70">
                    <c:v>1191.1872188149732</c:v>
                  </c:pt>
                  <c:pt idx="71">
                    <c:v>1224.5040253191617</c:v>
                  </c:pt>
                  <c:pt idx="72">
                    <c:v>1259.0312708046122</c:v>
                  </c:pt>
                  <c:pt idx="73">
                    <c:v>1294.7690951629115</c:v>
                  </c:pt>
                  <c:pt idx="74">
                    <c:v>1331.7134418129688</c:v>
                  </c:pt>
                  <c:pt idx="75">
                    <c:v>1370.1375310165545</c:v>
                  </c:pt>
                  <c:pt idx="76">
                    <c:v>1338.8927304071219</c:v>
                  </c:pt>
                  <c:pt idx="77">
                    <c:v>1376.5383314491412</c:v>
                  </c:pt>
                  <c:pt idx="78">
                    <c:v>1415.5632871670009</c:v>
                  </c:pt>
                  <c:pt idx="79">
                    <c:v>1455.9615677721895</c:v>
                  </c:pt>
                  <c:pt idx="80">
                    <c:v>1497.4494078508437</c:v>
                  </c:pt>
                  <c:pt idx="81">
                    <c:v>1540.5451177233276</c:v>
                  </c:pt>
                  <c:pt idx="82">
                    <c:v>1584.6751581092929</c:v>
                  </c:pt>
                  <c:pt idx="83">
                    <c:v>1630.362104445767</c:v>
                  </c:pt>
                  <c:pt idx="84">
                    <c:v>1677.5776738886918</c:v>
                  </c:pt>
                  <c:pt idx="85">
                    <c:v>1725.9911092198597</c:v>
                  </c:pt>
                  <c:pt idx="86">
                    <c:v>1683.745749019871</c:v>
                  </c:pt>
                  <c:pt idx="87">
                    <c:v>1731.3178470190053</c:v>
                  </c:pt>
                  <c:pt idx="88">
                    <c:v>1780.4789952514252</c:v>
                  </c:pt>
                  <c:pt idx="89">
                    <c:v>1830.6248579089895</c:v>
                  </c:pt>
                  <c:pt idx="90">
                    <c:v>1882.2341617451038</c:v>
                  </c:pt>
                  <c:pt idx="91">
                    <c:v>1935.2351779846067</c:v>
                  </c:pt>
                  <c:pt idx="92">
                    <c:v>1989.5436942409792</c:v>
                  </c:pt>
                  <c:pt idx="93">
                    <c:v>2045.0625612656763</c:v>
                  </c:pt>
                  <c:pt idx="94">
                    <c:v>2101.6812789529336</c:v>
                  </c:pt>
                  <c:pt idx="95">
                    <c:v>2159.5732745826049</c:v>
                  </c:pt>
                  <c:pt idx="96">
                    <c:v>2218.3072763994514</c:v>
                  </c:pt>
                </c:numCache>
              </c:numRef>
            </c:plus>
            <c:minus>
              <c:numRef>
                <c:f>b929_1!$J$9:$J$105</c:f>
                <c:numCache>
                  <c:formatCode>General</c:formatCode>
                  <c:ptCount val="97"/>
                  <c:pt idx="0">
                    <c:v>38.70933992742539</c:v>
                  </c:pt>
                  <c:pt idx="1">
                    <c:v>44.166756191989798</c:v>
                  </c:pt>
                  <c:pt idx="2">
                    <c:v>50.921545727841952</c:v>
                  </c:pt>
                  <c:pt idx="3">
                    <c:v>59.683257487986289</c:v>
                  </c:pt>
                  <c:pt idx="4">
                    <c:v>70.90409622067402</c:v>
                  </c:pt>
                  <c:pt idx="5">
                    <c:v>78.400190141270485</c:v>
                  </c:pt>
                  <c:pt idx="6">
                    <c:v>88.809706771493111</c:v>
                  </c:pt>
                  <c:pt idx="7">
                    <c:v>100.34526456387925</c:v>
                  </c:pt>
                  <c:pt idx="8">
                    <c:v>110.0065526042102</c:v>
                  </c:pt>
                  <c:pt idx="9">
                    <c:v>121.77458561251551</c:v>
                  </c:pt>
                  <c:pt idx="10">
                    <c:v>132.37123117704715</c:v>
                  </c:pt>
                  <c:pt idx="11">
                    <c:v>141.5915417489058</c:v>
                  </c:pt>
                  <c:pt idx="12">
                    <c:v>153.96158668910374</c:v>
                  </c:pt>
                  <c:pt idx="13">
                    <c:v>165.664420940338</c:v>
                  </c:pt>
                  <c:pt idx="14">
                    <c:v>176.5258886638025</c:v>
                  </c:pt>
                  <c:pt idx="15">
                    <c:v>192.25167697460139</c:v>
                  </c:pt>
                  <c:pt idx="16">
                    <c:v>201.4400028282445</c:v>
                  </c:pt>
                  <c:pt idx="17">
                    <c:v>216.18182569423524</c:v>
                  </c:pt>
                  <c:pt idx="18">
                    <c:v>230.53412080485427</c:v>
                  </c:pt>
                  <c:pt idx="19">
                    <c:v>244.60394425242015</c:v>
                  </c:pt>
                  <c:pt idx="20">
                    <c:v>250.07436550767281</c:v>
                  </c:pt>
                  <c:pt idx="21">
                    <c:v>262.6444033013712</c:v>
                  </c:pt>
                  <c:pt idx="22">
                    <c:v>283.50210950698863</c:v>
                  </c:pt>
                  <c:pt idx="23">
                    <c:v>295.37345732742574</c:v>
                  </c:pt>
                  <c:pt idx="24">
                    <c:v>306.55603693148089</c:v>
                  </c:pt>
                  <c:pt idx="25">
                    <c:v>317.13538763540458</c:v>
                  </c:pt>
                  <c:pt idx="26">
                    <c:v>337.83472972335545</c:v>
                  </c:pt>
                  <c:pt idx="27">
                    <c:v>347.40854841109012</c:v>
                  </c:pt>
                  <c:pt idx="28">
                    <c:v>356.38403273414667</c:v>
                  </c:pt>
                  <c:pt idx="29">
                    <c:v>376.43290786782285</c:v>
                  </c:pt>
                  <c:pt idx="30">
                    <c:v>396.93835348620951</c:v>
                  </c:pt>
                  <c:pt idx="31">
                    <c:v>403.92655388557665</c:v>
                  </c:pt>
                  <c:pt idx="32">
                    <c:v>424.19860441549542</c:v>
                  </c:pt>
                  <c:pt idx="33">
                    <c:v>430.19395593268553</c:v>
                  </c:pt>
                  <c:pt idx="34">
                    <c:v>449.95885536334623</c:v>
                  </c:pt>
                  <c:pt idx="35">
                    <c:v>469.95617553205324</c:v>
                  </c:pt>
                  <c:pt idx="36">
                    <c:v>474.10215768623078</c:v>
                  </c:pt>
                  <c:pt idx="37">
                    <c:v>493.53021539425737</c:v>
                  </c:pt>
                  <c:pt idx="38">
                    <c:v>513.12601660567771</c:v>
                  </c:pt>
                  <c:pt idx="39">
                    <c:v>532.85665632481255</c:v>
                  </c:pt>
                  <c:pt idx="40">
                    <c:v>534.42259395235146</c:v>
                  </c:pt>
                  <c:pt idx="41">
                    <c:v>553.39803072982124</c:v>
                  </c:pt>
                  <c:pt idx="42">
                    <c:v>572.28501209194451</c:v>
                  </c:pt>
                  <c:pt idx="43">
                    <c:v>591.48179592914983</c:v>
                  </c:pt>
                  <c:pt idx="44">
                    <c:v>610.56206812963671</c:v>
                  </c:pt>
                  <c:pt idx="45">
                    <c:v>629.51106322813155</c:v>
                  </c:pt>
                  <c:pt idx="46">
                    <c:v>648.76611479867393</c:v>
                  </c:pt>
                  <c:pt idx="47">
                    <c:v>667.88834133344574</c:v>
                  </c:pt>
                  <c:pt idx="48">
                    <c:v>686.87668367027459</c:v>
                  </c:pt>
                  <c:pt idx="49">
                    <c:v>705.96337198820129</c:v>
                  </c:pt>
                  <c:pt idx="50">
                    <c:v>724.92900374385647</c:v>
                  </c:pt>
                  <c:pt idx="51">
                    <c:v>743.78302287982581</c:v>
                  </c:pt>
                  <c:pt idx="52">
                    <c:v>762.7686772041684</c:v>
                  </c:pt>
                  <c:pt idx="53">
                    <c:v>781.67019104694657</c:v>
                  </c:pt>
                  <c:pt idx="54">
                    <c:v>800.50397157428029</c:v>
                  </c:pt>
                  <c:pt idx="55">
                    <c:v>819.28855470632334</c:v>
                  </c:pt>
                  <c:pt idx="56">
                    <c:v>838.04433321122542</c:v>
                  </c:pt>
                  <c:pt idx="57">
                    <c:v>856.79332328642693</c:v>
                  </c:pt>
                  <c:pt idx="58">
                    <c:v>875.33273065793298</c:v>
                  </c:pt>
                  <c:pt idx="59">
                    <c:v>894.14134846381035</c:v>
                  </c:pt>
                  <c:pt idx="60">
                    <c:v>912.79472576842977</c:v>
                  </c:pt>
                  <c:pt idx="61">
                    <c:v>931.32618861031983</c:v>
                  </c:pt>
                  <c:pt idx="62">
                    <c:v>949.98876970031233</c:v>
                  </c:pt>
                  <c:pt idx="63">
                    <c:v>968.81151537562937</c:v>
                  </c:pt>
                  <c:pt idx="64">
                    <c:v>1022.4380362162286</c:v>
                  </c:pt>
                  <c:pt idx="65">
                    <c:v>1041.4566611811397</c:v>
                  </c:pt>
                  <c:pt idx="66">
                    <c:v>1060.7132643704911</c:v>
                  </c:pt>
                  <c:pt idx="67">
                    <c:v>1080.0078779452033</c:v>
                  </c:pt>
                  <c:pt idx="68">
                    <c:v>1099.38439797706</c:v>
                  </c:pt>
                  <c:pt idx="69">
                    <c:v>1118.8877226452043</c:v>
                  </c:pt>
                  <c:pt idx="70">
                    <c:v>1138.5635910959893</c:v>
                  </c:pt>
                  <c:pt idx="71">
                    <c:v>1158.4584412823358</c:v>
                  </c:pt>
                  <c:pt idx="72">
                    <c:v>1220.35667306092</c:v>
                  </c:pt>
                  <c:pt idx="73">
                    <c:v>1240.8107258946602</c:v>
                  </c:pt>
                  <c:pt idx="74">
                    <c:v>1261.3554727609269</c:v>
                  </c:pt>
                  <c:pt idx="75">
                    <c:v>1282.2888606104323</c:v>
                  </c:pt>
                  <c:pt idx="76">
                    <c:v>1303.6638834785158</c:v>
                  </c:pt>
                  <c:pt idx="77">
                    <c:v>1325.0827910661967</c:v>
                  </c:pt>
                  <c:pt idx="78">
                    <c:v>1395.5330284413267</c:v>
                  </c:pt>
                  <c:pt idx="79">
                    <c:v>1418.0034419701383</c:v>
                  </c:pt>
                  <c:pt idx="80">
                    <c:v>1441.1434356662141</c:v>
                  </c:pt>
                  <c:pt idx="81">
                    <c:v>1464.5373663849218</c:v>
                  </c:pt>
                  <c:pt idx="82">
                    <c:v>1488.5084606642724</c:v>
                  </c:pt>
                  <c:pt idx="83">
                    <c:v>1512.9034026425973</c:v>
                  </c:pt>
                  <c:pt idx="84">
                    <c:v>1538.0406437619474</c:v>
                  </c:pt>
                  <c:pt idx="85">
                    <c:v>1620.3438252317389</c:v>
                  </c:pt>
                  <c:pt idx="86">
                    <c:v>1647.247670446209</c:v>
                  </c:pt>
                  <c:pt idx="87">
                    <c:v>1674.9012791749719</c:v>
                  </c:pt>
                  <c:pt idx="88">
                    <c:v>1703.4143273347588</c:v>
                  </c:pt>
                  <c:pt idx="89">
                    <c:v>1732.6629800350945</c:v>
                  </c:pt>
                  <c:pt idx="90">
                    <c:v>1763.2445718846006</c:v>
                  </c:pt>
                  <c:pt idx="91">
                    <c:v>1860.7943189916209</c:v>
                  </c:pt>
                  <c:pt idx="92">
                    <c:v>1894.3462241833217</c:v>
                  </c:pt>
                  <c:pt idx="93">
                    <c:v>1929.157802528006</c:v>
                  </c:pt>
                  <c:pt idx="94">
                    <c:v>1965.6512136946487</c:v>
                  </c:pt>
                  <c:pt idx="95">
                    <c:v>2003.5048651985408</c:v>
                  </c:pt>
                  <c:pt idx="96">
                    <c:v>2043.4158383558404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b929_1!$A$9:$A$205</c:f>
              <c:numCache>
                <c:formatCode>General</c:formatCode>
                <c:ptCount val="197"/>
                <c:pt idx="0">
                  <c:v>-10.85</c:v>
                </c:pt>
                <c:pt idx="1">
                  <c:v>-11.94</c:v>
                </c:pt>
                <c:pt idx="2">
                  <c:v>-12.31</c:v>
                </c:pt>
                <c:pt idx="3">
                  <c:v>-12.72</c:v>
                </c:pt>
                <c:pt idx="4">
                  <c:v>-12.83</c:v>
                </c:pt>
                <c:pt idx="5">
                  <c:v>-13.04</c:v>
                </c:pt>
                <c:pt idx="6">
                  <c:v>-13.1</c:v>
                </c:pt>
                <c:pt idx="7">
                  <c:v>-13.32</c:v>
                </c:pt>
                <c:pt idx="8">
                  <c:v>-13.6</c:v>
                </c:pt>
                <c:pt idx="9">
                  <c:v>-13.68</c:v>
                </c:pt>
                <c:pt idx="10">
                  <c:v>-13.71</c:v>
                </c:pt>
                <c:pt idx="11">
                  <c:v>-13.77</c:v>
                </c:pt>
                <c:pt idx="12">
                  <c:v>-13.87</c:v>
                </c:pt>
                <c:pt idx="13">
                  <c:v>-14.03</c:v>
                </c:pt>
                <c:pt idx="14">
                  <c:v>-14.19</c:v>
                </c:pt>
                <c:pt idx="15">
                  <c:v>-14.24</c:v>
                </c:pt>
                <c:pt idx="16">
                  <c:v>-14.29</c:v>
                </c:pt>
                <c:pt idx="17">
                  <c:v>-14.32</c:v>
                </c:pt>
                <c:pt idx="18">
                  <c:v>-14.38</c:v>
                </c:pt>
                <c:pt idx="19">
                  <c:v>-14.4</c:v>
                </c:pt>
                <c:pt idx="20">
                  <c:v>-14.46</c:v>
                </c:pt>
                <c:pt idx="21">
                  <c:v>-14.46</c:v>
                </c:pt>
                <c:pt idx="22">
                  <c:v>-14.58</c:v>
                </c:pt>
                <c:pt idx="23">
                  <c:v>-14.58</c:v>
                </c:pt>
                <c:pt idx="24">
                  <c:v>-14.69</c:v>
                </c:pt>
                <c:pt idx="25">
                  <c:v>-14.69</c:v>
                </c:pt>
                <c:pt idx="26">
                  <c:v>-14.74</c:v>
                </c:pt>
                <c:pt idx="27">
                  <c:v>-14.78</c:v>
                </c:pt>
                <c:pt idx="28">
                  <c:v>-14.85</c:v>
                </c:pt>
                <c:pt idx="29">
                  <c:v>-14.89</c:v>
                </c:pt>
                <c:pt idx="30">
                  <c:v>-15.03</c:v>
                </c:pt>
                <c:pt idx="31">
                  <c:v>-15.03</c:v>
                </c:pt>
                <c:pt idx="32">
                  <c:v>-15.07</c:v>
                </c:pt>
                <c:pt idx="33">
                  <c:v>-15.07</c:v>
                </c:pt>
                <c:pt idx="34">
                  <c:v>-15.12</c:v>
                </c:pt>
                <c:pt idx="35">
                  <c:v>-15.21</c:v>
                </c:pt>
                <c:pt idx="36">
                  <c:v>-15.33</c:v>
                </c:pt>
                <c:pt idx="37">
                  <c:v>-15.43</c:v>
                </c:pt>
                <c:pt idx="38">
                  <c:v>-15.47</c:v>
                </c:pt>
                <c:pt idx="39">
                  <c:v>-15.54</c:v>
                </c:pt>
                <c:pt idx="40">
                  <c:v>-15.54</c:v>
                </c:pt>
                <c:pt idx="41">
                  <c:v>-15.56</c:v>
                </c:pt>
                <c:pt idx="42">
                  <c:v>-15.61</c:v>
                </c:pt>
                <c:pt idx="43">
                  <c:v>-15.62</c:v>
                </c:pt>
                <c:pt idx="44">
                  <c:v>-15.65</c:v>
                </c:pt>
                <c:pt idx="45">
                  <c:v>-15.65</c:v>
                </c:pt>
                <c:pt idx="46">
                  <c:v>-15.66</c:v>
                </c:pt>
                <c:pt idx="47">
                  <c:v>-15.72</c:v>
                </c:pt>
                <c:pt idx="48">
                  <c:v>-15.72</c:v>
                </c:pt>
                <c:pt idx="49">
                  <c:v>-15.72</c:v>
                </c:pt>
                <c:pt idx="50">
                  <c:v>-15.73</c:v>
                </c:pt>
                <c:pt idx="51">
                  <c:v>-15.76</c:v>
                </c:pt>
                <c:pt idx="52">
                  <c:v>-15.8</c:v>
                </c:pt>
                <c:pt idx="53">
                  <c:v>-15.8</c:v>
                </c:pt>
                <c:pt idx="54">
                  <c:v>-15.82</c:v>
                </c:pt>
                <c:pt idx="55">
                  <c:v>-16.09</c:v>
                </c:pt>
                <c:pt idx="56">
                  <c:v>-16.13</c:v>
                </c:pt>
                <c:pt idx="57">
                  <c:v>-16.14</c:v>
                </c:pt>
                <c:pt idx="58">
                  <c:v>-16.190000000000001</c:v>
                </c:pt>
                <c:pt idx="59">
                  <c:v>-16.190000000000001</c:v>
                </c:pt>
                <c:pt idx="60">
                  <c:v>-16.21</c:v>
                </c:pt>
                <c:pt idx="61">
                  <c:v>-16.23</c:v>
                </c:pt>
                <c:pt idx="62">
                  <c:v>-16.309999999999999</c:v>
                </c:pt>
                <c:pt idx="63">
                  <c:v>-16.39</c:v>
                </c:pt>
                <c:pt idx="64">
                  <c:v>-16.39</c:v>
                </c:pt>
                <c:pt idx="65">
                  <c:v>-16.45</c:v>
                </c:pt>
                <c:pt idx="66">
                  <c:v>-16.53</c:v>
                </c:pt>
                <c:pt idx="67">
                  <c:v>-16.53</c:v>
                </c:pt>
                <c:pt idx="68">
                  <c:v>-16.55</c:v>
                </c:pt>
                <c:pt idx="69">
                  <c:v>-16.55</c:v>
                </c:pt>
                <c:pt idx="70">
                  <c:v>-16.57</c:v>
                </c:pt>
                <c:pt idx="71">
                  <c:v>-16.600000000000001</c:v>
                </c:pt>
                <c:pt idx="72">
                  <c:v>-16.64</c:v>
                </c:pt>
                <c:pt idx="73">
                  <c:v>-16.649999999999999</c:v>
                </c:pt>
                <c:pt idx="74">
                  <c:v>-16.649999999999999</c:v>
                </c:pt>
                <c:pt idx="75">
                  <c:v>-16.7</c:v>
                </c:pt>
                <c:pt idx="76">
                  <c:v>-16.72</c:v>
                </c:pt>
                <c:pt idx="77">
                  <c:v>-16.850000000000001</c:v>
                </c:pt>
                <c:pt idx="78">
                  <c:v>-16.850000000000001</c:v>
                </c:pt>
                <c:pt idx="79">
                  <c:v>-16.850000000000001</c:v>
                </c:pt>
                <c:pt idx="80">
                  <c:v>-16.850000000000001</c:v>
                </c:pt>
                <c:pt idx="81">
                  <c:v>-16.87</c:v>
                </c:pt>
                <c:pt idx="82">
                  <c:v>-16.899999999999999</c:v>
                </c:pt>
                <c:pt idx="83">
                  <c:v>-16.95</c:v>
                </c:pt>
                <c:pt idx="84">
                  <c:v>-17.04</c:v>
                </c:pt>
                <c:pt idx="85">
                  <c:v>-17.059999999999999</c:v>
                </c:pt>
                <c:pt idx="86">
                  <c:v>-17.079999999999998</c:v>
                </c:pt>
                <c:pt idx="87">
                  <c:v>-17.079999999999998</c:v>
                </c:pt>
                <c:pt idx="88">
                  <c:v>-17.079999999999998</c:v>
                </c:pt>
                <c:pt idx="89">
                  <c:v>-17.11</c:v>
                </c:pt>
                <c:pt idx="90">
                  <c:v>-17.11</c:v>
                </c:pt>
                <c:pt idx="91">
                  <c:v>-17.11</c:v>
                </c:pt>
                <c:pt idx="92">
                  <c:v>-17.21</c:v>
                </c:pt>
                <c:pt idx="93">
                  <c:v>-17.23</c:v>
                </c:pt>
                <c:pt idx="94">
                  <c:v>-17.28</c:v>
                </c:pt>
                <c:pt idx="95">
                  <c:v>-17.28</c:v>
                </c:pt>
                <c:pt idx="96">
                  <c:v>-17.29</c:v>
                </c:pt>
                <c:pt idx="97">
                  <c:v>-17.32</c:v>
                </c:pt>
                <c:pt idx="98">
                  <c:v>-17.34</c:v>
                </c:pt>
                <c:pt idx="99">
                  <c:v>-17.37</c:v>
                </c:pt>
                <c:pt idx="100">
                  <c:v>-17.39</c:v>
                </c:pt>
                <c:pt idx="101">
                  <c:v>-17.39</c:v>
                </c:pt>
                <c:pt idx="102">
                  <c:v>-17.47</c:v>
                </c:pt>
                <c:pt idx="103">
                  <c:v>-17.489999999999998</c:v>
                </c:pt>
                <c:pt idx="104">
                  <c:v>-17.53</c:v>
                </c:pt>
                <c:pt idx="105">
                  <c:v>-17.55</c:v>
                </c:pt>
                <c:pt idx="106">
                  <c:v>-17.55</c:v>
                </c:pt>
                <c:pt idx="107">
                  <c:v>-17.57</c:v>
                </c:pt>
                <c:pt idx="108">
                  <c:v>-17.579999999999998</c:v>
                </c:pt>
                <c:pt idx="109">
                  <c:v>-17.72</c:v>
                </c:pt>
                <c:pt idx="110">
                  <c:v>-17.809999999999999</c:v>
                </c:pt>
                <c:pt idx="111">
                  <c:v>-17.850000000000001</c:v>
                </c:pt>
                <c:pt idx="112">
                  <c:v>-17.989999999999998</c:v>
                </c:pt>
                <c:pt idx="113">
                  <c:v>-18.010000000000002</c:v>
                </c:pt>
                <c:pt idx="114">
                  <c:v>-18.03</c:v>
                </c:pt>
                <c:pt idx="115">
                  <c:v>-18.04</c:v>
                </c:pt>
                <c:pt idx="116">
                  <c:v>-18.079999999999998</c:v>
                </c:pt>
                <c:pt idx="117">
                  <c:v>-18.13</c:v>
                </c:pt>
                <c:pt idx="118">
                  <c:v>-18.29</c:v>
                </c:pt>
                <c:pt idx="119">
                  <c:v>-18.309999999999999</c:v>
                </c:pt>
                <c:pt idx="120">
                  <c:v>-18.37</c:v>
                </c:pt>
                <c:pt idx="121">
                  <c:v>-18.39</c:v>
                </c:pt>
                <c:pt idx="122">
                  <c:v>-18.559999999999999</c:v>
                </c:pt>
                <c:pt idx="123">
                  <c:v>-18.63</c:v>
                </c:pt>
                <c:pt idx="124">
                  <c:v>-18.899999999999999</c:v>
                </c:pt>
                <c:pt idx="125">
                  <c:v>-18.96</c:v>
                </c:pt>
                <c:pt idx="126">
                  <c:v>-19.29</c:v>
                </c:pt>
                <c:pt idx="127">
                  <c:v>-20.18</c:v>
                </c:pt>
              </c:numCache>
            </c:numRef>
          </c:xVal>
          <c:yVal>
            <c:numRef>
              <c:f>b929_1!$D$9:$D$205</c:f>
              <c:numCache>
                <c:formatCode>0.00E+00</c:formatCode>
                <c:ptCount val="197"/>
                <c:pt idx="0">
                  <c:v>75.369715900491585</c:v>
                </c:pt>
                <c:pt idx="1">
                  <c:v>113.57839127399296</c:v>
                </c:pt>
                <c:pt idx="2">
                  <c:v>153.03660691357314</c:v>
                </c:pt>
                <c:pt idx="3">
                  <c:v>192.6157753225599</c:v>
                </c:pt>
                <c:pt idx="4">
                  <c:v>233.18092034608026</c:v>
                </c:pt>
                <c:pt idx="5">
                  <c:v>273.79843064577705</c:v>
                </c:pt>
                <c:pt idx="6">
                  <c:v>315.14382022968948</c:v>
                </c:pt>
                <c:pt idx="7">
                  <c:v>356.35734246306316</c:v>
                </c:pt>
                <c:pt idx="8">
                  <c:v>397.66814207528449</c:v>
                </c:pt>
                <c:pt idx="9">
                  <c:v>439.95802804442047</c:v>
                </c:pt>
                <c:pt idx="10">
                  <c:v>482.77880659496458</c:v>
                </c:pt>
                <c:pt idx="11">
                  <c:v>525.86013597539898</c:v>
                </c:pt>
                <c:pt idx="12">
                  <c:v>569.16430774665332</c:v>
                </c:pt>
                <c:pt idx="13">
                  <c:v>612.60310995636632</c:v>
                </c:pt>
                <c:pt idx="14">
                  <c:v>656.39360412716076</c:v>
                </c:pt>
                <c:pt idx="15">
                  <c:v>701.01650198335119</c:v>
                </c:pt>
                <c:pt idx="16">
                  <c:v>746.03765929967517</c:v>
                </c:pt>
                <c:pt idx="17">
                  <c:v>791.5519232843177</c:v>
                </c:pt>
                <c:pt idx="18">
                  <c:v>837.34848214176122</c:v>
                </c:pt>
                <c:pt idx="19">
                  <c:v>883.74484531665939</c:v>
                </c:pt>
                <c:pt idx="20">
                  <c:v>930.39059603122473</c:v>
                </c:pt>
                <c:pt idx="21">
                  <c:v>977.7495094518041</c:v>
                </c:pt>
                <c:pt idx="22">
                  <c:v>1024.9940357913201</c:v>
                </c:pt>
                <c:pt idx="23">
                  <c:v>1073.2593536032368</c:v>
                </c:pt>
                <c:pt idx="24">
                  <c:v>1121.4527298709613</c:v>
                </c:pt>
                <c:pt idx="25">
                  <c:v>1170.6598247787001</c:v>
                </c:pt>
                <c:pt idx="26">
                  <c:v>1220.0998822086158</c:v>
                </c:pt>
                <c:pt idx="27">
                  <c:v>1270.0814576667333</c:v>
                </c:pt>
                <c:pt idx="28">
                  <c:v>1320.4066328236856</c:v>
                </c:pt>
                <c:pt idx="29">
                  <c:v>1371.3989245700327</c:v>
                </c:pt>
                <c:pt idx="30">
                  <c:v>1422.3589141996706</c:v>
                </c:pt>
                <c:pt idx="31">
                  <c:v>1474.6255707553833</c:v>
                </c:pt>
                <c:pt idx="32">
                  <c:v>1527.2120997115912</c:v>
                </c:pt>
                <c:pt idx="33">
                  <c:v>1580.5849493240514</c:v>
                </c:pt>
                <c:pt idx="34">
                  <c:v>1634.2396845458975</c:v>
                </c:pt>
                <c:pt idx="35">
                  <c:v>1688.233084067296</c:v>
                </c:pt>
                <c:pt idx="36">
                  <c:v>1742.6170267742571</c:v>
                </c:pt>
                <c:pt idx="37">
                  <c:v>1797.7082379660242</c:v>
                </c:pt>
                <c:pt idx="38">
                  <c:v>1853.8000280851932</c:v>
                </c:pt>
                <c:pt idx="39">
                  <c:v>1910.3222224738261</c:v>
                </c:pt>
                <c:pt idx="40">
                  <c:v>1967.9649895637986</c:v>
                </c:pt>
                <c:pt idx="41">
                  <c:v>2026.1378996146534</c:v>
                </c:pt>
                <c:pt idx="42">
                  <c:v>2084.7840658413083</c:v>
                </c:pt>
                <c:pt idx="43">
                  <c:v>2144.4036166249784</c:v>
                </c:pt>
                <c:pt idx="44">
                  <c:v>2204.5970018534849</c:v>
                </c:pt>
                <c:pt idx="45">
                  <c:v>2265.7333530839846</c:v>
                </c:pt>
                <c:pt idx="46">
                  <c:v>2327.5490935858866</c:v>
                </c:pt>
                <c:pt idx="47">
                  <c:v>2389.7743679656005</c:v>
                </c:pt>
                <c:pt idx="48">
                  <c:v>2453.2178110509285</c:v>
                </c:pt>
                <c:pt idx="49">
                  <c:v>2517.4694725855488</c:v>
                </c:pt>
                <c:pt idx="50">
                  <c:v>2582.4776269714775</c:v>
                </c:pt>
                <c:pt idx="51">
                  <c:v>2648.1897844654022</c:v>
                </c:pt>
                <c:pt idx="52">
                  <c:v>2714.6983934977256</c:v>
                </c:pt>
                <c:pt idx="53">
                  <c:v>2782.3999096278726</c:v>
                </c:pt>
                <c:pt idx="54">
                  <c:v>2850.8728621754994</c:v>
                </c:pt>
                <c:pt idx="55">
                  <c:v>2918.3114203437835</c:v>
                </c:pt>
                <c:pt idx="56">
                  <c:v>2988.5199237916495</c:v>
                </c:pt>
                <c:pt idx="57">
                  <c:v>3059.9785971328915</c:v>
                </c:pt>
                <c:pt idx="58">
                  <c:v>3132.1253448626712</c:v>
                </c:pt>
                <c:pt idx="59">
                  <c:v>3205.7571229599889</c:v>
                </c:pt>
                <c:pt idx="60">
                  <c:v>3280.3073974575755</c:v>
                </c:pt>
                <c:pt idx="61">
                  <c:v>3355.9801112286636</c:v>
                </c:pt>
                <c:pt idx="62">
                  <c:v>3432.2772202980304</c:v>
                </c:pt>
                <c:pt idx="63">
                  <c:v>3509.7474753150923</c:v>
                </c:pt>
                <c:pt idx="64">
                  <c:v>3589.1772621231244</c:v>
                </c:pt>
                <c:pt idx="65">
                  <c:v>3669.3179751164598</c:v>
                </c:pt>
                <c:pt idx="66">
                  <c:v>3750.5651227637181</c:v>
                </c:pt>
                <c:pt idx="67">
                  <c:v>3833.9337518039674</c:v>
                </c:pt>
                <c:pt idx="68">
                  <c:v>3918.5086530102158</c:v>
                </c:pt>
                <c:pt idx="69">
                  <c:v>4004.7276281122099</c:v>
                </c:pt>
                <c:pt idx="70">
                  <c:v>4092.2497763067736</c:v>
                </c:pt>
                <c:pt idx="71">
                  <c:v>4181.223686957469</c:v>
                </c:pt>
                <c:pt idx="72">
                  <c:v>4271.7020481345608</c:v>
                </c:pt>
                <c:pt idx="73">
                  <c:v>4364.1481174379333</c:v>
                </c:pt>
                <c:pt idx="74">
                  <c:v>4458.425389863648</c:v>
                </c:pt>
                <c:pt idx="75">
                  <c:v>4553.9867620492023</c:v>
                </c:pt>
                <c:pt idx="76">
                  <c:v>4651.718201372988</c:v>
                </c:pt>
                <c:pt idx="77">
                  <c:v>4750.2117438347977</c:v>
                </c:pt>
                <c:pt idx="78">
                  <c:v>4852.1078805824027</c:v>
                </c:pt>
                <c:pt idx="79">
                  <c:v>4956.1051159740255</c:v>
                </c:pt>
                <c:pt idx="80">
                  <c:v>5062.2919269251151</c:v>
                </c:pt>
                <c:pt idx="81">
                  <c:v>5170.5436266950501</c:v>
                </c:pt>
                <c:pt idx="82">
                  <c:v>5281.0670649982321</c:v>
                </c:pt>
                <c:pt idx="83">
                  <c:v>5393.8529135155904</c:v>
                </c:pt>
                <c:pt idx="84">
                  <c:v>5508.7705864298177</c:v>
                </c:pt>
                <c:pt idx="85">
                  <c:v>5627.2166095561497</c:v>
                </c:pt>
                <c:pt idx="86">
                  <c:v>5748.5209741191939</c:v>
                </c:pt>
                <c:pt idx="87">
                  <c:v>5873.0627887195687</c:v>
                </c:pt>
                <c:pt idx="88">
                  <c:v>6000.7578933395152</c:v>
                </c:pt>
                <c:pt idx="89">
                  <c:v>6131.4126804488715</c:v>
                </c:pt>
                <c:pt idx="90">
                  <c:v>6265.9189774908709</c:v>
                </c:pt>
                <c:pt idx="91">
                  <c:v>6404.110833499949</c:v>
                </c:pt>
                <c:pt idx="92">
                  <c:v>6544.9760436694432</c:v>
                </c:pt>
                <c:pt idx="93">
                  <c:v>6690.930796052704</c:v>
                </c:pt>
                <c:pt idx="94">
                  <c:v>6840.8685631280678</c:v>
                </c:pt>
                <c:pt idx="95">
                  <c:v>6996.071184745967</c:v>
                </c:pt>
                <c:pt idx="96">
                  <c:v>7156.0740644594516</c:v>
                </c:pt>
                <c:pt idx="97">
                  <c:v>7321.0700200565561</c:v>
                </c:pt>
                <c:pt idx="98">
                  <c:v>7491.7994047583397</c:v>
                </c:pt>
                <c:pt idx="99">
                  <c:v>7668.3963520536045</c:v>
                </c:pt>
                <c:pt idx="100">
                  <c:v>7851.5592005043409</c:v>
                </c:pt>
                <c:pt idx="101">
                  <c:v>8041.9096105063136</c:v>
                </c:pt>
                <c:pt idx="102">
                  <c:v>8238.6506025063427</c:v>
                </c:pt>
                <c:pt idx="103">
                  <c:v>8444.2700690991351</c:v>
                </c:pt>
                <c:pt idx="104">
                  <c:v>8658.3736600882075</c:v>
                </c:pt>
                <c:pt idx="105">
                  <c:v>8882.2945310897267</c:v>
                </c:pt>
                <c:pt idx="106">
                  <c:v>9116.9269395156589</c:v>
                </c:pt>
                <c:pt idx="107">
                  <c:v>9362.7273186155708</c:v>
                </c:pt>
                <c:pt idx="108">
                  <c:v>9621.2929110161258</c:v>
                </c:pt>
                <c:pt idx="109">
                  <c:v>9891.9518946006774</c:v>
                </c:pt>
                <c:pt idx="110">
                  <c:v>10178.874559999058</c:v>
                </c:pt>
                <c:pt idx="111">
                  <c:v>10484.024430436823</c:v>
                </c:pt>
                <c:pt idx="112">
                  <c:v>10807.288145372884</c:v>
                </c:pt>
                <c:pt idx="113">
                  <c:v>11154.936012711427</c:v>
                </c:pt>
                <c:pt idx="114">
                  <c:v>11528.380447293048</c:v>
                </c:pt>
                <c:pt idx="115">
                  <c:v>11931.923424713439</c:v>
                </c:pt>
                <c:pt idx="116">
                  <c:v>12370.105887981754</c:v>
                </c:pt>
                <c:pt idx="117">
                  <c:v>12849.962123388275</c:v>
                </c:pt>
                <c:pt idx="118">
                  <c:v>13378.513688493729</c:v>
                </c:pt>
                <c:pt idx="119">
                  <c:v>13972.205984727325</c:v>
                </c:pt>
                <c:pt idx="120">
                  <c:v>14644.574943568085</c:v>
                </c:pt>
                <c:pt idx="121">
                  <c:v>15421.683441530782</c:v>
                </c:pt>
                <c:pt idx="122">
                  <c:v>16337.918908666625</c:v>
                </c:pt>
                <c:pt idx="123">
                  <c:v>17461.95016351025</c:v>
                </c:pt>
                <c:pt idx="124">
                  <c:v>18907.040190619737</c:v>
                </c:pt>
                <c:pt idx="125">
                  <c:v>20950.690889107656</c:v>
                </c:pt>
                <c:pt idx="126">
                  <c:v>24438.50890962009</c:v>
                </c:pt>
                <c:pt idx="127">
                  <c:v>0</c:v>
                </c:pt>
              </c:numCache>
            </c:numRef>
          </c:yVal>
          <c:smooth val="0"/>
        </c:ser>
        <c:ser>
          <c:idx val="21"/>
          <c:order val="18"/>
          <c:tx>
            <c:v>B929 Filter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b929_2!$K$9:$K$105</c:f>
                <c:numCache>
                  <c:formatCode>General</c:formatCode>
                  <c:ptCount val="97"/>
                  <c:pt idx="0">
                    <c:v>89.748743405506943</c:v>
                  </c:pt>
                  <c:pt idx="1">
                    <c:v>114.13054186757287</c:v>
                  </c:pt>
                  <c:pt idx="2">
                    <c:v>143.80159901333019</c:v>
                  </c:pt>
                  <c:pt idx="3">
                    <c:v>177.75608224398465</c:v>
                  </c:pt>
                  <c:pt idx="4">
                    <c:v>206.10067057152611</c:v>
                  </c:pt>
                  <c:pt idx="5">
                    <c:v>234.31114067489096</c:v>
                  </c:pt>
                  <c:pt idx="6">
                    <c:v>259.22967725045055</c:v>
                  </c:pt>
                  <c:pt idx="7">
                    <c:v>293.32640961059144</c:v>
                  </c:pt>
                  <c:pt idx="8">
                    <c:v>318.70007134833457</c:v>
                  </c:pt>
                  <c:pt idx="9">
                    <c:v>350.58144084131408</c:v>
                  </c:pt>
                  <c:pt idx="10">
                    <c:v>390.2894443377217</c:v>
                  </c:pt>
                  <c:pt idx="11">
                    <c:v>414.05979726342122</c:v>
                  </c:pt>
                  <c:pt idx="12">
                    <c:v>442.82805255302532</c:v>
                  </c:pt>
                  <c:pt idx="13">
                    <c:v>476.93299646181077</c:v>
                  </c:pt>
                  <c:pt idx="14">
                    <c:v>515.66380944487241</c:v>
                  </c:pt>
                  <c:pt idx="15">
                    <c:v>531.82695314247155</c:v>
                  </c:pt>
                  <c:pt idx="16">
                    <c:v>579.93462315838508</c:v>
                  </c:pt>
                  <c:pt idx="17">
                    <c:v>602.35274412582919</c:v>
                  </c:pt>
                  <c:pt idx="18">
                    <c:v>627.59832578512885</c:v>
                  </c:pt>
                  <c:pt idx="19">
                    <c:v>690.90782536179915</c:v>
                  </c:pt>
                  <c:pt idx="20">
                    <c:v>723.79039648924675</c:v>
                  </c:pt>
                  <c:pt idx="21">
                    <c:v>759.82770897344062</c:v>
                  </c:pt>
                  <c:pt idx="22">
                    <c:v>759.54139543328802</c:v>
                  </c:pt>
                  <c:pt idx="23">
                    <c:v>800.5317381336547</c:v>
                  </c:pt>
                  <c:pt idx="24">
                    <c:v>845.18252859434438</c:v>
                  </c:pt>
                  <c:pt idx="25">
                    <c:v>893.04729806610112</c:v>
                  </c:pt>
                  <c:pt idx="26">
                    <c:v>900.0691653572369</c:v>
                  </c:pt>
                  <c:pt idx="27">
                    <c:v>953.60887776226366</c:v>
                  </c:pt>
                  <c:pt idx="28">
                    <c:v>1012.3325886736945</c:v>
                  </c:pt>
                  <c:pt idx="29">
                    <c:v>1022.7072950577483</c:v>
                  </c:pt>
                  <c:pt idx="30">
                    <c:v>1087.6035377129108</c:v>
                  </c:pt>
                  <c:pt idx="31">
                    <c:v>1101.1372255164936</c:v>
                  </c:pt>
                  <c:pt idx="32">
                    <c:v>1174.0644644890356</c:v>
                  </c:pt>
                  <c:pt idx="33">
                    <c:v>1190.8703167050428</c:v>
                  </c:pt>
                  <c:pt idx="34">
                    <c:v>1209.0666491145371</c:v>
                  </c:pt>
                  <c:pt idx="35">
                    <c:v>1291.814545617417</c:v>
                  </c:pt>
                  <c:pt idx="36">
                    <c:v>1312.6798248896405</c:v>
                  </c:pt>
                  <c:pt idx="37">
                    <c:v>1335.82932215045</c:v>
                  </c:pt>
                  <c:pt idx="38">
                    <c:v>1361.0936753449791</c:v>
                  </c:pt>
                  <c:pt idx="39">
                    <c:v>1456.667670669849</c:v>
                  </c:pt>
                  <c:pt idx="40">
                    <c:v>1484.8702131903242</c:v>
                  </c:pt>
                  <c:pt idx="41">
                    <c:v>1514.2533978738695</c:v>
                  </c:pt>
                  <c:pt idx="42">
                    <c:v>1545.3879897270488</c:v>
                  </c:pt>
                  <c:pt idx="43">
                    <c:v>1578.1776184612404</c:v>
                  </c:pt>
                  <c:pt idx="44">
                    <c:v>1694.0602278056931</c:v>
                  </c:pt>
                  <c:pt idx="45">
                    <c:v>1730.4776226257388</c:v>
                  </c:pt>
                  <c:pt idx="46">
                    <c:v>1769.1009151624833</c:v>
                  </c:pt>
                  <c:pt idx="47">
                    <c:v>1808.5200973513599</c:v>
                  </c:pt>
                  <c:pt idx="48">
                    <c:v>1850.0275652688135</c:v>
                  </c:pt>
                  <c:pt idx="49">
                    <c:v>1893.5637810009368</c:v>
                  </c:pt>
                  <c:pt idx="50">
                    <c:v>1938.4292408260617</c:v>
                  </c:pt>
                  <c:pt idx="51">
                    <c:v>1984.5933818515402</c:v>
                  </c:pt>
                  <c:pt idx="52">
                    <c:v>2033.3214608352771</c:v>
                  </c:pt>
                  <c:pt idx="53">
                    <c:v>2083.2898843480239</c:v>
                  </c:pt>
                  <c:pt idx="54">
                    <c:v>2135.1241059946083</c:v>
                  </c:pt>
                  <c:pt idx="55">
                    <c:v>2188.8057906518675</c:v>
                  </c:pt>
                  <c:pt idx="56">
                    <c:v>2244.3201087435482</c:v>
                  </c:pt>
                  <c:pt idx="57">
                    <c:v>2301.6545199041439</c:v>
                  </c:pt>
                  <c:pt idx="58">
                    <c:v>2360.7976633758358</c:v>
                  </c:pt>
                  <c:pt idx="59">
                    <c:v>2422.3996443366182</c:v>
                  </c:pt>
                  <c:pt idx="60">
                    <c:v>2486.4634796988016</c:v>
                  </c:pt>
                  <c:pt idx="61">
                    <c:v>2552.3210478220371</c:v>
                  </c:pt>
                  <c:pt idx="62">
                    <c:v>2619.9580884750458</c:v>
                  </c:pt>
                  <c:pt idx="63">
                    <c:v>2690.7273595660854</c:v>
                  </c:pt>
                  <c:pt idx="64">
                    <c:v>2763.9560380400867</c:v>
                  </c:pt>
                  <c:pt idx="65">
                    <c:v>2838.9395966809416</c:v>
                  </c:pt>
                  <c:pt idx="66">
                    <c:v>2917.0627035755042</c:v>
                  </c:pt>
                  <c:pt idx="67">
                    <c:v>2848.8311716013927</c:v>
                  </c:pt>
                  <c:pt idx="68">
                    <c:v>2926.4217891903618</c:v>
                  </c:pt>
                  <c:pt idx="69">
                    <c:v>3006.9486672518983</c:v>
                  </c:pt>
                  <c:pt idx="70">
                    <c:v>3089.766039484256</c:v>
                  </c:pt>
                  <c:pt idx="71">
                    <c:v>3175.514224978323</c:v>
                  </c:pt>
                  <c:pt idx="72">
                    <c:v>3264.1873126017208</c:v>
                  </c:pt>
                  <c:pt idx="73">
                    <c:v>3355.7694018793659</c:v>
                  </c:pt>
                  <c:pt idx="74">
                    <c:v>3450.93229928649</c:v>
                  </c:pt>
                  <c:pt idx="75">
                    <c:v>3548.2501499546893</c:v>
                  </c:pt>
                  <c:pt idx="76">
                    <c:v>3467.1893547915301</c:v>
                  </c:pt>
                  <c:pt idx="77">
                    <c:v>3753.3853399321192</c:v>
                  </c:pt>
                  <c:pt idx="78">
                    <c:v>3663.5732233913895</c:v>
                  </c:pt>
                  <c:pt idx="79">
                    <c:v>3765.9991678079505</c:v>
                  </c:pt>
                  <c:pt idx="80">
                    <c:v>3872.2794092389681</c:v>
                  </c:pt>
                  <c:pt idx="81">
                    <c:v>3981.0015564777736</c:v>
                  </c:pt>
                  <c:pt idx="82">
                    <c:v>4093.4394888519437</c:v>
                  </c:pt>
                  <c:pt idx="83">
                    <c:v>4209.5158495900059</c:v>
                  </c:pt>
                  <c:pt idx="84">
                    <c:v>4328.4133184345974</c:v>
                  </c:pt>
                  <c:pt idx="85">
                    <c:v>4450.7086000732388</c:v>
                  </c:pt>
                  <c:pt idx="86">
                    <c:v>4576.9937969142829</c:v>
                  </c:pt>
                  <c:pt idx="87">
                    <c:v>4705.634275548915</c:v>
                  </c:pt>
                  <c:pt idx="88">
                    <c:v>4586.8354542030556</c:v>
                  </c:pt>
                  <c:pt idx="89">
                    <c:v>4713.0874107127092</c:v>
                  </c:pt>
                  <c:pt idx="90">
                    <c:v>4842.5873347500165</c:v>
                  </c:pt>
                  <c:pt idx="91">
                    <c:v>5254.4807999858076</c:v>
                  </c:pt>
                  <c:pt idx="92">
                    <c:v>5110.4387054625586</c:v>
                  </c:pt>
                  <c:pt idx="93">
                    <c:v>5248.2638164681466</c:v>
                  </c:pt>
                  <c:pt idx="94">
                    <c:v>5388.9980005177613</c:v>
                  </c:pt>
                  <c:pt idx="95">
                    <c:v>5531.5896701372649</c:v>
                  </c:pt>
                  <c:pt idx="96">
                    <c:v>5677.1045600357229</c:v>
                  </c:pt>
                </c:numCache>
              </c:numRef>
            </c:plus>
            <c:minus>
              <c:numRef>
                <c:f>b929_2!$J$9:$J$105</c:f>
                <c:numCache>
                  <c:formatCode>General</c:formatCode>
                  <c:ptCount val="97"/>
                  <c:pt idx="0">
                    <c:v>98.888984546946389</c:v>
                  </c:pt>
                  <c:pt idx="1">
                    <c:v>112.33629258338513</c:v>
                  </c:pt>
                  <c:pt idx="2">
                    <c:v>134.24628524722607</c:v>
                  </c:pt>
                  <c:pt idx="3">
                    <c:v>157.36075658259188</c:v>
                  </c:pt>
                  <c:pt idx="4">
                    <c:v>179.93362324835869</c:v>
                  </c:pt>
                  <c:pt idx="5">
                    <c:v>206.43238603597968</c:v>
                  </c:pt>
                  <c:pt idx="6">
                    <c:v>226.36397768444274</c:v>
                  </c:pt>
                  <c:pt idx="7">
                    <c:v>255.1115651506521</c:v>
                  </c:pt>
                  <c:pt idx="8">
                    <c:v>280.42555208323256</c:v>
                  </c:pt>
                  <c:pt idx="9">
                    <c:v>310.32757664270207</c:v>
                  </c:pt>
                  <c:pt idx="10">
                    <c:v>336.98991007212999</c:v>
                  </c:pt>
                  <c:pt idx="11">
                    <c:v>371.91818139896071</c:v>
                  </c:pt>
                  <c:pt idx="12">
                    <c:v>404.68224988274545</c:v>
                  </c:pt>
                  <c:pt idx="13">
                    <c:v>435.51806697282967</c:v>
                  </c:pt>
                  <c:pt idx="14">
                    <c:v>463.92148811968718</c:v>
                  </c:pt>
                  <c:pt idx="15">
                    <c:v>490.127247961043</c:v>
                  </c:pt>
                  <c:pt idx="16">
                    <c:v>529.86270091778499</c:v>
                  </c:pt>
                  <c:pt idx="17">
                    <c:v>550.93146965865128</c:v>
                  </c:pt>
                  <c:pt idx="18">
                    <c:v>587.81649226553975</c:v>
                  </c:pt>
                  <c:pt idx="19">
                    <c:v>623.61068789646686</c:v>
                  </c:pt>
                  <c:pt idx="20">
                    <c:v>658.15052993438724</c:v>
                  </c:pt>
                  <c:pt idx="21">
                    <c:v>691.3713025454623</c:v>
                  </c:pt>
                  <c:pt idx="22">
                    <c:v>723.28135199778956</c:v>
                  </c:pt>
                  <c:pt idx="23">
                    <c:v>753.94508915815322</c:v>
                  </c:pt>
                  <c:pt idx="24">
                    <c:v>782.50754539984621</c:v>
                  </c:pt>
                  <c:pt idx="25">
                    <c:v>836.21851424544275</c:v>
                  </c:pt>
                  <c:pt idx="26">
                    <c:v>862.23630298973603</c:v>
                  </c:pt>
                  <c:pt idx="27">
                    <c:v>887.04114525999933</c:v>
                  </c:pt>
                  <c:pt idx="28">
                    <c:v>940.08933946377886</c:v>
                  </c:pt>
                  <c:pt idx="29">
                    <c:v>961.61606955192713</c:v>
                  </c:pt>
                  <c:pt idx="30">
                    <c:v>1014.0586543915892</c:v>
                  </c:pt>
                  <c:pt idx="31">
                    <c:v>1032.7047896341817</c:v>
                  </c:pt>
                  <c:pt idx="32">
                    <c:v>1084.7061503523569</c:v>
                  </c:pt>
                  <c:pt idx="33">
                    <c:v>1100.5386622858405</c:v>
                  </c:pt>
                  <c:pt idx="34">
                    <c:v>1150.8625529951564</c:v>
                  </c:pt>
                  <c:pt idx="35">
                    <c:v>1202.4183882174821</c:v>
                  </c:pt>
                  <c:pt idx="36">
                    <c:v>1254.0111074352383</c:v>
                  </c:pt>
                  <c:pt idx="37">
                    <c:v>1263.5611709348029</c:v>
                  </c:pt>
                  <c:pt idx="38">
                    <c:v>1313.7932225013697</c:v>
                  </c:pt>
                  <c:pt idx="39">
                    <c:v>1364.4659170982573</c:v>
                  </c:pt>
                  <c:pt idx="40">
                    <c:v>1414.95252056298</c:v>
                  </c:pt>
                  <c:pt idx="41">
                    <c:v>1466.3127729223809</c:v>
                  </c:pt>
                  <c:pt idx="42">
                    <c:v>1467.4164583092092</c:v>
                  </c:pt>
                  <c:pt idx="43">
                    <c:v>1516.5252275888586</c:v>
                  </c:pt>
                  <c:pt idx="44">
                    <c:v>1565.427707201251</c:v>
                  </c:pt>
                  <c:pt idx="45">
                    <c:v>1615.1702567087943</c:v>
                  </c:pt>
                  <c:pt idx="46">
                    <c:v>1664.6838196590038</c:v>
                  </c:pt>
                  <c:pt idx="47">
                    <c:v>1713.9545825019288</c:v>
                  </c:pt>
                  <c:pt idx="48">
                    <c:v>1763.543132881272</c:v>
                  </c:pt>
                  <c:pt idx="49">
                    <c:v>1812.9069009138279</c:v>
                  </c:pt>
                  <c:pt idx="50">
                    <c:v>1862.0625548823441</c:v>
                  </c:pt>
                  <c:pt idx="51">
                    <c:v>1911.6063772797927</c:v>
                  </c:pt>
                  <c:pt idx="52">
                    <c:v>1961.0027967139724</c:v>
                  </c:pt>
                  <c:pt idx="53">
                    <c:v>2010.2885735503442</c:v>
                  </c:pt>
                  <c:pt idx="54">
                    <c:v>2059.5065373115081</c:v>
                  </c:pt>
                  <c:pt idx="55">
                    <c:v>2108.7048164519547</c:v>
                  </c:pt>
                  <c:pt idx="56">
                    <c:v>2157.9361865619749</c:v>
                  </c:pt>
                  <c:pt idx="57">
                    <c:v>2206.6903947507449</c:v>
                  </c:pt>
                  <c:pt idx="58">
                    <c:v>2256.1651266394597</c:v>
                  </c:pt>
                  <c:pt idx="59">
                    <c:v>2305.2943211563324</c:v>
                  </c:pt>
                  <c:pt idx="60">
                    <c:v>2354.1576669189217</c:v>
                  </c:pt>
                  <c:pt idx="61">
                    <c:v>2403.3906081265959</c:v>
                  </c:pt>
                  <c:pt idx="62">
                    <c:v>2539.9916655225124</c:v>
                  </c:pt>
                  <c:pt idx="63">
                    <c:v>2502.1840098332123</c:v>
                  </c:pt>
                  <c:pt idx="64">
                    <c:v>2641.5176707657865</c:v>
                  </c:pt>
                  <c:pt idx="65">
                    <c:v>2692.5850743170467</c:v>
                  </c:pt>
                  <c:pt idx="66">
                    <c:v>2743.7894181334664</c:v>
                  </c:pt>
                  <c:pt idx="67">
                    <c:v>2795.2408332494642</c:v>
                  </c:pt>
                  <c:pt idx="68">
                    <c:v>2847.0524516705918</c:v>
                  </c:pt>
                  <c:pt idx="69">
                    <c:v>2899.3400477080745</c:v>
                  </c:pt>
                  <c:pt idx="70">
                    <c:v>2952.2217385694289</c:v>
                  </c:pt>
                  <c:pt idx="71">
                    <c:v>3113.2325093246818</c:v>
                  </c:pt>
                  <c:pt idx="72">
                    <c:v>3167.8625296266368</c:v>
                  </c:pt>
                  <c:pt idx="73">
                    <c:v>3222.7694871712179</c:v>
                  </c:pt>
                  <c:pt idx="74">
                    <c:v>3278.7205773685055</c:v>
                  </c:pt>
                  <c:pt idx="75">
                    <c:v>3335.8548374329544</c:v>
                  </c:pt>
                  <c:pt idx="76">
                    <c:v>3393.1412432041316</c:v>
                  </c:pt>
                  <c:pt idx="77">
                    <c:v>3451.3574060940141</c:v>
                  </c:pt>
                  <c:pt idx="78">
                    <c:v>3638.1858580574481</c:v>
                  </c:pt>
                  <c:pt idx="79">
                    <c:v>3700.4044485105187</c:v>
                  </c:pt>
                  <c:pt idx="80">
                    <c:v>3763.3479133309256</c:v>
                  </c:pt>
                  <c:pt idx="81">
                    <c:v>3827.8597422042321</c:v>
                  </c:pt>
                  <c:pt idx="82">
                    <c:v>3893.5426738847236</c:v>
                  </c:pt>
                  <c:pt idx="83">
                    <c:v>3961.2348297742601</c:v>
                  </c:pt>
                  <c:pt idx="84">
                    <c:v>4179.0698018713083</c:v>
                  </c:pt>
                  <c:pt idx="85">
                    <c:v>4251.9861630365567</c:v>
                  </c:pt>
                  <c:pt idx="86">
                    <c:v>4326.9864112469177</c:v>
                  </c:pt>
                  <c:pt idx="87">
                    <c:v>4404.3703327893445</c:v>
                  </c:pt>
                  <c:pt idx="88">
                    <c:v>4483.8240066586495</c:v>
                  </c:pt>
                  <c:pt idx="89">
                    <c:v>4566.9420850223578</c:v>
                  </c:pt>
                  <c:pt idx="90">
                    <c:v>4652.825413375168</c:v>
                  </c:pt>
                  <c:pt idx="91">
                    <c:v>4741.8673055793679</c:v>
                  </c:pt>
                  <c:pt idx="92">
                    <c:v>5014.637462057598</c:v>
                  </c:pt>
                  <c:pt idx="93">
                    <c:v>5114.7934406344639</c:v>
                  </c:pt>
                  <c:pt idx="94">
                    <c:v>5218.8671535910471</c:v>
                  </c:pt>
                  <c:pt idx="95">
                    <c:v>5328.7582798624098</c:v>
                  </c:pt>
                  <c:pt idx="96">
                    <c:v>5443.7745371648589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b929_2!$A$9:$A$205</c:f>
              <c:numCache>
                <c:formatCode>General</c:formatCode>
                <c:ptCount val="197"/>
                <c:pt idx="0">
                  <c:v>-9.6</c:v>
                </c:pt>
                <c:pt idx="1">
                  <c:v>-13.05</c:v>
                </c:pt>
                <c:pt idx="2">
                  <c:v>-13.05</c:v>
                </c:pt>
                <c:pt idx="3">
                  <c:v>-13.67</c:v>
                </c:pt>
                <c:pt idx="4">
                  <c:v>-14.01</c:v>
                </c:pt>
                <c:pt idx="5">
                  <c:v>-14.1</c:v>
                </c:pt>
                <c:pt idx="6">
                  <c:v>-14.64</c:v>
                </c:pt>
                <c:pt idx="7">
                  <c:v>-14.65</c:v>
                </c:pt>
                <c:pt idx="8">
                  <c:v>-15.04</c:v>
                </c:pt>
                <c:pt idx="9">
                  <c:v>-15.11</c:v>
                </c:pt>
                <c:pt idx="10">
                  <c:v>-15.13</c:v>
                </c:pt>
                <c:pt idx="11">
                  <c:v>-15.16</c:v>
                </c:pt>
                <c:pt idx="12">
                  <c:v>-15.29</c:v>
                </c:pt>
                <c:pt idx="13">
                  <c:v>-15.37</c:v>
                </c:pt>
                <c:pt idx="14">
                  <c:v>-15.49</c:v>
                </c:pt>
                <c:pt idx="15">
                  <c:v>-15.51</c:v>
                </c:pt>
                <c:pt idx="16">
                  <c:v>-15.88</c:v>
                </c:pt>
                <c:pt idx="17">
                  <c:v>-15.91</c:v>
                </c:pt>
                <c:pt idx="18">
                  <c:v>-15.91</c:v>
                </c:pt>
                <c:pt idx="19">
                  <c:v>-15.95</c:v>
                </c:pt>
                <c:pt idx="20">
                  <c:v>-15.95</c:v>
                </c:pt>
                <c:pt idx="21">
                  <c:v>-15.99</c:v>
                </c:pt>
                <c:pt idx="22">
                  <c:v>-16.16</c:v>
                </c:pt>
                <c:pt idx="23">
                  <c:v>-16.25</c:v>
                </c:pt>
                <c:pt idx="24">
                  <c:v>-16.25</c:v>
                </c:pt>
                <c:pt idx="25">
                  <c:v>-16.27</c:v>
                </c:pt>
                <c:pt idx="26">
                  <c:v>-16.37</c:v>
                </c:pt>
                <c:pt idx="27">
                  <c:v>-16.440000000000001</c:v>
                </c:pt>
                <c:pt idx="28">
                  <c:v>-16.52</c:v>
                </c:pt>
                <c:pt idx="29">
                  <c:v>-16.55</c:v>
                </c:pt>
                <c:pt idx="30">
                  <c:v>-16.55</c:v>
                </c:pt>
                <c:pt idx="31">
                  <c:v>-16.71</c:v>
                </c:pt>
                <c:pt idx="32">
                  <c:v>-16.73</c:v>
                </c:pt>
                <c:pt idx="33">
                  <c:v>-16.84</c:v>
                </c:pt>
                <c:pt idx="34">
                  <c:v>-16.920000000000002</c:v>
                </c:pt>
                <c:pt idx="35">
                  <c:v>-16.96</c:v>
                </c:pt>
                <c:pt idx="36">
                  <c:v>-16.98</c:v>
                </c:pt>
                <c:pt idx="37">
                  <c:v>-17</c:v>
                </c:pt>
                <c:pt idx="38">
                  <c:v>-17</c:v>
                </c:pt>
                <c:pt idx="39">
                  <c:v>-17.02</c:v>
                </c:pt>
                <c:pt idx="40">
                  <c:v>-17.02</c:v>
                </c:pt>
                <c:pt idx="41">
                  <c:v>-17.02</c:v>
                </c:pt>
                <c:pt idx="42">
                  <c:v>-17.04</c:v>
                </c:pt>
                <c:pt idx="43">
                  <c:v>-17.059999999999999</c:v>
                </c:pt>
                <c:pt idx="44">
                  <c:v>-17.11</c:v>
                </c:pt>
                <c:pt idx="45">
                  <c:v>-17.11</c:v>
                </c:pt>
                <c:pt idx="46">
                  <c:v>-17.2</c:v>
                </c:pt>
                <c:pt idx="47">
                  <c:v>-17.21</c:v>
                </c:pt>
                <c:pt idx="48">
                  <c:v>-17.23</c:v>
                </c:pt>
                <c:pt idx="49">
                  <c:v>-17.25</c:v>
                </c:pt>
                <c:pt idx="50">
                  <c:v>-17.25</c:v>
                </c:pt>
                <c:pt idx="51">
                  <c:v>-17.27</c:v>
                </c:pt>
                <c:pt idx="52">
                  <c:v>-17.29</c:v>
                </c:pt>
                <c:pt idx="53">
                  <c:v>-17.29</c:v>
                </c:pt>
                <c:pt idx="54">
                  <c:v>-17.38</c:v>
                </c:pt>
                <c:pt idx="55">
                  <c:v>-17.48</c:v>
                </c:pt>
                <c:pt idx="56">
                  <c:v>-17.5</c:v>
                </c:pt>
                <c:pt idx="57">
                  <c:v>-17.57</c:v>
                </c:pt>
                <c:pt idx="58">
                  <c:v>-17.600000000000001</c:v>
                </c:pt>
                <c:pt idx="59">
                  <c:v>-17.670000000000002</c:v>
                </c:pt>
                <c:pt idx="60">
                  <c:v>-17.670000000000002</c:v>
                </c:pt>
                <c:pt idx="61">
                  <c:v>-17.670000000000002</c:v>
                </c:pt>
                <c:pt idx="62">
                  <c:v>-17.71</c:v>
                </c:pt>
                <c:pt idx="63">
                  <c:v>-17.739999999999998</c:v>
                </c:pt>
                <c:pt idx="64">
                  <c:v>-17.739999999999998</c:v>
                </c:pt>
                <c:pt idx="65">
                  <c:v>-17.739999999999998</c:v>
                </c:pt>
                <c:pt idx="66">
                  <c:v>-17.77</c:v>
                </c:pt>
                <c:pt idx="67">
                  <c:v>-17.829999999999998</c:v>
                </c:pt>
                <c:pt idx="68">
                  <c:v>-17.829999999999998</c:v>
                </c:pt>
                <c:pt idx="69">
                  <c:v>-17.829999999999998</c:v>
                </c:pt>
                <c:pt idx="70">
                  <c:v>-17.829999999999998</c:v>
                </c:pt>
                <c:pt idx="71">
                  <c:v>-17.850000000000001</c:v>
                </c:pt>
                <c:pt idx="72">
                  <c:v>-17.98</c:v>
                </c:pt>
                <c:pt idx="73">
                  <c:v>-18</c:v>
                </c:pt>
                <c:pt idx="74">
                  <c:v>-18.03</c:v>
                </c:pt>
                <c:pt idx="75">
                  <c:v>-18.059999999999999</c:v>
                </c:pt>
                <c:pt idx="76">
                  <c:v>-18.16</c:v>
                </c:pt>
                <c:pt idx="77">
                  <c:v>-18.16</c:v>
                </c:pt>
                <c:pt idx="78">
                  <c:v>-18.16</c:v>
                </c:pt>
                <c:pt idx="79">
                  <c:v>-18.2</c:v>
                </c:pt>
                <c:pt idx="80">
                  <c:v>-18.239999999999998</c:v>
                </c:pt>
                <c:pt idx="81">
                  <c:v>-18.32</c:v>
                </c:pt>
                <c:pt idx="82">
                  <c:v>-18.350000000000001</c:v>
                </c:pt>
                <c:pt idx="83">
                  <c:v>-18.579999999999998</c:v>
                </c:pt>
                <c:pt idx="84">
                  <c:v>-18.66</c:v>
                </c:pt>
                <c:pt idx="85">
                  <c:v>-18.72</c:v>
                </c:pt>
                <c:pt idx="86">
                  <c:v>-18.75</c:v>
                </c:pt>
                <c:pt idx="87">
                  <c:v>-18.850000000000001</c:v>
                </c:pt>
                <c:pt idx="88">
                  <c:v>-18.920000000000002</c:v>
                </c:pt>
                <c:pt idx="89">
                  <c:v>-19.02</c:v>
                </c:pt>
                <c:pt idx="90">
                  <c:v>-19.04</c:v>
                </c:pt>
                <c:pt idx="91">
                  <c:v>-19.07</c:v>
                </c:pt>
                <c:pt idx="92">
                  <c:v>-19.149999999999999</c:v>
                </c:pt>
                <c:pt idx="93">
                  <c:v>-19.2</c:v>
                </c:pt>
                <c:pt idx="94">
                  <c:v>-19.27</c:v>
                </c:pt>
                <c:pt idx="95">
                  <c:v>-19.3</c:v>
                </c:pt>
                <c:pt idx="96">
                  <c:v>-19.36</c:v>
                </c:pt>
                <c:pt idx="97">
                  <c:v>-19.420000000000002</c:v>
                </c:pt>
                <c:pt idx="98">
                  <c:v>-19.45</c:v>
                </c:pt>
                <c:pt idx="99">
                  <c:v>-19.47</c:v>
                </c:pt>
                <c:pt idx="100">
                  <c:v>-19.510000000000002</c:v>
                </c:pt>
                <c:pt idx="101">
                  <c:v>-19.559999999999999</c:v>
                </c:pt>
                <c:pt idx="102">
                  <c:v>-19.600000000000001</c:v>
                </c:pt>
                <c:pt idx="103">
                  <c:v>-19.600000000000001</c:v>
                </c:pt>
                <c:pt idx="104">
                  <c:v>-19.75</c:v>
                </c:pt>
                <c:pt idx="105">
                  <c:v>-19.8</c:v>
                </c:pt>
                <c:pt idx="106">
                  <c:v>-19.97</c:v>
                </c:pt>
                <c:pt idx="107">
                  <c:v>-20.149999999999999</c:v>
                </c:pt>
                <c:pt idx="108">
                  <c:v>-20.2</c:v>
                </c:pt>
                <c:pt idx="109">
                  <c:v>-20.399999999999999</c:v>
                </c:pt>
                <c:pt idx="110">
                  <c:v>-20.45</c:v>
                </c:pt>
                <c:pt idx="111">
                  <c:v>-20.54</c:v>
                </c:pt>
                <c:pt idx="112">
                  <c:v>-20.77</c:v>
                </c:pt>
                <c:pt idx="113">
                  <c:v>-20.94</c:v>
                </c:pt>
                <c:pt idx="114">
                  <c:v>-21.49</c:v>
                </c:pt>
                <c:pt idx="115">
                  <c:v>-21.59</c:v>
                </c:pt>
                <c:pt idx="116">
                  <c:v>-21.83</c:v>
                </c:pt>
                <c:pt idx="117">
                  <c:v>-21.9</c:v>
                </c:pt>
                <c:pt idx="118">
                  <c:v>-22.15</c:v>
                </c:pt>
                <c:pt idx="119">
                  <c:v>-22.26</c:v>
                </c:pt>
                <c:pt idx="120">
                  <c:v>-22.26</c:v>
                </c:pt>
                <c:pt idx="121">
                  <c:v>-22.48</c:v>
                </c:pt>
                <c:pt idx="122">
                  <c:v>-22.6</c:v>
                </c:pt>
                <c:pt idx="123">
                  <c:v>-22.87</c:v>
                </c:pt>
                <c:pt idx="124">
                  <c:v>-23.07</c:v>
                </c:pt>
                <c:pt idx="125">
                  <c:v>-23.35</c:v>
                </c:pt>
              </c:numCache>
            </c:numRef>
          </c:xVal>
          <c:yVal>
            <c:numRef>
              <c:f>b929_2!$D$9:$D$205</c:f>
              <c:numCache>
                <c:formatCode>0.00E+00</c:formatCode>
                <c:ptCount val="197"/>
                <c:pt idx="0">
                  <c:v>197.06361863934819</c:v>
                </c:pt>
                <c:pt idx="1">
                  <c:v>285.82937522069136</c:v>
                </c:pt>
                <c:pt idx="2">
                  <c:v>389.17906251152493</c:v>
                </c:pt>
                <c:pt idx="3">
                  <c:v>488.52181232064584</c:v>
                </c:pt>
                <c:pt idx="4">
                  <c:v>590.41293312709638</c:v>
                </c:pt>
                <c:pt idx="5">
                  <c:v>695.4321260274869</c:v>
                </c:pt>
                <c:pt idx="6">
                  <c:v>796.15623272803646</c:v>
                </c:pt>
                <c:pt idx="7">
                  <c:v>903.74244192462186</c:v>
                </c:pt>
                <c:pt idx="8">
                  <c:v>1007.154902322064</c:v>
                </c:pt>
                <c:pt idx="9">
                  <c:v>1115.698146811164</c:v>
                </c:pt>
                <c:pt idx="10">
                  <c:v>1225.9111904729907</c:v>
                </c:pt>
                <c:pt idx="11">
                  <c:v>1336.9377849631501</c:v>
                </c:pt>
                <c:pt idx="12">
                  <c:v>1447.4003546242989</c:v>
                </c:pt>
                <c:pt idx="13">
                  <c:v>1559.5816445664905</c:v>
                </c:pt>
                <c:pt idx="14">
                  <c:v>1672.0730936541063</c:v>
                </c:pt>
                <c:pt idx="15">
                  <c:v>1787.2430794076588</c:v>
                </c:pt>
                <c:pt idx="16">
                  <c:v>1897.0787371749598</c:v>
                </c:pt>
                <c:pt idx="17">
                  <c:v>2014.1305906699474</c:v>
                </c:pt>
                <c:pt idx="18">
                  <c:v>2132.8627644788571</c:v>
                </c:pt>
                <c:pt idx="19">
                  <c:v>2251.9185197749389</c:v>
                </c:pt>
                <c:pt idx="20">
                  <c:v>2372.9015738724588</c:v>
                </c:pt>
                <c:pt idx="21">
                  <c:v>2494.2395535816995</c:v>
                </c:pt>
                <c:pt idx="22">
                  <c:v>2614.0158501661031</c:v>
                </c:pt>
                <c:pt idx="23">
                  <c:v>2736.5732194640195</c:v>
                </c:pt>
                <c:pt idx="24">
                  <c:v>2862.3241543205618</c:v>
                </c:pt>
                <c:pt idx="25">
                  <c:v>2988.8805524102613</c:v>
                </c:pt>
                <c:pt idx="26">
                  <c:v>3114.8811029221692</c:v>
                </c:pt>
                <c:pt idx="27">
                  <c:v>3242.8176704010716</c:v>
                </c:pt>
                <c:pt idx="28">
                  <c:v>3371.796676909476</c:v>
                </c:pt>
                <c:pt idx="29">
                  <c:v>3503.3246515890269</c:v>
                </c:pt>
                <c:pt idx="30">
                  <c:v>3636.9763088541299</c:v>
                </c:pt>
                <c:pt idx="31">
                  <c:v>3767.964446303552</c:v>
                </c:pt>
                <c:pt idx="32">
                  <c:v>3903.948488372333</c:v>
                </c:pt>
                <c:pt idx="33">
                  <c:v>4038.9698803745769</c:v>
                </c:pt>
                <c:pt idx="34">
                  <c:v>4176.2326581424495</c:v>
                </c:pt>
                <c:pt idx="35">
                  <c:v>4316.128231616326</c:v>
                </c:pt>
                <c:pt idx="36">
                  <c:v>4458.1635895999434</c:v>
                </c:pt>
                <c:pt idx="37">
                  <c:v>4601.8062283185709</c:v>
                </c:pt>
                <c:pt idx="38">
                  <c:v>4747.6777205462558</c:v>
                </c:pt>
                <c:pt idx="39">
                  <c:v>4894.6508572898856</c:v>
                </c:pt>
                <c:pt idx="40">
                  <c:v>5043.9346250741837</c:v>
                </c:pt>
                <c:pt idx="41">
                  <c:v>5194.9851056640528</c:v>
                </c:pt>
                <c:pt idx="42">
                  <c:v>5347.2556022715198</c:v>
                </c:pt>
                <c:pt idx="43">
                  <c:v>5501.3747094125965</c:v>
                </c:pt>
                <c:pt idx="44">
                  <c:v>5656.4833208899508</c:v>
                </c:pt>
                <c:pt idx="45">
                  <c:v>5815.0396038975223</c:v>
                </c:pt>
                <c:pt idx="46">
                  <c:v>5972.8170639870032</c:v>
                </c:pt>
                <c:pt idx="47">
                  <c:v>6135.0993508837246</c:v>
                </c:pt>
                <c:pt idx="48">
                  <c:v>6299.1625390980407</c:v>
                </c:pt>
                <c:pt idx="49">
                  <c:v>6465.3740709923886</c:v>
                </c:pt>
                <c:pt idx="50">
                  <c:v>6634.4310675856468</c:v>
                </c:pt>
                <c:pt idx="51">
                  <c:v>6805.117232614045</c:v>
                </c:pt>
                <c:pt idx="52">
                  <c:v>6978.1297907150411</c:v>
                </c:pt>
                <c:pt idx="53">
                  <c:v>7154.1824666522325</c:v>
                </c:pt>
                <c:pt idx="54">
                  <c:v>7329.7376046609961</c:v>
                </c:pt>
                <c:pt idx="55">
                  <c:v>7507.3810514286524</c:v>
                </c:pt>
                <c:pt idx="56">
                  <c:v>7690.3377194244313</c:v>
                </c:pt>
                <c:pt idx="57">
                  <c:v>7874.1963635452721</c:v>
                </c:pt>
                <c:pt idx="58">
                  <c:v>8062.2104593268232</c:v>
                </c:pt>
                <c:pt idx="59">
                  <c:v>8251.5821564712078</c:v>
                </c:pt>
                <c:pt idx="60">
                  <c:v>8446.4503178636369</c:v>
                </c:pt>
                <c:pt idx="61">
                  <c:v>8644.3398111777351</c:v>
                </c:pt>
                <c:pt idx="62">
                  <c:v>8843.8500739508872</c:v>
                </c:pt>
                <c:pt idx="63">
                  <c:v>9046.936210992435</c:v>
                </c:pt>
                <c:pt idx="64">
                  <c:v>9254.4792658231781</c:v>
                </c:pt>
                <c:pt idx="65">
                  <c:v>9465.4529393127887</c:v>
                </c:pt>
                <c:pt idx="66">
                  <c:v>9678.8240713487285</c:v>
                </c:pt>
                <c:pt idx="67">
                  <c:v>9894.6761659334916</c:v>
                </c:pt>
                <c:pt idx="68">
                  <c:v>10116.657702669863</c:v>
                </c:pt>
                <c:pt idx="69">
                  <c:v>10342.568319518372</c:v>
                </c:pt>
                <c:pt idx="70">
                  <c:v>10572.549616243028</c:v>
                </c:pt>
                <c:pt idx="71">
                  <c:v>10805.961425223464</c:v>
                </c:pt>
                <c:pt idx="72">
                  <c:v>11039.266859997611</c:v>
                </c:pt>
                <c:pt idx="73">
                  <c:v>11281.557126648568</c:v>
                </c:pt>
                <c:pt idx="74">
                  <c:v>11528.14037958964</c:v>
                </c:pt>
                <c:pt idx="75">
                  <c:v>11779.618003821897</c:v>
                </c:pt>
                <c:pt idx="76">
                  <c:v>12033.124506360893</c:v>
                </c:pt>
                <c:pt idx="77">
                  <c:v>12296.301183678466</c:v>
                </c:pt>
                <c:pt idx="78">
                  <c:v>12565.018827717957</c:v>
                </c:pt>
                <c:pt idx="79">
                  <c:v>12837.729967612528</c:v>
                </c:pt>
                <c:pt idx="80">
                  <c:v>13116.448458606041</c:v>
                </c:pt>
                <c:pt idx="81">
                  <c:v>13399.58006642108</c:v>
                </c:pt>
                <c:pt idx="82">
                  <c:v>13691.592856953845</c:v>
                </c:pt>
                <c:pt idx="83">
                  <c:v>13980.540255496713</c:v>
                </c:pt>
                <c:pt idx="84">
                  <c:v>14283.924153695127</c:v>
                </c:pt>
                <c:pt idx="85">
                  <c:v>14595.869678017498</c:v>
                </c:pt>
                <c:pt idx="86">
                  <c:v>14917.379302456733</c:v>
                </c:pt>
                <c:pt idx="87">
                  <c:v>15243.333094019505</c:v>
                </c:pt>
                <c:pt idx="88">
                  <c:v>15579.683201647194</c:v>
                </c:pt>
                <c:pt idx="89">
                  <c:v>15923.451438364757</c:v>
                </c:pt>
                <c:pt idx="90">
                  <c:v>16281.79934669015</c:v>
                </c:pt>
                <c:pt idx="91">
                  <c:v>16649.947052140433</c:v>
                </c:pt>
                <c:pt idx="92">
                  <c:v>17025.978568640108</c:v>
                </c:pt>
                <c:pt idx="93">
                  <c:v>17415.536770618073</c:v>
                </c:pt>
                <c:pt idx="94">
                  <c:v>17816.187402994437</c:v>
                </c:pt>
                <c:pt idx="95">
                  <c:v>18232.70654551034</c:v>
                </c:pt>
                <c:pt idx="96">
                  <c:v>18661.352152307849</c:v>
                </c:pt>
                <c:pt idx="97">
                  <c:v>19105.094397036311</c:v>
                </c:pt>
                <c:pt idx="98">
                  <c:v>19567.168086757989</c:v>
                </c:pt>
                <c:pt idx="99">
                  <c:v>20047.452409681198</c:v>
                </c:pt>
                <c:pt idx="100">
                  <c:v>20545.182064277404</c:v>
                </c:pt>
                <c:pt idx="101">
                  <c:v>21062.573870198565</c:v>
                </c:pt>
                <c:pt idx="102">
                  <c:v>21602.825049223549</c:v>
                </c:pt>
                <c:pt idx="103">
                  <c:v>22170.190305804754</c:v>
                </c:pt>
                <c:pt idx="104">
                  <c:v>22752.451242120271</c:v>
                </c:pt>
                <c:pt idx="105">
                  <c:v>23371.215142586483</c:v>
                </c:pt>
                <c:pt idx="106">
                  <c:v>24011.83722430492</c:v>
                </c:pt>
                <c:pt idx="107">
                  <c:v>24686.063582143946</c:v>
                </c:pt>
                <c:pt idx="108">
                  <c:v>25411.017702647354</c:v>
                </c:pt>
                <c:pt idx="109">
                  <c:v>26165.577318859327</c:v>
                </c:pt>
                <c:pt idx="110">
                  <c:v>26984.293450692247</c:v>
                </c:pt>
                <c:pt idx="111">
                  <c:v>27855.607719750114</c:v>
                </c:pt>
                <c:pt idx="112">
                  <c:v>28776.346931302036</c:v>
                </c:pt>
                <c:pt idx="113">
                  <c:v>29778.002781360377</c:v>
                </c:pt>
                <c:pt idx="114">
                  <c:v>30814.845478110787</c:v>
                </c:pt>
                <c:pt idx="115">
                  <c:v>32016.292666305377</c:v>
                </c:pt>
                <c:pt idx="116">
                  <c:v>33322.639019742906</c:v>
                </c:pt>
                <c:pt idx="117">
                  <c:v>34814.123219253037</c:v>
                </c:pt>
                <c:pt idx="118">
                  <c:v>36473.596726518488</c:v>
                </c:pt>
                <c:pt idx="119">
                  <c:v>38420.05152033404</c:v>
                </c:pt>
                <c:pt idx="120">
                  <c:v>40747.133977094913</c:v>
                </c:pt>
                <c:pt idx="121">
                  <c:v>43550.521696299023</c:v>
                </c:pt>
                <c:pt idx="122">
                  <c:v>47196.443835698017</c:v>
                </c:pt>
                <c:pt idx="123">
                  <c:v>52308.990328598033</c:v>
                </c:pt>
                <c:pt idx="124">
                  <c:v>61105.535224919557</c:v>
                </c:pt>
                <c:pt idx="125">
                  <c:v>0</c:v>
                </c:pt>
              </c:numCache>
            </c:numRef>
          </c:yVal>
          <c:smooth val="0"/>
        </c:ser>
        <c:ser>
          <c:idx val="22"/>
          <c:order val="19"/>
          <c:tx>
            <c:v>B931 Filter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b931_2!$K$9:$K$105</c:f>
                <c:numCache>
                  <c:formatCode>General</c:formatCode>
                  <c:ptCount val="97"/>
                  <c:pt idx="0">
                    <c:v>105.00309375933783</c:v>
                  </c:pt>
                  <c:pt idx="1">
                    <c:v>132.37828424488433</c:v>
                  </c:pt>
                  <c:pt idx="2">
                    <c:v>167.28811526062822</c:v>
                  </c:pt>
                  <c:pt idx="3">
                    <c:v>205.18111438597424</c:v>
                  </c:pt>
                  <c:pt idx="4">
                    <c:v>237.62189600355794</c:v>
                  </c:pt>
                  <c:pt idx="5">
                    <c:v>254.81131686307003</c:v>
                  </c:pt>
                  <c:pt idx="6">
                    <c:v>298.61744034435316</c:v>
                  </c:pt>
                  <c:pt idx="7">
                    <c:v>337.50367813988959</c:v>
                  </c:pt>
                  <c:pt idx="8">
                    <c:v>365.73809877905597</c:v>
                  </c:pt>
                  <c:pt idx="9">
                    <c:v>401.44295645282068</c:v>
                  </c:pt>
                  <c:pt idx="10">
                    <c:v>446.43496034093221</c:v>
                  </c:pt>
                  <c:pt idx="11">
                    <c:v>472.73965995776581</c:v>
                  </c:pt>
                  <c:pt idx="12">
                    <c:v>505.00926085490909</c:v>
                  </c:pt>
                  <c:pt idx="13">
                    <c:v>542.77852003923772</c:v>
                  </c:pt>
                  <c:pt idx="14">
                    <c:v>585.95106686744589</c:v>
                  </c:pt>
                  <c:pt idx="15">
                    <c:v>636.748759004421</c:v>
                  </c:pt>
                  <c:pt idx="16">
                    <c:v>657.49871906893463</c:v>
                  </c:pt>
                  <c:pt idx="17">
                    <c:v>718.98467044756217</c:v>
                  </c:pt>
                  <c:pt idx="18">
                    <c:v>747.73864841434875</c:v>
                  </c:pt>
                  <c:pt idx="19">
                    <c:v>780.20527500007836</c:v>
                  </c:pt>
                  <c:pt idx="20">
                    <c:v>815.4860415314879</c:v>
                  </c:pt>
                  <c:pt idx="21">
                    <c:v>855.31739823491716</c:v>
                  </c:pt>
                  <c:pt idx="22">
                    <c:v>898.34203030493745</c:v>
                  </c:pt>
                  <c:pt idx="23">
                    <c:v>945.82733475497321</c:v>
                  </c:pt>
                  <c:pt idx="24">
                    <c:v>997.22624382506001</c:v>
                  </c:pt>
                  <c:pt idx="25">
                    <c:v>1053.9959875715465</c:v>
                  </c:pt>
                  <c:pt idx="26">
                    <c:v>1115.7207819275907</c:v>
                  </c:pt>
                  <c:pt idx="27">
                    <c:v>1119.7777957570306</c:v>
                  </c:pt>
                  <c:pt idx="28">
                    <c:v>1188.4241493258289</c:v>
                  </c:pt>
                  <c:pt idx="29">
                    <c:v>1196.9141900093707</c:v>
                  </c:pt>
                  <c:pt idx="30">
                    <c:v>1272.3669485109324</c:v>
                  </c:pt>
                  <c:pt idx="31">
                    <c:v>1285.0065315372119</c:v>
                  </c:pt>
                  <c:pt idx="32">
                    <c:v>1368.7756772037656</c:v>
                  </c:pt>
                  <c:pt idx="33">
                    <c:v>1384.7945899220292</c:v>
                  </c:pt>
                  <c:pt idx="34">
                    <c:v>1477.3964354844791</c:v>
                  </c:pt>
                  <c:pt idx="35">
                    <c:v>1496.8861613222425</c:v>
                  </c:pt>
                  <c:pt idx="36">
                    <c:v>1518.8846956379898</c:v>
                  </c:pt>
                  <c:pt idx="37">
                    <c:v>1623.5421991108167</c:v>
                  </c:pt>
                  <c:pt idx="38">
                    <c:v>1648.2509119758693</c:v>
                  </c:pt>
                  <c:pt idx="39">
                    <c:v>1766.1297145868675</c:v>
                  </c:pt>
                  <c:pt idx="40">
                    <c:v>1794.6304714548323</c:v>
                  </c:pt>
                  <c:pt idx="41">
                    <c:v>1824.8658185968168</c:v>
                  </c:pt>
                  <c:pt idx="42">
                    <c:v>1959.8155220689907</c:v>
                  </c:pt>
                  <c:pt idx="43">
                    <c:v>1994.1841720042735</c:v>
                  </c:pt>
                  <c:pt idx="44">
                    <c:v>2030.5692520732593</c:v>
                  </c:pt>
                  <c:pt idx="45">
                    <c:v>2068.8703068245013</c:v>
                  </c:pt>
                  <c:pt idx="46">
                    <c:v>2108.9938796989682</c:v>
                  </c:pt>
                  <c:pt idx="47">
                    <c:v>2150.8533069214482</c:v>
                  </c:pt>
                  <c:pt idx="48">
                    <c:v>2313.8439984463694</c:v>
                  </c:pt>
                  <c:pt idx="49">
                    <c:v>2360.419052319075</c:v>
                  </c:pt>
                  <c:pt idx="50">
                    <c:v>2408.4309974952466</c:v>
                  </c:pt>
                  <c:pt idx="51">
                    <c:v>2459.0951897157811</c:v>
                  </c:pt>
                  <c:pt idx="52">
                    <c:v>2511.6562449914363</c:v>
                  </c:pt>
                  <c:pt idx="53">
                    <c:v>2565.401911124547</c:v>
                  </c:pt>
                  <c:pt idx="54">
                    <c:v>2766.063777683969</c:v>
                  </c:pt>
                  <c:pt idx="55">
                    <c:v>2826.0494896282271</c:v>
                  </c:pt>
                  <c:pt idx="56">
                    <c:v>2887.5557551296311</c:v>
                  </c:pt>
                  <c:pt idx="57">
                    <c:v>2951.1638001072401</c:v>
                  </c:pt>
                  <c:pt idx="58">
                    <c:v>3016.7655349732904</c:v>
                  </c:pt>
                  <c:pt idx="59">
                    <c:v>3084.2534304134201</c:v>
                  </c:pt>
                  <c:pt idx="60">
                    <c:v>3154.1731766866351</c:v>
                  </c:pt>
                  <c:pt idx="61">
                    <c:v>3225.1038439185959</c:v>
                  </c:pt>
                  <c:pt idx="62">
                    <c:v>3298.2371683165147</c:v>
                  </c:pt>
                  <c:pt idx="63">
                    <c:v>3563.6101166634899</c:v>
                  </c:pt>
                  <c:pt idx="64">
                    <c:v>3644.0774591564991</c:v>
                  </c:pt>
                  <c:pt idx="65">
                    <c:v>3725.5649923970554</c:v>
                  </c:pt>
                  <c:pt idx="66">
                    <c:v>3809.3119335362317</c:v>
                  </c:pt>
                  <c:pt idx="67">
                    <c:v>3895.1318872262659</c:v>
                  </c:pt>
                  <c:pt idx="68">
                    <c:v>3982.1462694568991</c:v>
                  </c:pt>
                  <c:pt idx="69">
                    <c:v>4070.8503215278433</c:v>
                  </c:pt>
                  <c:pt idx="70">
                    <c:v>4161.7108766580486</c:v>
                  </c:pt>
                  <c:pt idx="71">
                    <c:v>4253.1613274351139</c:v>
                  </c:pt>
                  <c:pt idx="72">
                    <c:v>4597.6025148924018</c:v>
                  </c:pt>
                  <c:pt idx="73">
                    <c:v>4695.9385076051049</c:v>
                  </c:pt>
                  <c:pt idx="74">
                    <c:v>4795.1110591844426</c:v>
                  </c:pt>
                  <c:pt idx="75">
                    <c:v>4894.7970114661766</c:v>
                  </c:pt>
                  <c:pt idx="76">
                    <c:v>4995.3678329500854</c:v>
                  </c:pt>
                  <c:pt idx="77">
                    <c:v>5095.7777123889582</c:v>
                  </c:pt>
                  <c:pt idx="78">
                    <c:v>5502.235369315028</c:v>
                  </c:pt>
                  <c:pt idx="79">
                    <c:v>5606.1713745573225</c:v>
                  </c:pt>
                  <c:pt idx="80">
                    <c:v>5709.3844330399197</c:v>
                  </c:pt>
                  <c:pt idx="81">
                    <c:v>5810.6826856541438</c:v>
                  </c:pt>
                  <c:pt idx="82">
                    <c:v>6262.7580299183492</c:v>
                  </c:pt>
                  <c:pt idx="83">
                    <c:v>6362.2625506120694</c:v>
                  </c:pt>
                  <c:pt idx="84">
                    <c:v>6458.4292092035621</c:v>
                  </c:pt>
                  <c:pt idx="85">
                    <c:v>6944.8838395591547</c:v>
                  </c:pt>
                  <c:pt idx="86">
                    <c:v>7031.0495953098161</c:v>
                  </c:pt>
                  <c:pt idx="87">
                    <c:v>7544.8036759030647</c:v>
                  </c:pt>
                  <c:pt idx="88">
                    <c:v>8088.3875597442257</c:v>
                  </c:pt>
                  <c:pt idx="89">
                    <c:v>8143.7026679696546</c:v>
                  </c:pt>
                  <c:pt idx="90">
                    <c:v>8695.151430027785</c:v>
                  </c:pt>
                  <c:pt idx="91">
                    <c:v>9262.2637128781244</c:v>
                  </c:pt>
                  <c:pt idx="92">
                    <c:v>9250.4806440012653</c:v>
                  </c:pt>
                  <c:pt idx="93">
                    <c:v>10409.693374516912</c:v>
                  </c:pt>
                  <c:pt idx="94">
                    <c:v>10963.83649055239</c:v>
                  </c:pt>
                  <c:pt idx="95">
                    <c:v>11480.390979997843</c:v>
                  </c:pt>
                  <c:pt idx="96">
                    <c:v>12703.319611958463</c:v>
                  </c:pt>
                </c:numCache>
              </c:numRef>
            </c:plus>
            <c:minus>
              <c:numRef>
                <c:f>b931_2!$J$9:$J$105</c:f>
                <c:numCache>
                  <c:formatCode>General</c:formatCode>
                  <c:ptCount val="97"/>
                  <c:pt idx="0">
                    <c:v>110.31407188530343</c:v>
                  </c:pt>
                  <c:pt idx="1">
                    <c:v>125.70948137791881</c:v>
                  </c:pt>
                  <c:pt idx="2">
                    <c:v>150.51891418230335</c:v>
                  </c:pt>
                  <c:pt idx="3">
                    <c:v>170.87713864008188</c:v>
                  </c:pt>
                  <c:pt idx="4">
                    <c:v>203.19883917112833</c:v>
                  </c:pt>
                  <c:pt idx="5">
                    <c:v>226.06264575027953</c:v>
                  </c:pt>
                  <c:pt idx="6">
                    <c:v>256.58767008384297</c:v>
                  </c:pt>
                  <c:pt idx="7">
                    <c:v>290.07082027734845</c:v>
                  </c:pt>
                  <c:pt idx="8">
                    <c:v>318.93008342172044</c:v>
                  </c:pt>
                  <c:pt idx="9">
                    <c:v>354.07225789673089</c:v>
                  </c:pt>
                  <c:pt idx="10">
                    <c:v>385.26612638111919</c:v>
                  </c:pt>
                  <c:pt idx="11">
                    <c:v>426.57774825570306</c:v>
                  </c:pt>
                  <c:pt idx="12">
                    <c:v>450.91450345825325</c:v>
                  </c:pt>
                  <c:pt idx="13">
                    <c:v>486.2145581966181</c:v>
                  </c:pt>
                  <c:pt idx="14">
                    <c:v>519.27144740042502</c:v>
                  </c:pt>
                  <c:pt idx="15">
                    <c:v>567.77101721828672</c:v>
                  </c:pt>
                  <c:pt idx="16">
                    <c:v>595.85666142557034</c:v>
                  </c:pt>
                  <c:pt idx="17">
                    <c:v>641.80172537647763</c:v>
                  </c:pt>
                  <c:pt idx="18">
                    <c:v>687.29182540083184</c:v>
                  </c:pt>
                  <c:pt idx="19">
                    <c:v>707.41461568983584</c:v>
                  </c:pt>
                  <c:pt idx="20">
                    <c:v>748.73690114063788</c:v>
                  </c:pt>
                  <c:pt idx="21">
                    <c:v>788.81766955502235</c:v>
                  </c:pt>
                  <c:pt idx="22">
                    <c:v>827.63397883691266</c:v>
                  </c:pt>
                  <c:pt idx="23">
                    <c:v>865.22457694134562</c:v>
                  </c:pt>
                  <c:pt idx="24">
                    <c:v>931.68670590681359</c:v>
                  </c:pt>
                  <c:pt idx="25">
                    <c:v>966.27372276842482</c:v>
                  </c:pt>
                  <c:pt idx="26">
                    <c:v>999.8145685285167</c:v>
                  </c:pt>
                  <c:pt idx="27">
                    <c:v>1031.0596374764</c:v>
                  </c:pt>
                  <c:pt idx="28">
                    <c:v>1097.0821640940926</c:v>
                  </c:pt>
                  <c:pt idx="29">
                    <c:v>1125.5134652859899</c:v>
                  </c:pt>
                  <c:pt idx="30">
                    <c:v>1192.5089693561429</c:v>
                  </c:pt>
                  <c:pt idx="31">
                    <c:v>1217.8817522544432</c:v>
                  </c:pt>
                  <c:pt idx="32">
                    <c:v>1284.9811911824474</c:v>
                  </c:pt>
                  <c:pt idx="33">
                    <c:v>1306.7560868969695</c:v>
                  </c:pt>
                  <c:pt idx="34">
                    <c:v>1373.1904649590892</c:v>
                  </c:pt>
                  <c:pt idx="35">
                    <c:v>1441.8943086227453</c:v>
                  </c:pt>
                  <c:pt idx="36">
                    <c:v>1458.3260896149513</c:v>
                  </c:pt>
                  <c:pt idx="37">
                    <c:v>1526.2253581445532</c:v>
                  </c:pt>
                  <c:pt idx="38">
                    <c:v>1595.191589357868</c:v>
                  </c:pt>
                  <c:pt idx="39">
                    <c:v>1606.9348110381147</c:v>
                  </c:pt>
                  <c:pt idx="40">
                    <c:v>1674.6651049013662</c:v>
                  </c:pt>
                  <c:pt idx="41">
                    <c:v>1743.4134738202204</c:v>
                  </c:pt>
                  <c:pt idx="42">
                    <c:v>1813.7163382640483</c:v>
                  </c:pt>
                  <c:pt idx="43">
                    <c:v>1818.9220015959711</c:v>
                  </c:pt>
                  <c:pt idx="44">
                    <c:v>1887.8342602976161</c:v>
                  </c:pt>
                  <c:pt idx="45">
                    <c:v>1957.865453980382</c:v>
                  </c:pt>
                  <c:pt idx="46">
                    <c:v>2029.045455635953</c:v>
                  </c:pt>
                  <c:pt idx="47">
                    <c:v>2100.8503161400681</c:v>
                  </c:pt>
                  <c:pt idx="48">
                    <c:v>2174.4684618880142</c:v>
                  </c:pt>
                  <c:pt idx="49">
                    <c:v>2248.8258979256184</c:v>
                  </c:pt>
                  <c:pt idx="50">
                    <c:v>2241.4085437774156</c:v>
                  </c:pt>
                  <c:pt idx="51">
                    <c:v>2315.0801207982099</c:v>
                  </c:pt>
                  <c:pt idx="52">
                    <c:v>2389.2649466263188</c:v>
                  </c:pt>
                  <c:pt idx="53">
                    <c:v>2465.1489148682485</c:v>
                  </c:pt>
                  <c:pt idx="54">
                    <c:v>2542.3001882994031</c:v>
                  </c:pt>
                  <c:pt idx="55">
                    <c:v>2620.8433440970934</c:v>
                  </c:pt>
                  <c:pt idx="56">
                    <c:v>2700.9179723193201</c:v>
                  </c:pt>
                  <c:pt idx="57">
                    <c:v>2782.6788835989828</c:v>
                  </c:pt>
                  <c:pt idx="58">
                    <c:v>2866.2965983812114</c:v>
                  </c:pt>
                  <c:pt idx="59">
                    <c:v>2951.3657839331754</c:v>
                  </c:pt>
                  <c:pt idx="60">
                    <c:v>3038.0767423860025</c:v>
                  </c:pt>
                  <c:pt idx="61">
                    <c:v>3127.240605752389</c:v>
                  </c:pt>
                  <c:pt idx="62">
                    <c:v>3219.1010855074596</c:v>
                  </c:pt>
                  <c:pt idx="63">
                    <c:v>3312.7044118069725</c:v>
                  </c:pt>
                  <c:pt idx="64">
                    <c:v>3408.9290635427305</c:v>
                  </c:pt>
                  <c:pt idx="65">
                    <c:v>3508.6964546097761</c:v>
                  </c:pt>
                  <c:pt idx="66">
                    <c:v>3480.4149248217404</c:v>
                  </c:pt>
                  <c:pt idx="67">
                    <c:v>3581.9052728008769</c:v>
                  </c:pt>
                  <c:pt idx="68">
                    <c:v>3826.5791336834923</c:v>
                  </c:pt>
                  <c:pt idx="69">
                    <c:v>3796.4820657308746</c:v>
                  </c:pt>
                  <c:pt idx="70">
                    <c:v>3909.8728408399729</c:v>
                  </c:pt>
                  <c:pt idx="71">
                    <c:v>4027.9895309607441</c:v>
                  </c:pt>
                  <c:pt idx="72">
                    <c:v>4150.8064129996719</c:v>
                  </c:pt>
                  <c:pt idx="73">
                    <c:v>4280.1321224947415</c:v>
                  </c:pt>
                  <c:pt idx="74">
                    <c:v>4415.4902490967606</c:v>
                  </c:pt>
                  <c:pt idx="75">
                    <c:v>4557.6638702665941</c:v>
                  </c:pt>
                  <c:pt idx="76">
                    <c:v>4708.1590318577601</c:v>
                  </c:pt>
                  <c:pt idx="77">
                    <c:v>4866.7587172255235</c:v>
                  </c:pt>
                  <c:pt idx="78">
                    <c:v>5035.8657574859635</c:v>
                  </c:pt>
                  <c:pt idx="79">
                    <c:v>5215.5501204733646</c:v>
                  </c:pt>
                  <c:pt idx="80">
                    <c:v>5407.3216740530761</c:v>
                  </c:pt>
                  <c:pt idx="81">
                    <c:v>5613.600640965391</c:v>
                  </c:pt>
                  <c:pt idx="82">
                    <c:v>5617.1861300093688</c:v>
                  </c:pt>
                  <c:pt idx="83">
                    <c:v>5847.8924281966838</c:v>
                  </c:pt>
                  <c:pt idx="84">
                    <c:v>6098.5840076828963</c:v>
                  </c:pt>
                  <c:pt idx="85">
                    <c:v>6372.583537678619</c:v>
                  </c:pt>
                  <c:pt idx="86">
                    <c:v>6673.8988415602016</c:v>
                  </c:pt>
                  <c:pt idx="87">
                    <c:v>6743.4143982931</c:v>
                  </c:pt>
                  <c:pt idx="88">
                    <c:v>7100.016033751237</c:v>
                  </c:pt>
                  <c:pt idx="89">
                    <c:v>7501.3356457615455</c:v>
                  </c:pt>
                  <c:pt idx="90">
                    <c:v>7654.5448563733862</c:v>
                  </c:pt>
                  <c:pt idx="91">
                    <c:v>8153.754148215784</c:v>
                  </c:pt>
                  <c:pt idx="92">
                    <c:v>8401.8352508867538</c:v>
                  </c:pt>
                  <c:pt idx="93">
                    <c:v>9054.127724588503</c:v>
                  </c:pt>
                  <c:pt idx="94">
                    <c:v>9461.9387380839726</c:v>
                  </c:pt>
                  <c:pt idx="95">
                    <c:v>9983.2137126991693</c:v>
                  </c:pt>
                  <c:pt idx="96">
                    <c:v>10664.689448467489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b931_2!$A$9:$A$205</c:f>
              <c:numCache>
                <c:formatCode>General</c:formatCode>
                <c:ptCount val="197"/>
                <c:pt idx="0">
                  <c:v>-11.45</c:v>
                </c:pt>
                <c:pt idx="1">
                  <c:v>-12.7</c:v>
                </c:pt>
                <c:pt idx="2">
                  <c:v>-13.77</c:v>
                </c:pt>
                <c:pt idx="3">
                  <c:v>-15.49</c:v>
                </c:pt>
                <c:pt idx="4">
                  <c:v>-15.63</c:v>
                </c:pt>
                <c:pt idx="5">
                  <c:v>-15.63</c:v>
                </c:pt>
                <c:pt idx="6">
                  <c:v>-15.8</c:v>
                </c:pt>
                <c:pt idx="7">
                  <c:v>-15.87</c:v>
                </c:pt>
                <c:pt idx="8">
                  <c:v>-16.059999999999999</c:v>
                </c:pt>
                <c:pt idx="9">
                  <c:v>-16.100000000000001</c:v>
                </c:pt>
                <c:pt idx="10">
                  <c:v>-16.100000000000001</c:v>
                </c:pt>
                <c:pt idx="11">
                  <c:v>-16.34</c:v>
                </c:pt>
                <c:pt idx="12">
                  <c:v>-16.54</c:v>
                </c:pt>
                <c:pt idx="13">
                  <c:v>-16.84</c:v>
                </c:pt>
                <c:pt idx="14">
                  <c:v>-16.91</c:v>
                </c:pt>
                <c:pt idx="15">
                  <c:v>-17</c:v>
                </c:pt>
                <c:pt idx="16">
                  <c:v>-17.07</c:v>
                </c:pt>
                <c:pt idx="17">
                  <c:v>-17.100000000000001</c:v>
                </c:pt>
                <c:pt idx="18">
                  <c:v>-17.18</c:v>
                </c:pt>
                <c:pt idx="19">
                  <c:v>-17.38</c:v>
                </c:pt>
                <c:pt idx="20">
                  <c:v>-17.420000000000002</c:v>
                </c:pt>
                <c:pt idx="21">
                  <c:v>-17.559999999999999</c:v>
                </c:pt>
                <c:pt idx="22">
                  <c:v>-17.760000000000002</c:v>
                </c:pt>
                <c:pt idx="23">
                  <c:v>-17.89</c:v>
                </c:pt>
                <c:pt idx="24">
                  <c:v>-17.940000000000001</c:v>
                </c:pt>
                <c:pt idx="25">
                  <c:v>-17.97</c:v>
                </c:pt>
                <c:pt idx="26">
                  <c:v>-18.010000000000002</c:v>
                </c:pt>
                <c:pt idx="27">
                  <c:v>-18.07</c:v>
                </c:pt>
                <c:pt idx="28">
                  <c:v>-18.11</c:v>
                </c:pt>
                <c:pt idx="29">
                  <c:v>-18.11</c:v>
                </c:pt>
                <c:pt idx="30">
                  <c:v>-18.149999999999999</c:v>
                </c:pt>
                <c:pt idx="31">
                  <c:v>-18.2</c:v>
                </c:pt>
                <c:pt idx="32">
                  <c:v>-18.3</c:v>
                </c:pt>
                <c:pt idx="33">
                  <c:v>-18.3</c:v>
                </c:pt>
                <c:pt idx="34">
                  <c:v>-18.760000000000002</c:v>
                </c:pt>
                <c:pt idx="35">
                  <c:v>-18.84</c:v>
                </c:pt>
                <c:pt idx="36">
                  <c:v>-18.84</c:v>
                </c:pt>
                <c:pt idx="37">
                  <c:v>-18.87</c:v>
                </c:pt>
                <c:pt idx="38">
                  <c:v>-18.87</c:v>
                </c:pt>
                <c:pt idx="39">
                  <c:v>-18.920000000000002</c:v>
                </c:pt>
                <c:pt idx="40">
                  <c:v>-18.95</c:v>
                </c:pt>
                <c:pt idx="41">
                  <c:v>-18.95</c:v>
                </c:pt>
                <c:pt idx="42">
                  <c:v>-18.98</c:v>
                </c:pt>
                <c:pt idx="43">
                  <c:v>-19.010000000000002</c:v>
                </c:pt>
                <c:pt idx="44">
                  <c:v>-19.11</c:v>
                </c:pt>
                <c:pt idx="45">
                  <c:v>-19.16</c:v>
                </c:pt>
                <c:pt idx="46">
                  <c:v>-19.170000000000002</c:v>
                </c:pt>
                <c:pt idx="47">
                  <c:v>-19.239999999999998</c:v>
                </c:pt>
                <c:pt idx="48">
                  <c:v>-19.32</c:v>
                </c:pt>
                <c:pt idx="49">
                  <c:v>-19.32</c:v>
                </c:pt>
                <c:pt idx="50">
                  <c:v>-19.37</c:v>
                </c:pt>
                <c:pt idx="51">
                  <c:v>-19.37</c:v>
                </c:pt>
                <c:pt idx="52">
                  <c:v>-19.45</c:v>
                </c:pt>
                <c:pt idx="53">
                  <c:v>-19.489999999999998</c:v>
                </c:pt>
                <c:pt idx="54">
                  <c:v>-19.53</c:v>
                </c:pt>
                <c:pt idx="55">
                  <c:v>-19.670000000000002</c:v>
                </c:pt>
                <c:pt idx="56">
                  <c:v>-19.73</c:v>
                </c:pt>
                <c:pt idx="57">
                  <c:v>-19.73</c:v>
                </c:pt>
                <c:pt idx="58">
                  <c:v>-19.760000000000002</c:v>
                </c:pt>
                <c:pt idx="59">
                  <c:v>-19.809999999999999</c:v>
                </c:pt>
                <c:pt idx="60">
                  <c:v>-19.84</c:v>
                </c:pt>
                <c:pt idx="61">
                  <c:v>-19.899999999999999</c:v>
                </c:pt>
                <c:pt idx="62">
                  <c:v>-19.93</c:v>
                </c:pt>
                <c:pt idx="63">
                  <c:v>-20</c:v>
                </c:pt>
                <c:pt idx="64">
                  <c:v>-20.09</c:v>
                </c:pt>
                <c:pt idx="65">
                  <c:v>-20.21</c:v>
                </c:pt>
                <c:pt idx="66">
                  <c:v>-20.239999999999998</c:v>
                </c:pt>
                <c:pt idx="67">
                  <c:v>-20.239999999999998</c:v>
                </c:pt>
                <c:pt idx="68">
                  <c:v>-20.239999999999998</c:v>
                </c:pt>
                <c:pt idx="69">
                  <c:v>-20.28</c:v>
                </c:pt>
                <c:pt idx="70">
                  <c:v>-20.39</c:v>
                </c:pt>
                <c:pt idx="71">
                  <c:v>-20.57</c:v>
                </c:pt>
                <c:pt idx="72">
                  <c:v>-20.75</c:v>
                </c:pt>
                <c:pt idx="73">
                  <c:v>-20.84</c:v>
                </c:pt>
                <c:pt idx="74">
                  <c:v>-20.98</c:v>
                </c:pt>
                <c:pt idx="75">
                  <c:v>-21.08</c:v>
                </c:pt>
                <c:pt idx="76">
                  <c:v>-21.11</c:v>
                </c:pt>
                <c:pt idx="77">
                  <c:v>-21.21</c:v>
                </c:pt>
                <c:pt idx="78">
                  <c:v>-21.28</c:v>
                </c:pt>
                <c:pt idx="79">
                  <c:v>-21.43</c:v>
                </c:pt>
                <c:pt idx="80">
                  <c:v>-21.43</c:v>
                </c:pt>
                <c:pt idx="81">
                  <c:v>-21.48</c:v>
                </c:pt>
                <c:pt idx="82">
                  <c:v>-21.48</c:v>
                </c:pt>
                <c:pt idx="83">
                  <c:v>-21.53</c:v>
                </c:pt>
                <c:pt idx="84">
                  <c:v>-21.7</c:v>
                </c:pt>
                <c:pt idx="85">
                  <c:v>-21.9</c:v>
                </c:pt>
                <c:pt idx="86">
                  <c:v>-22.02</c:v>
                </c:pt>
                <c:pt idx="87">
                  <c:v>-22.29</c:v>
                </c:pt>
                <c:pt idx="88">
                  <c:v>-22.37</c:v>
                </c:pt>
                <c:pt idx="89">
                  <c:v>-22.37</c:v>
                </c:pt>
                <c:pt idx="90">
                  <c:v>-22.67</c:v>
                </c:pt>
                <c:pt idx="91">
                  <c:v>-22.69</c:v>
                </c:pt>
                <c:pt idx="92">
                  <c:v>-22.98</c:v>
                </c:pt>
                <c:pt idx="93">
                  <c:v>-23.04</c:v>
                </c:pt>
                <c:pt idx="94">
                  <c:v>-23.04</c:v>
                </c:pt>
                <c:pt idx="95">
                  <c:v>-23.24</c:v>
                </c:pt>
                <c:pt idx="96">
                  <c:v>-23.55</c:v>
                </c:pt>
                <c:pt idx="97">
                  <c:v>-23.55</c:v>
                </c:pt>
                <c:pt idx="98">
                  <c:v>-23.63</c:v>
                </c:pt>
                <c:pt idx="99">
                  <c:v>-23.63</c:v>
                </c:pt>
                <c:pt idx="100">
                  <c:v>-23.75</c:v>
                </c:pt>
                <c:pt idx="101">
                  <c:v>-25.41</c:v>
                </c:pt>
                <c:pt idx="102">
                  <c:v>-27.24</c:v>
                </c:pt>
              </c:numCache>
            </c:numRef>
          </c:xVal>
          <c:yVal>
            <c:numRef>
              <c:f>b931_2!$D$9:$D$205</c:f>
              <c:numCache>
                <c:formatCode>0.00E+00</c:formatCode>
                <c:ptCount val="197"/>
                <c:pt idx="0">
                  <c:v>215.08365249075021</c:v>
                </c:pt>
                <c:pt idx="1">
                  <c:v>323.58033086138829</c:v>
                </c:pt>
                <c:pt idx="2">
                  <c:v>431.53268945862374</c:v>
                </c:pt>
                <c:pt idx="3">
                  <c:v>528.32980935087664</c:v>
                </c:pt>
                <c:pt idx="4">
                  <c:v>643.7140917277826</c:v>
                </c:pt>
                <c:pt idx="5">
                  <c:v>762.50282831394441</c:v>
                </c:pt>
                <c:pt idx="6">
                  <c:v>879.69889384844794</c:v>
                </c:pt>
                <c:pt idx="7">
                  <c:v>999.76128566063562</c:v>
                </c:pt>
                <c:pt idx="8">
                  <c:v>1118.8664436492218</c:v>
                </c:pt>
                <c:pt idx="9">
                  <c:v>1241.9790833073735</c:v>
                </c:pt>
                <c:pt idx="10">
                  <c:v>1367.1889545524427</c:v>
                </c:pt>
                <c:pt idx="11">
                  <c:v>1488.9811339887276</c:v>
                </c:pt>
                <c:pt idx="12">
                  <c:v>1612.6396948826302</c:v>
                </c:pt>
                <c:pt idx="13">
                  <c:v>1734.9538922521269</c:v>
                </c:pt>
                <c:pt idx="14">
                  <c:v>1864.054381627202</c:v>
                </c:pt>
                <c:pt idx="15">
                  <c:v>1994.0783918740246</c:v>
                </c:pt>
                <c:pt idx="16">
                  <c:v>2126.0994280906802</c:v>
                </c:pt>
                <c:pt idx="17">
                  <c:v>2260.7427965783095</c:v>
                </c:pt>
                <c:pt idx="18">
                  <c:v>2395.5823522533665</c:v>
                </c:pt>
                <c:pt idx="19">
                  <c:v>2528.436260715257</c:v>
                </c:pt>
                <c:pt idx="20">
                  <c:v>2667.6013772590186</c:v>
                </c:pt>
                <c:pt idx="21">
                  <c:v>2805.291942011861</c:v>
                </c:pt>
                <c:pt idx="22">
                  <c:v>2942.4527585122241</c:v>
                </c:pt>
                <c:pt idx="23">
                  <c:v>3083.5055295392149</c:v>
                </c:pt>
                <c:pt idx="24">
                  <c:v>3229.2059603964972</c:v>
                </c:pt>
                <c:pt idx="25">
                  <c:v>3377.5302797908994</c:v>
                </c:pt>
                <c:pt idx="26">
                  <c:v>3527.4156933716827</c:v>
                </c:pt>
                <c:pt idx="27">
                  <c:v>3678.5085826734262</c:v>
                </c:pt>
                <c:pt idx="28">
                  <c:v>3832.4027685684764</c:v>
                </c:pt>
                <c:pt idx="29">
                  <c:v>3989.9807134611347</c:v>
                </c:pt>
                <c:pt idx="30">
                  <c:v>4148.1407980287213</c:v>
                </c:pt>
                <c:pt idx="31">
                  <c:v>4308.1047282839563</c:v>
                </c:pt>
                <c:pt idx="32">
                  <c:v>4468.2330848492484</c:v>
                </c:pt>
                <c:pt idx="33">
                  <c:v>4634.8805684102372</c:v>
                </c:pt>
                <c:pt idx="34">
                  <c:v>4782.7859245189893</c:v>
                </c:pt>
                <c:pt idx="35">
                  <c:v>4950.3153601795075</c:v>
                </c:pt>
                <c:pt idx="36">
                  <c:v>5124.4810525650973</c:v>
                </c:pt>
                <c:pt idx="37">
                  <c:v>5299.754372952666</c:v>
                </c:pt>
                <c:pt idx="38">
                  <c:v>5479.3207650339746</c:v>
                </c:pt>
                <c:pt idx="39">
                  <c:v>5659.0915559763534</c:v>
                </c:pt>
                <c:pt idx="40">
                  <c:v>5842.8072633778147</c:v>
                </c:pt>
                <c:pt idx="41">
                  <c:v>6031.1333686871922</c:v>
                </c:pt>
                <c:pt idx="42">
                  <c:v>6220.9579651631666</c:v>
                </c:pt>
                <c:pt idx="43">
                  <c:v>6413.9825581237719</c:v>
                </c:pt>
                <c:pt idx="44">
                  <c:v>6606.3968362088272</c:v>
                </c:pt>
                <c:pt idx="45">
                  <c:v>6804.9630282623293</c:v>
                </c:pt>
                <c:pt idx="46">
                  <c:v>7009.3774583038903</c:v>
                </c:pt>
                <c:pt idx="47">
                  <c:v>7213.9552950975767</c:v>
                </c:pt>
                <c:pt idx="48">
                  <c:v>7421.6462807799853</c:v>
                </c:pt>
                <c:pt idx="49">
                  <c:v>7638.1348322760687</c:v>
                </c:pt>
                <c:pt idx="50">
                  <c:v>7855.6598641905775</c:v>
                </c:pt>
                <c:pt idx="51">
                  <c:v>8080.5562565550763</c:v>
                </c:pt>
                <c:pt idx="52">
                  <c:v>8304.8489173808448</c:v>
                </c:pt>
                <c:pt idx="53">
                  <c:v>8536.2485120199581</c:v>
                </c:pt>
                <c:pt idx="54">
                  <c:v>8772.435186173223</c:v>
                </c:pt>
                <c:pt idx="55">
                  <c:v>9006.790679105623</c:v>
                </c:pt>
                <c:pt idx="56">
                  <c:v>9251.6586987637529</c:v>
                </c:pt>
                <c:pt idx="57">
                  <c:v>9506.2140069204852</c:v>
                </c:pt>
                <c:pt idx="58">
                  <c:v>9764.3493203234684</c:v>
                </c:pt>
                <c:pt idx="59">
                  <c:v>10026.989266030932</c:v>
                </c:pt>
                <c:pt idx="60">
                  <c:v>10297.311110057521</c:v>
                </c:pt>
                <c:pt idx="61">
                  <c:v>10571.92438261293</c:v>
                </c:pt>
                <c:pt idx="62">
                  <c:v>10855.632682952186</c:v>
                </c:pt>
                <c:pt idx="63">
                  <c:v>11143.449317118884</c:v>
                </c:pt>
                <c:pt idx="64">
                  <c:v>11437.13323646456</c:v>
                </c:pt>
                <c:pt idx="65">
                  <c:v>11736.084351783422</c:v>
                </c:pt>
                <c:pt idx="66">
                  <c:v>12050.867011265729</c:v>
                </c:pt>
                <c:pt idx="67">
                  <c:v>12377.136482220667</c:v>
                </c:pt>
                <c:pt idx="68">
                  <c:v>12712.864345116239</c:v>
                </c:pt>
                <c:pt idx="69">
                  <c:v>13055.176403400268</c:v>
                </c:pt>
                <c:pt idx="70">
                  <c:v>13401.849696347606</c:v>
                </c:pt>
                <c:pt idx="71">
                  <c:v>13752.796469197485</c:v>
                </c:pt>
                <c:pt idx="72">
                  <c:v>14114.67363324402</c:v>
                </c:pt>
                <c:pt idx="73">
                  <c:v>14497.924221179288</c:v>
                </c:pt>
                <c:pt idx="74">
                  <c:v>14889.116092630269</c:v>
                </c:pt>
                <c:pt idx="75">
                  <c:v>15298.959156495421</c:v>
                </c:pt>
                <c:pt idx="76">
                  <c:v>15732.571267324391</c:v>
                </c:pt>
                <c:pt idx="77">
                  <c:v>16174.911005880249</c:v>
                </c:pt>
                <c:pt idx="78">
                  <c:v>16639.108450678505</c:v>
                </c:pt>
                <c:pt idx="79">
                  <c:v>17112.85858445027</c:v>
                </c:pt>
                <c:pt idx="80">
                  <c:v>17627.690020977661</c:v>
                </c:pt>
                <c:pt idx="81">
                  <c:v>18159.851973808483</c:v>
                </c:pt>
                <c:pt idx="82">
                  <c:v>18724.92991121826</c:v>
                </c:pt>
                <c:pt idx="83">
                  <c:v>19312.254126897915</c:v>
                </c:pt>
                <c:pt idx="84">
                  <c:v>19914.584309020345</c:v>
                </c:pt>
                <c:pt idx="85">
                  <c:v>20546.559274261053</c:v>
                </c:pt>
                <c:pt idx="86">
                  <c:v>21229.617359115106</c:v>
                </c:pt>
                <c:pt idx="87">
                  <c:v>21930.997015090597</c:v>
                </c:pt>
                <c:pt idx="88">
                  <c:v>22715.514315703316</c:v>
                </c:pt>
                <c:pt idx="89">
                  <c:v>23573.81804890704</c:v>
                </c:pt>
                <c:pt idx="90">
                  <c:v>24442.407982970504</c:v>
                </c:pt>
                <c:pt idx="91">
                  <c:v>25446.029611782986</c:v>
                </c:pt>
                <c:pt idx="92">
                  <c:v>26486.574967179196</c:v>
                </c:pt>
                <c:pt idx="93">
                  <c:v>27692.889066822663</c:v>
                </c:pt>
                <c:pt idx="94">
                  <c:v>29057.028663062658</c:v>
                </c:pt>
                <c:pt idx="95">
                  <c:v>30554.812587539654</c:v>
                </c:pt>
                <c:pt idx="96">
                  <c:v>32257.264886615791</c:v>
                </c:pt>
                <c:pt idx="97">
                  <c:v>34368.876745528425</c:v>
                </c:pt>
                <c:pt idx="98">
                  <c:v>36930.337524783266</c:v>
                </c:pt>
                <c:pt idx="99">
                  <c:v>40262.213834243834</c:v>
                </c:pt>
                <c:pt idx="100">
                  <c:v>44922.545484394715</c:v>
                </c:pt>
                <c:pt idx="101">
                  <c:v>52259.07630427635</c:v>
                </c:pt>
                <c:pt idx="102">
                  <c:v>0</c:v>
                </c:pt>
              </c:numCache>
            </c:numRef>
          </c:yVal>
          <c:smooth val="0"/>
        </c:ser>
        <c:ser>
          <c:idx val="23"/>
          <c:order val="20"/>
          <c:tx>
            <c:v>B932 Filter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b932_2!$K$9:$K$105</c:f>
                <c:numCache>
                  <c:formatCode>General</c:formatCode>
                  <c:ptCount val="97"/>
                  <c:pt idx="0">
                    <c:v>56.378355153208112</c:v>
                  </c:pt>
                  <c:pt idx="1">
                    <c:v>71.69335319922439</c:v>
                  </c:pt>
                  <c:pt idx="2">
                    <c:v>90.331157709350265</c:v>
                  </c:pt>
                  <c:pt idx="3">
                    <c:v>111.65996289015244</c:v>
                  </c:pt>
                  <c:pt idx="4">
                    <c:v>129.46433323857931</c:v>
                  </c:pt>
                  <c:pt idx="5">
                    <c:v>147.18439691545601</c:v>
                  </c:pt>
                  <c:pt idx="6">
                    <c:v>162.83624347548098</c:v>
                  </c:pt>
                  <c:pt idx="7">
                    <c:v>184.25430161710696</c:v>
                  </c:pt>
                  <c:pt idx="8">
                    <c:v>200.1919997920715</c:v>
                  </c:pt>
                  <c:pt idx="9">
                    <c:v>220.21817923722296</c:v>
                  </c:pt>
                  <c:pt idx="10">
                    <c:v>245.16147516256316</c:v>
                  </c:pt>
                  <c:pt idx="11">
                    <c:v>260.09177606008456</c:v>
                  </c:pt>
                  <c:pt idx="12">
                    <c:v>278.16201049578405</c:v>
                  </c:pt>
                  <c:pt idx="13">
                    <c:v>299.58504323794915</c:v>
                  </c:pt>
                  <c:pt idx="14">
                    <c:v>323.91429334321691</c:v>
                  </c:pt>
                  <c:pt idx="15">
                    <c:v>334.06510488637338</c:v>
                  </c:pt>
                  <c:pt idx="16">
                    <c:v>364.2854220068624</c:v>
                  </c:pt>
                  <c:pt idx="17">
                    <c:v>378.36592384108053</c:v>
                  </c:pt>
                  <c:pt idx="18">
                    <c:v>394.22275677814429</c:v>
                  </c:pt>
                  <c:pt idx="19">
                    <c:v>433.99370763975617</c:v>
                  </c:pt>
                  <c:pt idx="20">
                    <c:v>454.64852204215646</c:v>
                  </c:pt>
                  <c:pt idx="21">
                    <c:v>477.28529753601237</c:v>
                  </c:pt>
                  <c:pt idx="22">
                    <c:v>477.10121970224321</c:v>
                  </c:pt>
                  <c:pt idx="23">
                    <c:v>502.84973552040583</c:v>
                  </c:pt>
                  <c:pt idx="24">
                    <c:v>530.89793454606968</c:v>
                  </c:pt>
                  <c:pt idx="25">
                    <c:v>560.96530588820451</c:v>
                  </c:pt>
                  <c:pt idx="26">
                    <c:v>565.37248628950624</c:v>
                  </c:pt>
                  <c:pt idx="27">
                    <c:v>599.005165060884</c:v>
                  </c:pt>
                  <c:pt idx="28">
                    <c:v>635.8946782135888</c:v>
                  </c:pt>
                  <c:pt idx="29">
                    <c:v>642.40822020852841</c:v>
                  </c:pt>
                  <c:pt idx="30">
                    <c:v>683.17563060100485</c:v>
                  </c:pt>
                  <c:pt idx="31">
                    <c:v>691.67374910356648</c:v>
                  </c:pt>
                  <c:pt idx="32">
                    <c:v>737.48663394697132</c:v>
                  </c:pt>
                  <c:pt idx="33">
                    <c:v>748.04045633529915</c:v>
                  </c:pt>
                  <c:pt idx="34">
                    <c:v>759.46776516070645</c:v>
                  </c:pt>
                  <c:pt idx="35">
                    <c:v>811.45049046619943</c:v>
                  </c:pt>
                  <c:pt idx="36">
                    <c:v>824.55453830741612</c:v>
                  </c:pt>
                  <c:pt idx="37">
                    <c:v>839.09358931866939</c:v>
                  </c:pt>
                  <c:pt idx="38">
                    <c:v>854.96124814149539</c:v>
                  </c:pt>
                  <c:pt idx="39">
                    <c:v>915.00196900075855</c:v>
                  </c:pt>
                  <c:pt idx="40">
                    <c:v>932.71552205353919</c:v>
                  </c:pt>
                  <c:pt idx="41">
                    <c:v>951.17075255679811</c:v>
                  </c:pt>
                  <c:pt idx="42">
                    <c:v>970.72625460401275</c:v>
                  </c:pt>
                  <c:pt idx="43">
                    <c:v>991.32148500752385</c:v>
                  </c:pt>
                  <c:pt idx="44">
                    <c:v>1064.1210422175545</c:v>
                  </c:pt>
                  <c:pt idx="45">
                    <c:v>1086.995383759519</c:v>
                  </c:pt>
                  <c:pt idx="46">
                    <c:v>1111.2555352325182</c:v>
                  </c:pt>
                  <c:pt idx="47">
                    <c:v>1136.0156412633312</c:v>
                  </c:pt>
                  <c:pt idx="48">
                    <c:v>1162.0876666900695</c:v>
                  </c:pt>
                  <c:pt idx="49">
                    <c:v>1189.434206012548</c:v>
                  </c:pt>
                  <c:pt idx="50">
                    <c:v>1217.6157852282445</c:v>
                  </c:pt>
                  <c:pt idx="51">
                    <c:v>1246.6132012301712</c:v>
                  </c:pt>
                  <c:pt idx="52">
                    <c:v>1277.2213688304876</c:v>
                  </c:pt>
                  <c:pt idx="53">
                    <c:v>1308.60871894566</c:v>
                  </c:pt>
                  <c:pt idx="54">
                    <c:v>1341.1681999058858</c:v>
                  </c:pt>
                  <c:pt idx="55">
                    <c:v>1374.8882899648722</c:v>
                  </c:pt>
                  <c:pt idx="56">
                    <c:v>1409.7596692903899</c:v>
                  </c:pt>
                  <c:pt idx="57">
                    <c:v>1445.7744563098672</c:v>
                  </c:pt>
                  <c:pt idx="58">
                    <c:v>1482.9255101341023</c:v>
                  </c:pt>
                  <c:pt idx="59">
                    <c:v>1521.6212650561729</c:v>
                  </c:pt>
                  <c:pt idx="60">
                    <c:v>1561.8636121480235</c:v>
                  </c:pt>
                  <c:pt idx="61">
                    <c:v>1603.2327905742297</c:v>
                  </c:pt>
                  <c:pt idx="62">
                    <c:v>1645.7198372139883</c:v>
                  </c:pt>
                  <c:pt idx="63">
                    <c:v>1690.1746348567949</c:v>
                  </c:pt>
                  <c:pt idx="64">
                    <c:v>1736.1744681921621</c:v>
                  </c:pt>
                  <c:pt idx="65">
                    <c:v>1783.2767046716247</c:v>
                  </c:pt>
                  <c:pt idx="66">
                    <c:v>1832.3512725509911</c:v>
                  </c:pt>
                  <c:pt idx="67">
                    <c:v>1789.4764802025406</c:v>
                  </c:pt>
                  <c:pt idx="68">
                    <c:v>1838.2163188212812</c:v>
                  </c:pt>
                  <c:pt idx="69">
                    <c:v>1888.80076360869</c:v>
                  </c:pt>
                  <c:pt idx="70">
                    <c:v>1940.8240952090628</c:v>
                  </c:pt>
                  <c:pt idx="71">
                    <c:v>1994.6885964270434</c:v>
                  </c:pt>
                  <c:pt idx="72">
                    <c:v>2050.3905457720921</c:v>
                  </c:pt>
                  <c:pt idx="73">
                    <c:v>2107.9199455534085</c:v>
                  </c:pt>
                  <c:pt idx="74">
                    <c:v>2167.6988579708213</c:v>
                  </c:pt>
                  <c:pt idx="75">
                    <c:v>2228.831464644838</c:v>
                  </c:pt>
                  <c:pt idx="76">
                    <c:v>2177.8951849653199</c:v>
                  </c:pt>
                  <c:pt idx="77">
                    <c:v>2357.6925272931262</c:v>
                  </c:pt>
                  <c:pt idx="78">
                    <c:v>2301.2579928216719</c:v>
                  </c:pt>
                  <c:pt idx="79">
                    <c:v>2365.5991576913743</c:v>
                  </c:pt>
                  <c:pt idx="80">
                    <c:v>2432.3616146512818</c:v>
                  </c:pt>
                  <c:pt idx="81">
                    <c:v>2500.6579993277614</c:v>
                  </c:pt>
                  <c:pt idx="82">
                    <c:v>2571.2886315517953</c:v>
                  </c:pt>
                  <c:pt idx="83">
                    <c:v>2644.2048986694667</c:v>
                  </c:pt>
                  <c:pt idx="84">
                    <c:v>2718.8932979444362</c:v>
                  </c:pt>
                  <c:pt idx="85">
                    <c:v>2795.7161380363577</c:v>
                  </c:pt>
                  <c:pt idx="86">
                    <c:v>2875.0453993161309</c:v>
                  </c:pt>
                  <c:pt idx="87">
                    <c:v>2955.8540950729744</c:v>
                  </c:pt>
                  <c:pt idx="88">
                    <c:v>2881.2061644704963</c:v>
                  </c:pt>
                  <c:pt idx="89">
                    <c:v>2960.5137628043526</c:v>
                  </c:pt>
                  <c:pt idx="90">
                    <c:v>3041.8615912427917</c:v>
                  </c:pt>
                  <c:pt idx="91">
                    <c:v>3300.6252666069049</c:v>
                  </c:pt>
                  <c:pt idx="92">
                    <c:v>3210.117215054082</c:v>
                  </c:pt>
                  <c:pt idx="93">
                    <c:v>3296.6942937044928</c:v>
                  </c:pt>
                  <c:pt idx="94">
                    <c:v>3385.0986062020907</c:v>
                  </c:pt>
                  <c:pt idx="95">
                    <c:v>3474.6694568431371</c:v>
                  </c:pt>
                  <c:pt idx="96">
                    <c:v>3566.0763769540945</c:v>
                  </c:pt>
                </c:numCache>
              </c:numRef>
            </c:plus>
            <c:minus>
              <c:numRef>
                <c:f>b932_2!$J$9:$J$105</c:f>
                <c:numCache>
                  <c:formatCode>General</c:formatCode>
                  <c:ptCount val="97"/>
                  <c:pt idx="0">
                    <c:v>62.120510936055524</c:v>
                  </c:pt>
                  <c:pt idx="1">
                    <c:v>70.566132090682871</c:v>
                  </c:pt>
                  <c:pt idx="2">
                    <c:v>84.328051710803123</c:v>
                  </c:pt>
                  <c:pt idx="3">
                    <c:v>98.846565966596529</c:v>
                  </c:pt>
                  <c:pt idx="4">
                    <c:v>113.02472698250928</c:v>
                  </c:pt>
                  <c:pt idx="5">
                    <c:v>129.66932605177638</c:v>
                  </c:pt>
                  <c:pt idx="6">
                    <c:v>142.18793025135568</c:v>
                  </c:pt>
                  <c:pt idx="7">
                    <c:v>160.24531518255961</c:v>
                  </c:pt>
                  <c:pt idx="8">
                    <c:v>176.14542734046788</c:v>
                  </c:pt>
                  <c:pt idx="9">
                    <c:v>194.92804609474143</c:v>
                  </c:pt>
                  <c:pt idx="10">
                    <c:v>211.6752146117183</c:v>
                  </c:pt>
                  <c:pt idx="11">
                    <c:v>233.6156231325902</c:v>
                  </c:pt>
                  <c:pt idx="12">
                    <c:v>254.19627966719446</c:v>
                  </c:pt>
                  <c:pt idx="13">
                    <c:v>273.56543185170943</c:v>
                  </c:pt>
                  <c:pt idx="14">
                    <c:v>291.40633878108287</c:v>
                  </c:pt>
                  <c:pt idx="15">
                    <c:v>307.86647175599234</c:v>
                  </c:pt>
                  <c:pt idx="16">
                    <c:v>332.82691379288593</c:v>
                  </c:pt>
                  <c:pt idx="17">
                    <c:v>346.05953360158639</c:v>
                  </c:pt>
                  <c:pt idx="18">
                    <c:v>369.22905122195533</c:v>
                  </c:pt>
                  <c:pt idx="19">
                    <c:v>391.71318538995303</c:v>
                  </c:pt>
                  <c:pt idx="20">
                    <c:v>413.40919989972002</c:v>
                  </c:pt>
                  <c:pt idx="21">
                    <c:v>434.27643666396477</c:v>
                  </c:pt>
                  <c:pt idx="22">
                    <c:v>454.32013904111778</c:v>
                  </c:pt>
                  <c:pt idx="23">
                    <c:v>473.58077227870405</c:v>
                  </c:pt>
                  <c:pt idx="24">
                    <c:v>491.52117837468393</c:v>
                  </c:pt>
                  <c:pt idx="25">
                    <c:v>525.26166632741092</c:v>
                  </c:pt>
                  <c:pt idx="26">
                    <c:v>541.60324920092637</c:v>
                  </c:pt>
                  <c:pt idx="27">
                    <c:v>557.18270947024905</c:v>
                  </c:pt>
                  <c:pt idx="28">
                    <c:v>590.50665286843878</c:v>
                  </c:pt>
                  <c:pt idx="29">
                    <c:v>604.02647585972875</c:v>
                  </c:pt>
                  <c:pt idx="30">
                    <c:v>636.96982523490828</c:v>
                  </c:pt>
                  <c:pt idx="31">
                    <c:v>648.67974790993492</c:v>
                  </c:pt>
                  <c:pt idx="32">
                    <c:v>681.34578879936555</c:v>
                  </c:pt>
                  <c:pt idx="33">
                    <c:v>691.28787012365069</c:v>
                  </c:pt>
                  <c:pt idx="34">
                    <c:v>722.89990533450271</c:v>
                  </c:pt>
                  <c:pt idx="35">
                    <c:v>755.28586134799855</c:v>
                  </c:pt>
                  <c:pt idx="36">
                    <c:v>787.69491548858127</c:v>
                  </c:pt>
                  <c:pt idx="37">
                    <c:v>793.68971911492451</c:v>
                  </c:pt>
                  <c:pt idx="38">
                    <c:v>825.24380849564238</c:v>
                  </c:pt>
                  <c:pt idx="39">
                    <c:v>857.07466891918364</c:v>
                  </c:pt>
                  <c:pt idx="40">
                    <c:v>888.78854188463913</c:v>
                  </c:pt>
                  <c:pt idx="41">
                    <c:v>921.05123068376054</c:v>
                  </c:pt>
                  <c:pt idx="42">
                    <c:v>921.73912192083026</c:v>
                  </c:pt>
                  <c:pt idx="43">
                    <c:v>952.58716102787037</c:v>
                  </c:pt>
                  <c:pt idx="44">
                    <c:v>983.30552087318051</c:v>
                  </c:pt>
                  <c:pt idx="45">
                    <c:v>1014.5515987642472</c:v>
                  </c:pt>
                  <c:pt idx="46">
                    <c:v>1045.653735860413</c:v>
                  </c:pt>
                  <c:pt idx="47">
                    <c:v>1076.603253159356</c:v>
                  </c:pt>
                  <c:pt idx="48">
                    <c:v>1107.7523501119447</c:v>
                  </c:pt>
                  <c:pt idx="49">
                    <c:v>1138.7601448008063</c:v>
                  </c:pt>
                  <c:pt idx="50">
                    <c:v>1169.6371080614294</c:v>
                  </c:pt>
                  <c:pt idx="51">
                    <c:v>1200.7578642886979</c:v>
                  </c:pt>
                  <c:pt idx="52">
                    <c:v>1231.7859282933441</c:v>
                  </c:pt>
                  <c:pt idx="53">
                    <c:v>1262.7443934367154</c:v>
                  </c:pt>
                  <c:pt idx="54">
                    <c:v>1293.6601658558518</c:v>
                  </c:pt>
                  <c:pt idx="55">
                    <c:v>1324.5634807168869</c:v>
                  </c:pt>
                  <c:pt idx="56">
                    <c:v>1355.4874924288717</c:v>
                  </c:pt>
                  <c:pt idx="57">
                    <c:v>1386.1116217570609</c:v>
                  </c:pt>
                  <c:pt idx="58">
                    <c:v>1417.1883350863029</c:v>
                  </c:pt>
                  <c:pt idx="59">
                    <c:v>1448.0478551918604</c:v>
                  </c:pt>
                  <c:pt idx="60">
                    <c:v>1478.7402441827728</c:v>
                  </c:pt>
                  <c:pt idx="61">
                    <c:v>1509.6647290147312</c:v>
                  </c:pt>
                  <c:pt idx="62">
                    <c:v>1595.4797573580222</c:v>
                  </c:pt>
                  <c:pt idx="63">
                    <c:v>1571.7191234926458</c:v>
                  </c:pt>
                  <c:pt idx="64">
                    <c:v>1659.2507852319736</c:v>
                  </c:pt>
                  <c:pt idx="65">
                    <c:v>1691.3273614378606</c:v>
                  </c:pt>
                  <c:pt idx="66">
                    <c:v>1723.4898444500104</c:v>
                  </c:pt>
                  <c:pt idx="67">
                    <c:v>1755.8074210371046</c:v>
                  </c:pt>
                  <c:pt idx="68">
                    <c:v>1788.3511631200454</c:v>
                  </c:pt>
                  <c:pt idx="69">
                    <c:v>1821.1938026988234</c:v>
                  </c:pt>
                  <c:pt idx="70">
                    <c:v>1854.4095436200048</c:v>
                  </c:pt>
                  <c:pt idx="71">
                    <c:v>1955.5591873976928</c:v>
                  </c:pt>
                  <c:pt idx="72">
                    <c:v>1989.8730859175125</c:v>
                  </c:pt>
                  <c:pt idx="73">
                    <c:v>2024.3608091384099</c:v>
                  </c:pt>
                  <c:pt idx="74">
                    <c:v>2059.5043537041402</c:v>
                  </c:pt>
                  <c:pt idx="75">
                    <c:v>2095.3910655257901</c:v>
                  </c:pt>
                  <c:pt idx="76">
                    <c:v>2131.3731775751144</c:v>
                  </c:pt>
                  <c:pt idx="77">
                    <c:v>2167.9392298928587</c:v>
                  </c:pt>
                  <c:pt idx="78">
                    <c:v>2285.308001905275</c:v>
                  </c:pt>
                  <c:pt idx="79">
                    <c:v>2324.3883037156879</c:v>
                  </c:pt>
                  <c:pt idx="80">
                    <c:v>2363.9238010467961</c:v>
                  </c:pt>
                  <c:pt idx="81">
                    <c:v>2404.444419995014</c:v>
                  </c:pt>
                  <c:pt idx="82">
                    <c:v>2445.7005640190609</c:v>
                  </c:pt>
                  <c:pt idx="83">
                    <c:v>2488.2187865999317</c:v>
                  </c:pt>
                  <c:pt idx="84">
                    <c:v>2625.0664237991941</c:v>
                  </c:pt>
                  <c:pt idx="85">
                    <c:v>2670.8663807565613</c:v>
                  </c:pt>
                  <c:pt idx="86">
                    <c:v>2717.9752872037971</c:v>
                  </c:pt>
                  <c:pt idx="87">
                    <c:v>2766.5814744139693</c:v>
                  </c:pt>
                  <c:pt idx="88">
                    <c:v>2816.4877012449069</c:v>
                  </c:pt>
                  <c:pt idx="89">
                    <c:v>2868.6958173300845</c:v>
                  </c:pt>
                  <c:pt idx="90">
                    <c:v>2922.6408968344012</c:v>
                  </c:pt>
                  <c:pt idx="91">
                    <c:v>2978.5700263291251</c:v>
                  </c:pt>
                  <c:pt idx="92">
                    <c:v>3149.9289071039225</c:v>
                  </c:pt>
                  <c:pt idx="93">
                    <c:v>3212.8399000154886</c:v>
                  </c:pt>
                  <c:pt idx="94">
                    <c:v>3278.2118341429868</c:v>
                  </c:pt>
                  <c:pt idx="95">
                    <c:v>3347.2381823971691</c:v>
                  </c:pt>
                  <c:pt idx="96">
                    <c:v>3419.483979304262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b932_2!$A$9:$A$205</c:f>
              <c:numCache>
                <c:formatCode>General</c:formatCode>
                <c:ptCount val="197"/>
                <c:pt idx="0">
                  <c:v>-14.35</c:v>
                </c:pt>
                <c:pt idx="1">
                  <c:v>-14.86</c:v>
                </c:pt>
                <c:pt idx="2">
                  <c:v>-15.37</c:v>
                </c:pt>
                <c:pt idx="3">
                  <c:v>-15.54</c:v>
                </c:pt>
                <c:pt idx="4">
                  <c:v>-15.82</c:v>
                </c:pt>
                <c:pt idx="5">
                  <c:v>-16.2</c:v>
                </c:pt>
                <c:pt idx="6">
                  <c:v>-16.22</c:v>
                </c:pt>
                <c:pt idx="7">
                  <c:v>-16.38</c:v>
                </c:pt>
                <c:pt idx="8">
                  <c:v>-16.47</c:v>
                </c:pt>
                <c:pt idx="9">
                  <c:v>-16.64</c:v>
                </c:pt>
                <c:pt idx="10">
                  <c:v>-16.88</c:v>
                </c:pt>
                <c:pt idx="11">
                  <c:v>-17.22</c:v>
                </c:pt>
                <c:pt idx="12">
                  <c:v>-17.27</c:v>
                </c:pt>
                <c:pt idx="13">
                  <c:v>-17.309999999999999</c:v>
                </c:pt>
                <c:pt idx="14">
                  <c:v>-17.57</c:v>
                </c:pt>
                <c:pt idx="15">
                  <c:v>-17.920000000000002</c:v>
                </c:pt>
                <c:pt idx="16">
                  <c:v>-18.05</c:v>
                </c:pt>
                <c:pt idx="17">
                  <c:v>-18.36</c:v>
                </c:pt>
                <c:pt idx="18">
                  <c:v>-18.38</c:v>
                </c:pt>
                <c:pt idx="19">
                  <c:v>-18.48</c:v>
                </c:pt>
                <c:pt idx="20">
                  <c:v>-18.579999999999998</c:v>
                </c:pt>
                <c:pt idx="21">
                  <c:v>-18.84</c:v>
                </c:pt>
                <c:pt idx="22">
                  <c:v>-18.899999999999999</c:v>
                </c:pt>
                <c:pt idx="23">
                  <c:v>-18.899999999999999</c:v>
                </c:pt>
                <c:pt idx="24">
                  <c:v>-18.95</c:v>
                </c:pt>
                <c:pt idx="25">
                  <c:v>-18.98</c:v>
                </c:pt>
                <c:pt idx="26">
                  <c:v>-19.16</c:v>
                </c:pt>
                <c:pt idx="27">
                  <c:v>-19.21</c:v>
                </c:pt>
                <c:pt idx="28">
                  <c:v>-19.32</c:v>
                </c:pt>
                <c:pt idx="29">
                  <c:v>-19.350000000000001</c:v>
                </c:pt>
                <c:pt idx="30">
                  <c:v>-19.420000000000002</c:v>
                </c:pt>
                <c:pt idx="31">
                  <c:v>-19.45</c:v>
                </c:pt>
                <c:pt idx="32">
                  <c:v>-19.52</c:v>
                </c:pt>
                <c:pt idx="33">
                  <c:v>-19.579999999999998</c:v>
                </c:pt>
                <c:pt idx="34">
                  <c:v>-19.579999999999998</c:v>
                </c:pt>
                <c:pt idx="35">
                  <c:v>-19.739999999999998</c:v>
                </c:pt>
                <c:pt idx="36">
                  <c:v>-19.829999999999998</c:v>
                </c:pt>
                <c:pt idx="37">
                  <c:v>-19.87</c:v>
                </c:pt>
                <c:pt idx="38">
                  <c:v>-19.899999999999999</c:v>
                </c:pt>
                <c:pt idx="39">
                  <c:v>-19.899999999999999</c:v>
                </c:pt>
                <c:pt idx="40">
                  <c:v>-19.920000000000002</c:v>
                </c:pt>
                <c:pt idx="41">
                  <c:v>-20.010000000000002</c:v>
                </c:pt>
                <c:pt idx="42">
                  <c:v>-20.23</c:v>
                </c:pt>
                <c:pt idx="43">
                  <c:v>-20.27</c:v>
                </c:pt>
                <c:pt idx="44">
                  <c:v>-20.27</c:v>
                </c:pt>
                <c:pt idx="45">
                  <c:v>-20.27</c:v>
                </c:pt>
                <c:pt idx="46">
                  <c:v>-20.54</c:v>
                </c:pt>
                <c:pt idx="47">
                  <c:v>-20.57</c:v>
                </c:pt>
                <c:pt idx="48">
                  <c:v>-20.59</c:v>
                </c:pt>
                <c:pt idx="49">
                  <c:v>-20.65</c:v>
                </c:pt>
                <c:pt idx="50">
                  <c:v>-20.65</c:v>
                </c:pt>
                <c:pt idx="51">
                  <c:v>-20.71</c:v>
                </c:pt>
                <c:pt idx="52">
                  <c:v>-20.79</c:v>
                </c:pt>
                <c:pt idx="53">
                  <c:v>-20.81</c:v>
                </c:pt>
                <c:pt idx="54">
                  <c:v>-20.91</c:v>
                </c:pt>
                <c:pt idx="55">
                  <c:v>-20.91</c:v>
                </c:pt>
                <c:pt idx="56">
                  <c:v>-20.96</c:v>
                </c:pt>
                <c:pt idx="57">
                  <c:v>-20.98</c:v>
                </c:pt>
                <c:pt idx="58">
                  <c:v>-21</c:v>
                </c:pt>
                <c:pt idx="59">
                  <c:v>-21.02</c:v>
                </c:pt>
                <c:pt idx="60">
                  <c:v>-21.05</c:v>
                </c:pt>
                <c:pt idx="61">
                  <c:v>-21.1</c:v>
                </c:pt>
                <c:pt idx="62">
                  <c:v>-21.1</c:v>
                </c:pt>
                <c:pt idx="63">
                  <c:v>-21.1</c:v>
                </c:pt>
                <c:pt idx="64">
                  <c:v>-21.17</c:v>
                </c:pt>
                <c:pt idx="65">
                  <c:v>-21.17</c:v>
                </c:pt>
                <c:pt idx="66">
                  <c:v>-21.23</c:v>
                </c:pt>
                <c:pt idx="67">
                  <c:v>-21.25</c:v>
                </c:pt>
                <c:pt idx="68">
                  <c:v>-21.27</c:v>
                </c:pt>
                <c:pt idx="69">
                  <c:v>-21.3</c:v>
                </c:pt>
                <c:pt idx="70">
                  <c:v>-21.3</c:v>
                </c:pt>
                <c:pt idx="71">
                  <c:v>-21.32</c:v>
                </c:pt>
                <c:pt idx="72">
                  <c:v>-21.39</c:v>
                </c:pt>
                <c:pt idx="73">
                  <c:v>-21.45</c:v>
                </c:pt>
                <c:pt idx="74">
                  <c:v>-21.48</c:v>
                </c:pt>
                <c:pt idx="75">
                  <c:v>-21.56</c:v>
                </c:pt>
                <c:pt idx="76">
                  <c:v>-21.63</c:v>
                </c:pt>
                <c:pt idx="77">
                  <c:v>-21.63</c:v>
                </c:pt>
                <c:pt idx="78">
                  <c:v>-21.69</c:v>
                </c:pt>
                <c:pt idx="79">
                  <c:v>-21.8</c:v>
                </c:pt>
                <c:pt idx="80">
                  <c:v>-21.87</c:v>
                </c:pt>
                <c:pt idx="81">
                  <c:v>-21.87</c:v>
                </c:pt>
                <c:pt idx="82">
                  <c:v>-21.91</c:v>
                </c:pt>
                <c:pt idx="83">
                  <c:v>-21.95</c:v>
                </c:pt>
                <c:pt idx="84">
                  <c:v>-21.96</c:v>
                </c:pt>
                <c:pt idx="85">
                  <c:v>-22.06</c:v>
                </c:pt>
                <c:pt idx="86">
                  <c:v>-22.11</c:v>
                </c:pt>
                <c:pt idx="87">
                  <c:v>-22.14</c:v>
                </c:pt>
                <c:pt idx="88">
                  <c:v>-22.16</c:v>
                </c:pt>
                <c:pt idx="89">
                  <c:v>-22.16</c:v>
                </c:pt>
                <c:pt idx="90">
                  <c:v>-22.16</c:v>
                </c:pt>
                <c:pt idx="91">
                  <c:v>-22.25</c:v>
                </c:pt>
                <c:pt idx="92">
                  <c:v>-22.25</c:v>
                </c:pt>
                <c:pt idx="93">
                  <c:v>-22.28</c:v>
                </c:pt>
                <c:pt idx="94">
                  <c:v>-22.32</c:v>
                </c:pt>
                <c:pt idx="95">
                  <c:v>-22.39</c:v>
                </c:pt>
                <c:pt idx="96">
                  <c:v>-22.39</c:v>
                </c:pt>
                <c:pt idx="97">
                  <c:v>-22.42</c:v>
                </c:pt>
                <c:pt idx="98">
                  <c:v>-22.46</c:v>
                </c:pt>
                <c:pt idx="99">
                  <c:v>-22.47</c:v>
                </c:pt>
                <c:pt idx="100">
                  <c:v>-22.5</c:v>
                </c:pt>
                <c:pt idx="101">
                  <c:v>-22.53</c:v>
                </c:pt>
                <c:pt idx="102">
                  <c:v>-22.63</c:v>
                </c:pt>
                <c:pt idx="103">
                  <c:v>-22.66</c:v>
                </c:pt>
                <c:pt idx="104">
                  <c:v>-22.66</c:v>
                </c:pt>
                <c:pt idx="105">
                  <c:v>-22.79</c:v>
                </c:pt>
                <c:pt idx="106">
                  <c:v>-22.86</c:v>
                </c:pt>
                <c:pt idx="107">
                  <c:v>-22.86</c:v>
                </c:pt>
                <c:pt idx="108">
                  <c:v>-22.9</c:v>
                </c:pt>
                <c:pt idx="109">
                  <c:v>-22.98</c:v>
                </c:pt>
                <c:pt idx="110">
                  <c:v>-23.03</c:v>
                </c:pt>
                <c:pt idx="111">
                  <c:v>-23.05</c:v>
                </c:pt>
                <c:pt idx="112">
                  <c:v>-23.05</c:v>
                </c:pt>
                <c:pt idx="113">
                  <c:v>-23.11</c:v>
                </c:pt>
                <c:pt idx="114">
                  <c:v>-23.17</c:v>
                </c:pt>
                <c:pt idx="115">
                  <c:v>-23.28</c:v>
                </c:pt>
                <c:pt idx="116">
                  <c:v>-23.35</c:v>
                </c:pt>
                <c:pt idx="117">
                  <c:v>-23.37</c:v>
                </c:pt>
                <c:pt idx="118">
                  <c:v>-23.42</c:v>
                </c:pt>
                <c:pt idx="119">
                  <c:v>-23.5</c:v>
                </c:pt>
                <c:pt idx="120">
                  <c:v>-23.57</c:v>
                </c:pt>
                <c:pt idx="121">
                  <c:v>-23.59</c:v>
                </c:pt>
                <c:pt idx="122">
                  <c:v>-23.64</c:v>
                </c:pt>
                <c:pt idx="123">
                  <c:v>-23.93</c:v>
                </c:pt>
                <c:pt idx="124">
                  <c:v>-24.47</c:v>
                </c:pt>
                <c:pt idx="125">
                  <c:v>-24.58</c:v>
                </c:pt>
              </c:numCache>
            </c:numRef>
          </c:xVal>
          <c:yVal>
            <c:numRef>
              <c:f>b932_2!$D$9:$D$205</c:f>
              <c:numCache>
                <c:formatCode>0.00E+00</c:formatCode>
                <c:ptCount val="197"/>
                <c:pt idx="0">
                  <c:v>107.87915305900043</c:v>
                </c:pt>
                <c:pt idx="1">
                  <c:v>168.35251790095023</c:v>
                </c:pt>
                <c:pt idx="2">
                  <c:v>228.55110251897906</c:v>
                </c:pt>
                <c:pt idx="3">
                  <c:v>292.2265529250169</c:v>
                </c:pt>
                <c:pt idx="4">
                  <c:v>355.03999781969293</c:v>
                </c:pt>
                <c:pt idx="5">
                  <c:v>416.71636754243792</c:v>
                </c:pt>
                <c:pt idx="6">
                  <c:v>483.53937108901198</c:v>
                </c:pt>
                <c:pt idx="7">
                  <c:v>548.93019763056986</c:v>
                </c:pt>
                <c:pt idx="8">
                  <c:v>615.83250421770879</c:v>
                </c:pt>
                <c:pt idx="9">
                  <c:v>682.00939064219472</c:v>
                </c:pt>
                <c:pt idx="10">
                  <c:v>747.40288240653183</c:v>
                </c:pt>
                <c:pt idx="11">
                  <c:v>811.09097401838267</c:v>
                </c:pt>
                <c:pt idx="12">
                  <c:v>880.73620692224119</c:v>
                </c:pt>
                <c:pt idx="13">
                  <c:v>951.19625782955382</c:v>
                </c:pt>
                <c:pt idx="14">
                  <c:v>1017.5271376004429</c:v>
                </c:pt>
                <c:pt idx="15">
                  <c:v>1081.6977845500649</c:v>
                </c:pt>
                <c:pt idx="16">
                  <c:v>1151.5255979043429</c:v>
                </c:pt>
                <c:pt idx="17">
                  <c:v>1216.6483686825084</c:v>
                </c:pt>
                <c:pt idx="18">
                  <c:v>1290.6356912830322</c:v>
                </c:pt>
                <c:pt idx="19">
                  <c:v>1362.8539491267293</c:v>
                </c:pt>
                <c:pt idx="20">
                  <c:v>1435.6727483857733</c:v>
                </c:pt>
                <c:pt idx="21">
                  <c:v>1503.5657794892218</c:v>
                </c:pt>
                <c:pt idx="22">
                  <c:v>1578.8766768080086</c:v>
                </c:pt>
                <c:pt idx="23">
                  <c:v>1657.1033405074904</c:v>
                </c:pt>
                <c:pt idx="24">
                  <c:v>1734.2646102878632</c:v>
                </c:pt>
                <c:pt idx="25">
                  <c:v>1812.9303336789976</c:v>
                </c:pt>
                <c:pt idx="26">
                  <c:v>1886.5485018936779</c:v>
                </c:pt>
                <c:pt idx="27">
                  <c:v>1965.9347395076893</c:v>
                </c:pt>
                <c:pt idx="28">
                  <c:v>2043.604711192793</c:v>
                </c:pt>
                <c:pt idx="29">
                  <c:v>2125.4174945268696</c:v>
                </c:pt>
                <c:pt idx="30">
                  <c:v>2206.3421329882408</c:v>
                </c:pt>
                <c:pt idx="31">
                  <c:v>2289.866407290162</c:v>
                </c:pt>
                <c:pt idx="32">
                  <c:v>2372.4751867763016</c:v>
                </c:pt>
                <c:pt idx="33">
                  <c:v>2456.3965988873656</c:v>
                </c:pt>
                <c:pt idx="34">
                  <c:v>2544.0277381255737</c:v>
                </c:pt>
                <c:pt idx="35">
                  <c:v>2624.960981422742</c:v>
                </c:pt>
                <c:pt idx="36">
                  <c:v>2710.0391054227284</c:v>
                </c:pt>
                <c:pt idx="37">
                  <c:v>2798.5882015395164</c:v>
                </c:pt>
                <c:pt idx="38">
                  <c:v>2888.6663211875048</c:v>
                </c:pt>
                <c:pt idx="39">
                  <c:v>2981.3629539480812</c:v>
                </c:pt>
                <c:pt idx="40">
                  <c:v>3074.0949423542274</c:v>
                </c:pt>
                <c:pt idx="41">
                  <c:v>3164.1707966017411</c:v>
                </c:pt>
                <c:pt idx="42">
                  <c:v>3247.7467866661327</c:v>
                </c:pt>
                <c:pt idx="43">
                  <c:v>3342.5656611937593</c:v>
                </c:pt>
                <c:pt idx="44">
                  <c:v>3440.9493425152391</c:v>
                </c:pt>
                <c:pt idx="45">
                  <c:v>3540.5552126097391</c:v>
                </c:pt>
                <c:pt idx="46">
                  <c:v>3624.4712267337313</c:v>
                </c:pt>
                <c:pt idx="47">
                  <c:v>3724.6281642722024</c:v>
                </c:pt>
                <c:pt idx="48">
                  <c:v>3826.7533346828</c:v>
                </c:pt>
                <c:pt idx="49">
                  <c:v>3927.4994390895654</c:v>
                </c:pt>
                <c:pt idx="50">
                  <c:v>4033.7019113084066</c:v>
                </c:pt>
                <c:pt idx="51">
                  <c:v>4137.172636481856</c:v>
                </c:pt>
                <c:pt idx="52">
                  <c:v>4240.5797089299185</c:v>
                </c:pt>
                <c:pt idx="53">
                  <c:v>4349.7296691087868</c:v>
                </c:pt>
                <c:pt idx="54">
                  <c:v>4454.4783877252985</c:v>
                </c:pt>
                <c:pt idx="55">
                  <c:v>4568.2131943918066</c:v>
                </c:pt>
                <c:pt idx="56">
                  <c:v>4679.7853155032763</c:v>
                </c:pt>
                <c:pt idx="57">
                  <c:v>4795.3019307527657</c:v>
                </c:pt>
                <c:pt idx="58">
                  <c:v>4912.5415910370102</c:v>
                </c:pt>
                <c:pt idx="59">
                  <c:v>5031.5563751232075</c:v>
                </c:pt>
                <c:pt idx="60">
                  <c:v>5151.610071174794</c:v>
                </c:pt>
                <c:pt idx="61">
                  <c:v>5271.9286779475033</c:v>
                </c:pt>
                <c:pt idx="62">
                  <c:v>5398.2016723602701</c:v>
                </c:pt>
                <c:pt idx="63">
                  <c:v>5526.4951202119446</c:v>
                </c:pt>
                <c:pt idx="64">
                  <c:v>5651.1566575722745</c:v>
                </c:pt>
                <c:pt idx="65">
                  <c:v>5783.6914011747222</c:v>
                </c:pt>
                <c:pt idx="66">
                  <c:v>5913.4359371517603</c:v>
                </c:pt>
                <c:pt idx="67">
                  <c:v>6048.8050550179814</c:v>
                </c:pt>
                <c:pt idx="68">
                  <c:v>6186.5457272832691</c:v>
                </c:pt>
                <c:pt idx="69">
                  <c:v>6325.8767337415411</c:v>
                </c:pt>
                <c:pt idx="70">
                  <c:v>6470.352163735236</c:v>
                </c:pt>
                <c:pt idx="71">
                  <c:v>6615.7382001901251</c:v>
                </c:pt>
                <c:pt idx="72">
                  <c:v>6759.4231264699401</c:v>
                </c:pt>
                <c:pt idx="73">
                  <c:v>6906.7213178744196</c:v>
                </c:pt>
                <c:pt idx="74">
                  <c:v>7059.6575407992204</c:v>
                </c:pt>
                <c:pt idx="75">
                  <c:v>7210.9267475757943</c:v>
                </c:pt>
                <c:pt idx="76">
                  <c:v>7366.1620985071067</c:v>
                </c:pt>
                <c:pt idx="77">
                  <c:v>7531.4910368219935</c:v>
                </c:pt>
                <c:pt idx="78">
                  <c:v>7694.3745402228642</c:v>
                </c:pt>
                <c:pt idx="79">
                  <c:v>7855.610254118852</c:v>
                </c:pt>
                <c:pt idx="80">
                  <c:v>8024.4749160491765</c:v>
                </c:pt>
                <c:pt idx="81">
                  <c:v>8204.6660818442488</c:v>
                </c:pt>
                <c:pt idx="82">
                  <c:v>8384.7063178824774</c:v>
                </c:pt>
                <c:pt idx="83">
                  <c:v>8569.0216341208634</c:v>
                </c:pt>
                <c:pt idx="84">
                  <c:v>8761.1409507032731</c:v>
                </c:pt>
                <c:pt idx="85">
                  <c:v>8947.9197042357737</c:v>
                </c:pt>
                <c:pt idx="86">
                  <c:v>9145.1628458912855</c:v>
                </c:pt>
                <c:pt idx="87">
                  <c:v>9349.9327602061549</c:v>
                </c:pt>
                <c:pt idx="88">
                  <c:v>9561.4047644982347</c:v>
                </c:pt>
                <c:pt idx="89">
                  <c:v>9781.09438174344</c:v>
                </c:pt>
                <c:pt idx="90">
                  <c:v>10006.973246250711</c:v>
                </c:pt>
                <c:pt idx="91">
                  <c:v>10228.573149175112</c:v>
                </c:pt>
                <c:pt idx="92">
                  <c:v>10467.939265693212</c:v>
                </c:pt>
                <c:pt idx="93">
                  <c:v>10710.9835638676</c:v>
                </c:pt>
                <c:pt idx="94">
                  <c:v>10960.569895319662</c:v>
                </c:pt>
                <c:pt idx="95">
                  <c:v>11214.593753856903</c:v>
                </c:pt>
                <c:pt idx="96">
                  <c:v>11486.422139128341</c:v>
                </c:pt>
                <c:pt idx="97">
                  <c:v>11763.910611971294</c:v>
                </c:pt>
                <c:pt idx="98">
                  <c:v>12050.273710662404</c:v>
                </c:pt>
                <c:pt idx="99">
                  <c:v>12351.560458241394</c:v>
                </c:pt>
                <c:pt idx="100">
                  <c:v>12662.045184153216</c:v>
                </c:pt>
                <c:pt idx="101">
                  <c:v>12985.325677252184</c:v>
                </c:pt>
                <c:pt idx="102">
                  <c:v>13312.797749772271</c:v>
                </c:pt>
                <c:pt idx="103">
                  <c:v>13664.987937584512</c:v>
                </c:pt>
                <c:pt idx="104">
                  <c:v>14037.993304825737</c:v>
                </c:pt>
                <c:pt idx="105">
                  <c:v>14410.32419087846</c:v>
                </c:pt>
                <c:pt idx="106">
                  <c:v>14811.064265875086</c:v>
                </c:pt>
                <c:pt idx="107">
                  <c:v>15244.584406622957</c:v>
                </c:pt>
                <c:pt idx="108">
                  <c:v>15696.747489901478</c:v>
                </c:pt>
                <c:pt idx="109">
                  <c:v>16170.290542065277</c:v>
                </c:pt>
                <c:pt idx="110">
                  <c:v>16679.737652810622</c:v>
                </c:pt>
                <c:pt idx="111">
                  <c:v>17229.679801770759</c:v>
                </c:pt>
                <c:pt idx="112">
                  <c:v>17823.890078604105</c:v>
                </c:pt>
                <c:pt idx="113">
                  <c:v>18455.780440262803</c:v>
                </c:pt>
                <c:pt idx="114">
                  <c:v>19143.329413325682</c:v>
                </c:pt>
                <c:pt idx="115">
                  <c:v>19888.403335701732</c:v>
                </c:pt>
                <c:pt idx="116">
                  <c:v>20720.619699009414</c:v>
                </c:pt>
                <c:pt idx="117">
                  <c:v>21661.370236804094</c:v>
                </c:pt>
                <c:pt idx="118">
                  <c:v>22722.796572383668</c:v>
                </c:pt>
                <c:pt idx="119">
                  <c:v>23943.648749334679</c:v>
                </c:pt>
                <c:pt idx="120">
                  <c:v>25391.90946989294</c:v>
                </c:pt>
                <c:pt idx="121">
                  <c:v>27177.155790290213</c:v>
                </c:pt>
                <c:pt idx="122">
                  <c:v>29473.822035650632</c:v>
                </c:pt>
                <c:pt idx="123">
                  <c:v>32663.096488760169</c:v>
                </c:pt>
                <c:pt idx="124">
                  <c:v>38086.970816218563</c:v>
                </c:pt>
                <c:pt idx="125">
                  <c:v>0</c:v>
                </c:pt>
              </c:numCache>
            </c:numRef>
          </c:yVal>
          <c:smooth val="0"/>
        </c:ser>
        <c:ser>
          <c:idx val="24"/>
          <c:order val="21"/>
          <c:tx>
            <c:v>B932 Filter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b932_4!$K$9:$K$105</c:f>
                <c:numCache>
                  <c:formatCode>General</c:formatCode>
                  <c:ptCount val="97"/>
                  <c:pt idx="0">
                    <c:v>202.53303031447106</c:v>
                  </c:pt>
                  <c:pt idx="1">
                    <c:v>255.34975845829837</c:v>
                  </c:pt>
                  <c:pt idx="2">
                    <c:v>322.69639000025074</c:v>
                  </c:pt>
                  <c:pt idx="3">
                    <c:v>395.79562089170599</c:v>
                  </c:pt>
                  <c:pt idx="4">
                    <c:v>458.38281513476147</c:v>
                  </c:pt>
                  <c:pt idx="5">
                    <c:v>491.56545099753583</c:v>
                  </c:pt>
                  <c:pt idx="6">
                    <c:v>576.06678571710029</c:v>
                  </c:pt>
                  <c:pt idx="7">
                    <c:v>651.08292763461122</c:v>
                  </c:pt>
                  <c:pt idx="8">
                    <c:v>705.56268703613159</c:v>
                  </c:pt>
                  <c:pt idx="9">
                    <c:v>774.44607287650786</c:v>
                  </c:pt>
                  <c:pt idx="10">
                    <c:v>861.23550381473024</c:v>
                  </c:pt>
                  <c:pt idx="11">
                    <c:v>911.99650706496845</c:v>
                  </c:pt>
                  <c:pt idx="12">
                    <c:v>974.25843897621178</c:v>
                  </c:pt>
                  <c:pt idx="13">
                    <c:v>1047.1240449971926</c:v>
                  </c:pt>
                  <c:pt idx="14">
                    <c:v>1130.4074872371054</c:v>
                  </c:pt>
                  <c:pt idx="15">
                    <c:v>1228.3925758894138</c:v>
                  </c:pt>
                  <c:pt idx="16">
                    <c:v>1268.4472950409406</c:v>
                  </c:pt>
                  <c:pt idx="17">
                    <c:v>1387.0399800088449</c:v>
                  </c:pt>
                  <c:pt idx="18">
                    <c:v>1442.5272177097715</c:v>
                  </c:pt>
                  <c:pt idx="19">
                    <c:v>1505.1730992949681</c:v>
                  </c:pt>
                  <c:pt idx="20">
                    <c:v>1573.2452127913382</c:v>
                  </c:pt>
                  <c:pt idx="21">
                    <c:v>1650.0912416782869</c:v>
                  </c:pt>
                  <c:pt idx="22">
                    <c:v>1733.0943508004948</c:v>
                  </c:pt>
                  <c:pt idx="23">
                    <c:v>1824.6980195920148</c:v>
                  </c:pt>
                  <c:pt idx="24">
                    <c:v>1923.8476137110349</c:v>
                  </c:pt>
                  <c:pt idx="25">
                    <c:v>2033.3527136136104</c:v>
                  </c:pt>
                  <c:pt idx="26">
                    <c:v>2152.411891196411</c:v>
                  </c:pt>
                  <c:pt idx="27">
                    <c:v>2160.2908289693614</c:v>
                  </c:pt>
                  <c:pt idx="28">
                    <c:v>2292.6954841834313</c:v>
                  </c:pt>
                  <c:pt idx="29">
                    <c:v>2309.1234023646471</c:v>
                  </c:pt>
                  <c:pt idx="30">
                    <c:v>2454.6516306168282</c:v>
                  </c:pt>
                  <c:pt idx="31">
                    <c:v>2479.0815681450113</c:v>
                  </c:pt>
                  <c:pt idx="32">
                    <c:v>2640.6447923018554</c:v>
                  </c:pt>
                  <c:pt idx="33">
                    <c:v>2671.5915597638295</c:v>
                  </c:pt>
                  <c:pt idx="34">
                    <c:v>2850.1856185805323</c:v>
                  </c:pt>
                  <c:pt idx="35">
                    <c:v>2887.8254495645833</c:v>
                  </c:pt>
                  <c:pt idx="36">
                    <c:v>2930.3038379679933</c:v>
                  </c:pt>
                  <c:pt idx="37">
                    <c:v>3132.1427176864304</c:v>
                  </c:pt>
                  <c:pt idx="38">
                    <c:v>3179.8476043280471</c:v>
                  </c:pt>
                  <c:pt idx="39">
                    <c:v>3407.1796829965401</c:v>
                  </c:pt>
                  <c:pt idx="40">
                    <c:v>3462.1968421562074</c:v>
                  </c:pt>
                  <c:pt idx="41">
                    <c:v>3520.5598205287852</c:v>
                  </c:pt>
                  <c:pt idx="42">
                    <c:v>3780.8079062001812</c:v>
                  </c:pt>
                  <c:pt idx="43">
                    <c:v>3847.1411993357287</c:v>
                  </c:pt>
                  <c:pt idx="44">
                    <c:v>3917.3636848296846</c:v>
                  </c:pt>
                  <c:pt idx="45">
                    <c:v>3991.281673212352</c:v>
                  </c:pt>
                  <c:pt idx="46">
                    <c:v>4068.7149817964387</c:v>
                  </c:pt>
                  <c:pt idx="47">
                    <c:v>4149.4965362989351</c:v>
                  </c:pt>
                  <c:pt idx="48">
                    <c:v>4463.812817064435</c:v>
                  </c:pt>
                  <c:pt idx="49">
                    <c:v>4553.6878807501507</c:v>
                  </c:pt>
                  <c:pt idx="50">
                    <c:v>4646.3349256806687</c:v>
                  </c:pt>
                  <c:pt idx="51">
                    <c:v>4744.097126605664</c:v>
                  </c:pt>
                  <c:pt idx="52">
                    <c:v>4845.5181757912042</c:v>
                  </c:pt>
                  <c:pt idx="53">
                    <c:v>4949.2249526103642</c:v>
                  </c:pt>
                  <c:pt idx="54">
                    <c:v>5336.1807303826927</c:v>
                  </c:pt>
                  <c:pt idx="55">
                    <c:v>5451.920898360584</c:v>
                  </c:pt>
                  <c:pt idx="56">
                    <c:v>5570.5946699206215</c:v>
                  </c:pt>
                  <c:pt idx="57">
                    <c:v>5693.3227085631606</c:v>
                  </c:pt>
                  <c:pt idx="58">
                    <c:v>5819.8967007040865</c:v>
                  </c:pt>
                  <c:pt idx="59">
                    <c:v>5950.1094238952246</c:v>
                  </c:pt>
                  <c:pt idx="60">
                    <c:v>6085.0130402942423</c:v>
                  </c:pt>
                  <c:pt idx="61">
                    <c:v>6221.8681784389209</c:v>
                  </c:pt>
                  <c:pt idx="62">
                    <c:v>6362.9725652471452</c:v>
                  </c:pt>
                  <c:pt idx="63">
                    <c:v>6874.71159737588</c:v>
                  </c:pt>
                  <c:pt idx="64">
                    <c:v>7029.9604772881421</c:v>
                  </c:pt>
                  <c:pt idx="65">
                    <c:v>7187.1792306159041</c:v>
                  </c:pt>
                  <c:pt idx="66">
                    <c:v>7348.7572272546431</c:v>
                  </c:pt>
                  <c:pt idx="67">
                    <c:v>7514.3352741834578</c:v>
                  </c:pt>
                  <c:pt idx="68">
                    <c:v>7682.2196756380117</c:v>
                  </c:pt>
                  <c:pt idx="69">
                    <c:v>7853.3654704602968</c:v>
                  </c:pt>
                  <c:pt idx="70">
                    <c:v>8028.6729406951945</c:v>
                  </c:pt>
                  <c:pt idx="71">
                    <c:v>8205.1219889218464</c:v>
                  </c:pt>
                  <c:pt idx="72">
                    <c:v>8869.3388378079308</c:v>
                  </c:pt>
                  <c:pt idx="73">
                    <c:v>9059.0709095473776</c:v>
                  </c:pt>
                  <c:pt idx="74">
                    <c:v>9250.4209435038356</c:v>
                  </c:pt>
                  <c:pt idx="75">
                    <c:v>9442.7663110445865</c:v>
                  </c:pt>
                  <c:pt idx="76">
                    <c:v>9636.8236827098262</c:v>
                  </c:pt>
                  <c:pt idx="77">
                    <c:v>9830.5772916485857</c:v>
                  </c:pt>
                  <c:pt idx="78">
                    <c:v>10614.399629129499</c:v>
                  </c:pt>
                  <c:pt idx="79">
                    <c:v>10814.963279023923</c:v>
                  </c:pt>
                  <c:pt idx="80">
                    <c:v>11014.141403691719</c:v>
                  </c:pt>
                  <c:pt idx="81">
                    <c:v>11209.637064910228</c:v>
                  </c:pt>
                  <c:pt idx="82">
                    <c:v>12081.447782764964</c:v>
                  </c:pt>
                  <c:pt idx="83">
                    <c:v>12273.501682907472</c:v>
                  </c:pt>
                  <c:pt idx="84">
                    <c:v>12459.132919084264</c:v>
                  </c:pt>
                  <c:pt idx="85">
                    <c:v>13397.265123658508</c:v>
                  </c:pt>
                  <c:pt idx="86">
                    <c:v>13563.637664620303</c:v>
                  </c:pt>
                  <c:pt idx="87">
                    <c:v>14554.438915033468</c:v>
                  </c:pt>
                  <c:pt idx="88">
                    <c:v>15602.78098320143</c:v>
                  </c:pt>
                  <c:pt idx="89">
                    <c:v>15709.714842386473</c:v>
                  </c:pt>
                  <c:pt idx="90">
                    <c:v>16773.263502659254</c:v>
                  </c:pt>
                  <c:pt idx="91">
                    <c:v>17867.044543370739</c:v>
                  </c:pt>
                  <c:pt idx="92">
                    <c:v>17844.681607288763</c:v>
                  </c:pt>
                  <c:pt idx="93">
                    <c:v>20080.173961261284</c:v>
                  </c:pt>
                  <c:pt idx="94">
                    <c:v>21149.06525275316</c:v>
                  </c:pt>
                  <c:pt idx="95">
                    <c:v>22145.535445978468</c:v>
                  </c:pt>
                  <c:pt idx="96">
                    <c:v>24504.088199713875</c:v>
                  </c:pt>
                </c:numCache>
              </c:numRef>
            </c:plus>
            <c:minus>
              <c:numRef>
                <c:f>b932_4!$J$9:$J$105</c:f>
                <c:numCache>
                  <c:formatCode>General</c:formatCode>
                  <c:ptCount val="97"/>
                  <c:pt idx="0">
                    <c:v>212.77432818487873</c:v>
                  </c:pt>
                  <c:pt idx="1">
                    <c:v>242.49108308806268</c:v>
                  </c:pt>
                  <c:pt idx="2">
                    <c:v>290.36350781403809</c:v>
                  </c:pt>
                  <c:pt idx="3">
                    <c:v>329.65585234571972</c:v>
                  </c:pt>
                  <c:pt idx="4">
                    <c:v>392.01446146841658</c:v>
                  </c:pt>
                  <c:pt idx="5">
                    <c:v>436.13984393333084</c:v>
                  </c:pt>
                  <c:pt idx="6">
                    <c:v>495.03585282345136</c:v>
                  </c:pt>
                  <c:pt idx="7">
                    <c:v>559.63518329249735</c:v>
                  </c:pt>
                  <c:pt idx="8">
                    <c:v>615.32098928020412</c:v>
                  </c:pt>
                  <c:pt idx="9">
                    <c:v>683.11967990877156</c:v>
                  </c:pt>
                  <c:pt idx="10">
                    <c:v>743.30731852300062</c:v>
                  </c:pt>
                  <c:pt idx="11">
                    <c:v>823.0007178753624</c:v>
                  </c:pt>
                  <c:pt idx="12">
                    <c:v>869.97025170805728</c:v>
                  </c:pt>
                  <c:pt idx="13">
                    <c:v>938.07558270789025</c:v>
                  </c:pt>
                  <c:pt idx="14">
                    <c:v>1001.8571600024525</c:v>
                  </c:pt>
                  <c:pt idx="15">
                    <c:v>1095.4098719869805</c:v>
                  </c:pt>
                  <c:pt idx="16">
                    <c:v>1149.6090017114939</c:v>
                  </c:pt>
                  <c:pt idx="17">
                    <c:v>1238.2384519186323</c:v>
                  </c:pt>
                  <c:pt idx="18">
                    <c:v>1325.9916284779499</c:v>
                  </c:pt>
                  <c:pt idx="19">
                    <c:v>1364.841667825654</c:v>
                  </c:pt>
                  <c:pt idx="20">
                    <c:v>1444.5612577811007</c:v>
                  </c:pt>
                  <c:pt idx="21">
                    <c:v>1521.8881600658344</c:v>
                  </c:pt>
                  <c:pt idx="22">
                    <c:v>1596.7781491420697</c:v>
                  </c:pt>
                  <c:pt idx="23">
                    <c:v>1669.3059453373517</c:v>
                  </c:pt>
                  <c:pt idx="24">
                    <c:v>1797.493923476643</c:v>
                  </c:pt>
                  <c:pt idx="25">
                    <c:v>1864.2327004046738</c:v>
                  </c:pt>
                  <c:pt idx="26">
                    <c:v>1928.9555050957692</c:v>
                  </c:pt>
                  <c:pt idx="27">
                    <c:v>1989.2533986312935</c:v>
                  </c:pt>
                  <c:pt idx="28">
                    <c:v>2116.5970832619819</c:v>
                  </c:pt>
                  <c:pt idx="29">
                    <c:v>2171.4720320048777</c:v>
                  </c:pt>
                  <c:pt idx="30">
                    <c:v>2300.6934402514144</c:v>
                  </c:pt>
                  <c:pt idx="31">
                    <c:v>2349.6737259377524</c:v>
                  </c:pt>
                  <c:pt idx="32">
                    <c:v>2479.0974056834489</c:v>
                  </c:pt>
                  <c:pt idx="33">
                    <c:v>2521.1434315335732</c:v>
                  </c:pt>
                  <c:pt idx="34">
                    <c:v>2649.2868318378823</c:v>
                  </c:pt>
                  <c:pt idx="35">
                    <c:v>2781.8068508996002</c:v>
                  </c:pt>
                  <c:pt idx="36">
                    <c:v>2813.5548393064601</c:v>
                  </c:pt>
                  <c:pt idx="37">
                    <c:v>2944.5256118348448</c:v>
                  </c:pt>
                  <c:pt idx="38">
                    <c:v>3077.554754029115</c:v>
                  </c:pt>
                  <c:pt idx="39">
                    <c:v>3100.2671394350982</c:v>
                  </c:pt>
                  <c:pt idx="40">
                    <c:v>3230.9155379915605</c:v>
                  </c:pt>
                  <c:pt idx="41">
                    <c:v>3363.5280666551503</c:v>
                  </c:pt>
                  <c:pt idx="42">
                    <c:v>3499.1388997591853</c:v>
                  </c:pt>
                  <c:pt idx="43">
                    <c:v>3509.2525735194313</c:v>
                  </c:pt>
                  <c:pt idx="44">
                    <c:v>3642.1847308053002</c:v>
                  </c:pt>
                  <c:pt idx="45">
                    <c:v>3777.275557493575</c:v>
                  </c:pt>
                  <c:pt idx="46">
                    <c:v>3914.5826827673204</c:v>
                  </c:pt>
                  <c:pt idx="47">
                    <c:v>4053.0960375542031</c:v>
                  </c:pt>
                  <c:pt idx="48">
                    <c:v>4195.106804452399</c:v>
                  </c:pt>
                  <c:pt idx="49">
                    <c:v>4338.544496435723</c:v>
                  </c:pt>
                  <c:pt idx="50">
                    <c:v>4324.3322051228979</c:v>
                  </c:pt>
                  <c:pt idx="51">
                    <c:v>4466.4505644089131</c:v>
                  </c:pt>
                  <c:pt idx="52">
                    <c:v>4609.5602429872679</c:v>
                  </c:pt>
                  <c:pt idx="53">
                    <c:v>4755.9475410514042</c:v>
                  </c:pt>
                  <c:pt idx="54">
                    <c:v>4904.780007804412</c:v>
                  </c:pt>
                  <c:pt idx="55">
                    <c:v>5056.2978871246796</c:v>
                  </c:pt>
                  <c:pt idx="56">
                    <c:v>5210.7703724222938</c:v>
                  </c:pt>
                  <c:pt idx="57">
                    <c:v>5368.4960082983416</c:v>
                  </c:pt>
                  <c:pt idx="58">
                    <c:v>5529.8036342677378</c:v>
                  </c:pt>
                  <c:pt idx="59">
                    <c:v>5693.9119125872121</c:v>
                  </c:pt>
                  <c:pt idx="60">
                    <c:v>5861.1878298437705</c:v>
                  </c:pt>
                  <c:pt idx="61">
                    <c:v>6033.1952833352761</c:v>
                  </c:pt>
                  <c:pt idx="62">
                    <c:v>6210.4042549563319</c:v>
                  </c:pt>
                  <c:pt idx="63">
                    <c:v>6390.9761003388085</c:v>
                  </c:pt>
                  <c:pt idx="64">
                    <c:v>6576.6045902981032</c:v>
                  </c:pt>
                  <c:pt idx="65">
                    <c:v>6769.0662917909831</c:v>
                  </c:pt>
                  <c:pt idx="66">
                    <c:v>6714.6662368841944</c:v>
                  </c:pt>
                  <c:pt idx="67">
                    <c:v>6910.4560140690319</c:v>
                  </c:pt>
                  <c:pt idx="68">
                    <c:v>7382.2935054648497</c:v>
                  </c:pt>
                  <c:pt idx="69">
                    <c:v>7324.4029562995674</c:v>
                  </c:pt>
                  <c:pt idx="70">
                    <c:v>7543.1473180572539</c:v>
                  </c:pt>
                  <c:pt idx="71">
                    <c:v>7771.0071988538348</c:v>
                  </c:pt>
                  <c:pt idx="72">
                    <c:v>8007.9333107902603</c:v>
                  </c:pt>
                  <c:pt idx="73">
                    <c:v>8257.4128515151315</c:v>
                  </c:pt>
                  <c:pt idx="74">
                    <c:v>8518.5277312768667</c:v>
                  </c:pt>
                  <c:pt idx="75">
                    <c:v>8792.7880643531698</c:v>
                  </c:pt>
                  <c:pt idx="76">
                    <c:v>9083.0978438188413</c:v>
                  </c:pt>
                  <c:pt idx="77">
                    <c:v>9389.0392098829943</c:v>
                  </c:pt>
                  <c:pt idx="78">
                    <c:v>9715.2452344541762</c:v>
                  </c:pt>
                  <c:pt idx="79">
                    <c:v>10061.851497413116</c:v>
                  </c:pt>
                  <c:pt idx="80">
                    <c:v>10431.769700804976</c:v>
                  </c:pt>
                  <c:pt idx="81">
                    <c:v>10829.66680252271</c:v>
                  </c:pt>
                  <c:pt idx="82">
                    <c:v>10836.792137837989</c:v>
                  </c:pt>
                  <c:pt idx="83">
                    <c:v>11281.803226378288</c:v>
                  </c:pt>
                  <c:pt idx="84">
                    <c:v>11765.357556566563</c:v>
                  </c:pt>
                  <c:pt idx="85">
                    <c:v>12293.862779473508</c:v>
                  </c:pt>
                  <c:pt idx="86">
                    <c:v>12875.047881887973</c:v>
                  </c:pt>
                  <c:pt idx="87">
                    <c:v>13009.347504212225</c:v>
                  </c:pt>
                  <c:pt idx="88">
                    <c:v>13697.157468938722</c:v>
                  </c:pt>
                  <c:pt idx="89">
                    <c:v>14471.206811305579</c:v>
                  </c:pt>
                  <c:pt idx="90">
                    <c:v>14766.928850982969</c:v>
                  </c:pt>
                  <c:pt idx="91">
                    <c:v>15729.762915005849</c:v>
                  </c:pt>
                  <c:pt idx="92">
                    <c:v>16208.45961293664</c:v>
                  </c:pt>
                  <c:pt idx="93">
                    <c:v>17466.517893746783</c:v>
                  </c:pt>
                  <c:pt idx="94">
                    <c:v>18253.265975813138</c:v>
                  </c:pt>
                  <c:pt idx="95">
                    <c:v>19258.839019374824</c:v>
                  </c:pt>
                  <c:pt idx="96">
                    <c:v>20573.367162890707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b932_4!$A$9:$A$205</c:f>
              <c:numCache>
                <c:formatCode>General</c:formatCode>
                <c:ptCount val="197"/>
                <c:pt idx="0">
                  <c:v>-18.149999999999999</c:v>
                </c:pt>
                <c:pt idx="1">
                  <c:v>-18.25</c:v>
                </c:pt>
                <c:pt idx="2">
                  <c:v>-18.63</c:v>
                </c:pt>
                <c:pt idx="3">
                  <c:v>-18.75</c:v>
                </c:pt>
                <c:pt idx="4">
                  <c:v>-18.899999999999999</c:v>
                </c:pt>
                <c:pt idx="5">
                  <c:v>-20.38</c:v>
                </c:pt>
                <c:pt idx="6">
                  <c:v>-20.43</c:v>
                </c:pt>
                <c:pt idx="7">
                  <c:v>-20.54</c:v>
                </c:pt>
                <c:pt idx="8">
                  <c:v>-20.86</c:v>
                </c:pt>
                <c:pt idx="9">
                  <c:v>-21.28</c:v>
                </c:pt>
                <c:pt idx="10">
                  <c:v>-21.38</c:v>
                </c:pt>
                <c:pt idx="11">
                  <c:v>-21.52</c:v>
                </c:pt>
                <c:pt idx="12">
                  <c:v>-21.59</c:v>
                </c:pt>
                <c:pt idx="13">
                  <c:v>-21.68</c:v>
                </c:pt>
                <c:pt idx="14">
                  <c:v>-21.7</c:v>
                </c:pt>
                <c:pt idx="15">
                  <c:v>-21.77</c:v>
                </c:pt>
                <c:pt idx="16">
                  <c:v>-21.77</c:v>
                </c:pt>
                <c:pt idx="17">
                  <c:v>-22.03</c:v>
                </c:pt>
                <c:pt idx="18">
                  <c:v>-22.09</c:v>
                </c:pt>
                <c:pt idx="19">
                  <c:v>-22.23</c:v>
                </c:pt>
                <c:pt idx="20">
                  <c:v>-22.25</c:v>
                </c:pt>
                <c:pt idx="21">
                  <c:v>-22.39</c:v>
                </c:pt>
                <c:pt idx="22">
                  <c:v>-22.54</c:v>
                </c:pt>
                <c:pt idx="23">
                  <c:v>-22.6</c:v>
                </c:pt>
                <c:pt idx="24">
                  <c:v>-22.64</c:v>
                </c:pt>
                <c:pt idx="25">
                  <c:v>-22.76</c:v>
                </c:pt>
                <c:pt idx="26">
                  <c:v>-22.78</c:v>
                </c:pt>
                <c:pt idx="27">
                  <c:v>-22.81</c:v>
                </c:pt>
                <c:pt idx="28">
                  <c:v>-22.85</c:v>
                </c:pt>
                <c:pt idx="29">
                  <c:v>-22.87</c:v>
                </c:pt>
                <c:pt idx="30">
                  <c:v>-22.92</c:v>
                </c:pt>
                <c:pt idx="31">
                  <c:v>-22.96</c:v>
                </c:pt>
                <c:pt idx="32">
                  <c:v>-22.98</c:v>
                </c:pt>
                <c:pt idx="33">
                  <c:v>-23.01</c:v>
                </c:pt>
                <c:pt idx="34">
                  <c:v>-23.05</c:v>
                </c:pt>
                <c:pt idx="35">
                  <c:v>-23.05</c:v>
                </c:pt>
                <c:pt idx="36">
                  <c:v>-23.05</c:v>
                </c:pt>
                <c:pt idx="37">
                  <c:v>-23.1</c:v>
                </c:pt>
                <c:pt idx="38">
                  <c:v>-23.13</c:v>
                </c:pt>
                <c:pt idx="39">
                  <c:v>-23.15</c:v>
                </c:pt>
                <c:pt idx="40">
                  <c:v>-23.17</c:v>
                </c:pt>
                <c:pt idx="41">
                  <c:v>-23.2</c:v>
                </c:pt>
                <c:pt idx="42">
                  <c:v>-23.2</c:v>
                </c:pt>
                <c:pt idx="43">
                  <c:v>-23.2</c:v>
                </c:pt>
                <c:pt idx="44">
                  <c:v>-23.24</c:v>
                </c:pt>
                <c:pt idx="45">
                  <c:v>-23.24</c:v>
                </c:pt>
                <c:pt idx="46">
                  <c:v>-23.26</c:v>
                </c:pt>
                <c:pt idx="47">
                  <c:v>-23.35</c:v>
                </c:pt>
                <c:pt idx="48">
                  <c:v>-23.39</c:v>
                </c:pt>
                <c:pt idx="49">
                  <c:v>-23.6</c:v>
                </c:pt>
                <c:pt idx="50">
                  <c:v>-23.62</c:v>
                </c:pt>
                <c:pt idx="51">
                  <c:v>-23.62</c:v>
                </c:pt>
                <c:pt idx="52">
                  <c:v>-23.65</c:v>
                </c:pt>
                <c:pt idx="53">
                  <c:v>-23.72</c:v>
                </c:pt>
                <c:pt idx="54">
                  <c:v>-23.78</c:v>
                </c:pt>
                <c:pt idx="55">
                  <c:v>-23.81</c:v>
                </c:pt>
                <c:pt idx="56">
                  <c:v>-23.82</c:v>
                </c:pt>
                <c:pt idx="57">
                  <c:v>-23.87</c:v>
                </c:pt>
                <c:pt idx="58">
                  <c:v>-23.93</c:v>
                </c:pt>
                <c:pt idx="59">
                  <c:v>-23.93</c:v>
                </c:pt>
                <c:pt idx="60">
                  <c:v>-24</c:v>
                </c:pt>
                <c:pt idx="61">
                  <c:v>-24.08</c:v>
                </c:pt>
                <c:pt idx="62">
                  <c:v>-24.08</c:v>
                </c:pt>
                <c:pt idx="63">
                  <c:v>-24.22</c:v>
                </c:pt>
                <c:pt idx="64">
                  <c:v>-24.22</c:v>
                </c:pt>
                <c:pt idx="65">
                  <c:v>-24.31</c:v>
                </c:pt>
                <c:pt idx="66">
                  <c:v>-24.31</c:v>
                </c:pt>
                <c:pt idx="67">
                  <c:v>-24.37</c:v>
                </c:pt>
                <c:pt idx="68">
                  <c:v>-24.4</c:v>
                </c:pt>
                <c:pt idx="69">
                  <c:v>-24.44</c:v>
                </c:pt>
                <c:pt idx="70">
                  <c:v>-24.45</c:v>
                </c:pt>
                <c:pt idx="71">
                  <c:v>-24.48</c:v>
                </c:pt>
                <c:pt idx="72">
                  <c:v>-24.53</c:v>
                </c:pt>
                <c:pt idx="73">
                  <c:v>-24.55</c:v>
                </c:pt>
                <c:pt idx="74">
                  <c:v>-24.62</c:v>
                </c:pt>
                <c:pt idx="75">
                  <c:v>-24.64</c:v>
                </c:pt>
                <c:pt idx="76">
                  <c:v>-24.69</c:v>
                </c:pt>
                <c:pt idx="77">
                  <c:v>-24.78</c:v>
                </c:pt>
                <c:pt idx="78">
                  <c:v>-24.8</c:v>
                </c:pt>
                <c:pt idx="79">
                  <c:v>-24.89</c:v>
                </c:pt>
                <c:pt idx="80">
                  <c:v>-24.91</c:v>
                </c:pt>
                <c:pt idx="81">
                  <c:v>-24.96</c:v>
                </c:pt>
                <c:pt idx="82">
                  <c:v>-24.96</c:v>
                </c:pt>
                <c:pt idx="83">
                  <c:v>-25.02</c:v>
                </c:pt>
                <c:pt idx="84">
                  <c:v>-25.11</c:v>
                </c:pt>
                <c:pt idx="85">
                  <c:v>-25.18</c:v>
                </c:pt>
                <c:pt idx="86">
                  <c:v>-25.2</c:v>
                </c:pt>
                <c:pt idx="87">
                  <c:v>-25.26</c:v>
                </c:pt>
                <c:pt idx="88">
                  <c:v>-25.32</c:v>
                </c:pt>
                <c:pt idx="89">
                  <c:v>-25.36</c:v>
                </c:pt>
                <c:pt idx="90">
                  <c:v>-25.42</c:v>
                </c:pt>
                <c:pt idx="91">
                  <c:v>-25.47</c:v>
                </c:pt>
                <c:pt idx="92">
                  <c:v>-25.59</c:v>
                </c:pt>
                <c:pt idx="93">
                  <c:v>-25.67</c:v>
                </c:pt>
                <c:pt idx="94">
                  <c:v>-25.71</c:v>
                </c:pt>
                <c:pt idx="95">
                  <c:v>-25.82</c:v>
                </c:pt>
                <c:pt idx="96">
                  <c:v>-25.91</c:v>
                </c:pt>
                <c:pt idx="97">
                  <c:v>-25.97</c:v>
                </c:pt>
                <c:pt idx="98">
                  <c:v>-26.29</c:v>
                </c:pt>
                <c:pt idx="99">
                  <c:v>-26.3</c:v>
                </c:pt>
                <c:pt idx="100">
                  <c:v>-26.55</c:v>
                </c:pt>
                <c:pt idx="101">
                  <c:v>-26.65</c:v>
                </c:pt>
                <c:pt idx="102">
                  <c:v>-27.17</c:v>
                </c:pt>
              </c:numCache>
            </c:numRef>
          </c:xVal>
          <c:yVal>
            <c:numRef>
              <c:f>b932_4!$D$9:$D$205</c:f>
              <c:numCache>
                <c:formatCode>0.00E+00</c:formatCode>
                <c:ptCount val="197"/>
                <c:pt idx="0">
                  <c:v>220.092864773152</c:v>
                </c:pt>
                <c:pt idx="1">
                  <c:v>432.2869483843055</c:v>
                </c:pt>
                <c:pt idx="2">
                  <c:v>621.89809953845986</c:v>
                </c:pt>
                <c:pt idx="3">
                  <c:v>835.10973647617868</c:v>
                </c:pt>
                <c:pt idx="4">
                  <c:v>1047.0753712316273</c:v>
                </c:pt>
                <c:pt idx="5">
                  <c:v>1077.7269059411228</c:v>
                </c:pt>
                <c:pt idx="6">
                  <c:v>1300.4565526228605</c:v>
                </c:pt>
                <c:pt idx="7">
                  <c:v>1514.5601579210118</c:v>
                </c:pt>
                <c:pt idx="8">
                  <c:v>1688.6776095420018</c:v>
                </c:pt>
                <c:pt idx="9">
                  <c:v>1834.1314141379603</c:v>
                </c:pt>
                <c:pt idx="10">
                  <c:v>2051.1880724779562</c:v>
                </c:pt>
                <c:pt idx="11">
                  <c:v>2259.597378488133</c:v>
                </c:pt>
                <c:pt idx="12">
                  <c:v>2487.8674446546788</c:v>
                </c:pt>
                <c:pt idx="13">
                  <c:v>2712.8968528268947</c:v>
                </c:pt>
                <c:pt idx="14">
                  <c:v>2959.7244948272933</c:v>
                </c:pt>
                <c:pt idx="15">
                  <c:v>3195.2092620707749</c:v>
                </c:pt>
                <c:pt idx="16">
                  <c:v>3453.4355961895253</c:v>
                </c:pt>
                <c:pt idx="17">
                  <c:v>3636.6272207452598</c:v>
                </c:pt>
                <c:pt idx="18">
                  <c:v>3881.8861591967125</c:v>
                </c:pt>
                <c:pt idx="19">
                  <c:v>4103.2276665292939</c:v>
                </c:pt>
                <c:pt idx="20">
                  <c:v>4367.1867679794996</c:v>
                </c:pt>
                <c:pt idx="21">
                  <c:v>4592.342123511633</c:v>
                </c:pt>
                <c:pt idx="22">
                  <c:v>4814.5850181998958</c:v>
                </c:pt>
                <c:pt idx="23">
                  <c:v>5072.603644071025</c:v>
                </c:pt>
                <c:pt idx="24">
                  <c:v>5341.5708824825651</c:v>
                </c:pt>
                <c:pt idx="25">
                  <c:v>5581.6826183544836</c:v>
                </c:pt>
                <c:pt idx="26">
                  <c:v>5865.4427878137722</c:v>
                </c:pt>
                <c:pt idx="27">
                  <c:v>6148.8472292411525</c:v>
                </c:pt>
                <c:pt idx="28">
                  <c:v>6431.8629875118895</c:v>
                </c:pt>
                <c:pt idx="29">
                  <c:v>6727.2690551551814</c:v>
                </c:pt>
                <c:pt idx="30">
                  <c:v>7013.8547663403915</c:v>
                </c:pt>
                <c:pt idx="31">
                  <c:v>7308.7685976913936</c:v>
                </c:pt>
                <c:pt idx="32">
                  <c:v>7616.7621833116855</c:v>
                </c:pt>
                <c:pt idx="33">
                  <c:v>7924.7746311581295</c:v>
                </c:pt>
                <c:pt idx="34">
                  <c:v>8232.7920080343083</c:v>
                </c:pt>
                <c:pt idx="35">
                  <c:v>8563.7066401625216</c:v>
                </c:pt>
                <c:pt idx="36">
                  <c:v>8899.5976183347302</c:v>
                </c:pt>
                <c:pt idx="37">
                  <c:v>9217.6633822248987</c:v>
                </c:pt>
                <c:pt idx="38">
                  <c:v>9549.9972678076356</c:v>
                </c:pt>
                <c:pt idx="39">
                  <c:v>9892.3579970112896</c:v>
                </c:pt>
                <c:pt idx="40">
                  <c:v>10240.278875923097</c:v>
                </c:pt>
                <c:pt idx="41">
                  <c:v>10589.148138813347</c:v>
                </c:pt>
                <c:pt idx="42">
                  <c:v>10958.35206742017</c:v>
                </c:pt>
                <c:pt idx="43">
                  <c:v>11333.761393796056</c:v>
                </c:pt>
                <c:pt idx="44">
                  <c:v>11696.23661947779</c:v>
                </c:pt>
                <c:pt idx="45">
                  <c:v>12084.704308766439</c:v>
                </c:pt>
                <c:pt idx="46">
                  <c:v>12470.266537588004</c:v>
                </c:pt>
                <c:pt idx="47">
                  <c:v>12827.831286381543</c:v>
                </c:pt>
                <c:pt idx="48">
                  <c:v>13217.2529012286</c:v>
                </c:pt>
                <c:pt idx="49">
                  <c:v>13522.517150413354</c:v>
                </c:pt>
                <c:pt idx="50">
                  <c:v>13936.842008324295</c:v>
                </c:pt>
                <c:pt idx="51">
                  <c:v>14370.570765027258</c:v>
                </c:pt>
                <c:pt idx="52">
                  <c:v>14796.024040806602</c:v>
                </c:pt>
                <c:pt idx="53">
                  <c:v>15207.208197846719</c:v>
                </c:pt>
                <c:pt idx="54">
                  <c:v>15632.604579322402</c:v>
                </c:pt>
                <c:pt idx="55">
                  <c:v>16084.990761671954</c:v>
                </c:pt>
                <c:pt idx="56">
                  <c:v>16559.360647425918</c:v>
                </c:pt>
                <c:pt idx="57">
                  <c:v>17019.962034714164</c:v>
                </c:pt>
                <c:pt idx="58">
                  <c:v>17484.799525408074</c:v>
                </c:pt>
                <c:pt idx="59">
                  <c:v>17998.30097092528</c:v>
                </c:pt>
                <c:pt idx="60">
                  <c:v>18479.544201881243</c:v>
                </c:pt>
                <c:pt idx="61">
                  <c:v>18965.724604756782</c:v>
                </c:pt>
                <c:pt idx="62">
                  <c:v>19517.266926558445</c:v>
                </c:pt>
                <c:pt idx="63">
                  <c:v>19987.944453444332</c:v>
                </c:pt>
                <c:pt idx="64">
                  <c:v>20568.141466957932</c:v>
                </c:pt>
                <c:pt idx="65">
                  <c:v>21100.264790741832</c:v>
                </c:pt>
                <c:pt idx="66">
                  <c:v>21712.257295924905</c:v>
                </c:pt>
                <c:pt idx="67">
                  <c:v>22297.962206043208</c:v>
                </c:pt>
                <c:pt idx="68">
                  <c:v>22923.315949262524</c:v>
                </c:pt>
                <c:pt idx="69">
                  <c:v>23560.250383427981</c:v>
                </c:pt>
                <c:pt idx="70">
                  <c:v>24240.040701142025</c:v>
                </c:pt>
                <c:pt idx="71">
                  <c:v>24926.419083872603</c:v>
                </c:pt>
                <c:pt idx="72">
                  <c:v>25620.318196053227</c:v>
                </c:pt>
                <c:pt idx="73">
                  <c:v>26361.956269587521</c:v>
                </c:pt>
                <c:pt idx="74">
                  <c:v>27090.276658334806</c:v>
                </c:pt>
                <c:pt idx="75">
                  <c:v>27886.481972728809</c:v>
                </c:pt>
                <c:pt idx="76">
                  <c:v>28688.662673314342</c:v>
                </c:pt>
                <c:pt idx="77">
                  <c:v>29489.384210524098</c:v>
                </c:pt>
                <c:pt idx="78">
                  <c:v>30384.12310527686</c:v>
                </c:pt>
                <c:pt idx="79">
                  <c:v>31256.365513643399</c:v>
                </c:pt>
                <c:pt idx="80">
                  <c:v>32231.48693594864</c:v>
                </c:pt>
                <c:pt idx="81">
                  <c:v>33225.587357626195</c:v>
                </c:pt>
                <c:pt idx="82">
                  <c:v>34315.38052263076</c:v>
                </c:pt>
                <c:pt idx="83">
                  <c:v>35406.016089794146</c:v>
                </c:pt>
                <c:pt idx="84">
                  <c:v>36528.802878101007</c:v>
                </c:pt>
                <c:pt idx="85">
                  <c:v>37737.559723876489</c:v>
                </c:pt>
                <c:pt idx="86">
                  <c:v>39071.958122826254</c:v>
                </c:pt>
                <c:pt idx="87">
                  <c:v>40453.448529933317</c:v>
                </c:pt>
                <c:pt idx="88">
                  <c:v>41933.114800929019</c:v>
                </c:pt>
                <c:pt idx="89">
                  <c:v>43546.747586457328</c:v>
                </c:pt>
                <c:pt idx="90">
                  <c:v>45270.965435820319</c:v>
                </c:pt>
                <c:pt idx="91">
                  <c:v>47160.379359597158</c:v>
                </c:pt>
                <c:pt idx="92">
                  <c:v>49155.353580323746</c:v>
                </c:pt>
                <c:pt idx="93">
                  <c:v>51416.165964300861</c:v>
                </c:pt>
                <c:pt idx="94">
                  <c:v>53999.714999087868</c:v>
                </c:pt>
                <c:pt idx="95">
                  <c:v>56848.67963689263</c:v>
                </c:pt>
                <c:pt idx="96">
                  <c:v>60178.475580933016</c:v>
                </c:pt>
                <c:pt idx="97">
                  <c:v>64173.216912245109</c:v>
                </c:pt>
                <c:pt idx="98">
                  <c:v>68713.56885661307</c:v>
                </c:pt>
                <c:pt idx="99">
                  <c:v>75124.614873553393</c:v>
                </c:pt>
                <c:pt idx="100">
                  <c:v>83795.485165782069</c:v>
                </c:pt>
                <c:pt idx="101">
                  <c:v>99113.519172297485</c:v>
                </c:pt>
                <c:pt idx="102">
                  <c:v>0</c:v>
                </c:pt>
              </c:numCache>
            </c:numRef>
          </c:yVal>
          <c:smooth val="0"/>
        </c:ser>
        <c:ser>
          <c:idx val="0"/>
          <c:order val="22"/>
          <c:tx>
            <c:v>B932 Filter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b932_6!$K$9:$K$105</c:f>
                <c:numCache>
                  <c:formatCode>General</c:formatCode>
                  <c:ptCount val="97"/>
                  <c:pt idx="0">
                    <c:v>128.34443938594487</c:v>
                  </c:pt>
                  <c:pt idx="1">
                    <c:v>162.61880093747118</c:v>
                  </c:pt>
                  <c:pt idx="2">
                    <c:v>205.39369869401594</c:v>
                  </c:pt>
                  <c:pt idx="3">
                    <c:v>252.44431942469615</c:v>
                  </c:pt>
                  <c:pt idx="4">
                    <c:v>292.18930847127046</c:v>
                  </c:pt>
                  <c:pt idx="5">
                    <c:v>331.5144059308156</c:v>
                  </c:pt>
                  <c:pt idx="6">
                    <c:v>366.15185621162408</c:v>
                  </c:pt>
                  <c:pt idx="7">
                    <c:v>413.04308014843838</c:v>
                  </c:pt>
                  <c:pt idx="8">
                    <c:v>446.93161945998236</c:v>
                  </c:pt>
                  <c:pt idx="9">
                    <c:v>490.85256210012665</c:v>
                  </c:pt>
                  <c:pt idx="10">
                    <c:v>545.19596152499082</c:v>
                  </c:pt>
                  <c:pt idx="11">
                    <c:v>577.50568069016413</c:v>
                  </c:pt>
                  <c:pt idx="12">
                    <c:v>651.80502290661627</c:v>
                  </c:pt>
                  <c:pt idx="13">
                    <c:v>699.81418968792889</c:v>
                  </c:pt>
                  <c:pt idx="14">
                    <c:v>715.03425586791559</c:v>
                  </c:pt>
                  <c:pt idx="15">
                    <c:v>775.32829947406219</c:v>
                  </c:pt>
                  <c:pt idx="16">
                    <c:v>800.4201674851455</c:v>
                  </c:pt>
                  <c:pt idx="17">
                    <c:v>875.36071416290986</c:v>
                  </c:pt>
                  <c:pt idx="18">
                    <c:v>909.92388200727294</c:v>
                  </c:pt>
                  <c:pt idx="19">
                    <c:v>948.63697578541746</c:v>
                  </c:pt>
                  <c:pt idx="20">
                    <c:v>1046.1684629392821</c:v>
                  </c:pt>
                  <c:pt idx="21">
                    <c:v>1096.1060272719196</c:v>
                  </c:pt>
                  <c:pt idx="22">
                    <c:v>1150.5722407840844</c:v>
                  </c:pt>
                  <c:pt idx="23">
                    <c:v>1147.3006874613836</c:v>
                  </c:pt>
                  <c:pt idx="24">
                    <c:v>1209.2129685119544</c:v>
                  </c:pt>
                  <c:pt idx="25">
                    <c:v>1276.1361324531258</c:v>
                  </c:pt>
                  <c:pt idx="26">
                    <c:v>1349.7628661781821</c:v>
                  </c:pt>
                  <c:pt idx="27">
                    <c:v>1428.9170074779581</c:v>
                  </c:pt>
                  <c:pt idx="28">
                    <c:v>1436.2013820390378</c:v>
                  </c:pt>
                  <c:pt idx="29">
                    <c:v>1524.1764941116519</c:v>
                  </c:pt>
                  <c:pt idx="30">
                    <c:v>1620.6926841776303</c:v>
                  </c:pt>
                  <c:pt idx="31">
                    <c:v>1633.4192292984437</c:v>
                  </c:pt>
                  <c:pt idx="32">
                    <c:v>1739.9741414947455</c:v>
                  </c:pt>
                  <c:pt idx="33">
                    <c:v>1757.2921127128552</c:v>
                  </c:pt>
                  <c:pt idx="34">
                    <c:v>1875.8039337307562</c:v>
                  </c:pt>
                  <c:pt idx="35">
                    <c:v>1896.9232133655642</c:v>
                  </c:pt>
                  <c:pt idx="36">
                    <c:v>1921.7838878833215</c:v>
                  </c:pt>
                  <c:pt idx="37">
                    <c:v>2054.6358670139607</c:v>
                  </c:pt>
                  <c:pt idx="38">
                    <c:v>2082.9858572662738</c:v>
                  </c:pt>
                  <c:pt idx="39">
                    <c:v>2231.6370408222547</c:v>
                  </c:pt>
                  <c:pt idx="40">
                    <c:v>2264.569570863664</c:v>
                  </c:pt>
                  <c:pt idx="41">
                    <c:v>2300.2189082235641</c:v>
                  </c:pt>
                  <c:pt idx="42">
                    <c:v>2468.1600270714557</c:v>
                  </c:pt>
                  <c:pt idx="43">
                    <c:v>2507.7567025862086</c:v>
                  </c:pt>
                  <c:pt idx="44">
                    <c:v>2550.3467171803441</c:v>
                  </c:pt>
                  <c:pt idx="45">
                    <c:v>2595.7727772186454</c:v>
                  </c:pt>
                  <c:pt idx="46">
                    <c:v>2789.4868677728191</c:v>
                  </c:pt>
                  <c:pt idx="47">
                    <c:v>2839.5618765842501</c:v>
                  </c:pt>
                  <c:pt idx="48">
                    <c:v>2892.0121214035903</c:v>
                  </c:pt>
                  <c:pt idx="49">
                    <c:v>2945.9760632567791</c:v>
                  </c:pt>
                  <c:pt idx="50">
                    <c:v>3002.8384537782595</c:v>
                  </c:pt>
                  <c:pt idx="51">
                    <c:v>3232.3387477743217</c:v>
                  </c:pt>
                  <c:pt idx="52">
                    <c:v>3294.22602852312</c:v>
                  </c:pt>
                  <c:pt idx="53">
                    <c:v>3358.5421494368861</c:v>
                  </c:pt>
                  <c:pt idx="54">
                    <c:v>3425.1453680024083</c:v>
                  </c:pt>
                  <c:pt idx="55">
                    <c:v>3493.9002577536767</c:v>
                  </c:pt>
                  <c:pt idx="56">
                    <c:v>3766.552450826297</c:v>
                  </c:pt>
                  <c:pt idx="57">
                    <c:v>3841.239253684751</c:v>
                  </c:pt>
                  <c:pt idx="58">
                    <c:v>3918.249422549668</c:v>
                  </c:pt>
                  <c:pt idx="59">
                    <c:v>3996.6315492208505</c:v>
                  </c:pt>
                  <c:pt idx="60">
                    <c:v>4077.7678388506142</c:v>
                  </c:pt>
                  <c:pt idx="61">
                    <c:v>4399.768183347951</c:v>
                  </c:pt>
                  <c:pt idx="62">
                    <c:v>4486.9931025477426</c:v>
                  </c:pt>
                  <c:pt idx="63">
                    <c:v>4575.3122447006544</c:v>
                  </c:pt>
                  <c:pt idx="64">
                    <c:v>4665.312124008884</c:v>
                  </c:pt>
                  <c:pt idx="65">
                    <c:v>4757.5362994832776</c:v>
                  </c:pt>
                  <c:pt idx="66">
                    <c:v>4850.1816034228823</c:v>
                  </c:pt>
                  <c:pt idx="67">
                    <c:v>5230.87279172328</c:v>
                  </c:pt>
                  <c:pt idx="68">
                    <c:v>5328.6608697148085</c:v>
                  </c:pt>
                  <c:pt idx="69">
                    <c:v>5427.0437359363768</c:v>
                  </c:pt>
                  <c:pt idx="70">
                    <c:v>5525.7152144211814</c:v>
                  </c:pt>
                  <c:pt idx="71">
                    <c:v>5954.8004912271372</c:v>
                  </c:pt>
                  <c:pt idx="72">
                    <c:v>6055.5605371590482</c:v>
                  </c:pt>
                  <c:pt idx="73">
                    <c:v>6155.4249836169802</c:v>
                  </c:pt>
                  <c:pt idx="74">
                    <c:v>6628.2374660653722</c:v>
                  </c:pt>
                  <c:pt idx="75">
                    <c:v>6725.4759242077016</c:v>
                  </c:pt>
                  <c:pt idx="76">
                    <c:v>7236.4585188886376</c:v>
                  </c:pt>
                  <c:pt idx="77">
                    <c:v>7328.2740170194284</c:v>
                  </c:pt>
                  <c:pt idx="78">
                    <c:v>7415.3305467171367</c:v>
                  </c:pt>
                  <c:pt idx="79">
                    <c:v>7953.0618367300158</c:v>
                  </c:pt>
                  <c:pt idx="80">
                    <c:v>8523.4364099677477</c:v>
                  </c:pt>
                  <c:pt idx="81">
                    <c:v>8581.9519067045057</c:v>
                  </c:pt>
                  <c:pt idx="82">
                    <c:v>9164.9606212140443</c:v>
                  </c:pt>
                  <c:pt idx="83">
                    <c:v>9769.2447237521374</c:v>
                  </c:pt>
                  <c:pt idx="84">
                    <c:v>9767.7886911167461</c:v>
                  </c:pt>
                  <c:pt idx="85">
                    <c:v>10350.366203250469</c:v>
                  </c:pt>
                  <c:pt idx="86">
                    <c:v>11627.839709654378</c:v>
                  </c:pt>
                  <c:pt idx="87">
                    <c:v>12221.972923900961</c:v>
                  </c:pt>
                  <c:pt idx="88">
                    <c:v>12770.768624482871</c:v>
                  </c:pt>
                  <c:pt idx="89">
                    <c:v>14098.828603748838</c:v>
                  </c:pt>
                  <c:pt idx="90">
                    <c:v>16413.518847428608</c:v>
                  </c:pt>
                  <c:pt idx="91">
                    <c:v>17685.965105943807</c:v>
                  </c:pt>
                  <c:pt idx="92">
                    <c:v>21135.00556319665</c:v>
                  </c:pt>
                  <c:pt idx="93">
                    <c:v>27464.368463226871</c:v>
                  </c:pt>
                  <c:pt idx="94">
                    <c:v>43619.564213800964</c:v>
                  </c:pt>
                  <c:pt idx="95">
                    <c:v>0</c:v>
                  </c:pt>
                </c:numCache>
              </c:numRef>
            </c:plus>
            <c:minus>
              <c:numRef>
                <c:f>b932_6!$J$9:$J$105</c:f>
                <c:numCache>
                  <c:formatCode>General</c:formatCode>
                  <c:ptCount val="97"/>
                  <c:pt idx="0">
                    <c:v>133.61164160564201</c:v>
                  </c:pt>
                  <c:pt idx="1">
                    <c:v>152.94410955929783</c:v>
                  </c:pt>
                  <c:pt idx="2">
                    <c:v>183.34448466046643</c:v>
                  </c:pt>
                  <c:pt idx="3">
                    <c:v>215.8327690686265</c:v>
                  </c:pt>
                  <c:pt idx="4">
                    <c:v>247.64614129833237</c:v>
                  </c:pt>
                  <c:pt idx="5">
                    <c:v>285.58641250974358</c:v>
                  </c:pt>
                  <c:pt idx="6">
                    <c:v>313.05479035064457</c:v>
                  </c:pt>
                  <c:pt idx="7">
                    <c:v>354.87661264621732</c:v>
                  </c:pt>
                  <c:pt idx="8">
                    <c:v>390.43654232771775</c:v>
                  </c:pt>
                  <c:pt idx="9">
                    <c:v>433.87449828910877</c:v>
                  </c:pt>
                  <c:pt idx="10">
                    <c:v>472.41378518233478</c:v>
                  </c:pt>
                  <c:pt idx="11">
                    <c:v>523.83013007447369</c:v>
                  </c:pt>
                  <c:pt idx="12">
                    <c:v>553.72021070236042</c:v>
                  </c:pt>
                  <c:pt idx="13">
                    <c:v>597.99477418130823</c:v>
                  </c:pt>
                  <c:pt idx="14">
                    <c:v>661.07342338739329</c:v>
                  </c:pt>
                  <c:pt idx="15">
                    <c:v>699.84853386421105</c:v>
                  </c:pt>
                  <c:pt idx="16">
                    <c:v>735.23889126225822</c:v>
                  </c:pt>
                  <c:pt idx="17">
                    <c:v>793.30135760165876</c:v>
                  </c:pt>
                  <c:pt idx="18">
                    <c:v>850.55206645448698</c:v>
                  </c:pt>
                  <c:pt idx="19">
                    <c:v>876.00000206558389</c:v>
                  </c:pt>
                  <c:pt idx="20">
                    <c:v>928.78874892683541</c:v>
                  </c:pt>
                  <c:pt idx="21">
                    <c:v>979.80794255677426</c:v>
                  </c:pt>
                  <c:pt idx="22">
                    <c:v>1029.005024908977</c:v>
                  </c:pt>
                  <c:pt idx="23">
                    <c:v>1076.4230949789603</c:v>
                  </c:pt>
                  <c:pt idx="24">
                    <c:v>1161.9253095314486</c:v>
                  </c:pt>
                  <c:pt idx="25">
                    <c:v>1206.9537571310705</c:v>
                  </c:pt>
                  <c:pt idx="26">
                    <c:v>1249.7400304987489</c:v>
                  </c:pt>
                  <c:pt idx="27">
                    <c:v>1290.594133642107</c:v>
                  </c:pt>
                  <c:pt idx="28">
                    <c:v>1376.603315281377</c:v>
                  </c:pt>
                  <c:pt idx="29">
                    <c:v>1414.0460145880686</c:v>
                  </c:pt>
                  <c:pt idx="30">
                    <c:v>1501.5063741481986</c:v>
                  </c:pt>
                  <c:pt idx="31">
                    <c:v>1534.611228560613</c:v>
                  </c:pt>
                  <c:pt idx="32">
                    <c:v>1622.4399397303459</c:v>
                  </c:pt>
                  <c:pt idx="33">
                    <c:v>1652.3983189188195</c:v>
                  </c:pt>
                  <c:pt idx="34">
                    <c:v>1740.4354112034659</c:v>
                  </c:pt>
                  <c:pt idx="35">
                    <c:v>1766.7312997098579</c:v>
                  </c:pt>
                  <c:pt idx="36">
                    <c:v>1854.9445723311567</c:v>
                  </c:pt>
                  <c:pt idx="37">
                    <c:v>1945.7553973738391</c:v>
                  </c:pt>
                  <c:pt idx="38">
                    <c:v>1965.1554683015884</c:v>
                  </c:pt>
                  <c:pt idx="39">
                    <c:v>2055.6014812696135</c:v>
                  </c:pt>
                  <c:pt idx="40">
                    <c:v>2148.021598621669</c:v>
                  </c:pt>
                  <c:pt idx="41">
                    <c:v>2162.2476791824674</c:v>
                  </c:pt>
                  <c:pt idx="42">
                    <c:v>2254.0554823395601</c:v>
                  </c:pt>
                  <c:pt idx="43">
                    <c:v>2347.9765094805643</c:v>
                  </c:pt>
                  <c:pt idx="44">
                    <c:v>2443.3870815199061</c:v>
                  </c:pt>
                  <c:pt idx="45">
                    <c:v>2541.6946013740212</c:v>
                  </c:pt>
                  <c:pt idx="46">
                    <c:v>2545.6323764700246</c:v>
                  </c:pt>
                  <c:pt idx="47">
                    <c:v>2643.0995271436041</c:v>
                  </c:pt>
                  <c:pt idx="48">
                    <c:v>2743.1622313838898</c:v>
                  </c:pt>
                  <c:pt idx="49">
                    <c:v>2844.6187793508711</c:v>
                  </c:pt>
                  <c:pt idx="50">
                    <c:v>2948.9578102379837</c:v>
                  </c:pt>
                  <c:pt idx="51">
                    <c:v>2945.1182655748084</c:v>
                  </c:pt>
                  <c:pt idx="52">
                    <c:v>3049.7064337346751</c:v>
                  </c:pt>
                  <c:pt idx="53">
                    <c:v>3157.1092437707384</c:v>
                  </c:pt>
                  <c:pt idx="54">
                    <c:v>3267.5617122679459</c:v>
                  </c:pt>
                  <c:pt idx="55">
                    <c:v>3380.645973621517</c:v>
                  </c:pt>
                  <c:pt idx="56">
                    <c:v>3496.625070299403</c:v>
                  </c:pt>
                  <c:pt idx="57">
                    <c:v>3616.4989738358581</c:v>
                  </c:pt>
                  <c:pt idx="58">
                    <c:v>3740.6317047382522</c:v>
                  </c:pt>
                  <c:pt idx="59">
                    <c:v>3867.9829878310811</c:v>
                  </c:pt>
                  <c:pt idx="60">
                    <c:v>3853.2090057264345</c:v>
                  </c:pt>
                  <c:pt idx="61">
                    <c:v>3984.1397834414579</c:v>
                  </c:pt>
                  <c:pt idx="62">
                    <c:v>4120.2941895245931</c:v>
                  </c:pt>
                  <c:pt idx="63">
                    <c:v>4261.534469622311</c:v>
                  </c:pt>
                  <c:pt idx="64">
                    <c:v>4409.1567854460172</c:v>
                  </c:pt>
                  <c:pt idx="65">
                    <c:v>4563.1428004175514</c:v>
                  </c:pt>
                  <c:pt idx="66">
                    <c:v>4724.2425127325168</c:v>
                  </c:pt>
                  <c:pt idx="67">
                    <c:v>4893.3021809359034</c:v>
                  </c:pt>
                  <c:pt idx="68">
                    <c:v>4883.0978815568296</c:v>
                  </c:pt>
                  <c:pt idx="69">
                    <c:v>5258.4990713021743</c:v>
                  </c:pt>
                  <c:pt idx="70">
                    <c:v>5252.7265052928578</c:v>
                  </c:pt>
                  <c:pt idx="71">
                    <c:v>5454.9385409502138</c:v>
                  </c:pt>
                  <c:pt idx="72">
                    <c:v>5669.5500636586303</c:v>
                  </c:pt>
                  <c:pt idx="73">
                    <c:v>5899.8073566094963</c:v>
                  </c:pt>
                  <c:pt idx="74">
                    <c:v>6146.2976814627555</c:v>
                  </c:pt>
                  <c:pt idx="75">
                    <c:v>6170.9531940628431</c:v>
                  </c:pt>
                  <c:pt idx="76">
                    <c:v>6446.3947434831043</c:v>
                  </c:pt>
                  <c:pt idx="77">
                    <c:v>6745.2925730192592</c:v>
                  </c:pt>
                  <c:pt idx="78">
                    <c:v>7073.0534681843792</c:v>
                  </c:pt>
                  <c:pt idx="79">
                    <c:v>7152.3055426318715</c:v>
                  </c:pt>
                  <c:pt idx="80">
                    <c:v>7533.9129288333952</c:v>
                  </c:pt>
                  <c:pt idx="81">
                    <c:v>7959.2861938438791</c:v>
                  </c:pt>
                  <c:pt idx="82">
                    <c:v>8117.7856256944879</c:v>
                  </c:pt>
                  <c:pt idx="83">
                    <c:v>8638.0619199407138</c:v>
                  </c:pt>
                  <c:pt idx="84">
                    <c:v>8883.195567064482</c:v>
                  </c:pt>
                  <c:pt idx="85">
                    <c:v>9544.8337624225278</c:v>
                  </c:pt>
                  <c:pt idx="86">
                    <c:v>9931.423576044117</c:v>
                  </c:pt>
                  <c:pt idx="87">
                    <c:v>10414.200574955619</c:v>
                  </c:pt>
                  <c:pt idx="88">
                    <c:v>11027.220730356972</c:v>
                  </c:pt>
                  <c:pt idx="89">
                    <c:v>11822.547131836445</c:v>
                  </c:pt>
                  <c:pt idx="90">
                    <c:v>12887.968101723774</c:v>
                  </c:pt>
                  <c:pt idx="91">
                    <c:v>14376.276710618115</c:v>
                  </c:pt>
                  <c:pt idx="92">
                    <c:v>15988.581255802119</c:v>
                  </c:pt>
                  <c:pt idx="93">
                    <c:v>18193.352578468479</c:v>
                  </c:pt>
                  <c:pt idx="94">
                    <c:v>23597.830527701088</c:v>
                  </c:pt>
                  <c:pt idx="9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b932_6!$A$9:$A$205</c:f>
              <c:numCache>
                <c:formatCode>General</c:formatCode>
                <c:ptCount val="197"/>
                <c:pt idx="0">
                  <c:v>-15.48</c:v>
                </c:pt>
                <c:pt idx="1">
                  <c:v>-15.48</c:v>
                </c:pt>
                <c:pt idx="2">
                  <c:v>-16.5</c:v>
                </c:pt>
                <c:pt idx="3">
                  <c:v>-16.59</c:v>
                </c:pt>
                <c:pt idx="4">
                  <c:v>-17.100000000000001</c:v>
                </c:pt>
                <c:pt idx="5">
                  <c:v>-17.25</c:v>
                </c:pt>
                <c:pt idx="6">
                  <c:v>-17.3</c:v>
                </c:pt>
                <c:pt idx="7">
                  <c:v>-17.36</c:v>
                </c:pt>
                <c:pt idx="8">
                  <c:v>-17.54</c:v>
                </c:pt>
                <c:pt idx="9">
                  <c:v>-17.62</c:v>
                </c:pt>
                <c:pt idx="10">
                  <c:v>-17.71</c:v>
                </c:pt>
                <c:pt idx="11">
                  <c:v>-17.8</c:v>
                </c:pt>
                <c:pt idx="12">
                  <c:v>-17.82</c:v>
                </c:pt>
                <c:pt idx="13">
                  <c:v>-18.239999999999998</c:v>
                </c:pt>
                <c:pt idx="14">
                  <c:v>-18.27</c:v>
                </c:pt>
                <c:pt idx="15">
                  <c:v>-18.3</c:v>
                </c:pt>
                <c:pt idx="16">
                  <c:v>-18.309999999999999</c:v>
                </c:pt>
                <c:pt idx="17">
                  <c:v>-18.37</c:v>
                </c:pt>
                <c:pt idx="18">
                  <c:v>-18.37</c:v>
                </c:pt>
                <c:pt idx="19">
                  <c:v>-18.41</c:v>
                </c:pt>
                <c:pt idx="20">
                  <c:v>-18.47</c:v>
                </c:pt>
                <c:pt idx="21">
                  <c:v>-18.57</c:v>
                </c:pt>
                <c:pt idx="22">
                  <c:v>-18.57</c:v>
                </c:pt>
                <c:pt idx="23">
                  <c:v>-18.760000000000002</c:v>
                </c:pt>
                <c:pt idx="24">
                  <c:v>-18.809999999999999</c:v>
                </c:pt>
                <c:pt idx="25">
                  <c:v>-18.850000000000001</c:v>
                </c:pt>
                <c:pt idx="26">
                  <c:v>-18.88</c:v>
                </c:pt>
                <c:pt idx="27">
                  <c:v>-18.940000000000001</c:v>
                </c:pt>
                <c:pt idx="28">
                  <c:v>-18.940000000000001</c:v>
                </c:pt>
                <c:pt idx="29">
                  <c:v>-19.03</c:v>
                </c:pt>
                <c:pt idx="30">
                  <c:v>-19.07</c:v>
                </c:pt>
                <c:pt idx="31">
                  <c:v>-19.11</c:v>
                </c:pt>
                <c:pt idx="32">
                  <c:v>-19.170000000000002</c:v>
                </c:pt>
                <c:pt idx="33">
                  <c:v>-19.170000000000002</c:v>
                </c:pt>
                <c:pt idx="34">
                  <c:v>-19.2</c:v>
                </c:pt>
                <c:pt idx="35">
                  <c:v>-19.2</c:v>
                </c:pt>
                <c:pt idx="36">
                  <c:v>-19.22</c:v>
                </c:pt>
                <c:pt idx="37">
                  <c:v>-19.329999999999998</c:v>
                </c:pt>
                <c:pt idx="38">
                  <c:v>-19.36</c:v>
                </c:pt>
                <c:pt idx="39">
                  <c:v>-19.39</c:v>
                </c:pt>
                <c:pt idx="40">
                  <c:v>-19.43</c:v>
                </c:pt>
                <c:pt idx="41">
                  <c:v>-19.48</c:v>
                </c:pt>
                <c:pt idx="42">
                  <c:v>-19.53</c:v>
                </c:pt>
                <c:pt idx="43">
                  <c:v>-19.55</c:v>
                </c:pt>
                <c:pt idx="44">
                  <c:v>-19.579999999999998</c:v>
                </c:pt>
                <c:pt idx="45">
                  <c:v>-19.63</c:v>
                </c:pt>
                <c:pt idx="46">
                  <c:v>-19.63</c:v>
                </c:pt>
                <c:pt idx="47">
                  <c:v>-19.63</c:v>
                </c:pt>
                <c:pt idx="48">
                  <c:v>-19.7</c:v>
                </c:pt>
                <c:pt idx="49">
                  <c:v>-19.760000000000002</c:v>
                </c:pt>
                <c:pt idx="50">
                  <c:v>-19.850000000000001</c:v>
                </c:pt>
                <c:pt idx="51">
                  <c:v>-19.87</c:v>
                </c:pt>
                <c:pt idx="52">
                  <c:v>-19.87</c:v>
                </c:pt>
                <c:pt idx="53">
                  <c:v>-19.89</c:v>
                </c:pt>
                <c:pt idx="54">
                  <c:v>-19.89</c:v>
                </c:pt>
                <c:pt idx="55">
                  <c:v>-19.95</c:v>
                </c:pt>
                <c:pt idx="56">
                  <c:v>-19.95</c:v>
                </c:pt>
                <c:pt idx="57">
                  <c:v>-19.95</c:v>
                </c:pt>
                <c:pt idx="58">
                  <c:v>-20.010000000000002</c:v>
                </c:pt>
                <c:pt idx="59">
                  <c:v>-20.059999999999999</c:v>
                </c:pt>
                <c:pt idx="60">
                  <c:v>-20.09</c:v>
                </c:pt>
                <c:pt idx="61">
                  <c:v>-20.09</c:v>
                </c:pt>
                <c:pt idx="62">
                  <c:v>-20.14</c:v>
                </c:pt>
                <c:pt idx="63">
                  <c:v>-20.190000000000001</c:v>
                </c:pt>
                <c:pt idx="64">
                  <c:v>-20.21</c:v>
                </c:pt>
                <c:pt idx="65">
                  <c:v>-20.21</c:v>
                </c:pt>
                <c:pt idx="66">
                  <c:v>-20.3</c:v>
                </c:pt>
                <c:pt idx="67">
                  <c:v>-20.329999999999998</c:v>
                </c:pt>
                <c:pt idx="68">
                  <c:v>-20.36</c:v>
                </c:pt>
                <c:pt idx="69">
                  <c:v>-20.41</c:v>
                </c:pt>
                <c:pt idx="70">
                  <c:v>-20.41</c:v>
                </c:pt>
                <c:pt idx="71">
                  <c:v>-20.53</c:v>
                </c:pt>
                <c:pt idx="72">
                  <c:v>-20.53</c:v>
                </c:pt>
                <c:pt idx="73">
                  <c:v>-20.59</c:v>
                </c:pt>
                <c:pt idx="74">
                  <c:v>-20.73</c:v>
                </c:pt>
                <c:pt idx="75">
                  <c:v>-20.84</c:v>
                </c:pt>
                <c:pt idx="76">
                  <c:v>-20.86</c:v>
                </c:pt>
                <c:pt idx="77">
                  <c:v>-20.94</c:v>
                </c:pt>
                <c:pt idx="78">
                  <c:v>-21</c:v>
                </c:pt>
                <c:pt idx="79">
                  <c:v>-21.06</c:v>
                </c:pt>
                <c:pt idx="80">
                  <c:v>-21.06</c:v>
                </c:pt>
                <c:pt idx="81">
                  <c:v>-21.09</c:v>
                </c:pt>
                <c:pt idx="82">
                  <c:v>-21.09</c:v>
                </c:pt>
                <c:pt idx="83">
                  <c:v>-21.19</c:v>
                </c:pt>
                <c:pt idx="84">
                  <c:v>-21.21</c:v>
                </c:pt>
                <c:pt idx="85">
                  <c:v>-21.24</c:v>
                </c:pt>
                <c:pt idx="86">
                  <c:v>-21.31</c:v>
                </c:pt>
                <c:pt idx="87">
                  <c:v>-21.41</c:v>
                </c:pt>
                <c:pt idx="88">
                  <c:v>-21.42</c:v>
                </c:pt>
                <c:pt idx="89">
                  <c:v>-21.57</c:v>
                </c:pt>
                <c:pt idx="90">
                  <c:v>-21.61</c:v>
                </c:pt>
                <c:pt idx="91">
                  <c:v>-21.64</c:v>
                </c:pt>
                <c:pt idx="92">
                  <c:v>-21.84</c:v>
                </c:pt>
                <c:pt idx="93">
                  <c:v>-21.93</c:v>
                </c:pt>
                <c:pt idx="94">
                  <c:v>-21.98</c:v>
                </c:pt>
                <c:pt idx="95">
                  <c:v>-22.75</c:v>
                </c:pt>
              </c:numCache>
            </c:numRef>
          </c:xVal>
          <c:yVal>
            <c:numRef>
              <c:f>b932_6!$D$9:$D$205</c:f>
              <c:numCache>
                <c:formatCode>0.00E+00</c:formatCode>
                <c:ptCount val="197"/>
                <c:pt idx="0">
                  <c:v>226.38096734638518</c:v>
                </c:pt>
                <c:pt idx="1">
                  <c:v>365.71219580838499</c:v>
                </c:pt>
                <c:pt idx="2">
                  <c:v>485.14106200093516</c:v>
                </c:pt>
                <c:pt idx="3">
                  <c:v>625.19056262697313</c:v>
                </c:pt>
                <c:pt idx="4">
                  <c:v>754.57842660234598</c:v>
                </c:pt>
                <c:pt idx="5">
                  <c:v>895.26494402185801</c:v>
                </c:pt>
                <c:pt idx="6">
                  <c:v>1040.7203585701677</c:v>
                </c:pt>
                <c:pt idx="7">
                  <c:v>1187.4661197302651</c:v>
                </c:pt>
                <c:pt idx="8">
                  <c:v>1331.5770949154389</c:v>
                </c:pt>
                <c:pt idx="9">
                  <c:v>1480.8291118617685</c:v>
                </c:pt>
                <c:pt idx="10">
                  <c:v>1631.3865741988063</c:v>
                </c:pt>
                <c:pt idx="11">
                  <c:v>1783.6526776536416</c:v>
                </c:pt>
                <c:pt idx="12">
                  <c:v>1940.5336270528899</c:v>
                </c:pt>
                <c:pt idx="13">
                  <c:v>2081.7926515817248</c:v>
                </c:pt>
                <c:pt idx="14">
                  <c:v>2241.9293572439542</c:v>
                </c:pt>
                <c:pt idx="15">
                  <c:v>2404.0575342504899</c:v>
                </c:pt>
                <c:pt idx="16">
                  <c:v>2569.1964581477159</c:v>
                </c:pt>
                <c:pt idx="17">
                  <c:v>2733.9990932086021</c:v>
                </c:pt>
                <c:pt idx="18">
                  <c:v>2903.8940726472938</c:v>
                </c:pt>
                <c:pt idx="19">
                  <c:v>3074.0223443177933</c:v>
                </c:pt>
                <c:pt idx="20">
                  <c:v>3245.3821005371869</c:v>
                </c:pt>
                <c:pt idx="21">
                  <c:v>3416.9101287098915</c:v>
                </c:pt>
                <c:pt idx="22">
                  <c:v>3596.0513713247024</c:v>
                </c:pt>
                <c:pt idx="23">
                  <c:v>3767.2328832061389</c:v>
                </c:pt>
                <c:pt idx="24">
                  <c:v>3948.5190431959104</c:v>
                </c:pt>
                <c:pt idx="25">
                  <c:v>4132.9529959743113</c:v>
                </c:pt>
                <c:pt idx="26">
                  <c:v>4320.6346774241838</c:v>
                </c:pt>
                <c:pt idx="27">
                  <c:v>4509.2538227792966</c:v>
                </c:pt>
                <c:pt idx="28">
                  <c:v>4704.3192901390839</c:v>
                </c:pt>
                <c:pt idx="29">
                  <c:v>4896.7717629907274</c:v>
                </c:pt>
                <c:pt idx="30">
                  <c:v>5095.2700177567367</c:v>
                </c:pt>
                <c:pt idx="31">
                  <c:v>5296.8482310731461</c:v>
                </c:pt>
                <c:pt idx="32">
                  <c:v>5500.2910022662018</c:v>
                </c:pt>
                <c:pt idx="33">
                  <c:v>5710.9623482121133</c:v>
                </c:pt>
                <c:pt idx="34">
                  <c:v>5923.0719418008757</c:v>
                </c:pt>
                <c:pt idx="35">
                  <c:v>6140.707941821739</c:v>
                </c:pt>
                <c:pt idx="36">
                  <c:v>6360.6648584104842</c:v>
                </c:pt>
                <c:pt idx="37">
                  <c:v>6578.2128059770557</c:v>
                </c:pt>
                <c:pt idx="38">
                  <c:v>6805.0984011597902</c:v>
                </c:pt>
                <c:pt idx="39">
                  <c:v>7036.0141732618677</c:v>
                </c:pt>
                <c:pt idx="40">
                  <c:v>7270.3833720823677</c:v>
                </c:pt>
                <c:pt idx="41">
                  <c:v>7508.3282513994</c:v>
                </c:pt>
                <c:pt idx="42">
                  <c:v>7750.7225619658338</c:v>
                </c:pt>
                <c:pt idx="43">
                  <c:v>8000.0174818168198</c:v>
                </c:pt>
                <c:pt idx="44">
                  <c:v>8253.4088322031312</c:v>
                </c:pt>
                <c:pt idx="45">
                  <c:v>8510.2876611955035</c:v>
                </c:pt>
                <c:pt idx="46">
                  <c:v>8776.2902076524097</c:v>
                </c:pt>
                <c:pt idx="47">
                  <c:v>9047.7777274115906</c:v>
                </c:pt>
                <c:pt idx="48">
                  <c:v>9319.4642727970331</c:v>
                </c:pt>
                <c:pt idx="49">
                  <c:v>9597.7882901301473</c:v>
                </c:pt>
                <c:pt idx="50">
                  <c:v>9879.7156708027924</c:v>
                </c:pt>
                <c:pt idx="51">
                  <c:v>10173.91709998754</c:v>
                </c:pt>
                <c:pt idx="52">
                  <c:v>10476.612688923995</c:v>
                </c:pt>
                <c:pt idx="53">
                  <c:v>10784.727461845234</c:v>
                </c:pt>
                <c:pt idx="54">
                  <c:v>11102.012169417474</c:v>
                </c:pt>
                <c:pt idx="55">
                  <c:v>11421.946120097629</c:v>
                </c:pt>
                <c:pt idx="56">
                  <c:v>11755.297551105492</c:v>
                </c:pt>
                <c:pt idx="57">
                  <c:v>12097.308422229295</c:v>
                </c:pt>
                <c:pt idx="58">
                  <c:v>12443.141125660042</c:v>
                </c:pt>
                <c:pt idx="59">
                  <c:v>12799.389608508705</c:v>
                </c:pt>
                <c:pt idx="60">
                  <c:v>13167.564110214335</c:v>
                </c:pt>
                <c:pt idx="61">
                  <c:v>13549.233680664032</c:v>
                </c:pt>
                <c:pt idx="62">
                  <c:v>13937.660762335003</c:v>
                </c:pt>
                <c:pt idx="63">
                  <c:v>14338.099369272972</c:v>
                </c:pt>
                <c:pt idx="64">
                  <c:v>14754.211450341265</c:v>
                </c:pt>
                <c:pt idx="65">
                  <c:v>15185.944496398048</c:v>
                </c:pt>
                <c:pt idx="66">
                  <c:v>15623.534307123349</c:v>
                </c:pt>
                <c:pt idx="67">
                  <c:v>16082.579309657815</c:v>
                </c:pt>
                <c:pt idx="68">
                  <c:v>16558.396625319736</c:v>
                </c:pt>
                <c:pt idx="69">
                  <c:v>17050.19829156499</c:v>
                </c:pt>
                <c:pt idx="70">
                  <c:v>17566.60480127974</c:v>
                </c:pt>
                <c:pt idx="71">
                  <c:v>18091.439428732301</c:v>
                </c:pt>
                <c:pt idx="72">
                  <c:v>18651.808177024093</c:v>
                </c:pt>
                <c:pt idx="73">
                  <c:v>19230.553484044864</c:v>
                </c:pt>
                <c:pt idx="74">
                  <c:v>19827.251893193916</c:v>
                </c:pt>
                <c:pt idx="75">
                  <c:v>20456.655386453334</c:v>
                </c:pt>
                <c:pt idx="76">
                  <c:v>21129.597800744734</c:v>
                </c:pt>
                <c:pt idx="77">
                  <c:v>21831.626953462172</c:v>
                </c:pt>
                <c:pt idx="78">
                  <c:v>22576.631506301557</c:v>
                </c:pt>
                <c:pt idx="79">
                  <c:v>23367.108134324102</c:v>
                </c:pt>
                <c:pt idx="80">
                  <c:v>24216.86607504671</c:v>
                </c:pt>
                <c:pt idx="81">
                  <c:v>25121.335357199154</c:v>
                </c:pt>
                <c:pt idx="82">
                  <c:v>26097.091180209718</c:v>
                </c:pt>
                <c:pt idx="83">
                  <c:v>27137.549269585317</c:v>
                </c:pt>
                <c:pt idx="84">
                  <c:v>28280.453542190146</c:v>
                </c:pt>
                <c:pt idx="85">
                  <c:v>29531.214776093228</c:v>
                </c:pt>
                <c:pt idx="86">
                  <c:v>30908.585297568712</c:v>
                </c:pt>
                <c:pt idx="87">
                  <c:v>32444.844887945259</c:v>
                </c:pt>
                <c:pt idx="88">
                  <c:v>34201.525429742338</c:v>
                </c:pt>
                <c:pt idx="89">
                  <c:v>36208.256179282849</c:v>
                </c:pt>
                <c:pt idx="90">
                  <c:v>38602.500010881449</c:v>
                </c:pt>
                <c:pt idx="91">
                  <c:v>41535.754836902917</c:v>
                </c:pt>
                <c:pt idx="92">
                  <c:v>45290.174273263474</c:v>
                </c:pt>
                <c:pt idx="93">
                  <c:v>50612.967207330708</c:v>
                </c:pt>
                <c:pt idx="94">
                  <c:v>59730.390142665972</c:v>
                </c:pt>
                <c:pt idx="9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6480"/>
        <c:axId val="429399936"/>
      </c:scatterChart>
      <c:valAx>
        <c:axId val="428496480"/>
        <c:scaling>
          <c:orientation val="minMax"/>
          <c:min val="-3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47251313340809425"/>
              <c:y val="0.9358072177312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9399936"/>
        <c:crosses val="autoZero"/>
        <c:crossBetween val="midCat"/>
      </c:valAx>
      <c:valAx>
        <c:axId val="42939993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INP per standard</a:t>
                </a:r>
                <a:r>
                  <a:rPr lang="en-GB" sz="10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cubic metre of air</a:t>
                </a:r>
                <a:endParaRPr lang="en-GB" sz="105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891950336223282E-2"/>
              <c:y val="0.19897439108911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8496480"/>
        <c:crossesAt val="-35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6065162055253475"/>
          <c:y val="6.0911826332094174E-2"/>
          <c:w val="8.4697568544542398E-2"/>
          <c:h val="0.76314349343984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0749427598146"/>
          <c:y val="2.8534376775100703E-2"/>
          <c:w val="0.82547666648051976"/>
          <c:h val="0.838060726109427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5E92D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b920_2!$K$9:$K$105</c:f>
                <c:numCache>
                  <c:formatCode>General</c:formatCode>
                  <c:ptCount val="97"/>
                  <c:pt idx="0">
                    <c:v>42.392253674224783</c:v>
                  </c:pt>
                  <c:pt idx="1">
                    <c:v>53.67016967089328</c:v>
                  </c:pt>
                  <c:pt idx="2">
                    <c:v>67.59905020353753</c:v>
                  </c:pt>
                  <c:pt idx="3">
                    <c:v>82.854820776390724</c:v>
                  </c:pt>
                  <c:pt idx="4">
                    <c:v>95.798819741591785</c:v>
                  </c:pt>
                  <c:pt idx="5">
                    <c:v>102.65959133238671</c:v>
                  </c:pt>
                  <c:pt idx="6">
                    <c:v>120.16091755584833</c:v>
                  </c:pt>
                  <c:pt idx="7">
                    <c:v>135.29563307588009</c:v>
                  </c:pt>
                  <c:pt idx="8">
                    <c:v>146.57084826950327</c:v>
                  </c:pt>
                  <c:pt idx="9">
                    <c:v>160.98284183670492</c:v>
                  </c:pt>
                  <c:pt idx="10">
                    <c:v>178.65888229149292</c:v>
                  </c:pt>
                  <c:pt idx="11">
                    <c:v>189.11473563081287</c:v>
                  </c:pt>
                  <c:pt idx="12">
                    <c:v>201.67554603246128</c:v>
                  </c:pt>
                  <c:pt idx="13">
                    <c:v>216.61892499521733</c:v>
                  </c:pt>
                  <c:pt idx="14">
                    <c:v>233.88362576726729</c:v>
                  </c:pt>
                  <c:pt idx="15">
                    <c:v>253.5316868205953</c:v>
                  </c:pt>
                  <c:pt idx="16">
                    <c:v>276.45428975507161</c:v>
                  </c:pt>
                  <c:pt idx="17">
                    <c:v>286.04374885689504</c:v>
                  </c:pt>
                  <c:pt idx="18">
                    <c:v>297.07496472655322</c:v>
                  </c:pt>
                  <c:pt idx="19">
                    <c:v>326.88101025664787</c:v>
                  </c:pt>
                  <c:pt idx="20">
                    <c:v>341.42441572455886</c:v>
                  </c:pt>
                  <c:pt idx="21">
                    <c:v>357.39244964794761</c:v>
                  </c:pt>
                  <c:pt idx="22">
                    <c:v>375.22193921084221</c:v>
                  </c:pt>
                  <c:pt idx="23">
                    <c:v>394.65265541087581</c:v>
                  </c:pt>
                  <c:pt idx="24">
                    <c:v>415.69316650057908</c:v>
                  </c:pt>
                  <c:pt idx="25">
                    <c:v>415.62044635014399</c:v>
                  </c:pt>
                  <c:pt idx="26">
                    <c:v>439.0050326158883</c:v>
                  </c:pt>
                  <c:pt idx="27">
                    <c:v>464.73261811469541</c:v>
                  </c:pt>
                  <c:pt idx="28">
                    <c:v>492.92956737839478</c:v>
                  </c:pt>
                  <c:pt idx="29">
                    <c:v>495.26932366297535</c:v>
                  </c:pt>
                  <c:pt idx="30">
                    <c:v>526.16209104206041</c:v>
                  </c:pt>
                  <c:pt idx="31">
                    <c:v>530.22128269235509</c:v>
                  </c:pt>
                  <c:pt idx="32">
                    <c:v>564.26836081395902</c:v>
                  </c:pt>
                  <c:pt idx="33">
                    <c:v>569.94146326454825</c:v>
                  </c:pt>
                  <c:pt idx="34">
                    <c:v>607.46935655479456</c:v>
                  </c:pt>
                  <c:pt idx="35">
                    <c:v>614.48417079943761</c:v>
                  </c:pt>
                  <c:pt idx="36">
                    <c:v>656.12491430310138</c:v>
                  </c:pt>
                  <c:pt idx="37">
                    <c:v>702.38511122093178</c:v>
                  </c:pt>
                  <c:pt idx="38">
                    <c:v>710.95448614914278</c:v>
                  </c:pt>
                  <c:pt idx="39">
                    <c:v>720.47483604005004</c:v>
                  </c:pt>
                  <c:pt idx="40">
                    <c:v>730.91031251311801</c:v>
                  </c:pt>
                  <c:pt idx="41">
                    <c:v>783.05308753230975</c:v>
                  </c:pt>
                  <c:pt idx="42">
                    <c:v>794.84230691049822</c:v>
                  </c:pt>
                  <c:pt idx="43">
                    <c:v>807.60249967994514</c:v>
                  </c:pt>
                  <c:pt idx="44">
                    <c:v>866.62875314073335</c:v>
                  </c:pt>
                  <c:pt idx="45">
                    <c:v>880.73792182779448</c:v>
                  </c:pt>
                  <c:pt idx="46">
                    <c:v>895.6494889365822</c:v>
                  </c:pt>
                  <c:pt idx="47">
                    <c:v>962.82904122404477</c:v>
                  </c:pt>
                  <c:pt idx="48">
                    <c:v>979.09457485471205</c:v>
                  </c:pt>
                  <c:pt idx="49">
                    <c:v>996.23818785345338</c:v>
                  </c:pt>
                  <c:pt idx="50">
                    <c:v>1013.9771439186248</c:v>
                  </c:pt>
                  <c:pt idx="51">
                    <c:v>1091.5478744620043</c:v>
                  </c:pt>
                  <c:pt idx="52">
                    <c:v>1110.9696783442901</c:v>
                  </c:pt>
                  <c:pt idx="53">
                    <c:v>1131.2794383084959</c:v>
                  </c:pt>
                  <c:pt idx="54">
                    <c:v>1151.9415685412357</c:v>
                  </c:pt>
                  <c:pt idx="55">
                    <c:v>1173.4006357189762</c:v>
                  </c:pt>
                  <c:pt idx="56">
                    <c:v>1263.7931993681607</c:v>
                  </c:pt>
                  <c:pt idx="57">
                    <c:v>1286.9760417489858</c:v>
                  </c:pt>
                  <c:pt idx="58">
                    <c:v>1310.4602594065466</c:v>
                  </c:pt>
                  <c:pt idx="59">
                    <c:v>1334.6874405324916</c:v>
                  </c:pt>
                  <c:pt idx="60">
                    <c:v>1438.4012306241882</c:v>
                  </c:pt>
                  <c:pt idx="61">
                    <c:v>1464.0464957155837</c:v>
                  </c:pt>
                  <c:pt idx="62">
                    <c:v>1490.355872238574</c:v>
                  </c:pt>
                  <c:pt idx="63">
                    <c:v>1516.7578161858153</c:v>
                  </c:pt>
                  <c:pt idx="64">
                    <c:v>1634.2207757996903</c:v>
                  </c:pt>
                  <c:pt idx="65">
                    <c:v>1661.8313051129726</c:v>
                  </c:pt>
                  <c:pt idx="66">
                    <c:v>1689.5811867668679</c:v>
                  </c:pt>
                  <c:pt idx="67">
                    <c:v>1819.8018427178847</c:v>
                  </c:pt>
                  <c:pt idx="68">
                    <c:v>1847.6622927815856</c:v>
                  </c:pt>
                  <c:pt idx="69">
                    <c:v>1875.5908807356341</c:v>
                  </c:pt>
                  <c:pt idx="70">
                    <c:v>2017.7125246236676</c:v>
                  </c:pt>
                  <c:pt idx="71">
                    <c:v>2044.8604680762617</c:v>
                  </c:pt>
                  <c:pt idx="72">
                    <c:v>2071.043391650624</c:v>
                  </c:pt>
                  <c:pt idx="73">
                    <c:v>2222.6044725340066</c:v>
                  </c:pt>
                  <c:pt idx="74">
                    <c:v>2384.9847709328296</c:v>
                  </c:pt>
                  <c:pt idx="75">
                    <c:v>2406.1984969151267</c:v>
                  </c:pt>
                  <c:pt idx="76">
                    <c:v>2575.4216902371986</c:v>
                  </c:pt>
                  <c:pt idx="77">
                    <c:v>2590.3844006170229</c:v>
                  </c:pt>
                  <c:pt idx="78">
                    <c:v>2762.669909153919</c:v>
                  </c:pt>
                  <c:pt idx="79">
                    <c:v>2940.9904043770548</c:v>
                  </c:pt>
                  <c:pt idx="80">
                    <c:v>3123.0236052461387</c:v>
                  </c:pt>
                  <c:pt idx="81">
                    <c:v>3306.025255949251</c:v>
                  </c:pt>
                  <c:pt idx="82">
                    <c:v>3486.61430773033</c:v>
                  </c:pt>
                  <c:pt idx="83">
                    <c:v>3659.8447818467953</c:v>
                  </c:pt>
                  <c:pt idx="84">
                    <c:v>4065.8789991275426</c:v>
                  </c:pt>
                  <c:pt idx="85">
                    <c:v>4483.1457426714223</c:v>
                  </c:pt>
                  <c:pt idx="86">
                    <c:v>4893.2107909552524</c:v>
                  </c:pt>
                  <c:pt idx="87">
                    <c:v>5606.0493421305937</c:v>
                  </c:pt>
                  <c:pt idx="88">
                    <c:v>6684.6759739174759</c:v>
                  </c:pt>
                  <c:pt idx="89">
                    <c:v>8158.5241906663168</c:v>
                  </c:pt>
                  <c:pt idx="90">
                    <c:v>13689.180695750394</c:v>
                  </c:pt>
                </c:numCache>
              </c:numRef>
            </c:plus>
            <c:minus>
              <c:numRef>
                <c:f>b920_2!$J$9:$J$105</c:f>
                <c:numCache>
                  <c:formatCode>General</c:formatCode>
                  <c:ptCount val="97"/>
                  <c:pt idx="0">
                    <c:v>43.022463456447667</c:v>
                  </c:pt>
                  <c:pt idx="1">
                    <c:v>50.769401515640524</c:v>
                  </c:pt>
                  <c:pt idx="2">
                    <c:v>58.736543919115505</c:v>
                  </c:pt>
                  <c:pt idx="3">
                    <c:v>69.488355039287185</c:v>
                  </c:pt>
                  <c:pt idx="4">
                    <c:v>79.611207255022222</c:v>
                  </c:pt>
                  <c:pt idx="5">
                    <c:v>91.883889302143771</c:v>
                  </c:pt>
                  <c:pt idx="6">
                    <c:v>104.59861400896817</c:v>
                  </c:pt>
                  <c:pt idx="7">
                    <c:v>114.36681903938839</c:v>
                  </c:pt>
                  <c:pt idx="8">
                    <c:v>130.31052663535823</c:v>
                  </c:pt>
                  <c:pt idx="9">
                    <c:v>139.95629246054202</c:v>
                  </c:pt>
                  <c:pt idx="10">
                    <c:v>152.76541008416837</c:v>
                  </c:pt>
                  <c:pt idx="11">
                    <c:v>169.36309344363852</c:v>
                  </c:pt>
                  <c:pt idx="12">
                    <c:v>185.27957959569031</c:v>
                  </c:pt>
                  <c:pt idx="13">
                    <c:v>200.19493555627571</c:v>
                  </c:pt>
                  <c:pt idx="14">
                    <c:v>214.08363589198993</c:v>
                  </c:pt>
                  <c:pt idx="15">
                    <c:v>226.82870183978295</c:v>
                  </c:pt>
                  <c:pt idx="16">
                    <c:v>246.818706077569</c:v>
                  </c:pt>
                  <c:pt idx="17">
                    <c:v>257.50889716408449</c:v>
                  </c:pt>
                  <c:pt idx="18">
                    <c:v>276.25938779037807</c:v>
                  </c:pt>
                  <c:pt idx="19">
                    <c:v>294.71733499357197</c:v>
                  </c:pt>
                  <c:pt idx="20">
                    <c:v>312.81526458578725</c:v>
                  </c:pt>
                  <c:pt idx="21">
                    <c:v>319.01512761338307</c:v>
                  </c:pt>
                  <c:pt idx="22">
                    <c:v>335.32492184641148</c:v>
                  </c:pt>
                  <c:pt idx="23">
                    <c:v>363.71437454478479</c:v>
                  </c:pt>
                  <c:pt idx="24">
                    <c:v>379.44978492139239</c:v>
                  </c:pt>
                  <c:pt idx="25">
                    <c:v>394.47428779378703</c:v>
                  </c:pt>
                  <c:pt idx="26">
                    <c:v>408.86140182078503</c:v>
                  </c:pt>
                  <c:pt idx="27">
                    <c:v>422.70065856004106</c:v>
                  </c:pt>
                  <c:pt idx="28">
                    <c:v>451.36881851678027</c:v>
                  </c:pt>
                  <c:pt idx="29">
                    <c:v>463.89719808768751</c:v>
                  </c:pt>
                  <c:pt idx="30">
                    <c:v>493.23127774518645</c:v>
                  </c:pt>
                  <c:pt idx="31">
                    <c:v>504.73459713021606</c:v>
                  </c:pt>
                  <c:pt idx="32">
                    <c:v>534.42840620545962</c:v>
                  </c:pt>
                  <c:pt idx="33">
                    <c:v>544.68277073859213</c:v>
                  </c:pt>
                  <c:pt idx="34">
                    <c:v>574.68105531436311</c:v>
                  </c:pt>
                  <c:pt idx="35">
                    <c:v>583.72587496084896</c:v>
                  </c:pt>
                  <c:pt idx="36">
                    <c:v>613.82707470465709</c:v>
                  </c:pt>
                  <c:pt idx="37">
                    <c:v>621.77880860635503</c:v>
                  </c:pt>
                  <c:pt idx="38">
                    <c:v>652.02374852426976</c:v>
                  </c:pt>
                  <c:pt idx="39">
                    <c:v>683.07835970166241</c:v>
                  </c:pt>
                  <c:pt idx="40">
                    <c:v>689.33615477585374</c:v>
                  </c:pt>
                  <c:pt idx="41">
                    <c:v>720.45957968747462</c:v>
                  </c:pt>
                  <c:pt idx="42">
                    <c:v>752.23944190693578</c:v>
                  </c:pt>
                  <c:pt idx="43">
                    <c:v>785.1024444954968</c:v>
                  </c:pt>
                  <c:pt idx="44">
                    <c:v>788.93337645620147</c:v>
                  </c:pt>
                  <c:pt idx="45">
                    <c:v>821.74614492415935</c:v>
                  </c:pt>
                  <c:pt idx="46">
                    <c:v>855.55967641161965</c:v>
                  </c:pt>
                  <c:pt idx="47">
                    <c:v>890.00058369680687</c:v>
                  </c:pt>
                  <c:pt idx="48">
                    <c:v>925.5398952126252</c:v>
                  </c:pt>
                  <c:pt idx="49">
                    <c:v>926.88687570037496</c:v>
                  </c:pt>
                  <c:pt idx="50">
                    <c:v>962.75732315234768</c:v>
                  </c:pt>
                  <c:pt idx="51">
                    <c:v>999.73221607204209</c:v>
                  </c:pt>
                  <c:pt idx="52">
                    <c:v>1037.8978680661689</c:v>
                  </c:pt>
                  <c:pt idx="53">
                    <c:v>1077.1316670411481</c:v>
                  </c:pt>
                  <c:pt idx="54">
                    <c:v>1117.5316473969906</c:v>
                  </c:pt>
                  <c:pt idx="55">
                    <c:v>1116.8886058879848</c:v>
                  </c:pt>
                  <c:pt idx="56">
                    <c:v>1158.3278934996886</c:v>
                  </c:pt>
                  <c:pt idx="57">
                    <c:v>1201.3090434452031</c:v>
                  </c:pt>
                  <c:pt idx="58">
                    <c:v>1246.2069470093352</c:v>
                  </c:pt>
                  <c:pt idx="59">
                    <c:v>1292.7594948692602</c:v>
                  </c:pt>
                  <c:pt idx="60">
                    <c:v>1341.3785531253911</c:v>
                  </c:pt>
                  <c:pt idx="61">
                    <c:v>1340.5555738261114</c:v>
                  </c:pt>
                  <c:pt idx="62">
                    <c:v>1391.4455703715641</c:v>
                  </c:pt>
                  <c:pt idx="63">
                    <c:v>1444.8557739896505</c:v>
                  </c:pt>
                  <c:pt idx="64">
                    <c:v>1501.0813541215864</c:v>
                  </c:pt>
                  <c:pt idx="65">
                    <c:v>1560.2291164864043</c:v>
                  </c:pt>
                  <c:pt idx="66">
                    <c:v>1623.136778420977</c:v>
                  </c:pt>
                  <c:pt idx="67">
                    <c:v>1626.5780370273671</c:v>
                  </c:pt>
                  <c:pt idx="68">
                    <c:v>1694.6713021297551</c:v>
                  </c:pt>
                  <c:pt idx="69">
                    <c:v>1767.2393705432492</c:v>
                  </c:pt>
                  <c:pt idx="70">
                    <c:v>1845.3847481515631</c:v>
                  </c:pt>
                  <c:pt idx="71">
                    <c:v>1929.3986111326958</c:v>
                  </c:pt>
                  <c:pt idx="72">
                    <c:v>1944.1274295435423</c:v>
                  </c:pt>
                  <c:pt idx="73">
                    <c:v>2038.9048313035378</c:v>
                  </c:pt>
                  <c:pt idx="74">
                    <c:v>2142.293450266051</c:v>
                  </c:pt>
                  <c:pt idx="75">
                    <c:v>2171.1049974732919</c:v>
                  </c:pt>
                  <c:pt idx="76">
                    <c:v>2291.8557545355948</c:v>
                  </c:pt>
                  <c:pt idx="77">
                    <c:v>2426.3826517122206</c:v>
                  </c:pt>
                  <c:pt idx="78">
                    <c:v>2479.8946046105989</c:v>
                  </c:pt>
                  <c:pt idx="79">
                    <c:v>2644.2510531963121</c:v>
                  </c:pt>
                  <c:pt idx="80">
                    <c:v>2725.1822602281495</c:v>
                  </c:pt>
                  <c:pt idx="81">
                    <c:v>2934.5136670266497</c:v>
                  </c:pt>
                  <c:pt idx="82">
                    <c:v>3059.7111566758331</c:v>
                  </c:pt>
                  <c:pt idx="83">
                    <c:v>3215.4723042974974</c:v>
                  </c:pt>
                  <c:pt idx="84">
                    <c:v>3412.5794914577209</c:v>
                  </c:pt>
                  <c:pt idx="85">
                    <c:v>3667.2208008305824</c:v>
                  </c:pt>
                  <c:pt idx="86">
                    <c:v>4007.0264118837836</c:v>
                  </c:pt>
                  <c:pt idx="87">
                    <c:v>4314.1659350465316</c:v>
                  </c:pt>
                  <c:pt idx="88">
                    <c:v>4994.8235357462336</c:v>
                  </c:pt>
                  <c:pt idx="89">
                    <c:v>5700.5399203367533</c:v>
                  </c:pt>
                  <c:pt idx="90">
                    <c:v>7165.6409479148015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b920_2!$A$9:$A$105</c:f>
              <c:numCache>
                <c:formatCode>General</c:formatCode>
                <c:ptCount val="97"/>
                <c:pt idx="0">
                  <c:v>-12.9</c:v>
                </c:pt>
                <c:pt idx="1">
                  <c:v>-13.21</c:v>
                </c:pt>
                <c:pt idx="2">
                  <c:v>-13.49</c:v>
                </c:pt>
                <c:pt idx="3">
                  <c:v>-14.36</c:v>
                </c:pt>
                <c:pt idx="4">
                  <c:v>-14.96</c:v>
                </c:pt>
                <c:pt idx="5">
                  <c:v>-15.11</c:v>
                </c:pt>
                <c:pt idx="6">
                  <c:v>-15.3</c:v>
                </c:pt>
                <c:pt idx="7">
                  <c:v>-15.5</c:v>
                </c:pt>
                <c:pt idx="8">
                  <c:v>-15.57</c:v>
                </c:pt>
                <c:pt idx="9">
                  <c:v>-15.57</c:v>
                </c:pt>
                <c:pt idx="10">
                  <c:v>-15.79</c:v>
                </c:pt>
                <c:pt idx="11">
                  <c:v>-15.91</c:v>
                </c:pt>
                <c:pt idx="12">
                  <c:v>-15.93</c:v>
                </c:pt>
                <c:pt idx="13">
                  <c:v>-16.079999999999998</c:v>
                </c:pt>
                <c:pt idx="14">
                  <c:v>-16.22</c:v>
                </c:pt>
                <c:pt idx="15">
                  <c:v>-16.440000000000001</c:v>
                </c:pt>
                <c:pt idx="16">
                  <c:v>-16.600000000000001</c:v>
                </c:pt>
                <c:pt idx="17">
                  <c:v>-16.68</c:v>
                </c:pt>
                <c:pt idx="18">
                  <c:v>-16.7</c:v>
                </c:pt>
                <c:pt idx="19">
                  <c:v>-16.739999999999998</c:v>
                </c:pt>
                <c:pt idx="20">
                  <c:v>-17</c:v>
                </c:pt>
                <c:pt idx="21">
                  <c:v>-17.05</c:v>
                </c:pt>
                <c:pt idx="22">
                  <c:v>-17.22</c:v>
                </c:pt>
                <c:pt idx="23">
                  <c:v>-17.36</c:v>
                </c:pt>
                <c:pt idx="24">
                  <c:v>-17.45</c:v>
                </c:pt>
                <c:pt idx="25">
                  <c:v>-17.62</c:v>
                </c:pt>
                <c:pt idx="26">
                  <c:v>-17.7</c:v>
                </c:pt>
                <c:pt idx="27">
                  <c:v>-17.829999999999998</c:v>
                </c:pt>
                <c:pt idx="28">
                  <c:v>-17.850000000000001</c:v>
                </c:pt>
                <c:pt idx="29">
                  <c:v>-17.93</c:v>
                </c:pt>
                <c:pt idx="30">
                  <c:v>-17.93</c:v>
                </c:pt>
                <c:pt idx="31">
                  <c:v>-18</c:v>
                </c:pt>
                <c:pt idx="32">
                  <c:v>-18.03</c:v>
                </c:pt>
                <c:pt idx="33">
                  <c:v>-18.23</c:v>
                </c:pt>
                <c:pt idx="34">
                  <c:v>-18.309999999999999</c:v>
                </c:pt>
                <c:pt idx="35">
                  <c:v>-18.39</c:v>
                </c:pt>
                <c:pt idx="36">
                  <c:v>-18.440000000000001</c:v>
                </c:pt>
                <c:pt idx="37">
                  <c:v>-18.48</c:v>
                </c:pt>
                <c:pt idx="38">
                  <c:v>-18.63</c:v>
                </c:pt>
                <c:pt idx="39">
                  <c:v>-18.71</c:v>
                </c:pt>
                <c:pt idx="40">
                  <c:v>-18.75</c:v>
                </c:pt>
                <c:pt idx="41">
                  <c:v>-18.8</c:v>
                </c:pt>
                <c:pt idx="42">
                  <c:v>-19.02</c:v>
                </c:pt>
                <c:pt idx="43">
                  <c:v>-19.100000000000001</c:v>
                </c:pt>
                <c:pt idx="44">
                  <c:v>-19.16</c:v>
                </c:pt>
                <c:pt idx="45">
                  <c:v>-19.190000000000001</c:v>
                </c:pt>
                <c:pt idx="46">
                  <c:v>-19.21</c:v>
                </c:pt>
                <c:pt idx="47">
                  <c:v>-19.23</c:v>
                </c:pt>
                <c:pt idx="48">
                  <c:v>-19.23</c:v>
                </c:pt>
                <c:pt idx="49">
                  <c:v>-19.28</c:v>
                </c:pt>
                <c:pt idx="50">
                  <c:v>-19.41</c:v>
                </c:pt>
                <c:pt idx="51">
                  <c:v>-19.59</c:v>
                </c:pt>
                <c:pt idx="52">
                  <c:v>-19.59</c:v>
                </c:pt>
                <c:pt idx="53">
                  <c:v>-19.64</c:v>
                </c:pt>
                <c:pt idx="54">
                  <c:v>-19.64</c:v>
                </c:pt>
                <c:pt idx="55">
                  <c:v>-19.64</c:v>
                </c:pt>
                <c:pt idx="56">
                  <c:v>-19.670000000000002</c:v>
                </c:pt>
                <c:pt idx="57">
                  <c:v>-19.72</c:v>
                </c:pt>
                <c:pt idx="58">
                  <c:v>-19.88</c:v>
                </c:pt>
                <c:pt idx="59">
                  <c:v>-20.14</c:v>
                </c:pt>
                <c:pt idx="60">
                  <c:v>-20.3</c:v>
                </c:pt>
                <c:pt idx="61">
                  <c:v>-20.32</c:v>
                </c:pt>
                <c:pt idx="62">
                  <c:v>-20.39</c:v>
                </c:pt>
                <c:pt idx="63">
                  <c:v>-20.440000000000001</c:v>
                </c:pt>
                <c:pt idx="64">
                  <c:v>-20.47</c:v>
                </c:pt>
                <c:pt idx="65">
                  <c:v>-20.54</c:v>
                </c:pt>
                <c:pt idx="66">
                  <c:v>-20.6</c:v>
                </c:pt>
                <c:pt idx="67">
                  <c:v>-20.82</c:v>
                </c:pt>
                <c:pt idx="68">
                  <c:v>-20.89</c:v>
                </c:pt>
                <c:pt idx="69">
                  <c:v>-21.1</c:v>
                </c:pt>
                <c:pt idx="70">
                  <c:v>-21.16</c:v>
                </c:pt>
                <c:pt idx="71">
                  <c:v>-21.31</c:v>
                </c:pt>
                <c:pt idx="72">
                  <c:v>-21.37</c:v>
                </c:pt>
                <c:pt idx="73">
                  <c:v>-21.39</c:v>
                </c:pt>
                <c:pt idx="74">
                  <c:v>-21.43</c:v>
                </c:pt>
                <c:pt idx="75">
                  <c:v>-21.86</c:v>
                </c:pt>
                <c:pt idx="76">
                  <c:v>-21.92</c:v>
                </c:pt>
                <c:pt idx="77">
                  <c:v>-21.92</c:v>
                </c:pt>
                <c:pt idx="78">
                  <c:v>-22.05</c:v>
                </c:pt>
                <c:pt idx="79">
                  <c:v>-22.13</c:v>
                </c:pt>
                <c:pt idx="80">
                  <c:v>-22.17</c:v>
                </c:pt>
                <c:pt idx="81">
                  <c:v>-22.2</c:v>
                </c:pt>
                <c:pt idx="82">
                  <c:v>-22.62</c:v>
                </c:pt>
                <c:pt idx="83">
                  <c:v>-22.8</c:v>
                </c:pt>
                <c:pt idx="84">
                  <c:v>-22.83</c:v>
                </c:pt>
                <c:pt idx="85">
                  <c:v>-23.16</c:v>
                </c:pt>
                <c:pt idx="86">
                  <c:v>-23.23</c:v>
                </c:pt>
                <c:pt idx="87">
                  <c:v>-23.35</c:v>
                </c:pt>
                <c:pt idx="88">
                  <c:v>-23.44</c:v>
                </c:pt>
                <c:pt idx="89">
                  <c:v>-23.77</c:v>
                </c:pt>
                <c:pt idx="90">
                  <c:v>-25.37</c:v>
                </c:pt>
              </c:numCache>
            </c:numRef>
          </c:xVal>
          <c:yVal>
            <c:numRef>
              <c:f>b920_2!$D$9:$D$105</c:f>
              <c:numCache>
                <c:formatCode>0.00E+00</c:formatCode>
                <c:ptCount val="97"/>
                <c:pt idx="0">
                  <c:v>83.014414700697444</c:v>
                </c:pt>
                <c:pt idx="1">
                  <c:v>127.48826941082179</c:v>
                </c:pt>
                <c:pt idx="2">
                  <c:v>172.46343874981142</c:v>
                </c:pt>
                <c:pt idx="3">
                  <c:v>215.97291328818088</c:v>
                </c:pt>
                <c:pt idx="4">
                  <c:v>260.28418710013227</c:v>
                </c:pt>
                <c:pt idx="5">
                  <c:v>306.85374026818874</c:v>
                </c:pt>
                <c:pt idx="6">
                  <c:v>353.73736288444951</c:v>
                </c:pt>
                <c:pt idx="7">
                  <c:v>401.06676395941986</c:v>
                </c:pt>
                <c:pt idx="8">
                  <c:v>449.63733174381275</c:v>
                </c:pt>
                <c:pt idx="9">
                  <c:v>499.18574712016465</c:v>
                </c:pt>
                <c:pt idx="10">
                  <c:v>548.06852378130941</c:v>
                </c:pt>
                <c:pt idx="11">
                  <c:v>598.10936288993014</c:v>
                </c:pt>
                <c:pt idx="12">
                  <c:v>649.40132660624488</c:v>
                </c:pt>
                <c:pt idx="13">
                  <c:v>700.49799506927388</c:v>
                </c:pt>
                <c:pt idx="14">
                  <c:v>752.2826270736914</c:v>
                </c:pt>
                <c:pt idx="15">
                  <c:v>804.10606386823963</c:v>
                </c:pt>
                <c:pt idx="16">
                  <c:v>856.99347232491493</c:v>
                </c:pt>
                <c:pt idx="17">
                  <c:v>911.20738805398173</c:v>
                </c:pt>
                <c:pt idx="18">
                  <c:v>966.6563268524668</c:v>
                </c:pt>
                <c:pt idx="19">
                  <c:v>1022.7019544905728</c:v>
                </c:pt>
                <c:pt idx="20">
                  <c:v>1077.5581980052991</c:v>
                </c:pt>
                <c:pt idx="21">
                  <c:v>1135.0698985458694</c:v>
                </c:pt>
                <c:pt idx="22">
                  <c:v>1192.2208915329923</c:v>
                </c:pt>
                <c:pt idx="23">
                  <c:v>1250.4454666673989</c:v>
                </c:pt>
                <c:pt idx="24">
                  <c:v>1310.032756062536</c:v>
                </c:pt>
                <c:pt idx="25">
                  <c:v>1369.5778767339129</c:v>
                </c:pt>
                <c:pt idx="26">
                  <c:v>1431.0389026582727</c:v>
                </c:pt>
                <c:pt idx="27">
                  <c:v>1492.8154960544757</c:v>
                </c:pt>
                <c:pt idx="28">
                  <c:v>1556.9370973027667</c:v>
                </c:pt>
                <c:pt idx="29">
                  <c:v>1621.3116384489863</c:v>
                </c:pt>
                <c:pt idx="30">
                  <c:v>1687.7796756170026</c:v>
                </c:pt>
                <c:pt idx="31">
                  <c:v>1754.4204120067777</c:v>
                </c:pt>
                <c:pt idx="32">
                  <c:v>1822.7186822352364</c:v>
                </c:pt>
                <c:pt idx="33">
                  <c:v>1889.786526432079</c:v>
                </c:pt>
                <c:pt idx="34">
                  <c:v>1959.6969083138983</c:v>
                </c:pt>
                <c:pt idx="35">
                  <c:v>2030.8309224206553</c:v>
                </c:pt>
                <c:pt idx="36">
                  <c:v>2103.7067122222411</c:v>
                </c:pt>
                <c:pt idx="37">
                  <c:v>2178.0794828162589</c:v>
                </c:pt>
                <c:pt idx="38">
                  <c:v>2252.0305770034688</c:v>
                </c:pt>
                <c:pt idx="39">
                  <c:v>2328.5280330238875</c:v>
                </c:pt>
                <c:pt idx="40">
                  <c:v>2407.2053941064146</c:v>
                </c:pt>
                <c:pt idx="41">
                  <c:v>2487.2658629965713</c:v>
                </c:pt>
                <c:pt idx="42">
                  <c:v>2565.7509645851687</c:v>
                </c:pt>
                <c:pt idx="43">
                  <c:v>2648.4636207634362</c:v>
                </c:pt>
                <c:pt idx="44">
                  <c:v>2733.3137738957698</c:v>
                </c:pt>
                <c:pt idx="45">
                  <c:v>2820.6097732185835</c:v>
                </c:pt>
                <c:pt idx="46">
                  <c:v>2910.0392397011487</c:v>
                </c:pt>
                <c:pt idx="47">
                  <c:v>3001.4848159651183</c:v>
                </c:pt>
                <c:pt idx="48">
                  <c:v>3095.458936713364</c:v>
                </c:pt>
                <c:pt idx="49">
                  <c:v>3190.5896655656661</c:v>
                </c:pt>
                <c:pt idx="50">
                  <c:v>3286.2597603244312</c:v>
                </c:pt>
                <c:pt idx="51">
                  <c:v>3383.0459268109016</c:v>
                </c:pt>
                <c:pt idx="52">
                  <c:v>3486.537384149944</c:v>
                </c:pt>
                <c:pt idx="53">
                  <c:v>3591.5157692999755</c:v>
                </c:pt>
                <c:pt idx="54">
                  <c:v>3700.5274087327066</c:v>
                </c:pt>
                <c:pt idx="55">
                  <c:v>3812.526037132222</c:v>
                </c:pt>
                <c:pt idx="56">
                  <c:v>3926.9485908684014</c:v>
                </c:pt>
                <c:pt idx="57">
                  <c:v>4044.2040377465082</c:v>
                </c:pt>
                <c:pt idx="58">
                  <c:v>4162.1225164239868</c:v>
                </c:pt>
                <c:pt idx="59">
                  <c:v>4280.6977998823377</c:v>
                </c:pt>
                <c:pt idx="60">
                  <c:v>4405.6908362088543</c:v>
                </c:pt>
                <c:pt idx="61">
                  <c:v>4539.1076500358949</c:v>
                </c:pt>
                <c:pt idx="62">
                  <c:v>4675.4884312740242</c:v>
                </c:pt>
                <c:pt idx="63">
                  <c:v>4817.3262980524487</c:v>
                </c:pt>
                <c:pt idx="64">
                  <c:v>4965.009250443266</c:v>
                </c:pt>
                <c:pt idx="65">
                  <c:v>5116.959184595722</c:v>
                </c:pt>
                <c:pt idx="66">
                  <c:v>5275.2447298928564</c:v>
                </c:pt>
                <c:pt idx="67">
                  <c:v>5434.2546312740333</c:v>
                </c:pt>
                <c:pt idx="68">
                  <c:v>5605.5910426737773</c:v>
                </c:pt>
                <c:pt idx="69">
                  <c:v>5778.9810805680181</c:v>
                </c:pt>
                <c:pt idx="70">
                  <c:v>5966.6465585640417</c:v>
                </c:pt>
                <c:pt idx="71">
                  <c:v>6159.608456056797</c:v>
                </c:pt>
                <c:pt idx="72">
                  <c:v>6366.5887759178786</c:v>
                </c:pt>
                <c:pt idx="73">
                  <c:v>6586.6889909247602</c:v>
                </c:pt>
                <c:pt idx="74">
                  <c:v>6818.4951300778594</c:v>
                </c:pt>
                <c:pt idx="75">
                  <c:v>7044.7536328522019</c:v>
                </c:pt>
                <c:pt idx="76">
                  <c:v>7305.2839832469299</c:v>
                </c:pt>
                <c:pt idx="77">
                  <c:v>7587.3057451870018</c:v>
                </c:pt>
                <c:pt idx="78">
                  <c:v>7882.8731898066926</c:v>
                </c:pt>
                <c:pt idx="79">
                  <c:v>8205.3568896523047</c:v>
                </c:pt>
                <c:pt idx="80">
                  <c:v>8558.6280119522798</c:v>
                </c:pt>
                <c:pt idx="81">
                  <c:v>8946.4003229700083</c:v>
                </c:pt>
                <c:pt idx="82">
                  <c:v>9349.3149778391271</c:v>
                </c:pt>
                <c:pt idx="83">
                  <c:v>9817.522120156058</c:v>
                </c:pt>
                <c:pt idx="84">
                  <c:v>10361.063511561708</c:v>
                </c:pt>
                <c:pt idx="85">
                  <c:v>10964.235344224682</c:v>
                </c:pt>
                <c:pt idx="86">
                  <c:v>11703.368214459888</c:v>
                </c:pt>
                <c:pt idx="87">
                  <c:v>12604.613132937811</c:v>
                </c:pt>
                <c:pt idx="88">
                  <c:v>13772.080070150032</c:v>
                </c:pt>
                <c:pt idx="89">
                  <c:v>15395.894225333868</c:v>
                </c:pt>
                <c:pt idx="90">
                  <c:v>17995.175355149073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00720"/>
        <c:axId val="429401112"/>
      </c:scatterChart>
      <c:valAx>
        <c:axId val="429400720"/>
        <c:scaling>
          <c:orientation val="minMax"/>
          <c:min val="-3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47251313340809425"/>
              <c:y val="0.9358072177312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9401112"/>
        <c:crosses val="autoZero"/>
        <c:crossBetween val="midCat"/>
      </c:valAx>
      <c:valAx>
        <c:axId val="42940111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INP per standard</a:t>
                </a:r>
                <a:r>
                  <a:rPr lang="en-GB" sz="10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cubic metre of air</a:t>
                </a:r>
                <a:endParaRPr lang="en-GB" sz="105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891950336223282E-2"/>
              <c:y val="0.19897439108911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9400720"/>
        <c:crossesAt val="-35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0749427598146"/>
          <c:y val="2.8534376775100703E-2"/>
          <c:w val="0.82547666648051976"/>
          <c:h val="0.838060726109427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5E92D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b920_4!$K$9:$K$105</c:f>
                <c:numCache>
                  <c:formatCode>General</c:formatCode>
                  <c:ptCount val="97"/>
                  <c:pt idx="0">
                    <c:v>199.98450096211403</c:v>
                  </c:pt>
                  <c:pt idx="1">
                    <c:v>253.28560500109208</c:v>
                  </c:pt>
                  <c:pt idx="2">
                    <c:v>340.15073084275809</c:v>
                  </c:pt>
                  <c:pt idx="3">
                    <c:v>393.29954464358281</c:v>
                  </c:pt>
                  <c:pt idx="4">
                    <c:v>455.3922056421431</c:v>
                  </c:pt>
                  <c:pt idx="5">
                    <c:v>516.90806314755491</c:v>
                  </c:pt>
                  <c:pt idx="6">
                    <c:v>604.85746293293926</c:v>
                  </c:pt>
                  <c:pt idx="7">
                    <c:v>644.50752012495707</c:v>
                  </c:pt>
                  <c:pt idx="8">
                    <c:v>738.6242077046777</c:v>
                  </c:pt>
                  <c:pt idx="9">
                    <c:v>811.88030002478888</c:v>
                  </c:pt>
                  <c:pt idx="10">
                    <c:v>851.14997184114645</c:v>
                  </c:pt>
                  <c:pt idx="11">
                    <c:v>953.52691823442956</c:v>
                  </c:pt>
                  <c:pt idx="12">
                    <c:v>1017.0178767882575</c:v>
                  </c:pt>
                  <c:pt idx="13">
                    <c:v>1091.9505151233632</c:v>
                  </c:pt>
                  <c:pt idx="14">
                    <c:v>1179.3042249823552</c:v>
                  </c:pt>
                  <c:pt idx="15">
                    <c:v>1210.9898233325662</c:v>
                  </c:pt>
                  <c:pt idx="16">
                    <c:v>1319.2164859544075</c:v>
                  </c:pt>
                  <c:pt idx="17">
                    <c:v>1367.102273947364</c:v>
                  </c:pt>
                  <c:pt idx="18">
                    <c:v>1499.2385489435098</c:v>
                  </c:pt>
                  <c:pt idx="19">
                    <c:v>1562.7974551813716</c:v>
                  </c:pt>
                  <c:pt idx="20">
                    <c:v>1632.5968474928347</c:v>
                  </c:pt>
                  <c:pt idx="21">
                    <c:v>1710.6297647489446</c:v>
                  </c:pt>
                  <c:pt idx="22">
                    <c:v>1795.4881965286017</c:v>
                  </c:pt>
                  <c:pt idx="23">
                    <c:v>1889.4524874996064</c:v>
                  </c:pt>
                  <c:pt idx="24">
                    <c:v>1991.4556852777903</c:v>
                  </c:pt>
                  <c:pt idx="25">
                    <c:v>2101.7013619013896</c:v>
                  </c:pt>
                  <c:pt idx="26">
                    <c:v>2222.9438916723852</c:v>
                  </c:pt>
                  <c:pt idx="27">
                    <c:v>2229.2074853408085</c:v>
                  </c:pt>
                  <c:pt idx="28">
                    <c:v>2363.391177839886</c:v>
                  </c:pt>
                  <c:pt idx="29">
                    <c:v>2510.6964924958465</c:v>
                  </c:pt>
                  <c:pt idx="30">
                    <c:v>2526.8178091762306</c:v>
                  </c:pt>
                  <c:pt idx="31">
                    <c:v>2688.4809572397571</c:v>
                  </c:pt>
                  <c:pt idx="32">
                    <c:v>2712.5803430577603</c:v>
                  </c:pt>
                  <c:pt idx="33">
                    <c:v>2891.3401472853388</c:v>
                  </c:pt>
                  <c:pt idx="34">
                    <c:v>2923.1644813128751</c:v>
                  </c:pt>
                  <c:pt idx="35">
                    <c:v>3121.0510753582976</c:v>
                  </c:pt>
                  <c:pt idx="36">
                    <c:v>3159.4840403349172</c:v>
                  </c:pt>
                  <c:pt idx="37">
                    <c:v>3202.2832351847601</c:v>
                  </c:pt>
                  <c:pt idx="38">
                    <c:v>3425.4205133975679</c:v>
                  </c:pt>
                  <c:pt idx="39">
                    <c:v>3474.4096007921867</c:v>
                  </c:pt>
                  <c:pt idx="40">
                    <c:v>3724.2123348307682</c:v>
                  </c:pt>
                  <c:pt idx="41">
                    <c:v>3779.9978064714023</c:v>
                  </c:pt>
                  <c:pt idx="42">
                    <c:v>3839.8085097501848</c:v>
                  </c:pt>
                  <c:pt idx="43">
                    <c:v>3903.4757602149571</c:v>
                  </c:pt>
                  <c:pt idx="44">
                    <c:v>4190.8357346795819</c:v>
                  </c:pt>
                  <c:pt idx="45">
                    <c:v>4262.0557148278358</c:v>
                  </c:pt>
                  <c:pt idx="46">
                    <c:v>4336.3318893836195</c:v>
                  </c:pt>
                  <c:pt idx="47">
                    <c:v>4415.8312134078442</c:v>
                  </c:pt>
                  <c:pt idx="48">
                    <c:v>4747.2871074980294</c:v>
                  </c:pt>
                  <c:pt idx="49">
                    <c:v>4834.2271160322098</c:v>
                  </c:pt>
                  <c:pt idx="50">
                    <c:v>4924.4339116817255</c:v>
                  </c:pt>
                  <c:pt idx="51">
                    <c:v>5305.5464409635497</c:v>
                  </c:pt>
                  <c:pt idx="52">
                    <c:v>5404.7742565593971</c:v>
                  </c:pt>
                  <c:pt idx="53">
                    <c:v>5507.6647423505347</c:v>
                  </c:pt>
                  <c:pt idx="54">
                    <c:v>5613.9856516596865</c:v>
                  </c:pt>
                  <c:pt idx="55">
                    <c:v>5724.7254280202751</c:v>
                  </c:pt>
                  <c:pt idx="56">
                    <c:v>5837.2263370292976</c:v>
                  </c:pt>
                  <c:pt idx="57">
                    <c:v>6294.2504885311419</c:v>
                  </c:pt>
                  <c:pt idx="58">
                    <c:v>6416.0627198827769</c:v>
                  </c:pt>
                  <c:pt idx="59">
                    <c:v>6542.2556299432199</c:v>
                  </c:pt>
                  <c:pt idx="60">
                    <c:v>6670.0028884697595</c:v>
                  </c:pt>
                  <c:pt idx="61">
                    <c:v>7200.6140586583469</c:v>
                  </c:pt>
                  <c:pt idx="62">
                    <c:v>6936.4602234518561</c:v>
                  </c:pt>
                  <c:pt idx="63">
                    <c:v>7478.4254501341575</c:v>
                  </c:pt>
                  <c:pt idx="64">
                    <c:v>7622.0678161976339</c:v>
                  </c:pt>
                  <c:pt idx="65">
                    <c:v>7766.1854547289149</c:v>
                  </c:pt>
                  <c:pt idx="66">
                    <c:v>7912.939908648701</c:v>
                  </c:pt>
                  <c:pt idx="67">
                    <c:v>8533.3950799702834</c:v>
                  </c:pt>
                  <c:pt idx="68">
                    <c:v>8686.4215529298162</c:v>
                  </c:pt>
                  <c:pt idx="69">
                    <c:v>8839.6611688028515</c:v>
                  </c:pt>
                  <c:pt idx="70">
                    <c:v>8993.8916870954381</c:v>
                  </c:pt>
                  <c:pt idx="71">
                    <c:v>9686.6662581665587</c:v>
                  </c:pt>
                  <c:pt idx="72">
                    <c:v>9841.311912077821</c:v>
                  </c:pt>
                  <c:pt idx="73">
                    <c:v>9994.8857075516789</c:v>
                  </c:pt>
                  <c:pt idx="74">
                    <c:v>10750.274791940101</c:v>
                  </c:pt>
                  <c:pt idx="75">
                    <c:v>10898.381414975838</c:v>
                  </c:pt>
                  <c:pt idx="76">
                    <c:v>11709.520276140551</c:v>
                  </c:pt>
                  <c:pt idx="77">
                    <c:v>11842.516356544204</c:v>
                  </c:pt>
                  <c:pt idx="78">
                    <c:v>12701.860326022294</c:v>
                  </c:pt>
                  <c:pt idx="79">
                    <c:v>12809.239277812181</c:v>
                  </c:pt>
                  <c:pt idx="80">
                    <c:v>13698.636854728989</c:v>
                  </c:pt>
                  <c:pt idx="81">
                    <c:v>14627.38896951302</c:v>
                  </c:pt>
                  <c:pt idx="82">
                    <c:v>14661.742040678948</c:v>
                  </c:pt>
                  <c:pt idx="83">
                    <c:v>16572.127188708197</c:v>
                  </c:pt>
                  <c:pt idx="84">
                    <c:v>16504.261495438848</c:v>
                  </c:pt>
                  <c:pt idx="85">
                    <c:v>17421.102576170993</c:v>
                  </c:pt>
                  <c:pt idx="86">
                    <c:v>19480.525693146647</c:v>
                  </c:pt>
                  <c:pt idx="87">
                    <c:v>20348.241138809208</c:v>
                  </c:pt>
                  <c:pt idx="88">
                    <c:v>22457.631378140941</c:v>
                  </c:pt>
                  <c:pt idx="89">
                    <c:v>24538.857656918797</c:v>
                  </c:pt>
                  <c:pt idx="90">
                    <c:v>28149.660240483576</c:v>
                  </c:pt>
                  <c:pt idx="91">
                    <c:v>33620.860224514858</c:v>
                  </c:pt>
                  <c:pt idx="92">
                    <c:v>41112.855325438177</c:v>
                  </c:pt>
                  <c:pt idx="93">
                    <c:v>69251.780403421217</c:v>
                  </c:pt>
                </c:numCache>
              </c:numRef>
            </c:plus>
            <c:minus>
              <c:numRef>
                <c:f>b920_4!$J$9:$J$105</c:f>
                <c:numCache>
                  <c:formatCode>General</c:formatCode>
                  <c:ptCount val="97"/>
                  <c:pt idx="0">
                    <c:v>216.08718367172506</c:v>
                  </c:pt>
                  <c:pt idx="1">
                    <c:v>248.51569126890982</c:v>
                  </c:pt>
                  <c:pt idx="2">
                    <c:v>287.32355528095241</c:v>
                  </c:pt>
                  <c:pt idx="3">
                    <c:v>338.85703590291735</c:v>
                  </c:pt>
                  <c:pt idx="4">
                    <c:v>388.50376290363403</c:v>
                  </c:pt>
                  <c:pt idx="5">
                    <c:v>447.67850300602186</c:v>
                  </c:pt>
                  <c:pt idx="6">
                    <c:v>508.98905748186678</c:v>
                  </c:pt>
                  <c:pt idx="7">
                    <c:v>577.11345148558598</c:v>
                  </c:pt>
                  <c:pt idx="8">
                    <c:v>634.68174830804548</c:v>
                  </c:pt>
                  <c:pt idx="9">
                    <c:v>705.53067951492244</c:v>
                  </c:pt>
                  <c:pt idx="10">
                    <c:v>768.08217763812979</c:v>
                  </c:pt>
                  <c:pt idx="11">
                    <c:v>824.00798444347754</c:v>
                  </c:pt>
                  <c:pt idx="12">
                    <c:v>900.27906833315308</c:v>
                  </c:pt>
                  <c:pt idx="13">
                    <c:v>972.52221593099512</c:v>
                  </c:pt>
                  <c:pt idx="14">
                    <c:v>1039.7329941811142</c:v>
                  </c:pt>
                  <c:pt idx="15">
                    <c:v>1101.3949290622215</c:v>
                  </c:pt>
                  <c:pt idx="16">
                    <c:v>1196.6963178388942</c:v>
                  </c:pt>
                  <c:pt idx="17">
                    <c:v>1249.1766912314413</c:v>
                  </c:pt>
                  <c:pt idx="18">
                    <c:v>1338.2753071728043</c:v>
                  </c:pt>
                  <c:pt idx="19">
                    <c:v>1426.7593346680665</c:v>
                  </c:pt>
                  <c:pt idx="20">
                    <c:v>1513.3944784628584</c:v>
                  </c:pt>
                  <c:pt idx="21">
                    <c:v>1597.0164526423036</c:v>
                  </c:pt>
                  <c:pt idx="22">
                    <c:v>1677.5508512189122</c:v>
                  </c:pt>
                  <c:pt idx="23">
                    <c:v>1755.065991513542</c:v>
                  </c:pt>
                  <c:pt idx="24">
                    <c:v>1830.678912692432</c:v>
                  </c:pt>
                  <c:pt idx="25">
                    <c:v>1901.8297001828539</c:v>
                  </c:pt>
                  <c:pt idx="26">
                    <c:v>2040.2141051767398</c:v>
                  </c:pt>
                  <c:pt idx="27">
                    <c:v>2106.6788276986722</c:v>
                  </c:pt>
                  <c:pt idx="28">
                    <c:v>2170.3403606859438</c:v>
                  </c:pt>
                  <c:pt idx="29">
                    <c:v>2310.2095413599181</c:v>
                  </c:pt>
                  <c:pt idx="30">
                    <c:v>2366.8838000791607</c:v>
                  </c:pt>
                  <c:pt idx="31">
                    <c:v>2508.8952694853688</c:v>
                  </c:pt>
                  <c:pt idx="32">
                    <c:v>2560.2379639064484</c:v>
                  </c:pt>
                  <c:pt idx="33">
                    <c:v>2702.9927816575073</c:v>
                  </c:pt>
                  <c:pt idx="34">
                    <c:v>2748.0444313421845</c:v>
                  </c:pt>
                  <c:pt idx="35">
                    <c:v>2891.3548888561481</c:v>
                  </c:pt>
                  <c:pt idx="36">
                    <c:v>2930.5161708827745</c:v>
                  </c:pt>
                  <c:pt idx="37">
                    <c:v>3073.4243194547507</c:v>
                  </c:pt>
                  <c:pt idx="38">
                    <c:v>3219.6517042678556</c:v>
                  </c:pt>
                  <c:pt idx="39">
                    <c:v>3250.2483013223282</c:v>
                  </c:pt>
                  <c:pt idx="40">
                    <c:v>3396.4474910757767</c:v>
                  </c:pt>
                  <c:pt idx="41">
                    <c:v>3546.0844066552063</c:v>
                  </c:pt>
                  <c:pt idx="42">
                    <c:v>3699.1760288248306</c:v>
                  </c:pt>
                  <c:pt idx="43">
                    <c:v>3716.4412654724574</c:v>
                  </c:pt>
                  <c:pt idx="44">
                    <c:v>3869.5269148352068</c:v>
                  </c:pt>
                  <c:pt idx="45">
                    <c:v>4025.4736462925171</c:v>
                  </c:pt>
                  <c:pt idx="46">
                    <c:v>4184.3672427145193</c:v>
                  </c:pt>
                  <c:pt idx="47">
                    <c:v>4347.4436496215085</c:v>
                  </c:pt>
                  <c:pt idx="48">
                    <c:v>4350.5153533936982</c:v>
                  </c:pt>
                  <c:pt idx="49">
                    <c:v>4513.7884645422391</c:v>
                  </c:pt>
                  <c:pt idx="50">
                    <c:v>4680.9822510429603</c:v>
                  </c:pt>
                  <c:pt idx="51">
                    <c:v>4852.3812060417486</c:v>
                  </c:pt>
                  <c:pt idx="52">
                    <c:v>5028.3149134456462</c:v>
                  </c:pt>
                  <c:pt idx="53">
                    <c:v>5209.1588298210854</c:v>
                  </c:pt>
                  <c:pt idx="54">
                    <c:v>5198.7198733481682</c:v>
                  </c:pt>
                  <c:pt idx="55">
                    <c:v>5380.8418509946241</c:v>
                  </c:pt>
                  <c:pt idx="56">
                    <c:v>5569.1667037273101</c:v>
                  </c:pt>
                  <c:pt idx="57">
                    <c:v>5764.2590036705442</c:v>
                  </c:pt>
                  <c:pt idx="58">
                    <c:v>5964.5509155566078</c:v>
                  </c:pt>
                  <c:pt idx="59">
                    <c:v>6171.7493563451617</c:v>
                  </c:pt>
                  <c:pt idx="60">
                    <c:v>6387.7053988690723</c:v>
                  </c:pt>
                  <c:pt idx="61">
                    <c:v>6610.9812129736292</c:v>
                  </c:pt>
                  <c:pt idx="62">
                    <c:v>6843.5901723963643</c:v>
                  </c:pt>
                  <c:pt idx="63">
                    <c:v>6823.7219212714172</c:v>
                  </c:pt>
                  <c:pt idx="64">
                    <c:v>7066.0472198833131</c:v>
                  </c:pt>
                  <c:pt idx="65">
                    <c:v>7319.6304357160243</c:v>
                  </c:pt>
                  <c:pt idx="66">
                    <c:v>7585.798584844064</c:v>
                  </c:pt>
                  <c:pt idx="67">
                    <c:v>7864.9052215302318</c:v>
                  </c:pt>
                  <c:pt idx="68">
                    <c:v>8160.9391564021353</c:v>
                  </c:pt>
                  <c:pt idx="69">
                    <c:v>8473.5253762016928</c:v>
                  </c:pt>
                  <c:pt idx="70">
                    <c:v>8477.05181837698</c:v>
                  </c:pt>
                  <c:pt idx="71">
                    <c:v>8814.8770458473482</c:v>
                  </c:pt>
                  <c:pt idx="72">
                    <c:v>9177.3809234897162</c:v>
                  </c:pt>
                  <c:pt idx="73">
                    <c:v>9565.5433207556362</c:v>
                  </c:pt>
                  <c:pt idx="74">
                    <c:v>9983.1160166868322</c:v>
                  </c:pt>
                  <c:pt idx="75">
                    <c:v>10044.158432648299</c:v>
                  </c:pt>
                  <c:pt idx="76">
                    <c:v>10514.696471362911</c:v>
                  </c:pt>
                  <c:pt idx="77">
                    <c:v>11030.822803569632</c:v>
                  </c:pt>
                  <c:pt idx="78">
                    <c:v>11597.562195692492</c:v>
                  </c:pt>
                  <c:pt idx="79">
                    <c:v>11761.892711450648</c:v>
                  </c:pt>
                  <c:pt idx="80">
                    <c:v>12431.826812862946</c:v>
                  </c:pt>
                  <c:pt idx="81">
                    <c:v>13184.450139077411</c:v>
                  </c:pt>
                  <c:pt idx="82">
                    <c:v>13505.74485335411</c:v>
                  </c:pt>
                  <c:pt idx="83">
                    <c:v>13896.380155531586</c:v>
                  </c:pt>
                  <c:pt idx="84">
                    <c:v>14938.793825054465</c:v>
                  </c:pt>
                  <c:pt idx="85">
                    <c:v>15551.986724285885</c:v>
                  </c:pt>
                  <c:pt idx="86">
                    <c:v>16316.672913228711</c:v>
                  </c:pt>
                  <c:pt idx="87">
                    <c:v>17964.031501337773</c:v>
                  </c:pt>
                  <c:pt idx="88">
                    <c:v>19269.080063215988</c:v>
                  </c:pt>
                  <c:pt idx="89">
                    <c:v>20227.425922054714</c:v>
                  </c:pt>
                  <c:pt idx="90">
                    <c:v>22579.028096141366</c:v>
                  </c:pt>
                  <c:pt idx="91">
                    <c:v>25129.663962841474</c:v>
                  </c:pt>
                  <c:pt idx="92">
                    <c:v>29677.647937707847</c:v>
                  </c:pt>
                  <c:pt idx="93">
                    <c:v>37167.279342202477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b920_4!$A$9:$A$105</c:f>
              <c:numCache>
                <c:formatCode>General</c:formatCode>
                <c:ptCount val="97"/>
                <c:pt idx="0">
                  <c:v>-14.6</c:v>
                </c:pt>
                <c:pt idx="1">
                  <c:v>-15.46</c:v>
                </c:pt>
                <c:pt idx="2">
                  <c:v>-15.85</c:v>
                </c:pt>
                <c:pt idx="3">
                  <c:v>-16.13</c:v>
                </c:pt>
                <c:pt idx="4">
                  <c:v>-16.2</c:v>
                </c:pt>
                <c:pt idx="5">
                  <c:v>-16.5</c:v>
                </c:pt>
                <c:pt idx="6">
                  <c:v>-16.62</c:v>
                </c:pt>
                <c:pt idx="7">
                  <c:v>-17.350000000000001</c:v>
                </c:pt>
                <c:pt idx="8">
                  <c:v>-17.7</c:v>
                </c:pt>
                <c:pt idx="9">
                  <c:v>-17.88</c:v>
                </c:pt>
                <c:pt idx="10">
                  <c:v>-18.28</c:v>
                </c:pt>
                <c:pt idx="11">
                  <c:v>-18.39</c:v>
                </c:pt>
                <c:pt idx="12">
                  <c:v>-18.440000000000001</c:v>
                </c:pt>
                <c:pt idx="13">
                  <c:v>-18.5</c:v>
                </c:pt>
                <c:pt idx="14">
                  <c:v>-18.649999999999999</c:v>
                </c:pt>
                <c:pt idx="15">
                  <c:v>-18.66</c:v>
                </c:pt>
                <c:pt idx="16">
                  <c:v>-18.66</c:v>
                </c:pt>
                <c:pt idx="17">
                  <c:v>-19.010000000000002</c:v>
                </c:pt>
                <c:pt idx="18">
                  <c:v>-19.170000000000002</c:v>
                </c:pt>
                <c:pt idx="19">
                  <c:v>-19.190000000000001</c:v>
                </c:pt>
                <c:pt idx="20">
                  <c:v>-19.309999999999999</c:v>
                </c:pt>
                <c:pt idx="21">
                  <c:v>-19.309999999999999</c:v>
                </c:pt>
                <c:pt idx="22">
                  <c:v>-19.39</c:v>
                </c:pt>
                <c:pt idx="23">
                  <c:v>-19.41</c:v>
                </c:pt>
                <c:pt idx="24">
                  <c:v>-19.46</c:v>
                </c:pt>
                <c:pt idx="25">
                  <c:v>-19.46</c:v>
                </c:pt>
                <c:pt idx="26">
                  <c:v>-19.53</c:v>
                </c:pt>
                <c:pt idx="27">
                  <c:v>-19.63</c:v>
                </c:pt>
                <c:pt idx="28">
                  <c:v>-19.670000000000002</c:v>
                </c:pt>
                <c:pt idx="29">
                  <c:v>-19.73</c:v>
                </c:pt>
                <c:pt idx="30">
                  <c:v>-19.73</c:v>
                </c:pt>
                <c:pt idx="31">
                  <c:v>-19.920000000000002</c:v>
                </c:pt>
                <c:pt idx="32">
                  <c:v>-19.96</c:v>
                </c:pt>
                <c:pt idx="33">
                  <c:v>-20.07</c:v>
                </c:pt>
                <c:pt idx="34">
                  <c:v>-20.14</c:v>
                </c:pt>
                <c:pt idx="35">
                  <c:v>-20.32</c:v>
                </c:pt>
                <c:pt idx="36">
                  <c:v>-20.32</c:v>
                </c:pt>
                <c:pt idx="37">
                  <c:v>-20.440000000000001</c:v>
                </c:pt>
                <c:pt idx="38">
                  <c:v>-20.51</c:v>
                </c:pt>
                <c:pt idx="39">
                  <c:v>-20.53</c:v>
                </c:pt>
                <c:pt idx="40">
                  <c:v>-20.54</c:v>
                </c:pt>
                <c:pt idx="41">
                  <c:v>-20.69</c:v>
                </c:pt>
                <c:pt idx="42">
                  <c:v>-20.71</c:v>
                </c:pt>
                <c:pt idx="43">
                  <c:v>-20.74</c:v>
                </c:pt>
                <c:pt idx="44">
                  <c:v>-20.76</c:v>
                </c:pt>
                <c:pt idx="45">
                  <c:v>-20.79</c:v>
                </c:pt>
                <c:pt idx="46">
                  <c:v>-20.85</c:v>
                </c:pt>
                <c:pt idx="47">
                  <c:v>-20.87</c:v>
                </c:pt>
                <c:pt idx="48">
                  <c:v>-20.87</c:v>
                </c:pt>
                <c:pt idx="49">
                  <c:v>-20.97</c:v>
                </c:pt>
                <c:pt idx="50">
                  <c:v>-20.97</c:v>
                </c:pt>
                <c:pt idx="51">
                  <c:v>-20.97</c:v>
                </c:pt>
                <c:pt idx="52">
                  <c:v>-21.01</c:v>
                </c:pt>
                <c:pt idx="53">
                  <c:v>-21.01</c:v>
                </c:pt>
                <c:pt idx="54">
                  <c:v>-21.03</c:v>
                </c:pt>
                <c:pt idx="55">
                  <c:v>-21.06</c:v>
                </c:pt>
                <c:pt idx="56">
                  <c:v>-21.16</c:v>
                </c:pt>
                <c:pt idx="57">
                  <c:v>-21.16</c:v>
                </c:pt>
                <c:pt idx="58">
                  <c:v>-21.28</c:v>
                </c:pt>
                <c:pt idx="59">
                  <c:v>-21.3</c:v>
                </c:pt>
                <c:pt idx="60">
                  <c:v>-21.3</c:v>
                </c:pt>
                <c:pt idx="61">
                  <c:v>-21.31</c:v>
                </c:pt>
                <c:pt idx="62">
                  <c:v>-21.31</c:v>
                </c:pt>
                <c:pt idx="63">
                  <c:v>-21.33</c:v>
                </c:pt>
                <c:pt idx="64">
                  <c:v>-21.34</c:v>
                </c:pt>
                <c:pt idx="65">
                  <c:v>-21.35</c:v>
                </c:pt>
                <c:pt idx="66">
                  <c:v>-21.38</c:v>
                </c:pt>
                <c:pt idx="67">
                  <c:v>-21.4</c:v>
                </c:pt>
                <c:pt idx="68">
                  <c:v>-21.67</c:v>
                </c:pt>
                <c:pt idx="69">
                  <c:v>-21.67</c:v>
                </c:pt>
                <c:pt idx="70">
                  <c:v>-21.75</c:v>
                </c:pt>
                <c:pt idx="71">
                  <c:v>-21.77</c:v>
                </c:pt>
                <c:pt idx="72">
                  <c:v>-21.77</c:v>
                </c:pt>
                <c:pt idx="73">
                  <c:v>-21.77</c:v>
                </c:pt>
                <c:pt idx="74">
                  <c:v>-21.81</c:v>
                </c:pt>
                <c:pt idx="75">
                  <c:v>-21.81</c:v>
                </c:pt>
                <c:pt idx="76">
                  <c:v>-21.86</c:v>
                </c:pt>
                <c:pt idx="77">
                  <c:v>-21.86</c:v>
                </c:pt>
                <c:pt idx="78">
                  <c:v>-21.86</c:v>
                </c:pt>
                <c:pt idx="79">
                  <c:v>-21.95</c:v>
                </c:pt>
                <c:pt idx="80">
                  <c:v>-22.07</c:v>
                </c:pt>
                <c:pt idx="81">
                  <c:v>-22.19</c:v>
                </c:pt>
                <c:pt idx="82">
                  <c:v>-22.22</c:v>
                </c:pt>
                <c:pt idx="83">
                  <c:v>-22.22</c:v>
                </c:pt>
                <c:pt idx="84">
                  <c:v>-22.33</c:v>
                </c:pt>
                <c:pt idx="85">
                  <c:v>-22.47</c:v>
                </c:pt>
                <c:pt idx="86">
                  <c:v>-22.5</c:v>
                </c:pt>
                <c:pt idx="87">
                  <c:v>-22.54</c:v>
                </c:pt>
                <c:pt idx="88">
                  <c:v>-22.54</c:v>
                </c:pt>
                <c:pt idx="89">
                  <c:v>-22.61</c:v>
                </c:pt>
                <c:pt idx="90">
                  <c:v>-22.68</c:v>
                </c:pt>
                <c:pt idx="91">
                  <c:v>-22.77</c:v>
                </c:pt>
                <c:pt idx="92">
                  <c:v>-23.18</c:v>
                </c:pt>
                <c:pt idx="93">
                  <c:v>-23.18</c:v>
                </c:pt>
              </c:numCache>
            </c:numRef>
          </c:xVal>
          <c:yVal>
            <c:numRef>
              <c:f>b920_4!$D$9:$D$105</c:f>
              <c:numCache>
                <c:formatCode>0.00E+00</c:formatCode>
                <c:ptCount val="97"/>
                <c:pt idx="0">
                  <c:v>383.70224647387596</c:v>
                </c:pt>
                <c:pt idx="1">
                  <c:v>586.52321138377226</c:v>
                </c:pt>
                <c:pt idx="2">
                  <c:v>800.48360463005395</c:v>
                </c:pt>
                <c:pt idx="3">
                  <c:v>1019.0750805048388</c:v>
                </c:pt>
                <c:pt idx="4">
                  <c:v>1246.9711625632501</c:v>
                </c:pt>
                <c:pt idx="5">
                  <c:v>1468.6143089399841</c:v>
                </c:pt>
                <c:pt idx="6">
                  <c:v>1699.3086984917561</c:v>
                </c:pt>
                <c:pt idx="7">
                  <c:v>1902.9169892103394</c:v>
                </c:pt>
                <c:pt idx="8">
                  <c:v>2123.7771486241218</c:v>
                </c:pt>
                <c:pt idx="9">
                  <c:v>2356.2067956864271</c:v>
                </c:pt>
                <c:pt idx="10">
                  <c:v>2574.7662434817316</c:v>
                </c:pt>
                <c:pt idx="11">
                  <c:v>2815.9523592085411</c:v>
                </c:pt>
                <c:pt idx="12">
                  <c:v>3064.6796876324115</c:v>
                </c:pt>
                <c:pt idx="13">
                  <c:v>3315.6179933805233</c:v>
                </c:pt>
                <c:pt idx="14">
                  <c:v>3561.9734653470932</c:v>
                </c:pt>
                <c:pt idx="15">
                  <c:v>3823.3404454367696</c:v>
                </c:pt>
                <c:pt idx="16">
                  <c:v>4088.9139797798653</c:v>
                </c:pt>
                <c:pt idx="17">
                  <c:v>4325.5464476261504</c:v>
                </c:pt>
                <c:pt idx="18">
                  <c:v>4581.8451485082487</c:v>
                </c:pt>
                <c:pt idx="19">
                  <c:v>4855.8775067371716</c:v>
                </c:pt>
                <c:pt idx="20">
                  <c:v>5122.8228022861758</c:v>
                </c:pt>
                <c:pt idx="21">
                  <c:v>5406.463103092964</c:v>
                </c:pt>
                <c:pt idx="22">
                  <c:v>5685.1079286305385</c:v>
                </c:pt>
                <c:pt idx="23">
                  <c:v>5974.4149353059029</c:v>
                </c:pt>
                <c:pt idx="24">
                  <c:v>6264.384273859966</c:v>
                </c:pt>
                <c:pt idx="25">
                  <c:v>6564.3497442697453</c:v>
                </c:pt>
                <c:pt idx="26">
                  <c:v>6860.4803272245654</c:v>
                </c:pt>
                <c:pt idx="27">
                  <c:v>7157.23278196098</c:v>
                </c:pt>
                <c:pt idx="28">
                  <c:v>7465.7666321854322</c:v>
                </c:pt>
                <c:pt idx="29">
                  <c:v>7776.4686983135343</c:v>
                </c:pt>
                <c:pt idx="30">
                  <c:v>8099.6882040598857</c:v>
                </c:pt>
                <c:pt idx="31">
                  <c:v>8402.871242037354</c:v>
                </c:pt>
                <c:pt idx="32">
                  <c:v>8730.9206883085662</c:v>
                </c:pt>
                <c:pt idx="33">
                  <c:v>9054.3275957190563</c:v>
                </c:pt>
                <c:pt idx="34">
                  <c:v>9388.6756148082204</c:v>
                </c:pt>
                <c:pt idx="35">
                  <c:v>9711.4978157314017</c:v>
                </c:pt>
                <c:pt idx="36">
                  <c:v>10067.869579486305</c:v>
                </c:pt>
                <c:pt idx="37">
                  <c:v>10411.043541812422</c:v>
                </c:pt>
                <c:pt idx="38">
                  <c:v>10768.321623557027</c:v>
                </c:pt>
                <c:pt idx="39">
                  <c:v>11140.557414098888</c:v>
                </c:pt>
                <c:pt idx="40">
                  <c:v>11521.376909360864</c:v>
                </c:pt>
                <c:pt idx="41">
                  <c:v>11884.658975263255</c:v>
                </c:pt>
                <c:pt idx="42">
                  <c:v>12278.132161318084</c:v>
                </c:pt>
                <c:pt idx="43">
                  <c:v>12677.452522406273</c:v>
                </c:pt>
                <c:pt idx="44">
                  <c:v>13086.587299327606</c:v>
                </c:pt>
                <c:pt idx="45">
                  <c:v>13502.16458781471</c:v>
                </c:pt>
                <c:pt idx="46">
                  <c:v>13920.649235471439</c:v>
                </c:pt>
                <c:pt idx="47">
                  <c:v>14355.7093456438</c:v>
                </c:pt>
                <c:pt idx="48">
                  <c:v>14804.054378507977</c:v>
                </c:pt>
                <c:pt idx="49">
                  <c:v>15242.604132566108</c:v>
                </c:pt>
                <c:pt idx="50">
                  <c:v>15711.10116363329</c:v>
                </c:pt>
                <c:pt idx="51">
                  <c:v>16190.369179449344</c:v>
                </c:pt>
                <c:pt idx="52">
                  <c:v>16672.85398588383</c:v>
                </c:pt>
                <c:pt idx="53">
                  <c:v>17175.221439539881</c:v>
                </c:pt>
                <c:pt idx="54">
                  <c:v>17685.919752071779</c:v>
                </c:pt>
                <c:pt idx="55">
                  <c:v>18207.558859837041</c:v>
                </c:pt>
                <c:pt idx="56">
                  <c:v>18728.028143653526</c:v>
                </c:pt>
                <c:pt idx="57">
                  <c:v>19283.987504760466</c:v>
                </c:pt>
                <c:pt idx="58">
                  <c:v>19828.897002403144</c:v>
                </c:pt>
                <c:pt idx="59">
                  <c:v>20411.689460723683</c:v>
                </c:pt>
                <c:pt idx="60">
                  <c:v>21015.99961393571</c:v>
                </c:pt>
                <c:pt idx="61">
                  <c:v>21636.093003351416</c:v>
                </c:pt>
                <c:pt idx="62">
                  <c:v>22277.597172705409</c:v>
                </c:pt>
                <c:pt idx="63">
                  <c:v>22934.928310076761</c:v>
                </c:pt>
                <c:pt idx="64">
                  <c:v>23616.222474577888</c:v>
                </c:pt>
                <c:pt idx="65">
                  <c:v>24320.684843281062</c:v>
                </c:pt>
                <c:pt idx="66">
                  <c:v>25045.317780549827</c:v>
                </c:pt>
                <c:pt idx="67">
                  <c:v>25798.824715429793</c:v>
                </c:pt>
                <c:pt idx="68">
                  <c:v>26519.309309135413</c:v>
                </c:pt>
                <c:pt idx="69">
                  <c:v>27336.952949517101</c:v>
                </c:pt>
                <c:pt idx="70">
                  <c:v>28167.059073119864</c:v>
                </c:pt>
                <c:pt idx="71">
                  <c:v>29048.984350901141</c:v>
                </c:pt>
                <c:pt idx="72">
                  <c:v>29975.680936650457</c:v>
                </c:pt>
                <c:pt idx="73">
                  <c:v>30945.494891477636</c:v>
                </c:pt>
                <c:pt idx="74">
                  <c:v>31951.868409663683</c:v>
                </c:pt>
                <c:pt idx="75">
                  <c:v>33021.192054705505</c:v>
                </c:pt>
                <c:pt idx="76">
                  <c:v>34134.665004201808</c:v>
                </c:pt>
                <c:pt idx="77">
                  <c:v>35326.260205132719</c:v>
                </c:pt>
                <c:pt idx="78">
                  <c:v>36590.116277433786</c:v>
                </c:pt>
                <c:pt idx="79">
                  <c:v>37910.311130294809</c:v>
                </c:pt>
                <c:pt idx="80">
                  <c:v>39313.643587575301</c:v>
                </c:pt>
                <c:pt idx="81">
                  <c:v>40822.059864465431</c:v>
                </c:pt>
                <c:pt idx="82">
                  <c:v>42481.346342886827</c:v>
                </c:pt>
                <c:pt idx="83">
                  <c:v>44295.293446764794</c:v>
                </c:pt>
                <c:pt idx="84">
                  <c:v>46246.958463809009</c:v>
                </c:pt>
                <c:pt idx="85">
                  <c:v>48396.441364227729</c:v>
                </c:pt>
                <c:pt idx="86">
                  <c:v>50841.509284448759</c:v>
                </c:pt>
                <c:pt idx="87">
                  <c:v>53611.24940988965</c:v>
                </c:pt>
                <c:pt idx="88">
                  <c:v>56824.865708213503</c:v>
                </c:pt>
                <c:pt idx="89">
                  <c:v>60600.73687684194</c:v>
                </c:pt>
                <c:pt idx="90">
                  <c:v>65226.992040420118</c:v>
                </c:pt>
                <c:pt idx="91">
                  <c:v>71190.392577689898</c:v>
                </c:pt>
                <c:pt idx="92">
                  <c:v>79473.638786015377</c:v>
                </c:pt>
                <c:pt idx="93">
                  <c:v>93923.844773305565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39480"/>
        <c:axId val="430239872"/>
      </c:scatterChart>
      <c:valAx>
        <c:axId val="430239480"/>
        <c:scaling>
          <c:orientation val="minMax"/>
          <c:min val="-3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47251313340809425"/>
              <c:y val="0.9358072177312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0239872"/>
        <c:crosses val="autoZero"/>
        <c:crossBetween val="midCat"/>
      </c:valAx>
      <c:valAx>
        <c:axId val="430239872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INP per standard</a:t>
                </a:r>
                <a:r>
                  <a:rPr lang="en-GB" sz="10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cubic metre of air</a:t>
                </a:r>
                <a:endParaRPr lang="en-GB" sz="105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7557085609321805E-2"/>
              <c:y val="0.20565776795210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0239480"/>
        <c:crossesAt val="-35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0749427598146"/>
          <c:y val="2.8534376775100703E-2"/>
          <c:w val="0.82547666648051976"/>
          <c:h val="0.838060726109427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5E92D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b920_6!$K$9:$K$105</c:f>
                <c:numCache>
                  <c:formatCode>General</c:formatCode>
                  <c:ptCount val="97"/>
                  <c:pt idx="0">
                    <c:v>72.124246530506866</c:v>
                  </c:pt>
                  <c:pt idx="1">
                    <c:v>91.408266209165603</c:v>
                  </c:pt>
                  <c:pt idx="2">
                    <c:v>123.06289472458302</c:v>
                  </c:pt>
                  <c:pt idx="3">
                    <c:v>141.6974392679773</c:v>
                  </c:pt>
                  <c:pt idx="4">
                    <c:v>164.02478273806165</c:v>
                  </c:pt>
                  <c:pt idx="5">
                    <c:v>186.61237917843044</c:v>
                  </c:pt>
                  <c:pt idx="6">
                    <c:v>218.5267665149656</c:v>
                  </c:pt>
                  <c:pt idx="7">
                    <c:v>232.36010616625771</c:v>
                  </c:pt>
                  <c:pt idx="8">
                    <c:v>266.39609419486607</c:v>
                  </c:pt>
                  <c:pt idx="9">
                    <c:v>292.56130142202738</c:v>
                  </c:pt>
                  <c:pt idx="10">
                    <c:v>306.69701530290359</c:v>
                  </c:pt>
                  <c:pt idx="11">
                    <c:v>343.57240528809365</c:v>
                  </c:pt>
                  <c:pt idx="12">
                    <c:v>366.2319219190461</c:v>
                  </c:pt>
                  <c:pt idx="13">
                    <c:v>393.35387454740749</c:v>
                  </c:pt>
                  <c:pt idx="14">
                    <c:v>424.83814363815947</c:v>
                  </c:pt>
                  <c:pt idx="15">
                    <c:v>460.79076172510122</c:v>
                  </c:pt>
                  <c:pt idx="16">
                    <c:v>475.0066332318134</c:v>
                  </c:pt>
                  <c:pt idx="17">
                    <c:v>519.93640607491466</c:v>
                  </c:pt>
                  <c:pt idx="18">
                    <c:v>539.65475942999672</c:v>
                  </c:pt>
                  <c:pt idx="19">
                    <c:v>562.19011861051638</c:v>
                  </c:pt>
                  <c:pt idx="20">
                    <c:v>587.33065660274838</c:v>
                  </c:pt>
                  <c:pt idx="21">
                    <c:v>614.93273199372118</c:v>
                  </c:pt>
                  <c:pt idx="22">
                    <c:v>645.32041316708273</c:v>
                  </c:pt>
                  <c:pt idx="23">
                    <c:v>678.87274686087562</c:v>
                  </c:pt>
                  <c:pt idx="24">
                    <c:v>715.20568394661416</c:v>
                  </c:pt>
                  <c:pt idx="25">
                    <c:v>755.2304496295925</c:v>
                  </c:pt>
                  <c:pt idx="26">
                    <c:v>798.21578804925173</c:v>
                  </c:pt>
                  <c:pt idx="27">
                    <c:v>800.54053174863384</c:v>
                  </c:pt>
                  <c:pt idx="28">
                    <c:v>848.38869929342377</c:v>
                  </c:pt>
                  <c:pt idx="29">
                    <c:v>900.76283113433487</c:v>
                  </c:pt>
                  <c:pt idx="30">
                    <c:v>957.91878266813114</c:v>
                  </c:pt>
                  <c:pt idx="31">
                    <c:v>964.18725379895284</c:v>
                  </c:pt>
                  <c:pt idx="32">
                    <c:v>972.70771200970717</c:v>
                  </c:pt>
                  <c:pt idx="33">
                    <c:v>1036.6167985727122</c:v>
                  </c:pt>
                  <c:pt idx="34">
                    <c:v>1047.3815438701686</c:v>
                  </c:pt>
                  <c:pt idx="35">
                    <c:v>1118.1899895884346</c:v>
                  </c:pt>
                  <c:pt idx="36">
                    <c:v>1131.5924181856144</c:v>
                  </c:pt>
                  <c:pt idx="37">
                    <c:v>1210.124255526232</c:v>
                  </c:pt>
                  <c:pt idx="38">
                    <c:v>1225.8242748920645</c:v>
                  </c:pt>
                  <c:pt idx="39">
                    <c:v>1313.4004217731645</c:v>
                  </c:pt>
                  <c:pt idx="40">
                    <c:v>1331.5491364425566</c:v>
                  </c:pt>
                  <c:pt idx="41">
                    <c:v>1351.1971530588894</c:v>
                  </c:pt>
                  <c:pt idx="42">
                    <c:v>1372.2873430568397</c:v>
                  </c:pt>
                  <c:pt idx="43">
                    <c:v>1472.4606717079719</c:v>
                  </c:pt>
                  <c:pt idx="44">
                    <c:v>1496.1621909382679</c:v>
                  </c:pt>
                  <c:pt idx="45">
                    <c:v>1521.0054397925328</c:v>
                  </c:pt>
                  <c:pt idx="46">
                    <c:v>1634.9869912179797</c:v>
                  </c:pt>
                  <c:pt idx="47">
                    <c:v>1662.4925386447414</c:v>
                  </c:pt>
                  <c:pt idx="48">
                    <c:v>1691.7007419925255</c:v>
                  </c:pt>
                  <c:pt idx="49">
                    <c:v>1722.104690903054</c:v>
                  </c:pt>
                  <c:pt idx="50">
                    <c:v>1853.3470609909734</c:v>
                  </c:pt>
                  <c:pt idx="51">
                    <c:v>1886.6796832182924</c:v>
                  </c:pt>
                  <c:pt idx="52">
                    <c:v>1921.3225537715698</c:v>
                  </c:pt>
                  <c:pt idx="53">
                    <c:v>1957.1969375973977</c:v>
                  </c:pt>
                  <c:pt idx="54">
                    <c:v>2109.2769163341272</c:v>
                  </c:pt>
                  <c:pt idx="55">
                    <c:v>2148.2024568903021</c:v>
                  </c:pt>
                  <c:pt idx="56">
                    <c:v>2188.4237707091434</c:v>
                  </c:pt>
                  <c:pt idx="57">
                    <c:v>2229.404267153599</c:v>
                  </c:pt>
                  <c:pt idx="58">
                    <c:v>2271.9258057005304</c:v>
                  </c:pt>
                  <c:pt idx="59">
                    <c:v>2449.0880596144539</c:v>
                  </c:pt>
                  <c:pt idx="60">
                    <c:v>2494.5453583478757</c:v>
                  </c:pt>
                  <c:pt idx="61">
                    <c:v>2540.5835082044055</c:v>
                  </c:pt>
                  <c:pt idx="62">
                    <c:v>2587.5376970463076</c:v>
                  </c:pt>
                  <c:pt idx="63">
                    <c:v>2635.7180552961927</c:v>
                  </c:pt>
                  <c:pt idx="64">
                    <c:v>2839.9668082250855</c:v>
                  </c:pt>
                  <c:pt idx="65">
                    <c:v>2890.0633382836818</c:v>
                  </c:pt>
                  <c:pt idx="66">
                    <c:v>2940.649366059738</c:v>
                  </c:pt>
                  <c:pt idx="67">
                    <c:v>3168.9571551512345</c:v>
                  </c:pt>
                  <c:pt idx="68">
                    <c:v>3220.6512131755089</c:v>
                  </c:pt>
                  <c:pt idx="69">
                    <c:v>3271.8415962628401</c:v>
                  </c:pt>
                  <c:pt idx="70">
                    <c:v>3323.2714106035596</c:v>
                  </c:pt>
                  <c:pt idx="71">
                    <c:v>3573.9781978116253</c:v>
                  </c:pt>
                  <c:pt idx="72">
                    <c:v>3624.1290605895483</c:v>
                  </c:pt>
                  <c:pt idx="73">
                    <c:v>3894.6850428722319</c:v>
                  </c:pt>
                  <c:pt idx="74">
                    <c:v>3940.721458169141</c:v>
                  </c:pt>
                  <c:pt idx="75">
                    <c:v>4228.4412312259819</c:v>
                  </c:pt>
                  <c:pt idx="76">
                    <c:v>4268.4040406342938</c:v>
                  </c:pt>
                  <c:pt idx="77">
                    <c:v>4568.7667673630667</c:v>
                  </c:pt>
                  <c:pt idx="78">
                    <c:v>4597.9163457921568</c:v>
                  </c:pt>
                  <c:pt idx="79">
                    <c:v>4904.2041779974825</c:v>
                  </c:pt>
                  <c:pt idx="80">
                    <c:v>5221.6591023962455</c:v>
                  </c:pt>
                  <c:pt idx="81">
                    <c:v>5546.1329470080937</c:v>
                  </c:pt>
                  <c:pt idx="82">
                    <c:v>5872.7294417037328</c:v>
                  </c:pt>
                  <c:pt idx="83">
                    <c:v>6195.4297422211775</c:v>
                  </c:pt>
                  <c:pt idx="84">
                    <c:v>6505.4555127297699</c:v>
                  </c:pt>
                  <c:pt idx="85">
                    <c:v>7228.9294817578775</c:v>
                  </c:pt>
                  <c:pt idx="86">
                    <c:v>7973.4850874496778</c:v>
                  </c:pt>
                  <c:pt idx="87">
                    <c:v>8706.1306661133112</c:v>
                  </c:pt>
                  <c:pt idx="88">
                    <c:v>9978.9039119415138</c:v>
                  </c:pt>
                  <c:pt idx="89">
                    <c:v>11905.649285330997</c:v>
                  </c:pt>
                  <c:pt idx="90">
                    <c:v>15435.862081168656</c:v>
                  </c:pt>
                  <c:pt idx="91">
                    <c:v>24429.412895317873</c:v>
                  </c:pt>
                </c:numCache>
              </c:numRef>
            </c:plus>
            <c:minus>
              <c:numRef>
                <c:f>b920_6!$J$9:$J$105</c:f>
                <c:numCache>
                  <c:formatCode>General</c:formatCode>
                  <c:ptCount val="97"/>
                  <c:pt idx="0">
                    <c:v>77.189852002498426</c:v>
                  </c:pt>
                  <c:pt idx="1">
                    <c:v>88.479104000755342</c:v>
                  </c:pt>
                  <c:pt idx="2">
                    <c:v>106.50375513085577</c:v>
                  </c:pt>
                  <c:pt idx="3">
                    <c:v>120.88689986533055</c:v>
                  </c:pt>
                  <c:pt idx="4">
                    <c:v>138.55661655549613</c:v>
                  </c:pt>
                  <c:pt idx="5">
                    <c:v>159.94566745054431</c:v>
                  </c:pt>
                  <c:pt idx="6">
                    <c:v>182.09461144090631</c:v>
                  </c:pt>
                  <c:pt idx="7">
                    <c:v>206.30289629815613</c:v>
                  </c:pt>
                  <c:pt idx="8">
                    <c:v>226.88809564735433</c:v>
                  </c:pt>
                  <c:pt idx="9">
                    <c:v>252.11373961278011</c:v>
                  </c:pt>
                  <c:pt idx="10">
                    <c:v>274.82365551205544</c:v>
                  </c:pt>
                  <c:pt idx="11">
                    <c:v>294.95004496173829</c:v>
                  </c:pt>
                  <c:pt idx="12">
                    <c:v>322.48014462681692</c:v>
                  </c:pt>
                  <c:pt idx="13">
                    <c:v>348.34677115795631</c:v>
                  </c:pt>
                  <c:pt idx="14">
                    <c:v>372.50156791882188</c:v>
                  </c:pt>
                  <c:pt idx="15">
                    <c:v>394.76527058301377</c:v>
                  </c:pt>
                  <c:pt idx="16">
                    <c:v>429.10042182652813</c:v>
                  </c:pt>
                  <c:pt idx="17">
                    <c:v>463.61055223765732</c:v>
                  </c:pt>
                  <c:pt idx="18">
                    <c:v>480.19464075920615</c:v>
                  </c:pt>
                  <c:pt idx="19">
                    <c:v>511.99542019814464</c:v>
                  </c:pt>
                  <c:pt idx="20">
                    <c:v>543.20294070778755</c:v>
                  </c:pt>
                  <c:pt idx="21">
                    <c:v>573.74936066275188</c:v>
                  </c:pt>
                  <c:pt idx="22">
                    <c:v>602.93405120600357</c:v>
                  </c:pt>
                  <c:pt idx="23">
                    <c:v>631.11310686914123</c:v>
                  </c:pt>
                  <c:pt idx="24">
                    <c:v>658.34532130811078</c:v>
                  </c:pt>
                  <c:pt idx="25">
                    <c:v>684.39446342645761</c:v>
                  </c:pt>
                  <c:pt idx="26">
                    <c:v>734.87472364326891</c:v>
                  </c:pt>
                  <c:pt idx="27">
                    <c:v>759.0492814117224</c:v>
                  </c:pt>
                  <c:pt idx="28">
                    <c:v>782.29544656162193</c:v>
                  </c:pt>
                  <c:pt idx="29">
                    <c:v>833.22467256337984</c:v>
                  </c:pt>
                  <c:pt idx="30">
                    <c:v>854.12726386881297</c:v>
                  </c:pt>
                  <c:pt idx="31">
                    <c:v>874.26615826408465</c:v>
                  </c:pt>
                  <c:pt idx="32">
                    <c:v>924.81307888312324</c:v>
                  </c:pt>
                  <c:pt idx="33">
                    <c:v>976.80368705186731</c:v>
                  </c:pt>
                  <c:pt idx="34">
                    <c:v>993.86746388132178</c:v>
                  </c:pt>
                  <c:pt idx="35">
                    <c:v>1046.2796788462726</c:v>
                  </c:pt>
                  <c:pt idx="36">
                    <c:v>1061.0264896963361</c:v>
                  </c:pt>
                  <c:pt idx="37">
                    <c:v>1113.5253793870363</c:v>
                  </c:pt>
                  <c:pt idx="38">
                    <c:v>1167.7119139515073</c:v>
                  </c:pt>
                  <c:pt idx="39">
                    <c:v>1179.272173959786</c:v>
                  </c:pt>
                  <c:pt idx="40">
                    <c:v>1233.3471981930027</c:v>
                  </c:pt>
                  <c:pt idx="41">
                    <c:v>1288.8081626299722</c:v>
                  </c:pt>
                  <c:pt idx="42">
                    <c:v>1297.1922275533984</c:v>
                  </c:pt>
                  <c:pt idx="43">
                    <c:v>1352.8317674959551</c:v>
                  </c:pt>
                  <c:pt idx="44">
                    <c:v>1409.6473566840548</c:v>
                  </c:pt>
                  <c:pt idx="45">
                    <c:v>1467.6658184728021</c:v>
                  </c:pt>
                  <c:pt idx="46">
                    <c:v>1472.5729796746853</c:v>
                  </c:pt>
                  <c:pt idx="47">
                    <c:v>1530.6795401239083</c:v>
                  </c:pt>
                  <c:pt idx="48">
                    <c:v>1590.6044172162103</c:v>
                  </c:pt>
                  <c:pt idx="49">
                    <c:v>1652.0891254000562</c:v>
                  </c:pt>
                  <c:pt idx="50">
                    <c:v>1715.2402061333948</c:v>
                  </c:pt>
                  <c:pt idx="51">
                    <c:v>1780.1821245385695</c:v>
                  </c:pt>
                  <c:pt idx="52">
                    <c:v>1779.916215299776</c:v>
                  </c:pt>
                  <c:pt idx="53">
                    <c:v>1845.6475641764152</c:v>
                  </c:pt>
                  <c:pt idx="54">
                    <c:v>1913.2551655428529</c:v>
                  </c:pt>
                  <c:pt idx="55">
                    <c:v>1983.2953887579847</c:v>
                  </c:pt>
                  <c:pt idx="56">
                    <c:v>2055.9873603286142</c:v>
                  </c:pt>
                  <c:pt idx="57">
                    <c:v>2130.7830181306417</c:v>
                  </c:pt>
                  <c:pt idx="58">
                    <c:v>2208.3166034371911</c:v>
                  </c:pt>
                  <c:pt idx="59">
                    <c:v>2204.8844303908982</c:v>
                  </c:pt>
                  <c:pt idx="60">
                    <c:v>2285.3458740924216</c:v>
                  </c:pt>
                  <c:pt idx="61">
                    <c:v>2369.0486950568143</c:v>
                  </c:pt>
                  <c:pt idx="62">
                    <c:v>2456.7523079236121</c:v>
                  </c:pt>
                  <c:pt idx="63">
                    <c:v>2548.4921611814061</c:v>
                  </c:pt>
                  <c:pt idx="64">
                    <c:v>2644.7380829833555</c:v>
                  </c:pt>
                  <c:pt idx="65">
                    <c:v>2746.0230256108321</c:v>
                  </c:pt>
                  <c:pt idx="66">
                    <c:v>2746.5222157275762</c:v>
                  </c:pt>
                  <c:pt idx="67">
                    <c:v>2854.8231835021611</c:v>
                  </c:pt>
                  <c:pt idx="68">
                    <c:v>2969.6731461904988</c:v>
                  </c:pt>
                  <c:pt idx="69">
                    <c:v>3092.3488291639592</c:v>
                  </c:pt>
                  <c:pt idx="70">
                    <c:v>3223.0339404894171</c:v>
                  </c:pt>
                  <c:pt idx="71">
                    <c:v>3237.7295821946022</c:v>
                  </c:pt>
                  <c:pt idx="72">
                    <c:v>3382.454484026704</c:v>
                  </c:pt>
                  <c:pt idx="73">
                    <c:v>3539.4274430180167</c:v>
                  </c:pt>
                  <c:pt idx="74">
                    <c:v>3710.0811993972802</c:v>
                  </c:pt>
                  <c:pt idx="75">
                    <c:v>3749.6213157535262</c:v>
                  </c:pt>
                  <c:pt idx="76">
                    <c:v>3946.1575240754746</c:v>
                  </c:pt>
                  <c:pt idx="77">
                    <c:v>4163.5339480617204</c:v>
                  </c:pt>
                  <c:pt idx="78">
                    <c:v>4239.0271326611328</c:v>
                  </c:pt>
                  <c:pt idx="79">
                    <c:v>4500.2412382449711</c:v>
                  </c:pt>
                  <c:pt idx="80">
                    <c:v>4614.8469847656916</c:v>
                  </c:pt>
                  <c:pt idx="81">
                    <c:v>4940.0166245064529</c:v>
                  </c:pt>
                  <c:pt idx="82">
                    <c:v>5115.2887940220298</c:v>
                  </c:pt>
                  <c:pt idx="83">
                    <c:v>5540.2236865137802</c:v>
                  </c:pt>
                  <c:pt idx="84">
                    <c:v>5818.9781050349447</c:v>
                  </c:pt>
                  <c:pt idx="85">
                    <c:v>6172.065051348728</c:v>
                  </c:pt>
                  <c:pt idx="86">
                    <c:v>6628.5093028887732</c:v>
                  </c:pt>
                  <c:pt idx="87">
                    <c:v>7237.8131033955287</c:v>
                  </c:pt>
                  <c:pt idx="88">
                    <c:v>7787.4498744399252</c:v>
                  </c:pt>
                  <c:pt idx="89">
                    <c:v>8680.4029770316592</c:v>
                  </c:pt>
                  <c:pt idx="90">
                    <c:v>10271.681729526839</c:v>
                  </c:pt>
                  <c:pt idx="91">
                    <c:v>12895.504320237194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b920_6!$A$9:$A$105</c:f>
              <c:numCache>
                <c:formatCode>General</c:formatCode>
                <c:ptCount val="97"/>
                <c:pt idx="0">
                  <c:v>-13.34</c:v>
                </c:pt>
                <c:pt idx="1">
                  <c:v>-13.77</c:v>
                </c:pt>
                <c:pt idx="2">
                  <c:v>-13.86</c:v>
                </c:pt>
                <c:pt idx="3">
                  <c:v>-14.05</c:v>
                </c:pt>
                <c:pt idx="4">
                  <c:v>-14.35</c:v>
                </c:pt>
                <c:pt idx="5">
                  <c:v>-14.46</c:v>
                </c:pt>
                <c:pt idx="6">
                  <c:v>-14.56</c:v>
                </c:pt>
                <c:pt idx="7">
                  <c:v>-14.58</c:v>
                </c:pt>
                <c:pt idx="8">
                  <c:v>-15.41</c:v>
                </c:pt>
                <c:pt idx="9">
                  <c:v>-15.79</c:v>
                </c:pt>
                <c:pt idx="10">
                  <c:v>-15.87</c:v>
                </c:pt>
                <c:pt idx="11">
                  <c:v>-16.04</c:v>
                </c:pt>
                <c:pt idx="12">
                  <c:v>-16.100000000000001</c:v>
                </c:pt>
                <c:pt idx="13">
                  <c:v>-16.12</c:v>
                </c:pt>
                <c:pt idx="14">
                  <c:v>-16.21</c:v>
                </c:pt>
                <c:pt idx="15">
                  <c:v>-16.63</c:v>
                </c:pt>
                <c:pt idx="16">
                  <c:v>-16.829999999999998</c:v>
                </c:pt>
                <c:pt idx="17">
                  <c:v>-17.03</c:v>
                </c:pt>
                <c:pt idx="18">
                  <c:v>-17.21</c:v>
                </c:pt>
                <c:pt idx="19">
                  <c:v>-17.25</c:v>
                </c:pt>
                <c:pt idx="20">
                  <c:v>-17.25</c:v>
                </c:pt>
                <c:pt idx="21">
                  <c:v>-17.399999999999999</c:v>
                </c:pt>
                <c:pt idx="22">
                  <c:v>-17.559999999999999</c:v>
                </c:pt>
                <c:pt idx="23">
                  <c:v>-17.64</c:v>
                </c:pt>
                <c:pt idx="24">
                  <c:v>-17.7</c:v>
                </c:pt>
                <c:pt idx="25">
                  <c:v>-17.78</c:v>
                </c:pt>
                <c:pt idx="26">
                  <c:v>-17.829999999999998</c:v>
                </c:pt>
                <c:pt idx="27">
                  <c:v>-17.989999999999998</c:v>
                </c:pt>
                <c:pt idx="28">
                  <c:v>-17.989999999999998</c:v>
                </c:pt>
                <c:pt idx="29">
                  <c:v>-18</c:v>
                </c:pt>
                <c:pt idx="30">
                  <c:v>-18</c:v>
                </c:pt>
                <c:pt idx="31">
                  <c:v>-18.100000000000001</c:v>
                </c:pt>
                <c:pt idx="32">
                  <c:v>-18.100000000000001</c:v>
                </c:pt>
                <c:pt idx="33">
                  <c:v>-18.100000000000001</c:v>
                </c:pt>
                <c:pt idx="34">
                  <c:v>-18.16</c:v>
                </c:pt>
                <c:pt idx="35">
                  <c:v>-18.23</c:v>
                </c:pt>
                <c:pt idx="36">
                  <c:v>-18.27</c:v>
                </c:pt>
                <c:pt idx="37">
                  <c:v>-18.37</c:v>
                </c:pt>
                <c:pt idx="38">
                  <c:v>-18.37</c:v>
                </c:pt>
                <c:pt idx="39">
                  <c:v>-18.37</c:v>
                </c:pt>
                <c:pt idx="40">
                  <c:v>-18.559999999999999</c:v>
                </c:pt>
                <c:pt idx="41">
                  <c:v>-18.579999999999998</c:v>
                </c:pt>
                <c:pt idx="42">
                  <c:v>-18.77</c:v>
                </c:pt>
                <c:pt idx="43">
                  <c:v>-18.77</c:v>
                </c:pt>
                <c:pt idx="44">
                  <c:v>-18.8</c:v>
                </c:pt>
                <c:pt idx="45">
                  <c:v>-18.8</c:v>
                </c:pt>
                <c:pt idx="46">
                  <c:v>-18.84</c:v>
                </c:pt>
                <c:pt idx="47">
                  <c:v>-18.89</c:v>
                </c:pt>
                <c:pt idx="48">
                  <c:v>-18.940000000000001</c:v>
                </c:pt>
                <c:pt idx="49">
                  <c:v>-18.96</c:v>
                </c:pt>
                <c:pt idx="50">
                  <c:v>-19.010000000000002</c:v>
                </c:pt>
                <c:pt idx="51">
                  <c:v>-19.010000000000002</c:v>
                </c:pt>
                <c:pt idx="52">
                  <c:v>-19.059999999999999</c:v>
                </c:pt>
                <c:pt idx="53">
                  <c:v>-19.059999999999999</c:v>
                </c:pt>
                <c:pt idx="54">
                  <c:v>-19.2</c:v>
                </c:pt>
                <c:pt idx="55">
                  <c:v>-19.3</c:v>
                </c:pt>
                <c:pt idx="56">
                  <c:v>-19.32</c:v>
                </c:pt>
                <c:pt idx="57">
                  <c:v>-19.399999999999999</c:v>
                </c:pt>
                <c:pt idx="58">
                  <c:v>-19.5</c:v>
                </c:pt>
                <c:pt idx="59">
                  <c:v>-19.579999999999998</c:v>
                </c:pt>
                <c:pt idx="60">
                  <c:v>-19.600000000000001</c:v>
                </c:pt>
                <c:pt idx="61">
                  <c:v>-19.62</c:v>
                </c:pt>
                <c:pt idx="62">
                  <c:v>-19.649999999999999</c:v>
                </c:pt>
                <c:pt idx="63">
                  <c:v>-19.670000000000002</c:v>
                </c:pt>
                <c:pt idx="64">
                  <c:v>-19.72</c:v>
                </c:pt>
                <c:pt idx="65">
                  <c:v>-19.75</c:v>
                </c:pt>
                <c:pt idx="66">
                  <c:v>-19.850000000000001</c:v>
                </c:pt>
                <c:pt idx="67">
                  <c:v>-19.91</c:v>
                </c:pt>
                <c:pt idx="68">
                  <c:v>-20.22</c:v>
                </c:pt>
                <c:pt idx="69">
                  <c:v>-20.260000000000002</c:v>
                </c:pt>
                <c:pt idx="70">
                  <c:v>-20.27</c:v>
                </c:pt>
                <c:pt idx="71">
                  <c:v>-20.37</c:v>
                </c:pt>
                <c:pt idx="72">
                  <c:v>-20.39</c:v>
                </c:pt>
                <c:pt idx="73">
                  <c:v>-20.420000000000002</c:v>
                </c:pt>
                <c:pt idx="74">
                  <c:v>-20.57</c:v>
                </c:pt>
                <c:pt idx="75">
                  <c:v>-20.72</c:v>
                </c:pt>
                <c:pt idx="76">
                  <c:v>-20.77</c:v>
                </c:pt>
                <c:pt idx="77">
                  <c:v>-20.77</c:v>
                </c:pt>
                <c:pt idx="78">
                  <c:v>-20.79</c:v>
                </c:pt>
                <c:pt idx="79">
                  <c:v>-20.86</c:v>
                </c:pt>
                <c:pt idx="80">
                  <c:v>-20.91</c:v>
                </c:pt>
                <c:pt idx="81">
                  <c:v>-20.91</c:v>
                </c:pt>
                <c:pt idx="82">
                  <c:v>-20.93</c:v>
                </c:pt>
                <c:pt idx="83">
                  <c:v>-21.03</c:v>
                </c:pt>
                <c:pt idx="84">
                  <c:v>-21.23</c:v>
                </c:pt>
                <c:pt idx="85">
                  <c:v>-21.27</c:v>
                </c:pt>
                <c:pt idx="86">
                  <c:v>-21.44</c:v>
                </c:pt>
                <c:pt idx="87">
                  <c:v>-21.78</c:v>
                </c:pt>
                <c:pt idx="88">
                  <c:v>-21.86</c:v>
                </c:pt>
                <c:pt idx="89">
                  <c:v>-22.09</c:v>
                </c:pt>
                <c:pt idx="90">
                  <c:v>-22.12</c:v>
                </c:pt>
                <c:pt idx="91">
                  <c:v>-22.41</c:v>
                </c:pt>
              </c:numCache>
            </c:numRef>
          </c:xVal>
          <c:yVal>
            <c:numRef>
              <c:f>b920_6!$D$9:$D$105</c:f>
              <c:numCache>
                <c:formatCode>0.00E+00</c:formatCode>
                <c:ptCount val="97"/>
                <c:pt idx="0">
                  <c:v>145.03515992784645</c:v>
                </c:pt>
                <c:pt idx="1">
                  <c:v>222.9127001850369</c:v>
                </c:pt>
                <c:pt idx="2">
                  <c:v>303.26551792850665</c:v>
                </c:pt>
                <c:pt idx="3">
                  <c:v>383.94171606186796</c:v>
                </c:pt>
                <c:pt idx="4">
                  <c:v>464.77610136297125</c:v>
                </c:pt>
                <c:pt idx="5">
                  <c:v>547.65663097948539</c:v>
                </c:pt>
                <c:pt idx="6">
                  <c:v>631.54367133605831</c:v>
                </c:pt>
                <c:pt idx="7">
                  <c:v>716.95948000962517</c:v>
                </c:pt>
                <c:pt idx="8">
                  <c:v>796.79183023913765</c:v>
                </c:pt>
                <c:pt idx="9">
                  <c:v>880.56920914122259</c:v>
                </c:pt>
                <c:pt idx="10">
                  <c:v>968.36001960083172</c:v>
                </c:pt>
                <c:pt idx="11">
                  <c:v>1056.1684284426199</c:v>
                </c:pt>
                <c:pt idx="12">
                  <c:v>1146.3213622059066</c:v>
                </c:pt>
                <c:pt idx="13">
                  <c:v>1238.0909064860498</c:v>
                </c:pt>
                <c:pt idx="14">
                  <c:v>1330.1636763223744</c:v>
                </c:pt>
                <c:pt idx="15">
                  <c:v>1418.8592286135465</c:v>
                </c:pt>
                <c:pt idx="16">
                  <c:v>1511.4500488454994</c:v>
                </c:pt>
                <c:pt idx="17">
                  <c:v>1605.080107167659</c:v>
                </c:pt>
                <c:pt idx="18">
                  <c:v>1700.1279338558174</c:v>
                </c:pt>
                <c:pt idx="19">
                  <c:v>1798.9250558575404</c:v>
                </c:pt>
                <c:pt idx="20">
                  <c:v>1899.8207414823639</c:v>
                </c:pt>
                <c:pt idx="21">
                  <c:v>1999.3104012165791</c:v>
                </c:pt>
                <c:pt idx="22">
                  <c:v>2099.8900886844081</c:v>
                </c:pt>
                <c:pt idx="23">
                  <c:v>2203.4816051732842</c:v>
                </c:pt>
                <c:pt idx="24">
                  <c:v>2308.9926672370348</c:v>
                </c:pt>
                <c:pt idx="25">
                  <c:v>2415.6166310472372</c:v>
                </c:pt>
                <c:pt idx="26">
                  <c:v>2524.4989912796077</c:v>
                </c:pt>
                <c:pt idx="27">
                  <c:v>2632.4644860488365</c:v>
                </c:pt>
                <c:pt idx="28">
                  <c:v>2745.8748389422949</c:v>
                </c:pt>
                <c:pt idx="29">
                  <c:v>2860.8319573754434</c:v>
                </c:pt>
                <c:pt idx="30">
                  <c:v>2977.8715940120601</c:v>
                </c:pt>
                <c:pt idx="31">
                  <c:v>3094.3732005817265</c:v>
                </c:pt>
                <c:pt idx="32">
                  <c:v>3215.2820894822053</c:v>
                </c:pt>
                <c:pt idx="33">
                  <c:v>3338.2231554298651</c:v>
                </c:pt>
                <c:pt idx="34">
                  <c:v>3461.7582042649228</c:v>
                </c:pt>
                <c:pt idx="35">
                  <c:v>3587.1748746535868</c:v>
                </c:pt>
                <c:pt idx="36">
                  <c:v>3715.5944169978693</c:v>
                </c:pt>
                <c:pt idx="37">
                  <c:v>3844.7048866772193</c:v>
                </c:pt>
                <c:pt idx="38">
                  <c:v>3978.9255558380223</c:v>
                </c:pt>
                <c:pt idx="39">
                  <c:v>4115.6551673092326</c:v>
                </c:pt>
                <c:pt idx="40">
                  <c:v>4249.5989263814554</c:v>
                </c:pt>
                <c:pt idx="41">
                  <c:v>4391.0494915664731</c:v>
                </c:pt>
                <c:pt idx="42">
                  <c:v>4530.086322944001</c:v>
                </c:pt>
                <c:pt idx="43">
                  <c:v>4677.8655154200624</c:v>
                </c:pt>
                <c:pt idx="44">
                  <c:v>4827.7365277477302</c:v>
                </c:pt>
                <c:pt idx="45">
                  <c:v>4981.7384524019417</c:v>
                </c:pt>
                <c:pt idx="46">
                  <c:v>5137.762412388498</c:v>
                </c:pt>
                <c:pt idx="47">
                  <c:v>5296.8951025879651</c:v>
                </c:pt>
                <c:pt idx="48">
                  <c:v>5459.6110246481312</c:v>
                </c:pt>
                <c:pt idx="49">
                  <c:v>5627.0991413168595</c:v>
                </c:pt>
                <c:pt idx="50">
                  <c:v>5797.5087178153399</c:v>
                </c:pt>
                <c:pt idx="51">
                  <c:v>5973.7779997999178</c:v>
                </c:pt>
                <c:pt idx="52">
                  <c:v>6152.6569959674944</c:v>
                </c:pt>
                <c:pt idx="53">
                  <c:v>6337.8522354163069</c:v>
                </c:pt>
                <c:pt idx="54">
                  <c:v>6522.8066143248379</c:v>
                </c:pt>
                <c:pt idx="55">
                  <c:v>6714.1118496301642</c:v>
                </c:pt>
                <c:pt idx="56">
                  <c:v>6913.7603059099411</c:v>
                </c:pt>
                <c:pt idx="57">
                  <c:v>7116.6883358950672</c:v>
                </c:pt>
                <c:pt idx="58">
                  <c:v>7324.6760151829076</c:v>
                </c:pt>
                <c:pt idx="59">
                  <c:v>7539.6971409947073</c:v>
                </c:pt>
                <c:pt idx="60">
                  <c:v>7763.9340830058909</c:v>
                </c:pt>
                <c:pt idx="61">
                  <c:v>7995.3117068394131</c:v>
                </c:pt>
                <c:pt idx="62">
                  <c:v>8233.8640540509932</c:v>
                </c:pt>
                <c:pt idx="63">
                  <c:v>8480.9737466952665</c:v>
                </c:pt>
                <c:pt idx="64">
                  <c:v>8735.4473642584089</c:v>
                </c:pt>
                <c:pt idx="65">
                  <c:v>9000.1229689539232</c:v>
                </c:pt>
                <c:pt idx="66">
                  <c:v>9271.5889411690332</c:v>
                </c:pt>
                <c:pt idx="67">
                  <c:v>9555.6418722250346</c:v>
                </c:pt>
                <c:pt idx="68">
                  <c:v>9838.5529321239683</c:v>
                </c:pt>
                <c:pt idx="69">
                  <c:v>10147.712562351746</c:v>
                </c:pt>
                <c:pt idx="70">
                  <c:v>10472.325280652629</c:v>
                </c:pt>
                <c:pt idx="71">
                  <c:v>10807.06147557861</c:v>
                </c:pt>
                <c:pt idx="72">
                  <c:v>11162.818629009071</c:v>
                </c:pt>
                <c:pt idx="73">
                  <c:v>11536.303183961036</c:v>
                </c:pt>
                <c:pt idx="74">
                  <c:v>11922.92650698398</c:v>
                </c:pt>
                <c:pt idx="75">
                  <c:v>12331.666797024065</c:v>
                </c:pt>
                <c:pt idx="76">
                  <c:v>12771.889347595614</c:v>
                </c:pt>
                <c:pt idx="77">
                  <c:v>13243.977092441512</c:v>
                </c:pt>
                <c:pt idx="78">
                  <c:v>13747.336848570227</c:v>
                </c:pt>
                <c:pt idx="79">
                  <c:v>14284.760328584573</c:v>
                </c:pt>
                <c:pt idx="80">
                  <c:v>14866.854606035189</c:v>
                </c:pt>
                <c:pt idx="81">
                  <c:v>15503.327274062549</c:v>
                </c:pt>
                <c:pt idx="82">
                  <c:v>16199.125339943843</c:v>
                </c:pt>
                <c:pt idx="83">
                  <c:v>16962.772720131106</c:v>
                </c:pt>
                <c:pt idx="84">
                  <c:v>17809.454404337706</c:v>
                </c:pt>
                <c:pt idx="85">
                  <c:v>18783.105248532829</c:v>
                </c:pt>
                <c:pt idx="86">
                  <c:v>19896.970027299129</c:v>
                </c:pt>
                <c:pt idx="87">
                  <c:v>21200.513882281313</c:v>
                </c:pt>
                <c:pt idx="88">
                  <c:v>22825.130795350666</c:v>
                </c:pt>
                <c:pt idx="89">
                  <c:v>24906.241250002466</c:v>
                </c:pt>
                <c:pt idx="90">
                  <c:v>27868.970691894916</c:v>
                </c:pt>
                <c:pt idx="91">
                  <c:v>32906.67957531022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40656"/>
        <c:axId val="430241048"/>
      </c:scatterChart>
      <c:valAx>
        <c:axId val="430240656"/>
        <c:scaling>
          <c:orientation val="minMax"/>
          <c:min val="-3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47251313340809425"/>
              <c:y val="0.9358072177312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0241048"/>
        <c:crosses val="autoZero"/>
        <c:crossBetween val="midCat"/>
      </c:valAx>
      <c:valAx>
        <c:axId val="430241048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INP per standard</a:t>
                </a:r>
                <a:r>
                  <a:rPr lang="en-GB" sz="10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cubic metre of air</a:t>
                </a:r>
                <a:endParaRPr lang="en-GB" sz="105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891950336223282E-2"/>
              <c:y val="0.19897439108911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0240656"/>
        <c:crossesAt val="-35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0749427598146"/>
          <c:y val="2.8534376775100703E-2"/>
          <c:w val="0.82547666648051976"/>
          <c:h val="0.838060726109427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5E92D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b921_2!$K$9:$K$105</c:f>
                <c:numCache>
                  <c:formatCode>General</c:formatCode>
                  <c:ptCount val="97"/>
                  <c:pt idx="0">
                    <c:v>178.34372588786383</c:v>
                  </c:pt>
                  <c:pt idx="1">
                    <c:v>225.4785490697019</c:v>
                  </c:pt>
                  <c:pt idx="2">
                    <c:v>282.71645990819735</c:v>
                  </c:pt>
                  <c:pt idx="3">
                    <c:v>347.30478090013605</c:v>
                  </c:pt>
                  <c:pt idx="4">
                    <c:v>400.42329255703328</c:v>
                  </c:pt>
                  <c:pt idx="5">
                    <c:v>454.67475236488769</c:v>
                  </c:pt>
                  <c:pt idx="6">
                    <c:v>530.82658887285334</c:v>
                  </c:pt>
                  <c:pt idx="7">
                    <c:v>563.15657307252411</c:v>
                  </c:pt>
                  <c:pt idx="8">
                    <c:v>645.18852190287282</c:v>
                  </c:pt>
                  <c:pt idx="9">
                    <c:v>706.54276017386712</c:v>
                  </c:pt>
                  <c:pt idx="10">
                    <c:v>782.93503034025798</c:v>
                  </c:pt>
                  <c:pt idx="11">
                    <c:v>826.17089875165345</c:v>
                  </c:pt>
                  <c:pt idx="12">
                    <c:v>931.0569004961344</c:v>
                  </c:pt>
                  <c:pt idx="13">
                    <c:v>998.02691365578664</c:v>
                  </c:pt>
                  <c:pt idx="14">
                    <c:v>1014.3307340092944</c:v>
                  </c:pt>
                  <c:pt idx="15">
                    <c:v>1099.080366918306</c:v>
                  </c:pt>
                  <c:pt idx="16">
                    <c:v>1195.5647175618815</c:v>
                  </c:pt>
                  <c:pt idx="17">
                    <c:v>1233.1074101609063</c:v>
                  </c:pt>
                  <c:pt idx="18">
                    <c:v>1351.8965226403952</c:v>
                  </c:pt>
                  <c:pt idx="19">
                    <c:v>1403.7074836788595</c:v>
                  </c:pt>
                  <c:pt idx="20">
                    <c:v>1462.9067896902307</c:v>
                  </c:pt>
                  <c:pt idx="21">
                    <c:v>1617.4601075246944</c:v>
                  </c:pt>
                  <c:pt idx="22">
                    <c:v>1692.7462436363526</c:v>
                  </c:pt>
                  <c:pt idx="23">
                    <c:v>1775.7138979147289</c:v>
                  </c:pt>
                  <c:pt idx="24">
                    <c:v>1866.2229355085751</c:v>
                  </c:pt>
                  <c:pt idx="25">
                    <c:v>1965.1175537767349</c:v>
                  </c:pt>
                  <c:pt idx="26">
                    <c:v>1956.9613600254129</c:v>
                  </c:pt>
                  <c:pt idx="27">
                    <c:v>2066.5286557935156</c:v>
                  </c:pt>
                  <c:pt idx="28">
                    <c:v>2185.962522121371</c:v>
                  </c:pt>
                  <c:pt idx="29">
                    <c:v>2314.6440826611761</c:v>
                  </c:pt>
                  <c:pt idx="30">
                    <c:v>2318.824147472109</c:v>
                  </c:pt>
                  <c:pt idx="31">
                    <c:v>2460.1326780258219</c:v>
                  </c:pt>
                  <c:pt idx="32">
                    <c:v>2613.6923638518947</c:v>
                  </c:pt>
                  <c:pt idx="33">
                    <c:v>2779.8750176990616</c:v>
                  </c:pt>
                  <c:pt idx="34">
                    <c:v>2792.3021171816158</c:v>
                  </c:pt>
                  <c:pt idx="35">
                    <c:v>2975.1533883414413</c:v>
                  </c:pt>
                  <c:pt idx="36">
                    <c:v>2992.7897061233571</c:v>
                  </c:pt>
                  <c:pt idx="37">
                    <c:v>3192.6517887642744</c:v>
                  </c:pt>
                  <c:pt idx="38">
                    <c:v>3215.8340270360418</c:v>
                  </c:pt>
                  <c:pt idx="39">
                    <c:v>3433.1079741506455</c:v>
                  </c:pt>
                  <c:pt idx="40">
                    <c:v>3462.1445482221479</c:v>
                  </c:pt>
                  <c:pt idx="41">
                    <c:v>3698.9517879640589</c:v>
                  </c:pt>
                  <c:pt idx="42">
                    <c:v>3956.9659511965233</c:v>
                  </c:pt>
                  <c:pt idx="43">
                    <c:v>3991.5052630774062</c:v>
                  </c:pt>
                  <c:pt idx="44">
                    <c:v>4028.4039982150512</c:v>
                  </c:pt>
                  <c:pt idx="45">
                    <c:v>4309.8893022778675</c:v>
                  </c:pt>
                  <c:pt idx="46">
                    <c:v>4350.2637817237646</c:v>
                  </c:pt>
                  <c:pt idx="47">
                    <c:v>4655.3051346446255</c:v>
                  </c:pt>
                  <c:pt idx="48">
                    <c:v>4698.8103304263868</c:v>
                  </c:pt>
                  <c:pt idx="49">
                    <c:v>5029.0325674846872</c:v>
                  </c:pt>
                  <c:pt idx="50">
                    <c:v>5074.0145123983984</c:v>
                  </c:pt>
                  <c:pt idx="51">
                    <c:v>5429.3458685155347</c:v>
                  </c:pt>
                  <c:pt idx="52">
                    <c:v>5811.858085708217</c:v>
                  </c:pt>
                  <c:pt idx="53">
                    <c:v>5854.7931167037177</c:v>
                  </c:pt>
                  <c:pt idx="54">
                    <c:v>6261.7558869333052</c:v>
                  </c:pt>
                  <c:pt idx="55">
                    <c:v>6300.9261596386104</c:v>
                  </c:pt>
                  <c:pt idx="56">
                    <c:v>6729.6821228023091</c:v>
                  </c:pt>
                  <c:pt idx="57">
                    <c:v>6761.5641850450393</c:v>
                  </c:pt>
                  <c:pt idx="58">
                    <c:v>7209.1346900882627</c:v>
                  </c:pt>
                  <c:pt idx="59">
                    <c:v>7679.5311526152864</c:v>
                  </c:pt>
                  <c:pt idx="60">
                    <c:v>8170.5557635980413</c:v>
                  </c:pt>
                  <c:pt idx="61">
                    <c:v>8162.7151695325438</c:v>
                  </c:pt>
                  <c:pt idx="62">
                    <c:v>8654.4429734791411</c:v>
                  </c:pt>
                  <c:pt idx="63">
                    <c:v>9742.3774988510268</c:v>
                  </c:pt>
                  <c:pt idx="64">
                    <c:v>9660.377445839682</c:v>
                  </c:pt>
                  <c:pt idx="65">
                    <c:v>10814.941956850354</c:v>
                  </c:pt>
                  <c:pt idx="66">
                    <c:v>11332.194509906487</c:v>
                  </c:pt>
                  <c:pt idx="67">
                    <c:v>11817.238385329838</c:v>
                  </c:pt>
                  <c:pt idx="68">
                    <c:v>13040.873402350802</c:v>
                  </c:pt>
                  <c:pt idx="69">
                    <c:v>14280.737012668997</c:v>
                  </c:pt>
                  <c:pt idx="70">
                    <c:v>16478.682649512702</c:v>
                  </c:pt>
                  <c:pt idx="71">
                    <c:v>18729.6438406171</c:v>
                  </c:pt>
                  <c:pt idx="72">
                    <c:v>22143.17572912262</c:v>
                  </c:pt>
                  <c:pt idx="73">
                    <c:v>28415.751292354358</c:v>
                  </c:pt>
                  <c:pt idx="74">
                    <c:v>44487.838142094406</c:v>
                  </c:pt>
                </c:numCache>
              </c:numRef>
            </c:plus>
            <c:minus>
              <c:numRef>
                <c:f>b921_2!$J$9:$J$105</c:f>
                <c:numCache>
                  <c:formatCode>General</c:formatCode>
                  <c:ptCount val="97"/>
                  <c:pt idx="0">
                    <c:v>183.60907317247188</c:v>
                  </c:pt>
                  <c:pt idx="1">
                    <c:v>211.15429208233115</c:v>
                  </c:pt>
                  <c:pt idx="2">
                    <c:v>244.94053032969327</c:v>
                  </c:pt>
                  <c:pt idx="3">
                    <c:v>289.59163082201633</c:v>
                  </c:pt>
                  <c:pt idx="4">
                    <c:v>333.81290456842049</c:v>
                  </c:pt>
                  <c:pt idx="5">
                    <c:v>386.15585548213767</c:v>
                  </c:pt>
                  <c:pt idx="6">
                    <c:v>440.0293672969737</c:v>
                  </c:pt>
                  <c:pt idx="7">
                    <c:v>483.00640172216697</c:v>
                  </c:pt>
                  <c:pt idx="8">
                    <c:v>552.25418855026544</c:v>
                  </c:pt>
                  <c:pt idx="9">
                    <c:v>595.34798869603401</c:v>
                  </c:pt>
                  <c:pt idx="10">
                    <c:v>673.95918317081498</c:v>
                  </c:pt>
                  <c:pt idx="11">
                    <c:v>724.98932340085548</c:v>
                  </c:pt>
                  <c:pt idx="12">
                    <c:v>796.17927537983053</c:v>
                  </c:pt>
                  <c:pt idx="13">
                    <c:v>864.00925906820112</c:v>
                  </c:pt>
                  <c:pt idx="14">
                    <c:v>927.61579106032718</c:v>
                  </c:pt>
                  <c:pt idx="15">
                    <c:v>986.47526419756082</c:v>
                  </c:pt>
                  <c:pt idx="16">
                    <c:v>1040.4163105795135</c:v>
                  </c:pt>
                  <c:pt idx="17">
                    <c:v>1129.249210645904</c:v>
                  </c:pt>
                  <c:pt idx="18">
                    <c:v>1217.414378128625</c:v>
                  </c:pt>
                  <c:pt idx="19">
                    <c:v>1258.7827695047733</c:v>
                  </c:pt>
                  <c:pt idx="20">
                    <c:v>1341.6325369722224</c:v>
                  </c:pt>
                  <c:pt idx="21">
                    <c:v>1423.9032003461427</c:v>
                  </c:pt>
                  <c:pt idx="22">
                    <c:v>1504.1428980328958</c:v>
                  </c:pt>
                  <c:pt idx="23">
                    <c:v>1583.0658599148626</c:v>
                  </c:pt>
                  <c:pt idx="24">
                    <c:v>1659.3631984350013</c:v>
                  </c:pt>
                  <c:pt idx="25">
                    <c:v>1733.9204656456629</c:v>
                  </c:pt>
                  <c:pt idx="26">
                    <c:v>1806.9743514079996</c:v>
                  </c:pt>
                  <c:pt idx="27">
                    <c:v>1947.3009123104575</c:v>
                  </c:pt>
                  <c:pt idx="28">
                    <c:v>2018.1748622333077</c:v>
                  </c:pt>
                  <c:pt idx="29">
                    <c:v>2086.0571588870471</c:v>
                  </c:pt>
                  <c:pt idx="30">
                    <c:v>2151.5039655336418</c:v>
                  </c:pt>
                  <c:pt idx="31">
                    <c:v>2298.3892458368628</c:v>
                  </c:pt>
                  <c:pt idx="32">
                    <c:v>2361.6486320380395</c:v>
                  </c:pt>
                  <c:pt idx="33">
                    <c:v>2514.5091130940332</c:v>
                  </c:pt>
                  <c:pt idx="34">
                    <c:v>2575.1291402044662</c:v>
                  </c:pt>
                  <c:pt idx="35">
                    <c:v>2733.644994682028</c:v>
                  </c:pt>
                  <c:pt idx="36">
                    <c:v>2792.1772074939413</c:v>
                  </c:pt>
                  <c:pt idx="37">
                    <c:v>2957.1419766635549</c:v>
                  </c:pt>
                  <c:pt idx="38">
                    <c:v>3013.6362143283609</c:v>
                  </c:pt>
                  <c:pt idx="39">
                    <c:v>3185.3998723239652</c:v>
                  </c:pt>
                  <c:pt idx="40">
                    <c:v>3240.2178522372915</c:v>
                  </c:pt>
                  <c:pt idx="41">
                    <c:v>3420.2195923692552</c:v>
                  </c:pt>
                  <c:pt idx="42">
                    <c:v>3474.7798783769545</c:v>
                  </c:pt>
                  <c:pt idx="43">
                    <c:v>3664.098518119808</c:v>
                  </c:pt>
                  <c:pt idx="44">
                    <c:v>3862.4807077588439</c:v>
                  </c:pt>
                  <c:pt idx="45">
                    <c:v>3918.0303958925142</c:v>
                  </c:pt>
                  <c:pt idx="46">
                    <c:v>4128.7393564417089</c:v>
                  </c:pt>
                  <c:pt idx="47">
                    <c:v>4187.0829706943923</c:v>
                  </c:pt>
                  <c:pt idx="48">
                    <c:v>4411.7756187911582</c:v>
                  </c:pt>
                  <c:pt idx="49">
                    <c:v>4649.304210766114</c:v>
                  </c:pt>
                  <c:pt idx="50">
                    <c:v>4717.173766245257</c:v>
                  </c:pt>
                  <c:pt idx="51">
                    <c:v>4974.7541538551541</c:v>
                  </c:pt>
                  <c:pt idx="52">
                    <c:v>5249.6410027607353</c:v>
                  </c:pt>
                  <c:pt idx="53">
                    <c:v>5334.4650489556998</c:v>
                  </c:pt>
                  <c:pt idx="54">
                    <c:v>5637.1813074113197</c:v>
                  </c:pt>
                  <c:pt idx="55">
                    <c:v>5739.6647862758618</c:v>
                  </c:pt>
                  <c:pt idx="56">
                    <c:v>6079.6448340913075</c:v>
                  </c:pt>
                  <c:pt idx="57">
                    <c:v>6450.3515105068464</c:v>
                  </c:pt>
                  <c:pt idx="58">
                    <c:v>6595.7255556136779</c:v>
                  </c:pt>
                  <c:pt idx="59">
                    <c:v>7023.4557617065411</c:v>
                  </c:pt>
                  <c:pt idx="60">
                    <c:v>7212.5797388092778</c:v>
                  </c:pt>
                  <c:pt idx="61">
                    <c:v>7719.3324722727848</c:v>
                  </c:pt>
                  <c:pt idx="62">
                    <c:v>7974.4342900354304</c:v>
                  </c:pt>
                  <c:pt idx="63">
                    <c:v>8268.9884117358997</c:v>
                  </c:pt>
                  <c:pt idx="64">
                    <c:v>8612.5398695005351</c:v>
                  </c:pt>
                  <c:pt idx="65">
                    <c:v>9373.0892035632605</c:v>
                  </c:pt>
                  <c:pt idx="66">
                    <c:v>9879.326126227983</c:v>
                  </c:pt>
                  <c:pt idx="67">
                    <c:v>10495.117814836451</c:v>
                  </c:pt>
                  <c:pt idx="68">
                    <c:v>11259.780139102852</c:v>
                  </c:pt>
                  <c:pt idx="69">
                    <c:v>12234.752688071087</c:v>
                  </c:pt>
                  <c:pt idx="70">
                    <c:v>13021.504253772633</c:v>
                  </c:pt>
                  <c:pt idx="71">
                    <c:v>14194.970262543826</c:v>
                  </c:pt>
                  <c:pt idx="72">
                    <c:v>16045.39135814281</c:v>
                  </c:pt>
                  <c:pt idx="73">
                    <c:v>19271.34174220265</c:v>
                  </c:pt>
                  <c:pt idx="74">
                    <c:v>24627.505631093103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b921_2!$A$9:$A$105</c:f>
              <c:numCache>
                <c:formatCode>General</c:formatCode>
                <c:ptCount val="97"/>
                <c:pt idx="0">
                  <c:v>-13.37</c:v>
                </c:pt>
                <c:pt idx="1">
                  <c:v>-14.11</c:v>
                </c:pt>
                <c:pt idx="2">
                  <c:v>-14.51</c:v>
                </c:pt>
                <c:pt idx="3">
                  <c:v>-15.29</c:v>
                </c:pt>
                <c:pt idx="4">
                  <c:v>-15.74</c:v>
                </c:pt>
                <c:pt idx="5">
                  <c:v>-16.3</c:v>
                </c:pt>
                <c:pt idx="6">
                  <c:v>-17.14</c:v>
                </c:pt>
                <c:pt idx="7">
                  <c:v>-17.82</c:v>
                </c:pt>
                <c:pt idx="8">
                  <c:v>-18.14</c:v>
                </c:pt>
                <c:pt idx="9">
                  <c:v>-18.59</c:v>
                </c:pt>
                <c:pt idx="10">
                  <c:v>-18.829999999999998</c:v>
                </c:pt>
                <c:pt idx="11">
                  <c:v>-19.05</c:v>
                </c:pt>
                <c:pt idx="12">
                  <c:v>-19.09</c:v>
                </c:pt>
                <c:pt idx="13">
                  <c:v>-19.170000000000002</c:v>
                </c:pt>
                <c:pt idx="14">
                  <c:v>-19.28</c:v>
                </c:pt>
                <c:pt idx="15">
                  <c:v>-19.309999999999999</c:v>
                </c:pt>
                <c:pt idx="16">
                  <c:v>-19.48</c:v>
                </c:pt>
                <c:pt idx="17">
                  <c:v>-19.53</c:v>
                </c:pt>
                <c:pt idx="18">
                  <c:v>-19.579999999999998</c:v>
                </c:pt>
                <c:pt idx="19">
                  <c:v>-19.8</c:v>
                </c:pt>
                <c:pt idx="20">
                  <c:v>-19.84</c:v>
                </c:pt>
                <c:pt idx="21">
                  <c:v>-19.84</c:v>
                </c:pt>
                <c:pt idx="22">
                  <c:v>-19.940000000000001</c:v>
                </c:pt>
                <c:pt idx="23">
                  <c:v>-20.03</c:v>
                </c:pt>
                <c:pt idx="24">
                  <c:v>-20.03</c:v>
                </c:pt>
                <c:pt idx="25">
                  <c:v>-20.059999999999999</c:v>
                </c:pt>
                <c:pt idx="26">
                  <c:v>-20.09</c:v>
                </c:pt>
                <c:pt idx="27">
                  <c:v>-20.170000000000002</c:v>
                </c:pt>
                <c:pt idx="28">
                  <c:v>-20.170000000000002</c:v>
                </c:pt>
                <c:pt idx="29">
                  <c:v>-20.190000000000001</c:v>
                </c:pt>
                <c:pt idx="30">
                  <c:v>-20.260000000000002</c:v>
                </c:pt>
                <c:pt idx="31">
                  <c:v>-20.329999999999998</c:v>
                </c:pt>
                <c:pt idx="32">
                  <c:v>-20.39</c:v>
                </c:pt>
                <c:pt idx="33">
                  <c:v>-20.440000000000001</c:v>
                </c:pt>
                <c:pt idx="34">
                  <c:v>-20.440000000000001</c:v>
                </c:pt>
                <c:pt idx="35">
                  <c:v>-20.52</c:v>
                </c:pt>
                <c:pt idx="36">
                  <c:v>-20.52</c:v>
                </c:pt>
                <c:pt idx="37">
                  <c:v>-20.52</c:v>
                </c:pt>
                <c:pt idx="38">
                  <c:v>-20.54</c:v>
                </c:pt>
                <c:pt idx="39">
                  <c:v>-20.61</c:v>
                </c:pt>
                <c:pt idx="40">
                  <c:v>-20.64</c:v>
                </c:pt>
                <c:pt idx="41">
                  <c:v>-20.66</c:v>
                </c:pt>
                <c:pt idx="42">
                  <c:v>-20.86</c:v>
                </c:pt>
                <c:pt idx="43">
                  <c:v>-20.89</c:v>
                </c:pt>
                <c:pt idx="44">
                  <c:v>-21.2</c:v>
                </c:pt>
                <c:pt idx="45">
                  <c:v>-21.27</c:v>
                </c:pt>
                <c:pt idx="46">
                  <c:v>-21.34</c:v>
                </c:pt>
                <c:pt idx="47">
                  <c:v>-21.37</c:v>
                </c:pt>
                <c:pt idx="48">
                  <c:v>-21.42</c:v>
                </c:pt>
                <c:pt idx="49">
                  <c:v>-21.48</c:v>
                </c:pt>
                <c:pt idx="50">
                  <c:v>-21.58</c:v>
                </c:pt>
                <c:pt idx="51">
                  <c:v>-21.61</c:v>
                </c:pt>
                <c:pt idx="52">
                  <c:v>-21.63</c:v>
                </c:pt>
                <c:pt idx="53">
                  <c:v>-21.68</c:v>
                </c:pt>
                <c:pt idx="54">
                  <c:v>-21.68</c:v>
                </c:pt>
                <c:pt idx="55">
                  <c:v>-21.72</c:v>
                </c:pt>
                <c:pt idx="56">
                  <c:v>-21.81</c:v>
                </c:pt>
                <c:pt idx="57">
                  <c:v>-21.84</c:v>
                </c:pt>
                <c:pt idx="58">
                  <c:v>-21.88</c:v>
                </c:pt>
                <c:pt idx="59">
                  <c:v>-22.04</c:v>
                </c:pt>
                <c:pt idx="60">
                  <c:v>-22.18</c:v>
                </c:pt>
                <c:pt idx="61">
                  <c:v>-22.18</c:v>
                </c:pt>
                <c:pt idx="62">
                  <c:v>-22.2</c:v>
                </c:pt>
                <c:pt idx="63">
                  <c:v>-22.3</c:v>
                </c:pt>
                <c:pt idx="64">
                  <c:v>-22.35</c:v>
                </c:pt>
                <c:pt idx="65">
                  <c:v>-22.35</c:v>
                </c:pt>
                <c:pt idx="66">
                  <c:v>-22.41</c:v>
                </c:pt>
                <c:pt idx="67">
                  <c:v>-22.41</c:v>
                </c:pt>
                <c:pt idx="68">
                  <c:v>-22.55</c:v>
                </c:pt>
                <c:pt idx="69">
                  <c:v>-22.67</c:v>
                </c:pt>
                <c:pt idx="70">
                  <c:v>-22.67</c:v>
                </c:pt>
                <c:pt idx="71">
                  <c:v>-22.72</c:v>
                </c:pt>
                <c:pt idx="72">
                  <c:v>-22.76</c:v>
                </c:pt>
                <c:pt idx="73">
                  <c:v>-22.76</c:v>
                </c:pt>
                <c:pt idx="74">
                  <c:v>-22.93</c:v>
                </c:pt>
              </c:numCache>
            </c:numRef>
          </c:xVal>
          <c:yVal>
            <c:numRef>
              <c:f>b921_2!$D$9:$D$105</c:f>
              <c:numCache>
                <c:formatCode>0.00E+00</c:formatCode>
                <c:ptCount val="97"/>
                <c:pt idx="0">
                  <c:v>346.02240390017255</c:v>
                </c:pt>
                <c:pt idx="1">
                  <c:v>527.3529666541408</c:v>
                </c:pt>
                <c:pt idx="2">
                  <c:v>713.71796699913693</c:v>
                </c:pt>
                <c:pt idx="3">
                  <c:v>895.82967191217608</c:v>
                </c:pt>
                <c:pt idx="4">
                  <c:v>1083.951795425266</c:v>
                </c:pt>
                <c:pt idx="5">
                  <c:v>1270.6837107830934</c:v>
                </c:pt>
                <c:pt idx="6">
                  <c:v>1448.4634305137417</c:v>
                </c:pt>
                <c:pt idx="7">
                  <c:v>1627.6239531495198</c:v>
                </c:pt>
                <c:pt idx="8">
                  <c:v>1821.1985943398658</c:v>
                </c:pt>
                <c:pt idx="9">
                  <c:v>2008.8665084808883</c:v>
                </c:pt>
                <c:pt idx="10">
                  <c:v>2209.1440434099259</c:v>
                </c:pt>
                <c:pt idx="11">
                  <c:v>2412.8034596772263</c:v>
                </c:pt>
                <c:pt idx="12">
                  <c:v>2631.4225675705061</c:v>
                </c:pt>
                <c:pt idx="13">
                  <c:v>2850.7505898802815</c:v>
                </c:pt>
                <c:pt idx="14">
                  <c:v>3071.3886777974358</c:v>
                </c:pt>
                <c:pt idx="15">
                  <c:v>3301.4892071348286</c:v>
                </c:pt>
                <c:pt idx="16">
                  <c:v>3524.7294934832712</c:v>
                </c:pt>
                <c:pt idx="17">
                  <c:v>3761.0104122195503</c:v>
                </c:pt>
                <c:pt idx="18">
                  <c:v>4001.3973535502164</c:v>
                </c:pt>
                <c:pt idx="19">
                  <c:v>4231.4724866799834</c:v>
                </c:pt>
                <c:pt idx="20">
                  <c:v>4481.1512480344772</c:v>
                </c:pt>
                <c:pt idx="21">
                  <c:v>4739.0359045119767</c:v>
                </c:pt>
                <c:pt idx="22">
                  <c:v>4992.6148208697359</c:v>
                </c:pt>
                <c:pt idx="23">
                  <c:v>5251.8234733685185</c:v>
                </c:pt>
                <c:pt idx="24">
                  <c:v>5524.7314551142044</c:v>
                </c:pt>
                <c:pt idx="25">
                  <c:v>5800.148252980347</c:v>
                </c:pt>
                <c:pt idx="26">
                  <c:v>6081.1563059276177</c:v>
                </c:pt>
                <c:pt idx="27">
                  <c:v>6362.9832466214439</c:v>
                </c:pt>
                <c:pt idx="28">
                  <c:v>6658.8745850020077</c:v>
                </c:pt>
                <c:pt idx="29">
                  <c:v>6959.1026154178335</c:v>
                </c:pt>
                <c:pt idx="30">
                  <c:v>7260.7899052421844</c:v>
                </c:pt>
                <c:pt idx="31">
                  <c:v>7569.2343677684867</c:v>
                </c:pt>
                <c:pt idx="32">
                  <c:v>7885.8459786865715</c:v>
                </c:pt>
                <c:pt idx="33">
                  <c:v>8211.0337598500282</c:v>
                </c:pt>
                <c:pt idx="34">
                  <c:v>8549.7084477080389</c:v>
                </c:pt>
                <c:pt idx="35">
                  <c:v>8887.7083259985757</c:v>
                </c:pt>
                <c:pt idx="36">
                  <c:v>9243.5328871867405</c:v>
                </c:pt>
                <c:pt idx="37">
                  <c:v>9608.600670970578</c:v>
                </c:pt>
                <c:pt idx="38">
                  <c:v>9981.1040711468759</c:v>
                </c:pt>
                <c:pt idx="39">
                  <c:v>10357.993324673342</c:v>
                </c:pt>
                <c:pt idx="40">
                  <c:v>10750.344160177339</c:v>
                </c:pt>
                <c:pt idx="41">
                  <c:v>11155.341524998557</c:v>
                </c:pt>
                <c:pt idx="42">
                  <c:v>11549.89639822346</c:v>
                </c:pt>
                <c:pt idx="43">
                  <c:v>11978.461368393004</c:v>
                </c:pt>
                <c:pt idx="44">
                  <c:v>12381.682024430846</c:v>
                </c:pt>
                <c:pt idx="45">
                  <c:v>12832.128755410426</c:v>
                </c:pt>
                <c:pt idx="46">
                  <c:v>13297.933559798072</c:v>
                </c:pt>
                <c:pt idx="47">
                  <c:v>13786.467003422793</c:v>
                </c:pt>
                <c:pt idx="48">
                  <c:v>14289.72447500477</c:v>
                </c:pt>
                <c:pt idx="49">
                  <c:v>14810.511353563581</c:v>
                </c:pt>
                <c:pt idx="50">
                  <c:v>15345.213783373893</c:v>
                </c:pt>
                <c:pt idx="51">
                  <c:v>15913.866081073726</c:v>
                </c:pt>
                <c:pt idx="52">
                  <c:v>16508.599745053907</c:v>
                </c:pt>
                <c:pt idx="53">
                  <c:v>17124.69832058419</c:v>
                </c:pt>
                <c:pt idx="54">
                  <c:v>17778.505481141849</c:v>
                </c:pt>
                <c:pt idx="55">
                  <c:v>18457.192059490142</c:v>
                </c:pt>
                <c:pt idx="56">
                  <c:v>19161.899253116189</c:v>
                </c:pt>
                <c:pt idx="57">
                  <c:v>19916.264034705157</c:v>
                </c:pt>
                <c:pt idx="58">
                  <c:v>20712.141989031625</c:v>
                </c:pt>
                <c:pt idx="59">
                  <c:v>21533.300134389909</c:v>
                </c:pt>
                <c:pt idx="60">
                  <c:v>22411.81964134836</c:v>
                </c:pt>
                <c:pt idx="61">
                  <c:v>23381.467497007485</c:v>
                </c:pt>
                <c:pt idx="62">
                  <c:v>24418.810321248231</c:v>
                </c:pt>
                <c:pt idx="63">
                  <c:v>25522.323353672826</c:v>
                </c:pt>
                <c:pt idx="64">
                  <c:v>26734.198377064655</c:v>
                </c:pt>
                <c:pt idx="65">
                  <c:v>28073.718090883613</c:v>
                </c:pt>
                <c:pt idx="66">
                  <c:v>29541.010029581983</c:v>
                </c:pt>
                <c:pt idx="67">
                  <c:v>31196.370438502414</c:v>
                </c:pt>
                <c:pt idx="68">
                  <c:v>33040.452268004781</c:v>
                </c:pt>
                <c:pt idx="69">
                  <c:v>35177.637718312355</c:v>
                </c:pt>
                <c:pt idx="70">
                  <c:v>37740.043120138944</c:v>
                </c:pt>
                <c:pt idx="71">
                  <c:v>40863.586217918251</c:v>
                </c:pt>
                <c:pt idx="72">
                  <c:v>44896.52661338717</c:v>
                </c:pt>
                <c:pt idx="73">
                  <c:v>50595.062768619326</c:v>
                </c:pt>
                <c:pt idx="74">
                  <c:v>60291.583556955324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41832"/>
        <c:axId val="430242224"/>
      </c:scatterChart>
      <c:valAx>
        <c:axId val="430241832"/>
        <c:scaling>
          <c:orientation val="minMax"/>
          <c:min val="-3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47251313340809425"/>
              <c:y val="0.9358072177312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0242224"/>
        <c:crosses val="autoZero"/>
        <c:crossBetween val="midCat"/>
      </c:valAx>
      <c:valAx>
        <c:axId val="430242224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INP per standard</a:t>
                </a:r>
                <a:r>
                  <a:rPr lang="en-GB" sz="10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cubic metre of air</a:t>
                </a:r>
                <a:endParaRPr lang="en-GB" sz="105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891950336223282E-2"/>
              <c:y val="0.19897439108911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0241832"/>
        <c:crossesAt val="-35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0749427598146"/>
          <c:y val="2.8534376775100703E-2"/>
          <c:w val="0.82547666648051976"/>
          <c:h val="0.838060726109427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5E92D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b921_4!$K$9:$K$105</c:f>
                <c:numCache>
                  <c:formatCode>General</c:formatCode>
                  <c:ptCount val="97"/>
                  <c:pt idx="0">
                    <c:v>523.54785412926992</c:v>
                  </c:pt>
                  <c:pt idx="1">
                    <c:v>703.0427692804484</c:v>
                  </c:pt>
                  <c:pt idx="2">
                    <c:v>885.40437976767851</c:v>
                  </c:pt>
                  <c:pt idx="3">
                    <c:v>1017.458838119244</c:v>
                  </c:pt>
                  <c:pt idx="4">
                    <c:v>1249.0241820811327</c:v>
                  </c:pt>
                  <c:pt idx="5">
                    <c:v>1411.1789141140437</c:v>
                  </c:pt>
                  <c:pt idx="6">
                    <c:v>1549.9380154800945</c:v>
                  </c:pt>
                  <c:pt idx="7">
                    <c:v>1742.6125985443573</c:v>
                  </c:pt>
                  <c:pt idx="8">
                    <c:v>1992.1521748360367</c:v>
                  </c:pt>
                  <c:pt idx="9">
                    <c:v>2178.9961795368367</c:v>
                  </c:pt>
                  <c:pt idx="10">
                    <c:v>2410.071170724329</c:v>
                  </c:pt>
                  <c:pt idx="11">
                    <c:v>2538.0099061085748</c:v>
                  </c:pt>
                  <c:pt idx="12">
                    <c:v>2859.6684694075448</c:v>
                  </c:pt>
                  <c:pt idx="13">
                    <c:v>3055.5869706303392</c:v>
                  </c:pt>
                  <c:pt idx="14">
                    <c:v>3287.1383025156242</c:v>
                  </c:pt>
                  <c:pt idx="15">
                    <c:v>3351.4855651789144</c:v>
                  </c:pt>
                  <c:pt idx="16">
                    <c:v>3642.4631918811028</c:v>
                  </c:pt>
                  <c:pt idx="17">
                    <c:v>3973.6030641736415</c:v>
                  </c:pt>
                  <c:pt idx="18">
                    <c:v>4100.6818968682137</c:v>
                  </c:pt>
                  <c:pt idx="19">
                    <c:v>4505.5583346500289</c:v>
                  </c:pt>
                  <c:pt idx="20">
                    <c:v>4680.4734982544896</c:v>
                  </c:pt>
                  <c:pt idx="21">
                    <c:v>4875.3115389304276</c:v>
                  </c:pt>
                  <c:pt idx="22">
                    <c:v>5091.1166826627123</c:v>
                  </c:pt>
                  <c:pt idx="23">
                    <c:v>5329.0901154944795</c:v>
                  </c:pt>
                  <c:pt idx="24">
                    <c:v>5924.463351882443</c:v>
                  </c:pt>
                  <c:pt idx="25">
                    <c:v>6221.0782167133584</c:v>
                  </c:pt>
                  <c:pt idx="26">
                    <c:v>6173.2431810687349</c:v>
                  </c:pt>
                  <c:pt idx="27">
                    <c:v>6502.6919117917487</c:v>
                  </c:pt>
                  <c:pt idx="28">
                    <c:v>6858.9304097276645</c:v>
                  </c:pt>
                  <c:pt idx="29">
                    <c:v>7241.9377994457309</c:v>
                  </c:pt>
                  <c:pt idx="30">
                    <c:v>7658.8495915361955</c:v>
                  </c:pt>
                  <c:pt idx="31">
                    <c:v>8105.0144096715721</c:v>
                  </c:pt>
                  <c:pt idx="32">
                    <c:v>8590.2099457370659</c:v>
                  </c:pt>
                  <c:pt idx="33">
                    <c:v>8581.7681574606995</c:v>
                  </c:pt>
                  <c:pt idx="34">
                    <c:v>9103.7096479488591</c:v>
                  </c:pt>
                  <c:pt idx="35">
                    <c:v>9665.7880342583612</c:v>
                  </c:pt>
                  <c:pt idx="36">
                    <c:v>10270.344225764158</c:v>
                  </c:pt>
                  <c:pt idx="37">
                    <c:v>10281.221093237757</c:v>
                  </c:pt>
                  <c:pt idx="38">
                    <c:v>10930.918445511352</c:v>
                  </c:pt>
                  <c:pt idx="39">
                    <c:v>10954.31499087466</c:v>
                  </c:pt>
                  <c:pt idx="40">
                    <c:v>11647.217889313473</c:v>
                  </c:pt>
                  <c:pt idx="41">
                    <c:v>12389.33553917523</c:v>
                  </c:pt>
                  <c:pt idx="42">
                    <c:v>13184.147663034404</c:v>
                  </c:pt>
                  <c:pt idx="43">
                    <c:v>13204.928075518786</c:v>
                  </c:pt>
                  <c:pt idx="44">
                    <c:v>14045.138745566919</c:v>
                  </c:pt>
                  <c:pt idx="45">
                    <c:v>14934.925574898785</c:v>
                  </c:pt>
                  <c:pt idx="46">
                    <c:v>14944.770551170632</c:v>
                  </c:pt>
                  <c:pt idx="47">
                    <c:v>15875.253678810097</c:v>
                  </c:pt>
                  <c:pt idx="48">
                    <c:v>16854.052299389456</c:v>
                  </c:pt>
                  <c:pt idx="49">
                    <c:v>17879.499850183249</c:v>
                  </c:pt>
                  <c:pt idx="50">
                    <c:v>18951.162764726276</c:v>
                  </c:pt>
                  <c:pt idx="51">
                    <c:v>20061.665258398687</c:v>
                  </c:pt>
                  <c:pt idx="52">
                    <c:v>21206.727297349567</c:v>
                  </c:pt>
                  <c:pt idx="53">
                    <c:v>22376.762500154928</c:v>
                  </c:pt>
                  <c:pt idx="54">
                    <c:v>23561.537308879069</c:v>
                  </c:pt>
                  <c:pt idx="55">
                    <c:v>24741.171136244688</c:v>
                  </c:pt>
                  <c:pt idx="56">
                    <c:v>25895.943679411717</c:v>
                  </c:pt>
                  <c:pt idx="57">
                    <c:v>28744.596475873826</c:v>
                  </c:pt>
                  <c:pt idx="58">
                    <c:v>29824.352994734876</c:v>
                  </c:pt>
                  <c:pt idx="59">
                    <c:v>32747.271988024349</c:v>
                  </c:pt>
                  <c:pt idx="60">
                    <c:v>35674.535031639432</c:v>
                  </c:pt>
                  <c:pt idx="61">
                    <c:v>40943.012640299166</c:v>
                  </c:pt>
                  <c:pt idx="62">
                    <c:v>46277.345465332182</c:v>
                  </c:pt>
                  <c:pt idx="63">
                    <c:v>54398.073847793516</c:v>
                  </c:pt>
                  <c:pt idx="64">
                    <c:v>73651.036066620771</c:v>
                  </c:pt>
                  <c:pt idx="65">
                    <c:v>114268.06237788168</c:v>
                  </c:pt>
                </c:numCache>
              </c:numRef>
            </c:plus>
            <c:minus>
              <c:numRef>
                <c:f>b921_4!$J$9:$J$105</c:f>
                <c:numCache>
                  <c:formatCode>General</c:formatCode>
                  <c:ptCount val="97"/>
                  <c:pt idx="0">
                    <c:v>533.18676150689066</c:v>
                  </c:pt>
                  <c:pt idx="1">
                    <c:v>631.9908407773579</c:v>
                  </c:pt>
                  <c:pt idx="2">
                    <c:v>734.82611626267817</c:v>
                  </c:pt>
                  <c:pt idx="3">
                    <c:v>873.30764765284744</c:v>
                  </c:pt>
                  <c:pt idx="4">
                    <c:v>1007.8656229938069</c:v>
                  </c:pt>
                  <c:pt idx="5">
                    <c:v>1167.9931526297878</c:v>
                  </c:pt>
                  <c:pt idx="6">
                    <c:v>1335.7859430159303</c:v>
                  </c:pt>
                  <c:pt idx="7">
                    <c:v>1469.5253029036371</c:v>
                  </c:pt>
                  <c:pt idx="8">
                    <c:v>1684.792567576093</c:v>
                  </c:pt>
                  <c:pt idx="9">
                    <c:v>1818.371763941981</c:v>
                  </c:pt>
                  <c:pt idx="10">
                    <c:v>1994.1191432759631</c:v>
                  </c:pt>
                  <c:pt idx="11">
                    <c:v>2228.4955880665843</c:v>
                  </c:pt>
                  <c:pt idx="12">
                    <c:v>2457.6868358993356</c:v>
                  </c:pt>
                  <c:pt idx="13">
                    <c:v>2579.0350710079661</c:v>
                  </c:pt>
                  <c:pt idx="14">
                    <c:v>2881.199854172612</c:v>
                  </c:pt>
                  <c:pt idx="15">
                    <c:v>3073.2121841381504</c:v>
                  </c:pt>
                  <c:pt idx="16">
                    <c:v>3249.5209814851974</c:v>
                  </c:pt>
                  <c:pt idx="17">
                    <c:v>3542.9217910462071</c:v>
                  </c:pt>
                  <c:pt idx="18">
                    <c:v>3694.4884202706426</c:v>
                  </c:pt>
                  <c:pt idx="19">
                    <c:v>3976.3640596441824</c:v>
                  </c:pt>
                  <c:pt idx="20">
                    <c:v>4258.8084417050914</c:v>
                  </c:pt>
                  <c:pt idx="21">
                    <c:v>4371.3577209801297</c:v>
                  </c:pt>
                  <c:pt idx="22">
                    <c:v>4637.5219609565038</c:v>
                  </c:pt>
                  <c:pt idx="23">
                    <c:v>4902.7223876879425</c:v>
                  </c:pt>
                  <c:pt idx="24">
                    <c:v>5163.4926853687475</c:v>
                  </c:pt>
                  <c:pt idx="25">
                    <c:v>5420.3785759017092</c:v>
                  </c:pt>
                  <c:pt idx="26">
                    <c:v>5674.1501140978207</c:v>
                  </c:pt>
                  <c:pt idx="27">
                    <c:v>6150.1608136009963</c:v>
                  </c:pt>
                  <c:pt idx="28">
                    <c:v>6405.992313635893</c:v>
                  </c:pt>
                  <c:pt idx="29">
                    <c:v>6657.1343478504223</c:v>
                  </c:pt>
                  <c:pt idx="30">
                    <c:v>6905.1087533592327</c:v>
                  </c:pt>
                  <c:pt idx="31">
                    <c:v>7424.204965085637</c:v>
                  </c:pt>
                  <c:pt idx="32">
                    <c:v>7675.0560517795793</c:v>
                  </c:pt>
                  <c:pt idx="33">
                    <c:v>7920.9260809211955</c:v>
                  </c:pt>
                  <c:pt idx="34">
                    <c:v>8166.1961451956213</c:v>
                  </c:pt>
                  <c:pt idx="35">
                    <c:v>8734.7958944972252</c:v>
                  </c:pt>
                  <c:pt idx="36">
                    <c:v>8986.4662342728188</c:v>
                  </c:pt>
                  <c:pt idx="37">
                    <c:v>9597.5056975594962</c:v>
                  </c:pt>
                  <c:pt idx="38">
                    <c:v>9861.3290122703529</c:v>
                  </c:pt>
                  <c:pt idx="39">
                    <c:v>10125.441970226524</c:v>
                  </c:pt>
                  <c:pt idx="40">
                    <c:v>10798.484378013804</c:v>
                  </c:pt>
                  <c:pt idx="41">
                    <c:v>11084.063632024367</c:v>
                  </c:pt>
                  <c:pt idx="42">
                    <c:v>11819.181393332061</c:v>
                  </c:pt>
                  <c:pt idx="43">
                    <c:v>12133.591789809929</c:v>
                  </c:pt>
                  <c:pt idx="44">
                    <c:v>12947.490966855648</c:v>
                  </c:pt>
                  <c:pt idx="45">
                    <c:v>13301.920569479305</c:v>
                  </c:pt>
                  <c:pt idx="46">
                    <c:v>14212.609597849681</c:v>
                  </c:pt>
                  <c:pt idx="47">
                    <c:v>14626.198909681361</c:v>
                  </c:pt>
                  <c:pt idx="48">
                    <c:v>15069.731224895304</c:v>
                  </c:pt>
                  <c:pt idx="49">
                    <c:v>16160.404144939273</c:v>
                  </c:pt>
                  <c:pt idx="50">
                    <c:v>16706.050077779913</c:v>
                  </c:pt>
                  <c:pt idx="51">
                    <c:v>17984.649660094536</c:v>
                  </c:pt>
                  <c:pt idx="52">
                    <c:v>18681.243203861985</c:v>
                  </c:pt>
                  <c:pt idx="53">
                    <c:v>19461.922200988145</c:v>
                  </c:pt>
                  <c:pt idx="54">
                    <c:v>20348.531158706082</c:v>
                  </c:pt>
                  <c:pt idx="55">
                    <c:v>21371.797687389662</c:v>
                  </c:pt>
                  <c:pt idx="56">
                    <c:v>23444.660041389034</c:v>
                  </c:pt>
                  <c:pt idx="57">
                    <c:v>23975.653819169413</c:v>
                  </c:pt>
                  <c:pt idx="58">
                    <c:v>26676.840828185934</c:v>
                  </c:pt>
                  <c:pt idx="59">
                    <c:v>27783.776959007708</c:v>
                  </c:pt>
                  <c:pt idx="60">
                    <c:v>30443.069089474742</c:v>
                  </c:pt>
                  <c:pt idx="61">
                    <c:v>32682.972225671208</c:v>
                  </c:pt>
                  <c:pt idx="62">
                    <c:v>37306.887170880327</c:v>
                  </c:pt>
                  <c:pt idx="63">
                    <c:v>41024.502389133115</c:v>
                  </c:pt>
                  <c:pt idx="64">
                    <c:v>49757.916031563247</c:v>
                  </c:pt>
                  <c:pt idx="65">
                    <c:v>62273.449855165432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b921_4!$A$9:$A$105</c:f>
              <c:numCache>
                <c:formatCode>General</c:formatCode>
                <c:ptCount val="97"/>
                <c:pt idx="0">
                  <c:v>-15.74</c:v>
                </c:pt>
                <c:pt idx="1">
                  <c:v>-16.29</c:v>
                </c:pt>
                <c:pt idx="2">
                  <c:v>-16.34</c:v>
                </c:pt>
                <c:pt idx="3">
                  <c:v>-16.98</c:v>
                </c:pt>
                <c:pt idx="4">
                  <c:v>-17.03</c:v>
                </c:pt>
                <c:pt idx="5">
                  <c:v>-17.04</c:v>
                </c:pt>
                <c:pt idx="6">
                  <c:v>-17.22</c:v>
                </c:pt>
                <c:pt idx="7">
                  <c:v>-17.37</c:v>
                </c:pt>
                <c:pt idx="8">
                  <c:v>-17.43</c:v>
                </c:pt>
                <c:pt idx="9">
                  <c:v>-17.48</c:v>
                </c:pt>
                <c:pt idx="10">
                  <c:v>-17.54</c:v>
                </c:pt>
                <c:pt idx="11">
                  <c:v>-17.79</c:v>
                </c:pt>
                <c:pt idx="12">
                  <c:v>-17.95</c:v>
                </c:pt>
                <c:pt idx="13">
                  <c:v>-18.16</c:v>
                </c:pt>
                <c:pt idx="14">
                  <c:v>-18.22</c:v>
                </c:pt>
                <c:pt idx="15">
                  <c:v>-18.309999999999999</c:v>
                </c:pt>
                <c:pt idx="16">
                  <c:v>-18.37</c:v>
                </c:pt>
                <c:pt idx="17">
                  <c:v>-18.46</c:v>
                </c:pt>
                <c:pt idx="18">
                  <c:v>-18.46</c:v>
                </c:pt>
                <c:pt idx="19">
                  <c:v>-18.73</c:v>
                </c:pt>
                <c:pt idx="20">
                  <c:v>-18.78</c:v>
                </c:pt>
                <c:pt idx="21">
                  <c:v>-18.989999999999998</c:v>
                </c:pt>
                <c:pt idx="22">
                  <c:v>-18.989999999999998</c:v>
                </c:pt>
                <c:pt idx="23">
                  <c:v>-19.059999999999999</c:v>
                </c:pt>
                <c:pt idx="24">
                  <c:v>-19.309999999999999</c:v>
                </c:pt>
                <c:pt idx="25">
                  <c:v>-19.39</c:v>
                </c:pt>
                <c:pt idx="26">
                  <c:v>-19.39</c:v>
                </c:pt>
                <c:pt idx="27">
                  <c:v>-19.489999999999998</c:v>
                </c:pt>
                <c:pt idx="28">
                  <c:v>-19.510000000000002</c:v>
                </c:pt>
                <c:pt idx="29">
                  <c:v>-19.53</c:v>
                </c:pt>
                <c:pt idx="30">
                  <c:v>-19.59</c:v>
                </c:pt>
                <c:pt idx="31">
                  <c:v>-19.88</c:v>
                </c:pt>
                <c:pt idx="32">
                  <c:v>-19.88</c:v>
                </c:pt>
                <c:pt idx="33">
                  <c:v>-19.899999999999999</c:v>
                </c:pt>
                <c:pt idx="34">
                  <c:v>-20.079999999999998</c:v>
                </c:pt>
                <c:pt idx="35">
                  <c:v>-20.100000000000001</c:v>
                </c:pt>
                <c:pt idx="36">
                  <c:v>-20.22</c:v>
                </c:pt>
                <c:pt idx="37">
                  <c:v>-20.350000000000001</c:v>
                </c:pt>
                <c:pt idx="38">
                  <c:v>-20.399999999999999</c:v>
                </c:pt>
                <c:pt idx="39">
                  <c:v>-20.41</c:v>
                </c:pt>
                <c:pt idx="40">
                  <c:v>-20.420000000000002</c:v>
                </c:pt>
                <c:pt idx="41">
                  <c:v>-20.63</c:v>
                </c:pt>
                <c:pt idx="42">
                  <c:v>-20.68</c:v>
                </c:pt>
                <c:pt idx="43">
                  <c:v>-20.72</c:v>
                </c:pt>
                <c:pt idx="44">
                  <c:v>-21.01</c:v>
                </c:pt>
                <c:pt idx="45">
                  <c:v>-21.09</c:v>
                </c:pt>
                <c:pt idx="46">
                  <c:v>-21.12</c:v>
                </c:pt>
                <c:pt idx="47">
                  <c:v>-21.16</c:v>
                </c:pt>
                <c:pt idx="48">
                  <c:v>-21.2</c:v>
                </c:pt>
                <c:pt idx="49">
                  <c:v>-21.38</c:v>
                </c:pt>
                <c:pt idx="50">
                  <c:v>-21.45</c:v>
                </c:pt>
                <c:pt idx="51">
                  <c:v>-21.45</c:v>
                </c:pt>
                <c:pt idx="52">
                  <c:v>-21.6</c:v>
                </c:pt>
                <c:pt idx="53">
                  <c:v>-21.62</c:v>
                </c:pt>
                <c:pt idx="54">
                  <c:v>-21.64</c:v>
                </c:pt>
                <c:pt idx="55">
                  <c:v>-21.67</c:v>
                </c:pt>
                <c:pt idx="56">
                  <c:v>-21.71</c:v>
                </c:pt>
                <c:pt idx="57">
                  <c:v>-21.76</c:v>
                </c:pt>
                <c:pt idx="58">
                  <c:v>-21.76</c:v>
                </c:pt>
                <c:pt idx="59">
                  <c:v>-22.1</c:v>
                </c:pt>
                <c:pt idx="60">
                  <c:v>-22.31</c:v>
                </c:pt>
                <c:pt idx="61">
                  <c:v>-22.45</c:v>
                </c:pt>
                <c:pt idx="62">
                  <c:v>-22.75</c:v>
                </c:pt>
                <c:pt idx="63">
                  <c:v>-22.99</c:v>
                </c:pt>
                <c:pt idx="64">
                  <c:v>-23.1</c:v>
                </c:pt>
                <c:pt idx="65">
                  <c:v>-23.23</c:v>
                </c:pt>
              </c:numCache>
            </c:numRef>
          </c:xVal>
          <c:yVal>
            <c:numRef>
              <c:f>b921_4!$D$9:$D$105</c:f>
              <c:numCache>
                <c:formatCode>0.00E+00</c:formatCode>
                <c:ptCount val="97"/>
                <c:pt idx="0">
                  <c:v>951.12350822823998</c:v>
                </c:pt>
                <c:pt idx="1">
                  <c:v>1480.4091984127717</c:v>
                </c:pt>
                <c:pt idx="2">
                  <c:v>2047.5195084275224</c:v>
                </c:pt>
                <c:pt idx="3">
                  <c:v>2579.2619052147579</c:v>
                </c:pt>
                <c:pt idx="4">
                  <c:v>3163.6962247541837</c:v>
                </c:pt>
                <c:pt idx="5">
                  <c:v>3761.0581495959063</c:v>
                </c:pt>
                <c:pt idx="6">
                  <c:v>4353.3133529293245</c:v>
                </c:pt>
                <c:pt idx="7">
                  <c:v>4957.6186789312505</c:v>
                </c:pt>
                <c:pt idx="8">
                  <c:v>5580.6872050644561</c:v>
                </c:pt>
                <c:pt idx="9">
                  <c:v>6215.5665046995246</c:v>
                </c:pt>
                <c:pt idx="10">
                  <c:v>6860.6614288391584</c:v>
                </c:pt>
                <c:pt idx="11">
                  <c:v>7496.8373162916823</c:v>
                </c:pt>
                <c:pt idx="12">
                  <c:v>8153.4807441636913</c:v>
                </c:pt>
                <c:pt idx="13">
                  <c:v>8815.3154319406895</c:v>
                </c:pt>
                <c:pt idx="14">
                  <c:v>9508.3350922006412</c:v>
                </c:pt>
                <c:pt idx="15">
                  <c:v>10210.768219771508</c:v>
                </c:pt>
                <c:pt idx="16">
                  <c:v>10931.110758528364</c:v>
                </c:pt>
                <c:pt idx="17">
                  <c:v>11661.743496828027</c:v>
                </c:pt>
                <c:pt idx="18">
                  <c:v>12420.311566743389</c:v>
                </c:pt>
                <c:pt idx="19">
                  <c:v>13154.462081089558</c:v>
                </c:pt>
                <c:pt idx="20">
                  <c:v>13937.737177548104</c:v>
                </c:pt>
                <c:pt idx="21">
                  <c:v>14711.442073018272</c:v>
                </c:pt>
                <c:pt idx="22">
                  <c:v>15538.201539607422</c:v>
                </c:pt>
                <c:pt idx="23">
                  <c:v>16371.739657876173</c:v>
                </c:pt>
                <c:pt idx="24">
                  <c:v>17191.116949641048</c:v>
                </c:pt>
                <c:pt idx="25">
                  <c:v>18061.927964634364</c:v>
                </c:pt>
                <c:pt idx="26">
                  <c:v>18970.350612307691</c:v>
                </c:pt>
                <c:pt idx="27">
                  <c:v>19881.473299781304</c:v>
                </c:pt>
                <c:pt idx="28">
                  <c:v>20832.9429510359</c:v>
                </c:pt>
                <c:pt idx="29">
                  <c:v>21809.868619034474</c:v>
                </c:pt>
                <c:pt idx="30">
                  <c:v>22805.13605232257</c:v>
                </c:pt>
                <c:pt idx="31">
                  <c:v>23775.993475642681</c:v>
                </c:pt>
                <c:pt idx="32">
                  <c:v>24842.423157781537</c:v>
                </c:pt>
                <c:pt idx="33">
                  <c:v>25935.913589526986</c:v>
                </c:pt>
                <c:pt idx="34">
                  <c:v>27023.389287688879</c:v>
                </c:pt>
                <c:pt idx="35">
                  <c:v>28186.263904053892</c:v>
                </c:pt>
                <c:pt idx="36">
                  <c:v>29360.967352305208</c:v>
                </c:pt>
                <c:pt idx="37">
                  <c:v>30572.351803579353</c:v>
                </c:pt>
                <c:pt idx="38">
                  <c:v>31849.100089733987</c:v>
                </c:pt>
                <c:pt idx="39">
                  <c:v>33184.160344552081</c:v>
                </c:pt>
                <c:pt idx="40">
                  <c:v>34569.710174032531</c:v>
                </c:pt>
                <c:pt idx="41">
                  <c:v>35949.475536729769</c:v>
                </c:pt>
                <c:pt idx="42">
                  <c:v>37435.533565080754</c:v>
                </c:pt>
                <c:pt idx="43">
                  <c:v>38988.461045279728</c:v>
                </c:pt>
                <c:pt idx="44">
                  <c:v>40525.188459505996</c:v>
                </c:pt>
                <c:pt idx="45">
                  <c:v>42207.548729848386</c:v>
                </c:pt>
                <c:pt idx="46">
                  <c:v>43991.379846334079</c:v>
                </c:pt>
                <c:pt idx="47">
                  <c:v>45863.402775853443</c:v>
                </c:pt>
                <c:pt idx="48">
                  <c:v>47837.257479469641</c:v>
                </c:pt>
                <c:pt idx="49">
                  <c:v>49868.707198012395</c:v>
                </c:pt>
                <c:pt idx="50">
                  <c:v>52070.008790374617</c:v>
                </c:pt>
                <c:pt idx="51">
                  <c:v>54444.332448276022</c:v>
                </c:pt>
                <c:pt idx="52">
                  <c:v>56917.783653290979</c:v>
                </c:pt>
                <c:pt idx="53">
                  <c:v>59635.259094708432</c:v>
                </c:pt>
                <c:pt idx="54">
                  <c:v>62571.004357332291</c:v>
                </c:pt>
                <c:pt idx="55">
                  <c:v>65758.516625118777</c:v>
                </c:pt>
                <c:pt idx="56">
                  <c:v>69246.581355187212</c:v>
                </c:pt>
                <c:pt idx="57">
                  <c:v>73099.433039095209</c:v>
                </c:pt>
                <c:pt idx="58">
                  <c:v>77432.582344798662</c:v>
                </c:pt>
                <c:pt idx="59">
                  <c:v>82175.104476738794</c:v>
                </c:pt>
                <c:pt idx="60">
                  <c:v>87730.255871404035</c:v>
                </c:pt>
                <c:pt idx="61">
                  <c:v>94355.397663962838</c:v>
                </c:pt>
                <c:pt idx="62">
                  <c:v>102373.5687438061</c:v>
                </c:pt>
                <c:pt idx="63">
                  <c:v>112788.6283880922</c:v>
                </c:pt>
                <c:pt idx="64">
                  <c:v>127623.10552192244</c:v>
                </c:pt>
                <c:pt idx="65">
                  <c:v>153021.91296083192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523112"/>
        <c:axId val="431523504"/>
      </c:scatterChart>
      <c:valAx>
        <c:axId val="431523112"/>
        <c:scaling>
          <c:orientation val="minMax"/>
          <c:min val="-3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47251313340809425"/>
              <c:y val="0.9358072177312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1523504"/>
        <c:crosses val="autoZero"/>
        <c:crossBetween val="midCat"/>
      </c:valAx>
      <c:valAx>
        <c:axId val="431523504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INP per standard</a:t>
                </a:r>
                <a:r>
                  <a:rPr lang="en-GB" sz="10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cubic metre of air</a:t>
                </a:r>
                <a:endParaRPr lang="en-GB" sz="105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891950336223282E-2"/>
              <c:y val="0.19897439108911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1523112"/>
        <c:crossesAt val="-35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0749427598146"/>
          <c:y val="2.8534376775100703E-2"/>
          <c:w val="0.82547666648051976"/>
          <c:h val="0.838060726109427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5E92D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b921_6!$K$9:$K$105</c:f>
                <c:numCache>
                  <c:formatCode>General</c:formatCode>
                  <c:ptCount val="97"/>
                  <c:pt idx="0">
                    <c:v>108.71138277961653</c:v>
                  </c:pt>
                  <c:pt idx="1">
                    <c:v>129.54931641040571</c:v>
                  </c:pt>
                  <c:pt idx="2">
                    <c:v>173.98060257694371</c:v>
                  </c:pt>
                  <c:pt idx="3">
                    <c:v>200.94468443036757</c:v>
                  </c:pt>
                  <c:pt idx="4">
                    <c:v>232.90874814419328</c:v>
                  </c:pt>
                  <c:pt idx="5">
                    <c:v>265.39313229368014</c:v>
                  </c:pt>
                  <c:pt idx="6">
                    <c:v>310.78762487822985</c:v>
                  </c:pt>
                  <c:pt idx="7">
                    <c:v>351.10209561346375</c:v>
                  </c:pt>
                  <c:pt idx="8">
                    <c:v>379.75325194119142</c:v>
                  </c:pt>
                  <c:pt idx="9">
                    <c:v>417.47383236839892</c:v>
                  </c:pt>
                  <c:pt idx="10">
                    <c:v>463.95833655642372</c:v>
                  </c:pt>
                  <c:pt idx="11">
                    <c:v>491.27202649816905</c:v>
                  </c:pt>
                  <c:pt idx="12">
                    <c:v>524.66484584333784</c:v>
                  </c:pt>
                  <c:pt idx="13">
                    <c:v>563.67082393705482</c:v>
                  </c:pt>
                  <c:pt idx="14">
                    <c:v>608.85929501397982</c:v>
                  </c:pt>
                  <c:pt idx="15">
                    <c:v>661.12854890464189</c:v>
                  </c:pt>
                  <c:pt idx="16">
                    <c:v>681.95886555943548</c:v>
                  </c:pt>
                  <c:pt idx="17">
                    <c:v>746.43084927759446</c:v>
                  </c:pt>
                  <c:pt idx="18">
                    <c:v>776.05182253444218</c:v>
                  </c:pt>
                  <c:pt idx="19">
                    <c:v>809.44395813949188</c:v>
                  </c:pt>
                  <c:pt idx="20">
                    <c:v>846.33793220841278</c:v>
                  </c:pt>
                  <c:pt idx="21">
                    <c:v>887.20100637439168</c:v>
                  </c:pt>
                  <c:pt idx="22">
                    <c:v>931.93601730964122</c:v>
                  </c:pt>
                  <c:pt idx="23">
                    <c:v>980.53626509692901</c:v>
                  </c:pt>
                  <c:pt idx="24">
                    <c:v>1033.723142115811</c:v>
                  </c:pt>
                  <c:pt idx="25">
                    <c:v>1092.3219716403578</c:v>
                  </c:pt>
                  <c:pt idx="26">
                    <c:v>1155.8891282834918</c:v>
                  </c:pt>
                  <c:pt idx="27">
                    <c:v>1160.1563239495351</c:v>
                  </c:pt>
                  <c:pt idx="28">
                    <c:v>1230.6650420147425</c:v>
                  </c:pt>
                  <c:pt idx="29">
                    <c:v>1239.425854979107</c:v>
                  </c:pt>
                  <c:pt idx="30">
                    <c:v>1317.3696531981232</c:v>
                  </c:pt>
                  <c:pt idx="31">
                    <c:v>1403.3534059916976</c:v>
                  </c:pt>
                  <c:pt idx="32">
                    <c:v>1416.529688401745</c:v>
                  </c:pt>
                  <c:pt idx="33">
                    <c:v>1432.8617245559244</c:v>
                  </c:pt>
                  <c:pt idx="34">
                    <c:v>1528.4823999279965</c:v>
                  </c:pt>
                  <c:pt idx="35">
                    <c:v>1548.2539907029238</c:v>
                  </c:pt>
                  <c:pt idx="36">
                    <c:v>1655.305406058787</c:v>
                  </c:pt>
                  <c:pt idx="37">
                    <c:v>1678.0619618733388</c:v>
                  </c:pt>
                  <c:pt idx="38">
                    <c:v>1703.6830174872969</c:v>
                  </c:pt>
                  <c:pt idx="39">
                    <c:v>1824.890640229514</c:v>
                  </c:pt>
                  <c:pt idx="40">
                    <c:v>1853.5287166426942</c:v>
                  </c:pt>
                  <c:pt idx="41">
                    <c:v>1885.2225880455646</c:v>
                  </c:pt>
                  <c:pt idx="42">
                    <c:v>2023.1837616838316</c:v>
                  </c:pt>
                  <c:pt idx="43">
                    <c:v>2058.1829292450402</c:v>
                  </c:pt>
                  <c:pt idx="44">
                    <c:v>2095.2047596132543</c:v>
                  </c:pt>
                  <c:pt idx="45">
                    <c:v>2134.150581909817</c:v>
                  </c:pt>
                  <c:pt idx="46">
                    <c:v>2174.9288245282005</c:v>
                  </c:pt>
                  <c:pt idx="47">
                    <c:v>2338.7117146042524</c:v>
                  </c:pt>
                  <c:pt idx="48">
                    <c:v>2384.0823926926273</c:v>
                  </c:pt>
                  <c:pt idx="49">
                    <c:v>2430.9451321576703</c:v>
                  </c:pt>
                  <c:pt idx="50">
                    <c:v>2480.5218004360354</c:v>
                  </c:pt>
                  <c:pt idx="51">
                    <c:v>2532.042488193717</c:v>
                  </c:pt>
                  <c:pt idx="52">
                    <c:v>2728.0526037513214</c:v>
                  </c:pt>
                  <c:pt idx="53">
                    <c:v>2784.3863088337303</c:v>
                  </c:pt>
                  <c:pt idx="54">
                    <c:v>2843.0368070012732</c:v>
                  </c:pt>
                  <c:pt idx="55">
                    <c:v>2903.2117966041546</c:v>
                  </c:pt>
                  <c:pt idx="56">
                    <c:v>2965.4863966220996</c:v>
                  </c:pt>
                  <c:pt idx="57">
                    <c:v>3029.7474426220906</c:v>
                  </c:pt>
                  <c:pt idx="58">
                    <c:v>3095.8838544811492</c:v>
                  </c:pt>
                  <c:pt idx="59">
                    <c:v>3164.4293953039723</c:v>
                  </c:pt>
                  <c:pt idx="60">
                    <c:v>3415.2702642632189</c:v>
                  </c:pt>
                  <c:pt idx="61">
                    <c:v>3489.8585457979125</c:v>
                  </c:pt>
                  <c:pt idx="62">
                    <c:v>3565.7245176736742</c:v>
                  </c:pt>
                  <c:pt idx="63">
                    <c:v>3644.1133242675187</c:v>
                  </c:pt>
                  <c:pt idx="64">
                    <c:v>3723.4783790650199</c:v>
                  </c:pt>
                  <c:pt idx="65">
                    <c:v>3805.0334615875786</c:v>
                  </c:pt>
                  <c:pt idx="66">
                    <c:v>3888.5943165132212</c:v>
                  </c:pt>
                  <c:pt idx="67">
                    <c:v>3973.3096939315028</c:v>
                  </c:pt>
                  <c:pt idx="68">
                    <c:v>4292.3979969089651</c:v>
                  </c:pt>
                  <c:pt idx="69">
                    <c:v>4383.1335420681608</c:v>
                  </c:pt>
                  <c:pt idx="70">
                    <c:v>4475.5059816142593</c:v>
                  </c:pt>
                  <c:pt idx="71">
                    <c:v>4569.2395347322999</c:v>
                  </c:pt>
                  <c:pt idx="72">
                    <c:v>4664.053466002325</c:v>
                  </c:pt>
                  <c:pt idx="73">
                    <c:v>5039.3770740452828</c:v>
                  </c:pt>
                  <c:pt idx="74">
                    <c:v>5138.801715366887</c:v>
                  </c:pt>
                  <c:pt idx="75">
                    <c:v>5237.8067623195666</c:v>
                  </c:pt>
                  <c:pt idx="76">
                    <c:v>5337.471151060231</c:v>
                  </c:pt>
                  <c:pt idx="77">
                    <c:v>5436.6590481684452</c:v>
                  </c:pt>
                  <c:pt idx="78">
                    <c:v>5864.2915354092556</c:v>
                  </c:pt>
                  <c:pt idx="79">
                    <c:v>5963.2926798831877</c:v>
                  </c:pt>
                  <c:pt idx="80">
                    <c:v>6061.6862600549157</c:v>
                  </c:pt>
                  <c:pt idx="81">
                    <c:v>6527.4881580300025</c:v>
                  </c:pt>
                  <c:pt idx="82">
                    <c:v>6620.362857969234</c:v>
                  </c:pt>
                  <c:pt idx="83">
                    <c:v>7121.0720883955728</c:v>
                  </c:pt>
                  <c:pt idx="84">
                    <c:v>7203.1093032983554</c:v>
                  </c:pt>
                  <c:pt idx="85">
                    <c:v>7279.5152232735445</c:v>
                  </c:pt>
                  <c:pt idx="86">
                    <c:v>7794.151542292615</c:v>
                  </c:pt>
                  <c:pt idx="87">
                    <c:v>8335.3963278199681</c:v>
                  </c:pt>
                  <c:pt idx="88">
                    <c:v>8897.6656791943351</c:v>
                  </c:pt>
                  <c:pt idx="89">
                    <c:v>8908.4259648854004</c:v>
                  </c:pt>
                  <c:pt idx="90">
                    <c:v>9454.0778886767039</c:v>
                  </c:pt>
                  <c:pt idx="91">
                    <c:v>9995.9078156639607</c:v>
                  </c:pt>
                  <c:pt idx="92">
                    <c:v>10522.085563062281</c:v>
                  </c:pt>
                  <c:pt idx="93">
                    <c:v>11718.797636327479</c:v>
                  </c:pt>
                  <c:pt idx="94">
                    <c:v>12960.629029674188</c:v>
                  </c:pt>
                  <c:pt idx="95">
                    <c:v>14191.576309352453</c:v>
                  </c:pt>
                  <c:pt idx="96">
                    <c:v>16314.994566045158</c:v>
                  </c:pt>
                </c:numCache>
              </c:numRef>
            </c:plus>
            <c:minus>
              <c:numRef>
                <c:f>b921_6!$J$9:$J$105</c:f>
                <c:numCache>
                  <c:formatCode>General</c:formatCode>
                  <c:ptCount val="97"/>
                  <c:pt idx="0">
                    <c:v>112.76229599592963</c:v>
                  </c:pt>
                  <c:pt idx="1">
                    <c:v>128.73301701567311</c:v>
                  </c:pt>
                  <c:pt idx="2">
                    <c:v>154.28601716743233</c:v>
                  </c:pt>
                  <c:pt idx="3">
                    <c:v>181.52137552208981</c:v>
                  </c:pt>
                  <c:pt idx="4">
                    <c:v>208.03882420787443</c:v>
                  </c:pt>
                  <c:pt idx="5">
                    <c:v>239.84851251502707</c:v>
                  </c:pt>
                  <c:pt idx="6">
                    <c:v>262.40591643833898</c:v>
                  </c:pt>
                  <c:pt idx="7">
                    <c:v>297.4147595089471</c:v>
                  </c:pt>
                  <c:pt idx="8">
                    <c:v>326.90150095329255</c:v>
                  </c:pt>
                  <c:pt idx="9">
                    <c:v>363.1187510560984</c:v>
                  </c:pt>
                  <c:pt idx="10">
                    <c:v>395.01717451828046</c:v>
                  </c:pt>
                  <c:pt idx="11">
                    <c:v>437.41299467152885</c:v>
                  </c:pt>
                  <c:pt idx="12">
                    <c:v>478.11525039317138</c:v>
                  </c:pt>
                  <c:pt idx="13">
                    <c:v>499.19829718494452</c:v>
                  </c:pt>
                  <c:pt idx="14">
                    <c:v>550.75331317089501</c:v>
                  </c:pt>
                  <c:pt idx="15">
                    <c:v>582.8423475657097</c:v>
                  </c:pt>
                  <c:pt idx="16">
                    <c:v>611.96204152133123</c:v>
                  </c:pt>
                  <c:pt idx="17">
                    <c:v>659.28201343498858</c:v>
                  </c:pt>
                  <c:pt idx="18">
                    <c:v>706.26133935269286</c:v>
                  </c:pt>
                  <c:pt idx="19">
                    <c:v>752.09455929201374</c:v>
                  </c:pt>
                  <c:pt idx="20">
                    <c:v>770.05245458016361</c:v>
                  </c:pt>
                  <c:pt idx="21">
                    <c:v>811.82139003121245</c:v>
                  </c:pt>
                  <c:pt idx="22">
                    <c:v>851.92099850537863</c:v>
                  </c:pt>
                  <c:pt idx="23">
                    <c:v>921.42038149811697</c:v>
                  </c:pt>
                  <c:pt idx="24">
                    <c:v>959.19698833031384</c:v>
                  </c:pt>
                  <c:pt idx="25">
                    <c:v>995.2821474527035</c:v>
                  </c:pt>
                  <c:pt idx="26">
                    <c:v>1029.8866367440874</c:v>
                  </c:pt>
                  <c:pt idx="27">
                    <c:v>1099.9176224792343</c:v>
                  </c:pt>
                  <c:pt idx="28">
                    <c:v>1131.5690434767562</c:v>
                  </c:pt>
                  <c:pt idx="29">
                    <c:v>1161.2501736269892</c:v>
                  </c:pt>
                  <c:pt idx="30">
                    <c:v>1230.760135402797</c:v>
                  </c:pt>
                  <c:pt idx="31">
                    <c:v>1257.5134800603082</c:v>
                  </c:pt>
                  <c:pt idx="32">
                    <c:v>1326.8215510994764</c:v>
                  </c:pt>
                  <c:pt idx="33">
                    <c:v>1350.1338489923012</c:v>
                  </c:pt>
                  <c:pt idx="34">
                    <c:v>1420.0636356253581</c:v>
                  </c:pt>
                  <c:pt idx="35">
                    <c:v>1491.4051639132003</c:v>
                  </c:pt>
                  <c:pt idx="36">
                    <c:v>1509.5147601425849</c:v>
                  </c:pt>
                  <c:pt idx="37">
                    <c:v>1580.2969752215856</c:v>
                  </c:pt>
                  <c:pt idx="38">
                    <c:v>1652.3116919056854</c:v>
                  </c:pt>
                  <c:pt idx="39">
                    <c:v>1665.4040443623119</c:v>
                  </c:pt>
                  <c:pt idx="40">
                    <c:v>1736.4306874673036</c:v>
                  </c:pt>
                  <c:pt idx="41">
                    <c:v>1809.2268741201581</c:v>
                  </c:pt>
                  <c:pt idx="42">
                    <c:v>1883.2416054182565</c:v>
                  </c:pt>
                  <c:pt idx="43">
                    <c:v>1889.4763250796755</c:v>
                  </c:pt>
                  <c:pt idx="44">
                    <c:v>1962.3701292611963</c:v>
                  </c:pt>
                  <c:pt idx="45">
                    <c:v>2036.610855342687</c:v>
                  </c:pt>
                  <c:pt idx="46">
                    <c:v>2111.6699429898695</c:v>
                  </c:pt>
                  <c:pt idx="47">
                    <c:v>2188.7342712560039</c:v>
                  </c:pt>
                  <c:pt idx="48">
                    <c:v>2266.7274582993241</c:v>
                  </c:pt>
                  <c:pt idx="49">
                    <c:v>2262.362125832869</c:v>
                  </c:pt>
                  <c:pt idx="50">
                    <c:v>2339.8121613068492</c:v>
                  </c:pt>
                  <c:pt idx="51">
                    <c:v>2417.9643218642709</c:v>
                  </c:pt>
                  <c:pt idx="52">
                    <c:v>2498.0230476653569</c:v>
                  </c:pt>
                  <c:pt idx="53">
                    <c:v>2579.5559605822646</c:v>
                  </c:pt>
                  <c:pt idx="54">
                    <c:v>2662.6959213717773</c:v>
                  </c:pt>
                  <c:pt idx="55">
                    <c:v>2747.593062610395</c:v>
                  </c:pt>
                  <c:pt idx="56">
                    <c:v>2834.4150571844443</c:v>
                  </c:pt>
                  <c:pt idx="57">
                    <c:v>2923.3477083616453</c:v>
                  </c:pt>
                  <c:pt idx="58">
                    <c:v>3013.9862998170179</c:v>
                  </c:pt>
                  <c:pt idx="59">
                    <c:v>3106.5382604761608</c:v>
                  </c:pt>
                  <c:pt idx="60">
                    <c:v>3086.8987521442104</c:v>
                  </c:pt>
                  <c:pt idx="61">
                    <c:v>3180.5459686533932</c:v>
                  </c:pt>
                  <c:pt idx="62">
                    <c:v>3400.6251539413925</c:v>
                  </c:pt>
                  <c:pt idx="63">
                    <c:v>3376.7046364059802</c:v>
                  </c:pt>
                  <c:pt idx="64">
                    <c:v>3479.2625116773502</c:v>
                  </c:pt>
                  <c:pt idx="65">
                    <c:v>3585.4587604848116</c:v>
                  </c:pt>
                  <c:pt idx="66">
                    <c:v>3695.0954079836611</c:v>
                  </c:pt>
                  <c:pt idx="67">
                    <c:v>3809.1909023362946</c:v>
                  </c:pt>
                  <c:pt idx="68">
                    <c:v>3927.625507405121</c:v>
                  </c:pt>
                  <c:pt idx="69">
                    <c:v>4050.920338881037</c:v>
                  </c:pt>
                  <c:pt idx="70">
                    <c:v>4179.6579490614495</c:v>
                  </c:pt>
                  <c:pt idx="71">
                    <c:v>4313.866350019146</c:v>
                  </c:pt>
                  <c:pt idx="72">
                    <c:v>4455.5228054321078</c:v>
                  </c:pt>
                  <c:pt idx="73">
                    <c:v>4604.1982458950733</c:v>
                  </c:pt>
                  <c:pt idx="74">
                    <c:v>4760.8076332799374</c:v>
                  </c:pt>
                  <c:pt idx="75">
                    <c:v>4927.0491420445369</c:v>
                  </c:pt>
                  <c:pt idx="76">
                    <c:v>4913.9638745967677</c:v>
                  </c:pt>
                  <c:pt idx="77">
                    <c:v>5290.7781962670188</c:v>
                  </c:pt>
                  <c:pt idx="78">
                    <c:v>5285.4354177869391</c:v>
                  </c:pt>
                  <c:pt idx="79">
                    <c:v>5491.7337065193478</c:v>
                  </c:pt>
                  <c:pt idx="80">
                    <c:v>5713.9838959535919</c:v>
                  </c:pt>
                  <c:pt idx="81">
                    <c:v>5953.9437560699835</c:v>
                  </c:pt>
                  <c:pt idx="82">
                    <c:v>6215.8233201068051</c:v>
                  </c:pt>
                  <c:pt idx="83">
                    <c:v>6256.9334011469209</c:v>
                  </c:pt>
                  <c:pt idx="84">
                    <c:v>6558.1239370236954</c:v>
                  </c:pt>
                  <c:pt idx="85">
                    <c:v>6891.6648407325856</c:v>
                  </c:pt>
                  <c:pt idx="86">
                    <c:v>6989.604738504031</c:v>
                  </c:pt>
                  <c:pt idx="87">
                    <c:v>7390.734278606973</c:v>
                  </c:pt>
                  <c:pt idx="88">
                    <c:v>7844.833256081416</c:v>
                  </c:pt>
                  <c:pt idx="89">
                    <c:v>8047.939780978465</c:v>
                  </c:pt>
                  <c:pt idx="90">
                    <c:v>8626.1952989583951</c:v>
                  </c:pt>
                  <c:pt idx="91">
                    <c:v>8953.0642645223124</c:v>
                  </c:pt>
                  <c:pt idx="92">
                    <c:v>9365.163574778564</c:v>
                  </c:pt>
                  <c:pt idx="93">
                    <c:v>10279.046688430359</c:v>
                  </c:pt>
                  <c:pt idx="94">
                    <c:v>10990.089594743911</c:v>
                  </c:pt>
                  <c:pt idx="95">
                    <c:v>11497.747231707299</c:v>
                  </c:pt>
                  <c:pt idx="96">
                    <c:v>12789.579533109454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b921_6!$A$9:$A$105</c:f>
              <c:numCache>
                <c:formatCode>General</c:formatCode>
                <c:ptCount val="97"/>
                <c:pt idx="0">
                  <c:v>-16.829999999999998</c:v>
                </c:pt>
                <c:pt idx="1">
                  <c:v>-16.920000000000002</c:v>
                </c:pt>
                <c:pt idx="2">
                  <c:v>-17.3</c:v>
                </c:pt>
                <c:pt idx="3">
                  <c:v>-18.329999999999998</c:v>
                </c:pt>
                <c:pt idx="4">
                  <c:v>-18.48</c:v>
                </c:pt>
                <c:pt idx="5">
                  <c:v>-18.48</c:v>
                </c:pt>
                <c:pt idx="6">
                  <c:v>-18.64</c:v>
                </c:pt>
                <c:pt idx="7">
                  <c:v>-18.66</c:v>
                </c:pt>
                <c:pt idx="8">
                  <c:v>-18.690000000000001</c:v>
                </c:pt>
                <c:pt idx="9">
                  <c:v>-18.739999999999998</c:v>
                </c:pt>
                <c:pt idx="10">
                  <c:v>-18.84</c:v>
                </c:pt>
                <c:pt idx="11">
                  <c:v>-18.86</c:v>
                </c:pt>
                <c:pt idx="12">
                  <c:v>-18.86</c:v>
                </c:pt>
                <c:pt idx="13">
                  <c:v>-18.899999999999999</c:v>
                </c:pt>
                <c:pt idx="14">
                  <c:v>-18.940000000000001</c:v>
                </c:pt>
                <c:pt idx="15">
                  <c:v>-19.05</c:v>
                </c:pt>
                <c:pt idx="16">
                  <c:v>-19.13</c:v>
                </c:pt>
                <c:pt idx="17">
                  <c:v>-19.309999999999999</c:v>
                </c:pt>
                <c:pt idx="18">
                  <c:v>-19.440000000000001</c:v>
                </c:pt>
                <c:pt idx="19">
                  <c:v>-19.57</c:v>
                </c:pt>
                <c:pt idx="20">
                  <c:v>-19.600000000000001</c:v>
                </c:pt>
                <c:pt idx="21">
                  <c:v>-19.63</c:v>
                </c:pt>
                <c:pt idx="22">
                  <c:v>-19.68</c:v>
                </c:pt>
                <c:pt idx="23">
                  <c:v>-19.71</c:v>
                </c:pt>
                <c:pt idx="24">
                  <c:v>-19.71</c:v>
                </c:pt>
                <c:pt idx="25">
                  <c:v>-19.78</c:v>
                </c:pt>
                <c:pt idx="26">
                  <c:v>-19.87</c:v>
                </c:pt>
                <c:pt idx="27">
                  <c:v>-19.87</c:v>
                </c:pt>
                <c:pt idx="28">
                  <c:v>-19.899999999999999</c:v>
                </c:pt>
                <c:pt idx="29">
                  <c:v>-20.059999999999999</c:v>
                </c:pt>
                <c:pt idx="30">
                  <c:v>-20.27</c:v>
                </c:pt>
                <c:pt idx="31">
                  <c:v>-20.3</c:v>
                </c:pt>
                <c:pt idx="32">
                  <c:v>-20.350000000000001</c:v>
                </c:pt>
                <c:pt idx="33">
                  <c:v>-20.37</c:v>
                </c:pt>
                <c:pt idx="34">
                  <c:v>-20.52</c:v>
                </c:pt>
                <c:pt idx="35">
                  <c:v>-20.66</c:v>
                </c:pt>
                <c:pt idx="36">
                  <c:v>-20.74</c:v>
                </c:pt>
                <c:pt idx="37">
                  <c:v>-20.74</c:v>
                </c:pt>
                <c:pt idx="38">
                  <c:v>-20.82</c:v>
                </c:pt>
                <c:pt idx="39">
                  <c:v>-20.92</c:v>
                </c:pt>
                <c:pt idx="40">
                  <c:v>-20.97</c:v>
                </c:pt>
                <c:pt idx="41">
                  <c:v>-20.98</c:v>
                </c:pt>
                <c:pt idx="42">
                  <c:v>-21.01</c:v>
                </c:pt>
                <c:pt idx="43">
                  <c:v>-21.1</c:v>
                </c:pt>
                <c:pt idx="44">
                  <c:v>-21.15</c:v>
                </c:pt>
                <c:pt idx="45">
                  <c:v>-21.17</c:v>
                </c:pt>
                <c:pt idx="46">
                  <c:v>-21.24</c:v>
                </c:pt>
                <c:pt idx="47">
                  <c:v>-21.32</c:v>
                </c:pt>
                <c:pt idx="48">
                  <c:v>-21.42</c:v>
                </c:pt>
                <c:pt idx="49">
                  <c:v>-21.42</c:v>
                </c:pt>
                <c:pt idx="50">
                  <c:v>-21.46</c:v>
                </c:pt>
                <c:pt idx="51">
                  <c:v>-21.49</c:v>
                </c:pt>
                <c:pt idx="52">
                  <c:v>-21.49</c:v>
                </c:pt>
                <c:pt idx="53">
                  <c:v>-21.49</c:v>
                </c:pt>
                <c:pt idx="54">
                  <c:v>-21.55</c:v>
                </c:pt>
                <c:pt idx="55">
                  <c:v>-21.7</c:v>
                </c:pt>
                <c:pt idx="56">
                  <c:v>-21.73</c:v>
                </c:pt>
                <c:pt idx="57">
                  <c:v>-21.73</c:v>
                </c:pt>
                <c:pt idx="58">
                  <c:v>-21.79</c:v>
                </c:pt>
                <c:pt idx="59">
                  <c:v>-21.83</c:v>
                </c:pt>
                <c:pt idx="60">
                  <c:v>-21.87</c:v>
                </c:pt>
                <c:pt idx="61">
                  <c:v>-21.87</c:v>
                </c:pt>
                <c:pt idx="62">
                  <c:v>-21.97</c:v>
                </c:pt>
                <c:pt idx="63">
                  <c:v>-21.97</c:v>
                </c:pt>
                <c:pt idx="64">
                  <c:v>-21.97</c:v>
                </c:pt>
                <c:pt idx="65">
                  <c:v>-21.97</c:v>
                </c:pt>
                <c:pt idx="66">
                  <c:v>-22.16</c:v>
                </c:pt>
                <c:pt idx="67">
                  <c:v>-22.22</c:v>
                </c:pt>
                <c:pt idx="68">
                  <c:v>-22.33</c:v>
                </c:pt>
                <c:pt idx="69">
                  <c:v>-22.37</c:v>
                </c:pt>
                <c:pt idx="70">
                  <c:v>-22.37</c:v>
                </c:pt>
                <c:pt idx="71">
                  <c:v>-22.55</c:v>
                </c:pt>
                <c:pt idx="72">
                  <c:v>-22.66</c:v>
                </c:pt>
                <c:pt idx="73">
                  <c:v>-22.76</c:v>
                </c:pt>
                <c:pt idx="74">
                  <c:v>-22.76</c:v>
                </c:pt>
                <c:pt idx="75">
                  <c:v>-22.92</c:v>
                </c:pt>
                <c:pt idx="76">
                  <c:v>-22.98</c:v>
                </c:pt>
                <c:pt idx="77">
                  <c:v>-23.13</c:v>
                </c:pt>
                <c:pt idx="78">
                  <c:v>-23.21</c:v>
                </c:pt>
                <c:pt idx="79">
                  <c:v>-23.25</c:v>
                </c:pt>
                <c:pt idx="80">
                  <c:v>-23.27</c:v>
                </c:pt>
                <c:pt idx="81">
                  <c:v>-23.33</c:v>
                </c:pt>
                <c:pt idx="82">
                  <c:v>-23.4</c:v>
                </c:pt>
                <c:pt idx="83">
                  <c:v>-23.44</c:v>
                </c:pt>
                <c:pt idx="84">
                  <c:v>-23.61</c:v>
                </c:pt>
                <c:pt idx="85">
                  <c:v>-23.63</c:v>
                </c:pt>
                <c:pt idx="86">
                  <c:v>-23.65</c:v>
                </c:pt>
                <c:pt idx="87">
                  <c:v>-23.65</c:v>
                </c:pt>
                <c:pt idx="88">
                  <c:v>-23.67</c:v>
                </c:pt>
                <c:pt idx="89">
                  <c:v>-23.95</c:v>
                </c:pt>
                <c:pt idx="90">
                  <c:v>-24.02</c:v>
                </c:pt>
                <c:pt idx="91">
                  <c:v>-24.16</c:v>
                </c:pt>
                <c:pt idx="92">
                  <c:v>-24.23</c:v>
                </c:pt>
                <c:pt idx="93">
                  <c:v>-24.42</c:v>
                </c:pt>
                <c:pt idx="94">
                  <c:v>-24.56</c:v>
                </c:pt>
                <c:pt idx="95">
                  <c:v>-24.74</c:v>
                </c:pt>
                <c:pt idx="96">
                  <c:v>-25.02</c:v>
                </c:pt>
              </c:numCache>
            </c:numRef>
          </c:xVal>
          <c:yVal>
            <c:numRef>
              <c:f>b921_6!$D$9:$D$105</c:f>
              <c:numCache>
                <c:formatCode>0.00E+00</c:formatCode>
                <c:ptCount val="97"/>
                <c:pt idx="0">
                  <c:v>162.13641169075507</c:v>
                </c:pt>
                <c:pt idx="1">
                  <c:v>277.32991459191896</c:v>
                </c:pt>
                <c:pt idx="2">
                  <c:v>385.45233396177741</c:v>
                </c:pt>
                <c:pt idx="3">
                  <c:v>468.23047690457616</c:v>
                </c:pt>
                <c:pt idx="4">
                  <c:v>582.71746008978312</c:v>
                </c:pt>
                <c:pt idx="5">
                  <c:v>705.12738917370871</c:v>
                </c:pt>
                <c:pt idx="6">
                  <c:v>821.32512221762727</c:v>
                </c:pt>
                <c:pt idx="7">
                  <c:v>945.38412532518851</c:v>
                </c:pt>
                <c:pt idx="8">
                  <c:v>1070.2969136912993</c:v>
                </c:pt>
                <c:pt idx="9">
                  <c:v>1195.5770873338131</c:v>
                </c:pt>
                <c:pt idx="10">
                  <c:v>1319.6512151017866</c:v>
                </c:pt>
                <c:pt idx="11">
                  <c:v>1449.2254562221126</c:v>
                </c:pt>
                <c:pt idx="12">
                  <c:v>1581.3177250753722</c:v>
                </c:pt>
                <c:pt idx="13">
                  <c:v>1712.8126846889652</c:v>
                </c:pt>
                <c:pt idx="14">
                  <c:v>1845.8214988815325</c:v>
                </c:pt>
                <c:pt idx="15">
                  <c:v>1976.5080431137144</c:v>
                </c:pt>
                <c:pt idx="16">
                  <c:v>2110.3066805430126</c:v>
                </c:pt>
                <c:pt idx="17">
                  <c:v>2239.5847381332032</c:v>
                </c:pt>
                <c:pt idx="18">
                  <c:v>2373.0927400096648</c:v>
                </c:pt>
                <c:pt idx="19">
                  <c:v>2507.9449979884425</c:v>
                </c:pt>
                <c:pt idx="20">
                  <c:v>2651.1254706303121</c:v>
                </c:pt>
                <c:pt idx="21">
                  <c:v>2796.1104021184296</c:v>
                </c:pt>
                <c:pt idx="22">
                  <c:v>2941.5441071629421</c:v>
                </c:pt>
                <c:pt idx="23">
                  <c:v>3090.2633553774763</c:v>
                </c:pt>
                <c:pt idx="24">
                  <c:v>3243.0765302380905</c:v>
                </c:pt>
                <c:pt idx="25">
                  <c:v>3392.871750115984</c:v>
                </c:pt>
                <c:pt idx="26">
                  <c:v>3543.1143333875875</c:v>
                </c:pt>
                <c:pt idx="27">
                  <c:v>3702.1649693540076</c:v>
                </c:pt>
                <c:pt idx="28">
                  <c:v>3861.1363961635211</c:v>
                </c:pt>
                <c:pt idx="29">
                  <c:v>4012.0874776292458</c:v>
                </c:pt>
                <c:pt idx="30">
                  <c:v>4160.2945422703278</c:v>
                </c:pt>
                <c:pt idx="31">
                  <c:v>4325.8724829380571</c:v>
                </c:pt>
                <c:pt idx="32">
                  <c:v>4492.0908700084165</c:v>
                </c:pt>
                <c:pt idx="33">
                  <c:v>4663.4803425938071</c:v>
                </c:pt>
                <c:pt idx="34">
                  <c:v>4825.3544183306276</c:v>
                </c:pt>
                <c:pt idx="35">
                  <c:v>4990.1409773252572</c:v>
                </c:pt>
                <c:pt idx="36">
                  <c:v>5163.2452205491618</c:v>
                </c:pt>
                <c:pt idx="37">
                  <c:v>5347.344165674318</c:v>
                </c:pt>
                <c:pt idx="38">
                  <c:v>5526.0094470586737</c:v>
                </c:pt>
                <c:pt idx="39">
                  <c:v>5705.274543642061</c:v>
                </c:pt>
                <c:pt idx="40">
                  <c:v>5892.9436529933391</c:v>
                </c:pt>
                <c:pt idx="41">
                  <c:v>6088.2956216325956</c:v>
                </c:pt>
                <c:pt idx="42">
                  <c:v>6284.7339347479692</c:v>
                </c:pt>
                <c:pt idx="43">
                  <c:v>6477.631179107123</c:v>
                </c:pt>
                <c:pt idx="44">
                  <c:v>6678.6068125168431</c:v>
                </c:pt>
                <c:pt idx="45">
                  <c:v>6886.8404126115056</c:v>
                </c:pt>
                <c:pt idx="46">
                  <c:v>7092.7921645776887</c:v>
                </c:pt>
                <c:pt idx="47">
                  <c:v>7301.2631974274045</c:v>
                </c:pt>
                <c:pt idx="48">
                  <c:v>7510.9707926314277</c:v>
                </c:pt>
                <c:pt idx="49">
                  <c:v>7737.9690204385843</c:v>
                </c:pt>
                <c:pt idx="50">
                  <c:v>7964.1431396298194</c:v>
                </c:pt>
                <c:pt idx="51">
                  <c:v>8196.273243960235</c:v>
                </c:pt>
                <c:pt idx="52">
                  <c:v>8437.3135652417513</c:v>
                </c:pt>
                <c:pt idx="53">
                  <c:v>8683.428790623715</c:v>
                </c:pt>
                <c:pt idx="54">
                  <c:v>8926.6237116295615</c:v>
                </c:pt>
                <c:pt idx="55">
                  <c:v>9162.2270907320963</c:v>
                </c:pt>
                <c:pt idx="56">
                  <c:v>9420.5288477990453</c:v>
                </c:pt>
                <c:pt idx="57">
                  <c:v>9689.2772678828132</c:v>
                </c:pt>
                <c:pt idx="58">
                  <c:v>9955.3912524791449</c:v>
                </c:pt>
                <c:pt idx="59">
                  <c:v>10231.011346854444</c:v>
                </c:pt>
                <c:pt idx="60">
                  <c:v>10513.499090010146</c:v>
                </c:pt>
                <c:pt idx="61">
                  <c:v>10809.465313802175</c:v>
                </c:pt>
                <c:pt idx="62">
                  <c:v>11097.298703054046</c:v>
                </c:pt>
                <c:pt idx="63">
                  <c:v>11409.051615824288</c:v>
                </c:pt>
                <c:pt idx="64">
                  <c:v>11729.346758723839</c:v>
                </c:pt>
                <c:pt idx="65">
                  <c:v>12058.665477070885</c:v>
                </c:pt>
                <c:pt idx="66">
                  <c:v>12365.847429358197</c:v>
                </c:pt>
                <c:pt idx="67">
                  <c:v>12704.363496176526</c:v>
                </c:pt>
                <c:pt idx="68">
                  <c:v>13044.297109765346</c:v>
                </c:pt>
                <c:pt idx="69">
                  <c:v>13408.047457515248</c:v>
                </c:pt>
                <c:pt idx="70">
                  <c:v>13791.361844201185</c:v>
                </c:pt>
                <c:pt idx="71">
                  <c:v>14153.046321676213</c:v>
                </c:pt>
                <c:pt idx="72">
                  <c:v>14540.967789388491</c:v>
                </c:pt>
                <c:pt idx="73">
                  <c:v>14945.052042788637</c:v>
                </c:pt>
                <c:pt idx="74">
                  <c:v>15386.238039802554</c:v>
                </c:pt>
                <c:pt idx="75">
                  <c:v>15809.416610301221</c:v>
                </c:pt>
                <c:pt idx="76">
                  <c:v>16272.849028785213</c:v>
                </c:pt>
                <c:pt idx="77">
                  <c:v>16734.589424006797</c:v>
                </c:pt>
                <c:pt idx="78">
                  <c:v>17234.338999993321</c:v>
                </c:pt>
                <c:pt idx="79">
                  <c:v>17767.995229916247</c:v>
                </c:pt>
                <c:pt idx="80">
                  <c:v>18333.216505031047</c:v>
                </c:pt>
                <c:pt idx="81">
                  <c:v>18917.199014227426</c:v>
                </c:pt>
                <c:pt idx="82">
                  <c:v>19530.568241957659</c:v>
                </c:pt>
                <c:pt idx="83">
                  <c:v>20187.864547314151</c:v>
                </c:pt>
                <c:pt idx="84">
                  <c:v>20848.496553234796</c:v>
                </c:pt>
                <c:pt idx="85">
                  <c:v>21597.102132664193</c:v>
                </c:pt>
                <c:pt idx="86">
                  <c:v>22397.736754913138</c:v>
                </c:pt>
                <c:pt idx="87">
                  <c:v>23264.06201833372</c:v>
                </c:pt>
                <c:pt idx="88">
                  <c:v>24193.826877376465</c:v>
                </c:pt>
                <c:pt idx="89">
                  <c:v>25123.19270151512</c:v>
                </c:pt>
                <c:pt idx="90">
                  <c:v>26213.997260775945</c:v>
                </c:pt>
                <c:pt idx="91">
                  <c:v>27397.10138764048</c:v>
                </c:pt>
                <c:pt idx="92">
                  <c:v>28748.769532370501</c:v>
                </c:pt>
                <c:pt idx="93">
                  <c:v>30237.993102183642</c:v>
                </c:pt>
                <c:pt idx="94">
                  <c:v>31983.894807872613</c:v>
                </c:pt>
                <c:pt idx="95">
                  <c:v>34038.77371321174</c:v>
                </c:pt>
                <c:pt idx="96">
                  <c:v>36518.028294191579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524288"/>
        <c:axId val="431524680"/>
      </c:scatterChart>
      <c:valAx>
        <c:axId val="431524288"/>
        <c:scaling>
          <c:orientation val="minMax"/>
          <c:min val="-3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47251313340809425"/>
              <c:y val="0.9358072177312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1524680"/>
        <c:crosses val="autoZero"/>
        <c:crossBetween val="midCat"/>
      </c:valAx>
      <c:valAx>
        <c:axId val="431524680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INP per standard</a:t>
                </a:r>
                <a:r>
                  <a:rPr lang="en-GB" sz="10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cubic metre of air</a:t>
                </a:r>
                <a:endParaRPr lang="en-GB" sz="105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891950336223282E-2"/>
              <c:y val="0.19897439108911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1524288"/>
        <c:crossesAt val="-35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0749427598146"/>
          <c:y val="2.8534376775100703E-2"/>
          <c:w val="0.82547666648051976"/>
          <c:h val="0.838060726109427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5E92D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b922_2!$K$9:$K$105</c:f>
                <c:numCache>
                  <c:formatCode>General</c:formatCode>
                  <c:ptCount val="97"/>
                  <c:pt idx="0">
                    <c:v>107.21377170705665</c:v>
                  </c:pt>
                  <c:pt idx="1">
                    <c:v>135.42240194245329</c:v>
                  </c:pt>
                  <c:pt idx="2">
                    <c:v>170.84190637940455</c:v>
                  </c:pt>
                  <c:pt idx="3">
                    <c:v>210.4183227427385</c:v>
                  </c:pt>
                  <c:pt idx="4">
                    <c:v>243.35474739988757</c:v>
                  </c:pt>
                  <c:pt idx="5">
                    <c:v>276.90045423290303</c:v>
                  </c:pt>
                  <c:pt idx="6">
                    <c:v>306.21471863221444</c:v>
                  </c:pt>
                  <c:pt idx="7">
                    <c:v>346.19382617206048</c:v>
                  </c:pt>
                  <c:pt idx="8">
                    <c:v>375.03361210880524</c:v>
                  </c:pt>
                  <c:pt idx="9">
                    <c:v>412.51808431341607</c:v>
                  </c:pt>
                  <c:pt idx="10">
                    <c:v>458.35164266487732</c:v>
                  </c:pt>
                  <c:pt idx="11">
                    <c:v>486.06864519038015</c:v>
                  </c:pt>
                  <c:pt idx="12">
                    <c:v>548.64204977551674</c:v>
                  </c:pt>
                  <c:pt idx="13">
                    <c:v>558.53465311569119</c:v>
                  </c:pt>
                  <c:pt idx="14">
                    <c:v>603.41941024404082</c:v>
                  </c:pt>
                  <c:pt idx="15">
                    <c:v>655.00290579957687</c:v>
                  </c:pt>
                  <c:pt idx="16">
                    <c:v>677.13427694648044</c:v>
                  </c:pt>
                  <c:pt idx="17">
                    <c:v>740.13332825190184</c:v>
                  </c:pt>
                  <c:pt idx="18">
                    <c:v>770.10016133842157</c:v>
                  </c:pt>
                  <c:pt idx="19">
                    <c:v>804.04390223567361</c:v>
                  </c:pt>
                  <c:pt idx="20">
                    <c:v>841.67607993975685</c:v>
                  </c:pt>
                  <c:pt idx="21">
                    <c:v>882.16224810080246</c:v>
                  </c:pt>
                  <c:pt idx="22">
                    <c:v>927.42769497381846</c:v>
                  </c:pt>
                  <c:pt idx="23">
                    <c:v>976.16018437780156</c:v>
                  </c:pt>
                  <c:pt idx="24">
                    <c:v>1029.8165221758429</c:v>
                  </c:pt>
                  <c:pt idx="25">
                    <c:v>1087.907911463423</c:v>
                  </c:pt>
                  <c:pt idx="26">
                    <c:v>1092.9171382532163</c:v>
                  </c:pt>
                  <c:pt idx="27">
                    <c:v>1157.6517371292591</c:v>
                  </c:pt>
                  <c:pt idx="28">
                    <c:v>1228.0449214443533</c:v>
                  </c:pt>
                  <c:pt idx="29">
                    <c:v>1238.3561145589863</c:v>
                  </c:pt>
                  <c:pt idx="30">
                    <c:v>1316.2908236210435</c:v>
                  </c:pt>
                  <c:pt idx="31">
                    <c:v>1330.3976138734386</c:v>
                  </c:pt>
                  <c:pt idx="32">
                    <c:v>1416.8668089894943</c:v>
                  </c:pt>
                  <c:pt idx="33">
                    <c:v>1434.6873296688709</c:v>
                  </c:pt>
                  <c:pt idx="34">
                    <c:v>1531.0282030276092</c:v>
                  </c:pt>
                  <c:pt idx="35">
                    <c:v>1552.0202779776484</c:v>
                  </c:pt>
                  <c:pt idx="36">
                    <c:v>1659.798184544748</c:v>
                  </c:pt>
                  <c:pt idx="37">
                    <c:v>1684.3015665327473</c:v>
                  </c:pt>
                  <c:pt idx="38">
                    <c:v>1711.1027345494213</c:v>
                  </c:pt>
                  <c:pt idx="39">
                    <c:v>1740.7277880988429</c:v>
                  </c:pt>
                  <c:pt idx="40">
                    <c:v>1864.3508696783481</c:v>
                  </c:pt>
                  <c:pt idx="41">
                    <c:v>1897.4382273640317</c:v>
                  </c:pt>
                  <c:pt idx="42">
                    <c:v>1932.2734477381127</c:v>
                  </c:pt>
                  <c:pt idx="43">
                    <c:v>2075.5216129976229</c:v>
                  </c:pt>
                  <c:pt idx="44">
                    <c:v>2114.3489506622686</c:v>
                  </c:pt>
                  <c:pt idx="45">
                    <c:v>2155.3108412423944</c:v>
                  </c:pt>
                  <c:pt idx="46">
                    <c:v>2198.3029753846004</c:v>
                  </c:pt>
                  <c:pt idx="47">
                    <c:v>2243.2288768613089</c:v>
                  </c:pt>
                  <c:pt idx="48">
                    <c:v>2289.9993532108265</c:v>
                  </c:pt>
                  <c:pt idx="49">
                    <c:v>2338.5318955746548</c:v>
                  </c:pt>
                  <c:pt idx="50">
                    <c:v>2517.7154813849311</c:v>
                  </c:pt>
                  <c:pt idx="51">
                    <c:v>2571.8172899016645</c:v>
                  </c:pt>
                  <c:pt idx="52">
                    <c:v>2627.4387327845625</c:v>
                  </c:pt>
                  <c:pt idx="53">
                    <c:v>2685.9186913074791</c:v>
                  </c:pt>
                  <c:pt idx="54">
                    <c:v>2746.4515688471738</c:v>
                  </c:pt>
                  <c:pt idx="55">
                    <c:v>2808.263044036059</c:v>
                  </c:pt>
                  <c:pt idx="56">
                    <c:v>2872.660981433522</c:v>
                  </c:pt>
                  <c:pt idx="57">
                    <c:v>2938.8692196640886</c:v>
                  </c:pt>
                  <c:pt idx="58">
                    <c:v>3007.4855976399799</c:v>
                  </c:pt>
                  <c:pt idx="59">
                    <c:v>3077.7472945088116</c:v>
                  </c:pt>
                  <c:pt idx="60">
                    <c:v>3150.2439118716975</c:v>
                  </c:pt>
                  <c:pt idx="61">
                    <c:v>3401.6254633213048</c:v>
                  </c:pt>
                  <c:pt idx="62">
                    <c:v>3482.5263041833318</c:v>
                  </c:pt>
                  <c:pt idx="63">
                    <c:v>3564.6346738964544</c:v>
                  </c:pt>
                  <c:pt idx="64">
                    <c:v>3649.3183230686709</c:v>
                  </c:pt>
                  <c:pt idx="65">
                    <c:v>3736.4452763293093</c:v>
                  </c:pt>
                  <c:pt idx="66">
                    <c:v>3825.1427441480628</c:v>
                  </c:pt>
                  <c:pt idx="67">
                    <c:v>3916.7375047648247</c:v>
                  </c:pt>
                  <c:pt idx="68">
                    <c:v>4009.6093363626451</c:v>
                  </c:pt>
                  <c:pt idx="69">
                    <c:v>4105.0590969746581</c:v>
                  </c:pt>
                  <c:pt idx="70">
                    <c:v>4202.9083194872701</c:v>
                  </c:pt>
                  <c:pt idx="71">
                    <c:v>4302.2457534565538</c:v>
                  </c:pt>
                  <c:pt idx="72">
                    <c:v>4403.599404211157</c:v>
                  </c:pt>
                  <c:pt idx="73">
                    <c:v>4507.4739106234665</c:v>
                  </c:pt>
                  <c:pt idx="74">
                    <c:v>4612.2121167615423</c:v>
                  </c:pt>
                  <c:pt idx="75">
                    <c:v>4988.6454949292111</c:v>
                  </c:pt>
                  <c:pt idx="76">
                    <c:v>5102.2529315343945</c:v>
                  </c:pt>
                  <c:pt idx="77">
                    <c:v>5217.0589867203562</c:v>
                  </c:pt>
                  <c:pt idx="78">
                    <c:v>5332.7116277630475</c:v>
                  </c:pt>
                  <c:pt idx="79">
                    <c:v>5449.6068591958683</c:v>
                  </c:pt>
                  <c:pt idx="80">
                    <c:v>5566.5882966622758</c:v>
                  </c:pt>
                  <c:pt idx="81">
                    <c:v>5684.7627842734119</c:v>
                  </c:pt>
                  <c:pt idx="82">
                    <c:v>6143.1649343782374</c:v>
                  </c:pt>
                  <c:pt idx="83">
                    <c:v>6265.537797463785</c:v>
                  </c:pt>
                  <c:pt idx="84">
                    <c:v>6386.0687110609078</c:v>
                  </c:pt>
                  <c:pt idx="85">
                    <c:v>6506.5368203243088</c:v>
                  </c:pt>
                  <c:pt idx="86">
                    <c:v>6624.0075233240232</c:v>
                  </c:pt>
                  <c:pt idx="87">
                    <c:v>7137.5053425828819</c:v>
                  </c:pt>
                  <c:pt idx="88">
                    <c:v>7251.7830217171977</c:v>
                  </c:pt>
                  <c:pt idx="89">
                    <c:v>7806.505186870656</c:v>
                  </c:pt>
                  <c:pt idx="90">
                    <c:v>7910.9506032560948</c:v>
                  </c:pt>
                  <c:pt idx="91">
                    <c:v>8498.6141928861925</c:v>
                  </c:pt>
                  <c:pt idx="92">
                    <c:v>8583.6340497950387</c:v>
                  </c:pt>
                  <c:pt idx="93">
                    <c:v>9191.7972410976727</c:v>
                  </c:pt>
                  <c:pt idx="94">
                    <c:v>9826.3850025760785</c:v>
                  </c:pt>
                  <c:pt idx="95">
                    <c:v>9853.5159179141374</c:v>
                  </c:pt>
                  <c:pt idx="96">
                    <c:v>10472.940783658458</c:v>
                  </c:pt>
                </c:numCache>
              </c:numRef>
            </c:plus>
            <c:minus>
              <c:numRef>
                <c:f>b922_2!$J$9:$J$105</c:f>
                <c:numCache>
                  <c:formatCode>General</c:formatCode>
                  <c:ptCount val="97"/>
                  <c:pt idx="0">
                    <c:v>114.55289594931293</c:v>
                  </c:pt>
                  <c:pt idx="1">
                    <c:v>133.91233676320638</c:v>
                  </c:pt>
                  <c:pt idx="2">
                    <c:v>155.06874263813049</c:v>
                  </c:pt>
                  <c:pt idx="3">
                    <c:v>182.55560517439508</c:v>
                  </c:pt>
                  <c:pt idx="4">
                    <c:v>208.54578665930805</c:v>
                  </c:pt>
                  <c:pt idx="5">
                    <c:v>240.66071859994008</c:v>
                  </c:pt>
                  <c:pt idx="6">
                    <c:v>272.58070822621539</c:v>
                  </c:pt>
                  <c:pt idx="7">
                    <c:v>298.43751418884966</c:v>
                  </c:pt>
                  <c:pt idx="8">
                    <c:v>338.76799682645168</c:v>
                  </c:pt>
                  <c:pt idx="9">
                    <c:v>375.72622554765582</c:v>
                  </c:pt>
                  <c:pt idx="10">
                    <c:v>408.59047972242666</c:v>
                  </c:pt>
                  <c:pt idx="11">
                    <c:v>437.79913949323935</c:v>
                  </c:pt>
                  <c:pt idx="12">
                    <c:v>477.74770136171179</c:v>
                  </c:pt>
                  <c:pt idx="13">
                    <c:v>515.026196488408</c:v>
                  </c:pt>
                  <c:pt idx="14">
                    <c:v>549.60002199575104</c:v>
                  </c:pt>
                  <c:pt idx="15">
                    <c:v>581.20582754100201</c:v>
                  </c:pt>
                  <c:pt idx="16">
                    <c:v>629.9561825067168</c:v>
                  </c:pt>
                  <c:pt idx="17">
                    <c:v>656.28097639774853</c:v>
                  </c:pt>
                  <c:pt idx="18">
                    <c:v>701.76426545572247</c:v>
                  </c:pt>
                  <c:pt idx="19">
                    <c:v>746.52214999723981</c:v>
                  </c:pt>
                  <c:pt idx="20">
                    <c:v>789.83318983526181</c:v>
                  </c:pt>
                  <c:pt idx="21">
                    <c:v>831.58771229771116</c:v>
                  </c:pt>
                  <c:pt idx="22">
                    <c:v>871.769371723257</c:v>
                  </c:pt>
                  <c:pt idx="23">
                    <c:v>910.43175168708945</c:v>
                  </c:pt>
                  <c:pt idx="24">
                    <c:v>947.68266792283111</c:v>
                  </c:pt>
                  <c:pt idx="25">
                    <c:v>1016.41197377232</c:v>
                  </c:pt>
                  <c:pt idx="26">
                    <c:v>1050.079573305728</c:v>
                  </c:pt>
                  <c:pt idx="27">
                    <c:v>1082.6896528773595</c:v>
                  </c:pt>
                  <c:pt idx="28">
                    <c:v>1151.2893385849836</c:v>
                  </c:pt>
                  <c:pt idx="29">
                    <c:v>1179.9522274709561</c:v>
                  </c:pt>
                  <c:pt idx="30">
                    <c:v>1249.6857181497983</c:v>
                  </c:pt>
                  <c:pt idx="31">
                    <c:v>1274.6707250491556</c:v>
                  </c:pt>
                  <c:pt idx="32">
                    <c:v>1344.0288806068813</c:v>
                  </c:pt>
                  <c:pt idx="33">
                    <c:v>1365.8761728666366</c:v>
                  </c:pt>
                  <c:pt idx="34">
                    <c:v>1434.0730509356395</c:v>
                  </c:pt>
                  <c:pt idx="35">
                    <c:v>1452.4380949161293</c:v>
                  </c:pt>
                  <c:pt idx="36">
                    <c:v>1520.5107406651105</c:v>
                  </c:pt>
                  <c:pt idx="37">
                    <c:v>1589.5030576770907</c:v>
                  </c:pt>
                  <c:pt idx="38">
                    <c:v>1602.6515791707593</c:v>
                  </c:pt>
                  <c:pt idx="39">
                    <c:v>1670.3978456334985</c:v>
                  </c:pt>
                  <c:pt idx="40">
                    <c:v>1738.9539436192447</c:v>
                  </c:pt>
                  <c:pt idx="41">
                    <c:v>1808.8481533099643</c:v>
                  </c:pt>
                  <c:pt idx="42">
                    <c:v>1879.4665944470935</c:v>
                  </c:pt>
                  <c:pt idx="43">
                    <c:v>1882.8066804054533</c:v>
                  </c:pt>
                  <c:pt idx="44">
                    <c:v>1951.9764989330965</c:v>
                  </c:pt>
                  <c:pt idx="45">
                    <c:v>2021.9703941454748</c:v>
                  </c:pt>
                  <c:pt idx="46">
                    <c:v>2092.8017285326355</c:v>
                  </c:pt>
                  <c:pt idx="47">
                    <c:v>2164.4995287421643</c:v>
                  </c:pt>
                  <c:pt idx="48">
                    <c:v>2237.1069088600889</c:v>
                  </c:pt>
                  <c:pt idx="49">
                    <c:v>2310.0494922176254</c:v>
                  </c:pt>
                  <c:pt idx="50">
                    <c:v>2384.6475256170397</c:v>
                  </c:pt>
                  <c:pt idx="51">
                    <c:v>2372.4599196755444</c:v>
                  </c:pt>
                  <c:pt idx="52">
                    <c:v>2445.2368504992091</c:v>
                  </c:pt>
                  <c:pt idx="53">
                    <c:v>2519.3179830855074</c:v>
                  </c:pt>
                  <c:pt idx="54">
                    <c:v>2593.6207694122372</c:v>
                  </c:pt>
                  <c:pt idx="55">
                    <c:v>2669.424486120834</c:v>
                  </c:pt>
                  <c:pt idx="56">
                    <c:v>2746.2523210121963</c:v>
                  </c:pt>
                  <c:pt idx="57">
                    <c:v>2824.2274969600039</c:v>
                  </c:pt>
                  <c:pt idx="58">
                    <c:v>2903.4857397856899</c:v>
                  </c:pt>
                  <c:pt idx="59">
                    <c:v>2984.1753801678688</c:v>
                  </c:pt>
                  <c:pt idx="60">
                    <c:v>3066.457692848518</c:v>
                  </c:pt>
                  <c:pt idx="61">
                    <c:v>3149.8861069487421</c:v>
                  </c:pt>
                  <c:pt idx="62">
                    <c:v>3234.6416305095613</c:v>
                  </c:pt>
                  <c:pt idx="63">
                    <c:v>3321.547412462538</c:v>
                  </c:pt>
                  <c:pt idx="64">
                    <c:v>3410.824243895021</c:v>
                  </c:pt>
                  <c:pt idx="65">
                    <c:v>3501.4494776465681</c:v>
                  </c:pt>
                  <c:pt idx="66">
                    <c:v>3594.3005436214207</c:v>
                  </c:pt>
                  <c:pt idx="67">
                    <c:v>3690.2842242737443</c:v>
                  </c:pt>
                  <c:pt idx="68">
                    <c:v>3788.4296288294231</c:v>
                  </c:pt>
                  <c:pt idx="69">
                    <c:v>3889.6908124275678</c:v>
                  </c:pt>
                  <c:pt idx="70">
                    <c:v>3993.7775425422801</c:v>
                  </c:pt>
                  <c:pt idx="71">
                    <c:v>4101.7090898908154</c:v>
                  </c:pt>
                  <c:pt idx="72">
                    <c:v>4213.2592493659567</c:v>
                  </c:pt>
                  <c:pt idx="73">
                    <c:v>4328.8811212493765</c:v>
                  </c:pt>
                  <c:pt idx="74">
                    <c:v>4449.0742799459758</c:v>
                  </c:pt>
                  <c:pt idx="75">
                    <c:v>4573.7362542528381</c:v>
                  </c:pt>
                  <c:pt idx="76">
                    <c:v>4704.7883576034319</c:v>
                  </c:pt>
                  <c:pt idx="77">
                    <c:v>4841.6010532298851</c:v>
                  </c:pt>
                  <c:pt idx="78">
                    <c:v>4984.9289148782773</c:v>
                  </c:pt>
                  <c:pt idx="79">
                    <c:v>5136.2951625501064</c:v>
                  </c:pt>
                  <c:pt idx="80">
                    <c:v>5295.3171146900504</c:v>
                  </c:pt>
                  <c:pt idx="81">
                    <c:v>5464.4421359252074</c:v>
                  </c:pt>
                  <c:pt idx="82">
                    <c:v>5643.5498865854788</c:v>
                  </c:pt>
                  <c:pt idx="83">
                    <c:v>5834.0503840477422</c:v>
                  </c:pt>
                  <c:pt idx="84">
                    <c:v>6038.28477443263</c:v>
                  </c:pt>
                  <c:pt idx="85">
                    <c:v>6257.4522038745481</c:v>
                  </c:pt>
                  <c:pt idx="86">
                    <c:v>6251.0985912377619</c:v>
                  </c:pt>
                  <c:pt idx="87">
                    <c:v>6496.1631317825086</c:v>
                  </c:pt>
                  <c:pt idx="88">
                    <c:v>6762.6833055526358</c:v>
                  </c:pt>
                  <c:pt idx="89">
                    <c:v>7054.2426329203145</c:v>
                  </c:pt>
                  <c:pt idx="90">
                    <c:v>7375.168792563104</c:v>
                  </c:pt>
                  <c:pt idx="91">
                    <c:v>7730.7328248826134</c:v>
                  </c:pt>
                  <c:pt idx="92">
                    <c:v>7820.3168329256077</c:v>
                  </c:pt>
                  <c:pt idx="93">
                    <c:v>8247.3106535780717</c:v>
                  </c:pt>
                  <c:pt idx="94">
                    <c:v>8401.8247913808282</c:v>
                  </c:pt>
                  <c:pt idx="95">
                    <c:v>8933.8389445785306</c:v>
                  </c:pt>
                  <c:pt idx="96">
                    <c:v>9189.6192088265852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b922_2!$A$9:$A$105</c:f>
              <c:numCache>
                <c:formatCode>General</c:formatCode>
                <c:ptCount val="97"/>
                <c:pt idx="0">
                  <c:v>-15.28</c:v>
                </c:pt>
                <c:pt idx="1">
                  <c:v>-15.62</c:v>
                </c:pt>
                <c:pt idx="2">
                  <c:v>-15.9</c:v>
                </c:pt>
                <c:pt idx="3">
                  <c:v>-16.95</c:v>
                </c:pt>
                <c:pt idx="4">
                  <c:v>-17.010000000000002</c:v>
                </c:pt>
                <c:pt idx="5">
                  <c:v>-17.16</c:v>
                </c:pt>
                <c:pt idx="6">
                  <c:v>-17.25</c:v>
                </c:pt>
                <c:pt idx="7">
                  <c:v>-18.55</c:v>
                </c:pt>
                <c:pt idx="8">
                  <c:v>-18.600000000000001</c:v>
                </c:pt>
                <c:pt idx="9">
                  <c:v>-19.09</c:v>
                </c:pt>
                <c:pt idx="10">
                  <c:v>-19.25</c:v>
                </c:pt>
                <c:pt idx="11">
                  <c:v>-19.329999999999998</c:v>
                </c:pt>
                <c:pt idx="12">
                  <c:v>-19.36</c:v>
                </c:pt>
                <c:pt idx="13">
                  <c:v>-19.68</c:v>
                </c:pt>
                <c:pt idx="14">
                  <c:v>-19.760000000000002</c:v>
                </c:pt>
                <c:pt idx="15">
                  <c:v>-19.78</c:v>
                </c:pt>
                <c:pt idx="16">
                  <c:v>-19.88</c:v>
                </c:pt>
                <c:pt idx="17">
                  <c:v>-19.98</c:v>
                </c:pt>
                <c:pt idx="18">
                  <c:v>-19.98</c:v>
                </c:pt>
                <c:pt idx="19">
                  <c:v>-20</c:v>
                </c:pt>
                <c:pt idx="20">
                  <c:v>-20.079999999999998</c:v>
                </c:pt>
                <c:pt idx="21">
                  <c:v>-20.079999999999998</c:v>
                </c:pt>
                <c:pt idx="22">
                  <c:v>-20.079999999999998</c:v>
                </c:pt>
                <c:pt idx="23">
                  <c:v>-20.100000000000001</c:v>
                </c:pt>
                <c:pt idx="24">
                  <c:v>-20.13</c:v>
                </c:pt>
                <c:pt idx="25">
                  <c:v>-20.149999999999999</c:v>
                </c:pt>
                <c:pt idx="26">
                  <c:v>-20.170000000000002</c:v>
                </c:pt>
                <c:pt idx="27">
                  <c:v>-20.170000000000002</c:v>
                </c:pt>
                <c:pt idx="28">
                  <c:v>-20.309999999999999</c:v>
                </c:pt>
                <c:pt idx="29">
                  <c:v>-20.420000000000002</c:v>
                </c:pt>
                <c:pt idx="30">
                  <c:v>-20.45</c:v>
                </c:pt>
                <c:pt idx="31">
                  <c:v>-20.49</c:v>
                </c:pt>
                <c:pt idx="32">
                  <c:v>-20.52</c:v>
                </c:pt>
                <c:pt idx="33">
                  <c:v>-20.52</c:v>
                </c:pt>
                <c:pt idx="34">
                  <c:v>-20.54</c:v>
                </c:pt>
                <c:pt idx="35">
                  <c:v>-20.6</c:v>
                </c:pt>
                <c:pt idx="36">
                  <c:v>-20.73</c:v>
                </c:pt>
                <c:pt idx="37">
                  <c:v>-20.75</c:v>
                </c:pt>
                <c:pt idx="38">
                  <c:v>-20.75</c:v>
                </c:pt>
                <c:pt idx="39">
                  <c:v>-20.79</c:v>
                </c:pt>
                <c:pt idx="40">
                  <c:v>-20.79</c:v>
                </c:pt>
                <c:pt idx="41">
                  <c:v>-20.82</c:v>
                </c:pt>
                <c:pt idx="42">
                  <c:v>-20.84</c:v>
                </c:pt>
                <c:pt idx="43">
                  <c:v>-20.88</c:v>
                </c:pt>
                <c:pt idx="44">
                  <c:v>-20.9</c:v>
                </c:pt>
                <c:pt idx="45">
                  <c:v>-20.9</c:v>
                </c:pt>
                <c:pt idx="46">
                  <c:v>-20.92</c:v>
                </c:pt>
                <c:pt idx="47">
                  <c:v>-20.94</c:v>
                </c:pt>
                <c:pt idx="48">
                  <c:v>-20.95</c:v>
                </c:pt>
                <c:pt idx="49">
                  <c:v>-21.01</c:v>
                </c:pt>
                <c:pt idx="50">
                  <c:v>-21.05</c:v>
                </c:pt>
                <c:pt idx="51">
                  <c:v>-21.08</c:v>
                </c:pt>
                <c:pt idx="52">
                  <c:v>-21.15</c:v>
                </c:pt>
                <c:pt idx="53">
                  <c:v>-21.15</c:v>
                </c:pt>
                <c:pt idx="54">
                  <c:v>-21.22</c:v>
                </c:pt>
                <c:pt idx="55">
                  <c:v>-21.31</c:v>
                </c:pt>
                <c:pt idx="56">
                  <c:v>-21.35</c:v>
                </c:pt>
                <c:pt idx="57">
                  <c:v>-21.35</c:v>
                </c:pt>
                <c:pt idx="58">
                  <c:v>-21.43</c:v>
                </c:pt>
                <c:pt idx="59">
                  <c:v>-21.53</c:v>
                </c:pt>
                <c:pt idx="60">
                  <c:v>-21.6</c:v>
                </c:pt>
                <c:pt idx="61">
                  <c:v>-21.68</c:v>
                </c:pt>
                <c:pt idx="62">
                  <c:v>-21.75</c:v>
                </c:pt>
                <c:pt idx="63">
                  <c:v>-21.91</c:v>
                </c:pt>
                <c:pt idx="64">
                  <c:v>-21.94</c:v>
                </c:pt>
                <c:pt idx="65">
                  <c:v>-22</c:v>
                </c:pt>
                <c:pt idx="66">
                  <c:v>-22.08</c:v>
                </c:pt>
                <c:pt idx="67">
                  <c:v>-22.08</c:v>
                </c:pt>
                <c:pt idx="68">
                  <c:v>-22.14</c:v>
                </c:pt>
                <c:pt idx="69">
                  <c:v>-22.15</c:v>
                </c:pt>
                <c:pt idx="70">
                  <c:v>-22.2</c:v>
                </c:pt>
                <c:pt idx="71">
                  <c:v>-22.2</c:v>
                </c:pt>
                <c:pt idx="72">
                  <c:v>-22.2</c:v>
                </c:pt>
                <c:pt idx="73">
                  <c:v>-22.2</c:v>
                </c:pt>
                <c:pt idx="74">
                  <c:v>-22.26</c:v>
                </c:pt>
                <c:pt idx="75">
                  <c:v>-22.35</c:v>
                </c:pt>
                <c:pt idx="76">
                  <c:v>-22.35</c:v>
                </c:pt>
                <c:pt idx="77">
                  <c:v>-22.42</c:v>
                </c:pt>
                <c:pt idx="78">
                  <c:v>-22.6</c:v>
                </c:pt>
                <c:pt idx="79">
                  <c:v>-22.63</c:v>
                </c:pt>
                <c:pt idx="80">
                  <c:v>-22.71</c:v>
                </c:pt>
                <c:pt idx="81">
                  <c:v>-23.02</c:v>
                </c:pt>
                <c:pt idx="82">
                  <c:v>-23.07</c:v>
                </c:pt>
                <c:pt idx="83">
                  <c:v>-23.09</c:v>
                </c:pt>
                <c:pt idx="84">
                  <c:v>-23.15</c:v>
                </c:pt>
                <c:pt idx="85">
                  <c:v>-23.23</c:v>
                </c:pt>
                <c:pt idx="86">
                  <c:v>-23.26</c:v>
                </c:pt>
                <c:pt idx="87">
                  <c:v>-23.26</c:v>
                </c:pt>
                <c:pt idx="88">
                  <c:v>-23.34</c:v>
                </c:pt>
                <c:pt idx="89">
                  <c:v>-23.51</c:v>
                </c:pt>
                <c:pt idx="90">
                  <c:v>-23.8</c:v>
                </c:pt>
                <c:pt idx="91">
                  <c:v>-23.87</c:v>
                </c:pt>
                <c:pt idx="92">
                  <c:v>-23.94</c:v>
                </c:pt>
                <c:pt idx="93">
                  <c:v>-24.03</c:v>
                </c:pt>
                <c:pt idx="94">
                  <c:v>-24.39</c:v>
                </c:pt>
                <c:pt idx="95">
                  <c:v>-24.46</c:v>
                </c:pt>
                <c:pt idx="96">
                  <c:v>-24.5</c:v>
                </c:pt>
              </c:numCache>
            </c:numRef>
          </c:xVal>
          <c:yVal>
            <c:numRef>
              <c:f>b922_2!$D$9:$D$105</c:f>
              <c:numCache>
                <c:formatCode>0.00E+00</c:formatCode>
                <c:ptCount val="97"/>
                <c:pt idx="0">
                  <c:v>193.38186443466591</c:v>
                </c:pt>
                <c:pt idx="1">
                  <c:v>307.54268312929162</c:v>
                </c:pt>
                <c:pt idx="2">
                  <c:v>423.29154426308685</c:v>
                </c:pt>
                <c:pt idx="3">
                  <c:v>520.62504006568088</c:v>
                </c:pt>
                <c:pt idx="4">
                  <c:v>642.17342796005141</c:v>
                </c:pt>
                <c:pt idx="5">
                  <c:v>762.19274478894613</c:v>
                </c:pt>
                <c:pt idx="6">
                  <c:v>885.11671304042409</c:v>
                </c:pt>
                <c:pt idx="7">
                  <c:v>959.7019834769925</c:v>
                </c:pt>
                <c:pt idx="8">
                  <c:v>1085.4248875443402</c:v>
                </c:pt>
                <c:pt idx="9">
                  <c:v>1187.4317059880098</c:v>
                </c:pt>
                <c:pt idx="10">
                  <c:v>1308.2445294133563</c:v>
                </c:pt>
                <c:pt idx="11">
                  <c:v>1435.2633763762578</c:v>
                </c:pt>
                <c:pt idx="12">
                  <c:v>1566.9442616902525</c:v>
                </c:pt>
                <c:pt idx="13">
                  <c:v>1679.0992909821193</c:v>
                </c:pt>
                <c:pt idx="14">
                  <c:v>1809.5199383137638</c:v>
                </c:pt>
                <c:pt idx="15">
                  <c:v>1946.0342726861879</c:v>
                </c:pt>
                <c:pt idx="16">
                  <c:v>2077.6172615124797</c:v>
                </c:pt>
                <c:pt idx="17">
                  <c:v>2210.4644342839533</c:v>
                </c:pt>
                <c:pt idx="18">
                  <c:v>2353.230825872829</c:v>
                </c:pt>
                <c:pt idx="19">
                  <c:v>2495.9276207535831</c:v>
                </c:pt>
                <c:pt idx="20">
                  <c:v>2635.0656139547073</c:v>
                </c:pt>
                <c:pt idx="21">
                  <c:v>2782.8414648926978</c:v>
                </c:pt>
                <c:pt idx="22">
                  <c:v>2932.3661830523642</c:v>
                </c:pt>
                <c:pt idx="23">
                  <c:v>3081.9177393893033</c:v>
                </c:pt>
                <c:pt idx="24">
                  <c:v>3232.3974622224941</c:v>
                </c:pt>
                <c:pt idx="25">
                  <c:v>3385.6301774821504</c:v>
                </c:pt>
                <c:pt idx="26">
                  <c:v>3540.7757234684732</c:v>
                </c:pt>
                <c:pt idx="27">
                  <c:v>3699.7047526115157</c:v>
                </c:pt>
                <c:pt idx="28">
                  <c:v>3847.6210684350654</c:v>
                </c:pt>
                <c:pt idx="29">
                  <c:v>3999.9345634569077</c:v>
                </c:pt>
                <c:pt idx="30">
                  <c:v>4162.0986703348708</c:v>
                </c:pt>
                <c:pt idx="31">
                  <c:v>4325.4002670624086</c:v>
                </c:pt>
                <c:pt idx="32">
                  <c:v>4491.9214979222397</c:v>
                </c:pt>
                <c:pt idx="33">
                  <c:v>4663.8247105324117</c:v>
                </c:pt>
                <c:pt idx="34">
                  <c:v>4836.0308033719975</c:v>
                </c:pt>
                <c:pt idx="35">
                  <c:v>5006.44728277787</c:v>
                </c:pt>
                <c:pt idx="36">
                  <c:v>5171.5478556493354</c:v>
                </c:pt>
                <c:pt idx="37">
                  <c:v>5351.1135874605516</c:v>
                </c:pt>
                <c:pt idx="38">
                  <c:v>5535.5649103710011</c:v>
                </c:pt>
                <c:pt idx="39">
                  <c:v>5718.2371684777545</c:v>
                </c:pt>
                <c:pt idx="40">
                  <c:v>5908.2361056256696</c:v>
                </c:pt>
                <c:pt idx="41">
                  <c:v>6097.7089651828182</c:v>
                </c:pt>
                <c:pt idx="42">
                  <c:v>6291.2942006005851</c:v>
                </c:pt>
                <c:pt idx="43">
                  <c:v>6485.6087369420975</c:v>
                </c:pt>
                <c:pt idx="44">
                  <c:v>6685.4121482174496</c:v>
                </c:pt>
                <c:pt idx="45">
                  <c:v>6890.8588085549518</c:v>
                </c:pt>
                <c:pt idx="46">
                  <c:v>7097.3283659347217</c:v>
                </c:pt>
                <c:pt idx="47">
                  <c:v>7307.2908152708897</c:v>
                </c:pt>
                <c:pt idx="48">
                  <c:v>7522.072050845899</c:v>
                </c:pt>
                <c:pt idx="49">
                  <c:v>7734.5094310510312</c:v>
                </c:pt>
                <c:pt idx="50">
                  <c:v>7953.1813773708063</c:v>
                </c:pt>
                <c:pt idx="51">
                  <c:v>8177.0747163443848</c:v>
                </c:pt>
                <c:pt idx="52">
                  <c:v>8399.9650757643558</c:v>
                </c:pt>
                <c:pt idx="53">
                  <c:v>8636.1344046691756</c:v>
                </c:pt>
                <c:pt idx="54">
                  <c:v>8867.6277054853308</c:v>
                </c:pt>
                <c:pt idx="55">
                  <c:v>9100.8265111365563</c:v>
                </c:pt>
                <c:pt idx="56">
                  <c:v>9345.501620339408</c:v>
                </c:pt>
                <c:pt idx="57">
                  <c:v>9600.7565891616905</c:v>
                </c:pt>
                <c:pt idx="58">
                  <c:v>9849.9822068282338</c:v>
                </c:pt>
                <c:pt idx="59">
                  <c:v>10101.402199988455</c:v>
                </c:pt>
                <c:pt idx="60">
                  <c:v>10362.599642381378</c:v>
                </c:pt>
                <c:pt idx="61">
                  <c:v>10627.934702822889</c:v>
                </c:pt>
                <c:pt idx="62">
                  <c:v>10900.758462387739</c:v>
                </c:pt>
                <c:pt idx="63">
                  <c:v>11164.738757363812</c:v>
                </c:pt>
                <c:pt idx="64">
                  <c:v>11456.900414959529</c:v>
                </c:pt>
                <c:pt idx="65">
                  <c:v>11750.918876138549</c:v>
                </c:pt>
                <c:pt idx="66">
                  <c:v>12048.616079707281</c:v>
                </c:pt>
                <c:pt idx="67">
                  <c:v>12368.498766027955</c:v>
                </c:pt>
                <c:pt idx="68">
                  <c:v>12685.701636176884</c:v>
                </c:pt>
                <c:pt idx="69">
                  <c:v>13020.791837443208</c:v>
                </c:pt>
                <c:pt idx="70">
                  <c:v>13357.593761619848</c:v>
                </c:pt>
                <c:pt idx="71">
                  <c:v>13713.524093570695</c:v>
                </c:pt>
                <c:pt idx="72">
                  <c:v>14079.772671274954</c:v>
                </c:pt>
                <c:pt idx="73">
                  <c:v>14456.955642758019</c:v>
                </c:pt>
                <c:pt idx="74">
                  <c:v>14834.26909581353</c:v>
                </c:pt>
                <c:pt idx="75">
                  <c:v>15217.714745546364</c:v>
                </c:pt>
                <c:pt idx="76">
                  <c:v>15632.004032166515</c:v>
                </c:pt>
                <c:pt idx="77">
                  <c:v>16046.177533389444</c:v>
                </c:pt>
                <c:pt idx="78">
                  <c:v>16451.438299758713</c:v>
                </c:pt>
                <c:pt idx="79">
                  <c:v>16904.336291638247</c:v>
                </c:pt>
                <c:pt idx="80">
                  <c:v>17363.230433024288</c:v>
                </c:pt>
                <c:pt idx="81">
                  <c:v>17784.123379485842</c:v>
                </c:pt>
                <c:pt idx="82">
                  <c:v>18287.053016830228</c:v>
                </c:pt>
                <c:pt idx="83">
                  <c:v>18819.577737142412</c:v>
                </c:pt>
                <c:pt idx="84">
                  <c:v>19365.375649258116</c:v>
                </c:pt>
                <c:pt idx="85">
                  <c:v>19931.484639361963</c:v>
                </c:pt>
                <c:pt idx="86">
                  <c:v>20539.648946311292</c:v>
                </c:pt>
                <c:pt idx="87">
                  <c:v>21187.723882700273</c:v>
                </c:pt>
                <c:pt idx="88">
                  <c:v>21848.31028944147</c:v>
                </c:pt>
                <c:pt idx="89">
                  <c:v>22520.378250788504</c:v>
                </c:pt>
                <c:pt idx="90">
                  <c:v>23193.423306619054</c:v>
                </c:pt>
                <c:pt idx="91">
                  <c:v>23984.917703813608</c:v>
                </c:pt>
                <c:pt idx="92">
                  <c:v>24832.077717880886</c:v>
                </c:pt>
                <c:pt idx="93">
                  <c:v>25735.925812112833</c:v>
                </c:pt>
                <c:pt idx="94">
                  <c:v>26606.195836001199</c:v>
                </c:pt>
                <c:pt idx="95">
                  <c:v>27675.934202930202</c:v>
                </c:pt>
                <c:pt idx="96">
                  <c:v>28862.881300096029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525464"/>
        <c:axId val="431525856"/>
      </c:scatterChart>
      <c:valAx>
        <c:axId val="431525464"/>
        <c:scaling>
          <c:orientation val="minMax"/>
          <c:min val="-3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47251313340809425"/>
              <c:y val="0.9358072177312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1525856"/>
        <c:crosses val="autoZero"/>
        <c:crossBetween val="midCat"/>
      </c:valAx>
      <c:valAx>
        <c:axId val="431525856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INP per standard</a:t>
                </a:r>
                <a:r>
                  <a:rPr lang="en-GB" sz="10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cubic metre of air</a:t>
                </a:r>
                <a:endParaRPr lang="en-GB" sz="105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891950336223282E-2"/>
              <c:y val="0.19897439108911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1525464"/>
        <c:crossesAt val="-35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0749427598146"/>
          <c:y val="2.8534376775100703E-2"/>
          <c:w val="0.82547666648051976"/>
          <c:h val="0.838060726109427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5E92D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b922_4!$K$9:$K$105</c:f>
                <c:numCache>
                  <c:formatCode>General</c:formatCode>
                  <c:ptCount val="97"/>
                  <c:pt idx="0">
                    <c:v>204.21328220537197</c:v>
                  </c:pt>
                  <c:pt idx="1">
                    <c:v>275.70676779276431</c:v>
                  </c:pt>
                  <c:pt idx="2">
                    <c:v>346.47560378961089</c:v>
                  </c:pt>
                  <c:pt idx="3">
                    <c:v>425.73906634390113</c:v>
                  </c:pt>
                  <c:pt idx="4">
                    <c:v>461.99275630807261</c:v>
                  </c:pt>
                  <c:pt idx="5">
                    <c:v>557.41052975698017</c:v>
                  </c:pt>
                  <c:pt idx="6">
                    <c:v>612.64446425812991</c:v>
                  </c:pt>
                  <c:pt idx="7">
                    <c:v>691.17686946128674</c:v>
                  </c:pt>
                  <c:pt idx="8">
                    <c:v>747.17988357978982</c:v>
                  </c:pt>
                  <c:pt idx="9">
                    <c:v>819.49309882601972</c:v>
                  </c:pt>
                  <c:pt idx="10">
                    <c:v>908.44054856445473</c:v>
                  </c:pt>
                  <c:pt idx="11">
                    <c:v>1016.9425119496655</c:v>
                  </c:pt>
                  <c:pt idx="12">
                    <c:v>1082.9331746783673</c:v>
                  </c:pt>
                  <c:pt idx="13">
                    <c:v>1160.2421043124482</c:v>
                  </c:pt>
                  <c:pt idx="14">
                    <c:v>1251.9066829236237</c:v>
                  </c:pt>
                  <c:pt idx="15">
                    <c:v>1282.977175528456</c:v>
                  </c:pt>
                  <c:pt idx="16">
                    <c:v>1396.0394384276999</c:v>
                  </c:pt>
                  <c:pt idx="17">
                    <c:v>1526.4938192399388</c:v>
                  </c:pt>
                  <c:pt idx="18">
                    <c:v>1581.3113416030199</c:v>
                  </c:pt>
                  <c:pt idx="19">
                    <c:v>1644.2848415552619</c:v>
                  </c:pt>
                  <c:pt idx="20">
                    <c:v>1815.8726726098273</c:v>
                  </c:pt>
                  <c:pt idx="21">
                    <c:v>1897.2919700807083</c:v>
                  </c:pt>
                  <c:pt idx="22">
                    <c:v>1988.1279274616525</c:v>
                  </c:pt>
                  <c:pt idx="23">
                    <c:v>2088.1619434140789</c:v>
                  </c:pt>
                  <c:pt idx="24">
                    <c:v>2197.319192246267</c:v>
                  </c:pt>
                  <c:pt idx="25">
                    <c:v>2316.791611544561</c:v>
                  </c:pt>
                  <c:pt idx="26">
                    <c:v>2311.3969952971552</c:v>
                  </c:pt>
                  <c:pt idx="27">
                    <c:v>2443.5747678562066</c:v>
                  </c:pt>
                  <c:pt idx="28">
                    <c:v>2587.1994720567177</c:v>
                  </c:pt>
                  <c:pt idx="29">
                    <c:v>2594.8611138973533</c:v>
                  </c:pt>
                  <c:pt idx="30">
                    <c:v>2752.1779319907191</c:v>
                  </c:pt>
                  <c:pt idx="31">
                    <c:v>2925.0084887631224</c:v>
                  </c:pt>
                  <c:pt idx="32">
                    <c:v>2941.173923524535</c:v>
                  </c:pt>
                  <c:pt idx="33">
                    <c:v>3130.8156945586443</c:v>
                  </c:pt>
                  <c:pt idx="34">
                    <c:v>3337.3253791528286</c:v>
                  </c:pt>
                  <c:pt idx="35">
                    <c:v>3362.7425370535284</c:v>
                  </c:pt>
                  <c:pt idx="36">
                    <c:v>3588.9268191755327</c:v>
                  </c:pt>
                  <c:pt idx="37">
                    <c:v>3621.5404300823911</c:v>
                  </c:pt>
                  <c:pt idx="38">
                    <c:v>3872.1265666837608</c:v>
                  </c:pt>
                  <c:pt idx="39">
                    <c:v>3910.4602707854774</c:v>
                  </c:pt>
                  <c:pt idx="40">
                    <c:v>3955.1876568580446</c:v>
                  </c:pt>
                  <c:pt idx="41">
                    <c:v>4231.8444610698216</c:v>
                  </c:pt>
                  <c:pt idx="42">
                    <c:v>4282.3847679667888</c:v>
                  </c:pt>
                  <c:pt idx="43">
                    <c:v>4588.0640784903362</c:v>
                  </c:pt>
                  <c:pt idx="44">
                    <c:v>4644.1362158498014</c:v>
                  </c:pt>
                  <c:pt idx="45">
                    <c:v>4704.8428099021721</c:v>
                  </c:pt>
                  <c:pt idx="46">
                    <c:v>5043.6948191791444</c:v>
                  </c:pt>
                  <c:pt idx="47">
                    <c:v>5110.8883496622193</c:v>
                  </c:pt>
                  <c:pt idx="48">
                    <c:v>5483.9297732338364</c:v>
                  </c:pt>
                  <c:pt idx="49">
                    <c:v>5555.8866732241313</c:v>
                  </c:pt>
                  <c:pt idx="50">
                    <c:v>5630.4019646644419</c:v>
                  </c:pt>
                  <c:pt idx="51">
                    <c:v>6042.7851883686117</c:v>
                  </c:pt>
                  <c:pt idx="52">
                    <c:v>6122.2048886605262</c:v>
                  </c:pt>
                  <c:pt idx="53">
                    <c:v>6574.7668458291446</c:v>
                  </c:pt>
                  <c:pt idx="54">
                    <c:v>6657.4911751601758</c:v>
                  </c:pt>
                  <c:pt idx="55">
                    <c:v>7151.2729964011123</c:v>
                  </c:pt>
                  <c:pt idx="56">
                    <c:v>7236.2036543145814</c:v>
                  </c:pt>
                  <c:pt idx="57">
                    <c:v>7322.7196063039682</c:v>
                  </c:pt>
                  <c:pt idx="58">
                    <c:v>7857.3964828131602</c:v>
                  </c:pt>
                  <c:pt idx="59">
                    <c:v>7942.0476483191596</c:v>
                  </c:pt>
                  <c:pt idx="60">
                    <c:v>8514.9102099489392</c:v>
                  </c:pt>
                  <c:pt idx="61">
                    <c:v>8595.3391939220182</c:v>
                  </c:pt>
                  <c:pt idx="62">
                    <c:v>9205.1233850205845</c:v>
                  </c:pt>
                  <c:pt idx="63">
                    <c:v>9276.0810073096072</c:v>
                  </c:pt>
                  <c:pt idx="64">
                    <c:v>9915.9386235094371</c:v>
                  </c:pt>
                  <c:pt idx="65">
                    <c:v>10591.237305810608</c:v>
                  </c:pt>
                  <c:pt idx="66">
                    <c:v>10628.920537951983</c:v>
                  </c:pt>
                  <c:pt idx="67">
                    <c:v>11319.344121681797</c:v>
                  </c:pt>
                  <c:pt idx="68">
                    <c:v>12033.379130794621</c:v>
                  </c:pt>
                  <c:pt idx="69">
                    <c:v>12764.839789136255</c:v>
                  </c:pt>
                  <c:pt idx="70">
                    <c:v>13506.605237626994</c:v>
                  </c:pt>
                  <c:pt idx="71">
                    <c:v>14245.868988219223</c:v>
                  </c:pt>
                  <c:pt idx="72">
                    <c:v>14967.145397747916</c:v>
                  </c:pt>
                  <c:pt idx="73">
                    <c:v>16662.578518076712</c:v>
                  </c:pt>
                  <c:pt idx="74">
                    <c:v>17318.302523151197</c:v>
                  </c:pt>
                  <c:pt idx="75">
                    <c:v>19018.117200872624</c:v>
                  </c:pt>
                  <c:pt idx="76">
                    <c:v>22012.831827069564</c:v>
                  </c:pt>
                  <c:pt idx="77">
                    <c:v>25099.284289442185</c:v>
                  </c:pt>
                  <c:pt idx="78">
                    <c:v>27989.078953633962</c:v>
                  </c:pt>
                  <c:pt idx="79">
                    <c:v>36123.603146476249</c:v>
                  </c:pt>
                  <c:pt idx="80">
                    <c:v>60181.726599630565</c:v>
                  </c:pt>
                  <c:pt idx="81">
                    <c:v>0</c:v>
                  </c:pt>
                </c:numCache>
              </c:numRef>
            </c:plus>
            <c:minus>
              <c:numRef>
                <c:f>b922_4!$J$9:$J$105</c:f>
                <c:numCache>
                  <c:formatCode>General</c:formatCode>
                  <c:ptCount val="97"/>
                  <c:pt idx="0">
                    <c:v>216.4306784736373</c:v>
                  </c:pt>
                  <c:pt idx="1">
                    <c:v>254.76827558885179</c:v>
                  </c:pt>
                  <c:pt idx="2">
                    <c:v>295.51619036969481</c:v>
                  </c:pt>
                  <c:pt idx="3">
                    <c:v>348.61986028937702</c:v>
                  </c:pt>
                  <c:pt idx="4">
                    <c:v>400.84239423521564</c:v>
                  </c:pt>
                  <c:pt idx="5">
                    <c:v>463.16586772418538</c:v>
                  </c:pt>
                  <c:pt idx="6">
                    <c:v>527.97467425262653</c:v>
                  </c:pt>
                  <c:pt idx="7">
                    <c:v>599.57942108504949</c:v>
                  </c:pt>
                  <c:pt idx="8">
                    <c:v>660.3867028326498</c:v>
                  </c:pt>
                  <c:pt idx="9">
                    <c:v>736.60451165585994</c:v>
                  </c:pt>
                  <c:pt idx="10">
                    <c:v>804.063706623435</c:v>
                  </c:pt>
                  <c:pt idx="11">
                    <c:v>863.40484636154179</c:v>
                  </c:pt>
                  <c:pt idx="12">
                    <c:v>946.67521438730455</c:v>
                  </c:pt>
                  <c:pt idx="13">
                    <c:v>1025.2564411967387</c:v>
                  </c:pt>
                  <c:pt idx="14">
                    <c:v>1098.9413664554688</c:v>
                  </c:pt>
                  <c:pt idx="15">
                    <c:v>1167.1298942492913</c:v>
                  </c:pt>
                  <c:pt idx="16">
                    <c:v>1272.9171301984561</c:v>
                  </c:pt>
                  <c:pt idx="17">
                    <c:v>1331.1652903490483</c:v>
                  </c:pt>
                  <c:pt idx="18">
                    <c:v>1432.0217874983596</c:v>
                  </c:pt>
                  <c:pt idx="19">
                    <c:v>1531.6024115293267</c:v>
                  </c:pt>
                  <c:pt idx="20">
                    <c:v>1629.5369692106108</c:v>
                  </c:pt>
                  <c:pt idx="21">
                    <c:v>1664.8427492445746</c:v>
                  </c:pt>
                  <c:pt idx="22">
                    <c:v>1754.9844523306465</c:v>
                  </c:pt>
                  <c:pt idx="23">
                    <c:v>1842.8036271203425</c:v>
                  </c:pt>
                  <c:pt idx="24">
                    <c:v>1999.123701651431</c:v>
                  </c:pt>
                  <c:pt idx="25">
                    <c:v>2084.5099949909259</c:v>
                  </c:pt>
                  <c:pt idx="26">
                    <c:v>2165.9010813532013</c:v>
                  </c:pt>
                  <c:pt idx="27">
                    <c:v>2244.6431242411754</c:v>
                  </c:pt>
                  <c:pt idx="28">
                    <c:v>2321.1927474204003</c:v>
                  </c:pt>
                  <c:pt idx="29">
                    <c:v>2481.4263294529801</c:v>
                  </c:pt>
                  <c:pt idx="30">
                    <c:v>2553.6143784220494</c:v>
                  </c:pt>
                  <c:pt idx="31">
                    <c:v>2719.5317494668675</c:v>
                  </c:pt>
                  <c:pt idx="32">
                    <c:v>2786.1935674045603</c:v>
                  </c:pt>
                  <c:pt idx="33">
                    <c:v>2850.0683652679454</c:v>
                  </c:pt>
                  <c:pt idx="34">
                    <c:v>3018.8628655561947</c:v>
                  </c:pt>
                  <c:pt idx="35">
                    <c:v>3194.1516384721535</c:v>
                  </c:pt>
                  <c:pt idx="36">
                    <c:v>3251.3020311276791</c:v>
                  </c:pt>
                  <c:pt idx="37">
                    <c:v>3430.942387711626</c:v>
                  </c:pt>
                  <c:pt idx="38">
                    <c:v>3483.7777484896069</c:v>
                  </c:pt>
                  <c:pt idx="39">
                    <c:v>3667.5700958283505</c:v>
                  </c:pt>
                  <c:pt idx="40">
                    <c:v>3716.2155115802011</c:v>
                  </c:pt>
                  <c:pt idx="41">
                    <c:v>3905.1485311025122</c:v>
                  </c:pt>
                  <c:pt idx="42">
                    <c:v>4100.0327834864074</c:v>
                  </c:pt>
                  <c:pt idx="43">
                    <c:v>4144.4538375927423</c:v>
                  </c:pt>
                  <c:pt idx="44">
                    <c:v>4345.6515734025279</c:v>
                  </c:pt>
                  <c:pt idx="45">
                    <c:v>4555.0161437158895</c:v>
                  </c:pt>
                  <c:pt idx="46">
                    <c:v>4597.1052982549118</c:v>
                  </c:pt>
                  <c:pt idx="47">
                    <c:v>4813.7846643994744</c:v>
                  </c:pt>
                  <c:pt idx="48">
                    <c:v>5039.4292738928616</c:v>
                  </c:pt>
                  <c:pt idx="49">
                    <c:v>5275.7750453294848</c:v>
                  </c:pt>
                  <c:pt idx="50">
                    <c:v>5317.1923066303698</c:v>
                  </c:pt>
                  <c:pt idx="51">
                    <c:v>5564.5802976193017</c:v>
                  </c:pt>
                  <c:pt idx="52">
                    <c:v>5825.5375528857276</c:v>
                  </c:pt>
                  <c:pt idx="53">
                    <c:v>5871.734100043639</c:v>
                  </c:pt>
                  <c:pt idx="54">
                    <c:v>6147.7783999137482</c:v>
                  </c:pt>
                  <c:pt idx="55">
                    <c:v>6440.3632266766426</c:v>
                  </c:pt>
                  <c:pt idx="56">
                    <c:v>6750.206616348145</c:v>
                  </c:pt>
                  <c:pt idx="57">
                    <c:v>6813.082728092967</c:v>
                  </c:pt>
                  <c:pt idx="58">
                    <c:v>7148.5496238030801</c:v>
                  </c:pt>
                  <c:pt idx="59">
                    <c:v>7508.9473889725577</c:v>
                  </c:pt>
                  <c:pt idx="60">
                    <c:v>7597.3631195858552</c:v>
                  </c:pt>
                  <c:pt idx="61">
                    <c:v>7997.1316170335485</c:v>
                  </c:pt>
                  <c:pt idx="62">
                    <c:v>8428.8233452253116</c:v>
                  </c:pt>
                  <c:pt idx="63">
                    <c:v>8563.1816104133777</c:v>
                  </c:pt>
                  <c:pt idx="64">
                    <c:v>9055.7842919030209</c:v>
                  </c:pt>
                  <c:pt idx="65">
                    <c:v>9235.4981964109884</c:v>
                  </c:pt>
                  <c:pt idx="66">
                    <c:v>9810.4537198980361</c:v>
                  </c:pt>
                  <c:pt idx="67">
                    <c:v>10057.196820894902</c:v>
                  </c:pt>
                  <c:pt idx="68">
                    <c:v>10748.886406771884</c:v>
                  </c:pt>
                  <c:pt idx="69">
                    <c:v>11095.656025411736</c:v>
                  </c:pt>
                  <c:pt idx="70">
                    <c:v>11958.076698824503</c:v>
                  </c:pt>
                  <c:pt idx="71">
                    <c:v>12467.022169094666</c:v>
                  </c:pt>
                  <c:pt idx="72">
                    <c:v>13080.896836963466</c:v>
                  </c:pt>
                  <c:pt idx="73">
                    <c:v>13833.324194717683</c:v>
                  </c:pt>
                  <c:pt idx="74">
                    <c:v>14775.299754526393</c:v>
                  </c:pt>
                  <c:pt idx="75">
                    <c:v>15983.969956553705</c:v>
                  </c:pt>
                  <c:pt idx="76">
                    <c:v>17582.718863079459</c:v>
                  </c:pt>
                  <c:pt idx="77">
                    <c:v>19068.575987911063</c:v>
                  </c:pt>
                  <c:pt idx="78">
                    <c:v>21436.136988446568</c:v>
                  </c:pt>
                  <c:pt idx="79">
                    <c:v>25591.209595213171</c:v>
                  </c:pt>
                  <c:pt idx="80">
                    <c:v>32471.900814908189</c:v>
                  </c:pt>
                  <c:pt idx="8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b922_4!$A$9:$A$105</c:f>
              <c:numCache>
                <c:formatCode>General</c:formatCode>
                <c:ptCount val="97"/>
                <c:pt idx="0">
                  <c:v>-18.18</c:v>
                </c:pt>
                <c:pt idx="1">
                  <c:v>-18.75</c:v>
                </c:pt>
                <c:pt idx="2">
                  <c:v>-19.010000000000002</c:v>
                </c:pt>
                <c:pt idx="3">
                  <c:v>-19.12</c:v>
                </c:pt>
                <c:pt idx="4">
                  <c:v>-19.16</c:v>
                </c:pt>
                <c:pt idx="5">
                  <c:v>-19.399999999999999</c:v>
                </c:pt>
                <c:pt idx="6">
                  <c:v>-19.850000000000001</c:v>
                </c:pt>
                <c:pt idx="7">
                  <c:v>-20.329999999999998</c:v>
                </c:pt>
                <c:pt idx="8">
                  <c:v>-20.52</c:v>
                </c:pt>
                <c:pt idx="9">
                  <c:v>-20.54</c:v>
                </c:pt>
                <c:pt idx="10">
                  <c:v>-21.25</c:v>
                </c:pt>
                <c:pt idx="11">
                  <c:v>-21.28</c:v>
                </c:pt>
                <c:pt idx="12">
                  <c:v>-21.3</c:v>
                </c:pt>
                <c:pt idx="13">
                  <c:v>-21.33</c:v>
                </c:pt>
                <c:pt idx="14">
                  <c:v>-21.46</c:v>
                </c:pt>
                <c:pt idx="15">
                  <c:v>-21.46</c:v>
                </c:pt>
                <c:pt idx="16">
                  <c:v>-21.55</c:v>
                </c:pt>
                <c:pt idx="17">
                  <c:v>-21.62</c:v>
                </c:pt>
                <c:pt idx="18">
                  <c:v>-21.74</c:v>
                </c:pt>
                <c:pt idx="19">
                  <c:v>-21.87</c:v>
                </c:pt>
                <c:pt idx="20">
                  <c:v>-22.08</c:v>
                </c:pt>
                <c:pt idx="21">
                  <c:v>-22.18</c:v>
                </c:pt>
                <c:pt idx="22">
                  <c:v>-22.42</c:v>
                </c:pt>
                <c:pt idx="23">
                  <c:v>-22.49</c:v>
                </c:pt>
                <c:pt idx="24">
                  <c:v>-22.5</c:v>
                </c:pt>
                <c:pt idx="25">
                  <c:v>-22.61</c:v>
                </c:pt>
                <c:pt idx="26">
                  <c:v>-22.75</c:v>
                </c:pt>
                <c:pt idx="27">
                  <c:v>-22.8</c:v>
                </c:pt>
                <c:pt idx="28">
                  <c:v>-22.85</c:v>
                </c:pt>
                <c:pt idx="29">
                  <c:v>-22.91</c:v>
                </c:pt>
                <c:pt idx="30">
                  <c:v>-22.91</c:v>
                </c:pt>
                <c:pt idx="31">
                  <c:v>-23.01</c:v>
                </c:pt>
                <c:pt idx="32">
                  <c:v>-23.01</c:v>
                </c:pt>
                <c:pt idx="33">
                  <c:v>-23.05</c:v>
                </c:pt>
                <c:pt idx="34">
                  <c:v>-23.12</c:v>
                </c:pt>
                <c:pt idx="35">
                  <c:v>-23.15</c:v>
                </c:pt>
                <c:pt idx="36">
                  <c:v>-23.31</c:v>
                </c:pt>
                <c:pt idx="37">
                  <c:v>-23.59</c:v>
                </c:pt>
                <c:pt idx="38">
                  <c:v>-23.67</c:v>
                </c:pt>
                <c:pt idx="39">
                  <c:v>-23.71</c:v>
                </c:pt>
                <c:pt idx="40">
                  <c:v>-23.76</c:v>
                </c:pt>
                <c:pt idx="41">
                  <c:v>-23.76</c:v>
                </c:pt>
                <c:pt idx="42">
                  <c:v>-23.94</c:v>
                </c:pt>
                <c:pt idx="43">
                  <c:v>-24.21</c:v>
                </c:pt>
                <c:pt idx="44">
                  <c:v>-24.21</c:v>
                </c:pt>
                <c:pt idx="45">
                  <c:v>-24.26</c:v>
                </c:pt>
                <c:pt idx="46">
                  <c:v>-24.28</c:v>
                </c:pt>
                <c:pt idx="47">
                  <c:v>-24.3</c:v>
                </c:pt>
                <c:pt idx="48">
                  <c:v>-24.3</c:v>
                </c:pt>
                <c:pt idx="49">
                  <c:v>-24.36</c:v>
                </c:pt>
                <c:pt idx="50">
                  <c:v>-24.46</c:v>
                </c:pt>
                <c:pt idx="51">
                  <c:v>-24.46</c:v>
                </c:pt>
                <c:pt idx="52">
                  <c:v>-24.48</c:v>
                </c:pt>
                <c:pt idx="53">
                  <c:v>-24.7</c:v>
                </c:pt>
                <c:pt idx="54">
                  <c:v>-24.7</c:v>
                </c:pt>
                <c:pt idx="55">
                  <c:v>-24.78</c:v>
                </c:pt>
                <c:pt idx="56">
                  <c:v>-24.86</c:v>
                </c:pt>
                <c:pt idx="57">
                  <c:v>-24.91</c:v>
                </c:pt>
                <c:pt idx="58">
                  <c:v>-24.95</c:v>
                </c:pt>
                <c:pt idx="59">
                  <c:v>-24.99</c:v>
                </c:pt>
                <c:pt idx="60">
                  <c:v>-25.24</c:v>
                </c:pt>
                <c:pt idx="61">
                  <c:v>-25.24</c:v>
                </c:pt>
                <c:pt idx="62">
                  <c:v>-25.32</c:v>
                </c:pt>
                <c:pt idx="63">
                  <c:v>-25.44</c:v>
                </c:pt>
                <c:pt idx="64">
                  <c:v>-25.71</c:v>
                </c:pt>
                <c:pt idx="65">
                  <c:v>-25.74</c:v>
                </c:pt>
                <c:pt idx="66">
                  <c:v>-25.87</c:v>
                </c:pt>
                <c:pt idx="67">
                  <c:v>-25.99</c:v>
                </c:pt>
                <c:pt idx="68">
                  <c:v>-26.13</c:v>
                </c:pt>
                <c:pt idx="69">
                  <c:v>-26.25</c:v>
                </c:pt>
                <c:pt idx="70">
                  <c:v>-26.27</c:v>
                </c:pt>
                <c:pt idx="71">
                  <c:v>-26.36</c:v>
                </c:pt>
                <c:pt idx="72">
                  <c:v>-26.36</c:v>
                </c:pt>
                <c:pt idx="73">
                  <c:v>-26.59</c:v>
                </c:pt>
                <c:pt idx="74">
                  <c:v>-26.69</c:v>
                </c:pt>
                <c:pt idx="75">
                  <c:v>-26.69</c:v>
                </c:pt>
                <c:pt idx="76">
                  <c:v>-26.71</c:v>
                </c:pt>
                <c:pt idx="77">
                  <c:v>-26.79</c:v>
                </c:pt>
                <c:pt idx="78">
                  <c:v>-26.86</c:v>
                </c:pt>
                <c:pt idx="79">
                  <c:v>-27.16</c:v>
                </c:pt>
                <c:pt idx="80">
                  <c:v>-27.16</c:v>
                </c:pt>
                <c:pt idx="81">
                  <c:v>-29.28</c:v>
                </c:pt>
              </c:numCache>
            </c:numRef>
          </c:xVal>
          <c:yVal>
            <c:numRef>
              <c:f>b922_4!$D$9:$D$105</c:f>
              <c:numCache>
                <c:formatCode>0.00E+00</c:formatCode>
                <c:ptCount val="97"/>
                <c:pt idx="0">
                  <c:v>270.81636144917985</c:v>
                </c:pt>
                <c:pt idx="1">
                  <c:v>458.5942031843087</c:v>
                </c:pt>
                <c:pt idx="2">
                  <c:v>668.41847226173752</c:v>
                </c:pt>
                <c:pt idx="3">
                  <c:v>892.99915293212439</c:v>
                </c:pt>
                <c:pt idx="4">
                  <c:v>1126.7100819200743</c:v>
                </c:pt>
                <c:pt idx="5">
                  <c:v>1344.1696302972484</c:v>
                </c:pt>
                <c:pt idx="6">
                  <c:v>1538.921820427978</c:v>
                </c:pt>
                <c:pt idx="7">
                  <c:v>1724.1224781071062</c:v>
                </c:pt>
                <c:pt idx="8">
                  <c:v>1946.8481516511899</c:v>
                </c:pt>
                <c:pt idx="9">
                  <c:v>2197.5599632852964</c:v>
                </c:pt>
                <c:pt idx="10">
                  <c:v>2332.5107661761253</c:v>
                </c:pt>
                <c:pt idx="11">
                  <c:v>2587.5392372560327</c:v>
                </c:pt>
                <c:pt idx="12">
                  <c:v>2848.250602854343</c:v>
                </c:pt>
                <c:pt idx="13">
                  <c:v>3110.7899176378942</c:v>
                </c:pt>
                <c:pt idx="14">
                  <c:v>3356.5415572900138</c:v>
                </c:pt>
                <c:pt idx="15">
                  <c:v>3633.1576569612453</c:v>
                </c:pt>
                <c:pt idx="16">
                  <c:v>3894.7152105227415</c:v>
                </c:pt>
                <c:pt idx="17">
                  <c:v>4164.4717923243488</c:v>
                </c:pt>
                <c:pt idx="18">
                  <c:v>4426.766582420546</c:v>
                </c:pt>
                <c:pt idx="19">
                  <c:v>4690.0409627273229</c:v>
                </c:pt>
                <c:pt idx="20">
                  <c:v>4935.8070888669181</c:v>
                </c:pt>
                <c:pt idx="21">
                  <c:v>5212.9974077011302</c:v>
                </c:pt>
                <c:pt idx="22">
                  <c:v>5453.5873340063208</c:v>
                </c:pt>
                <c:pt idx="23">
                  <c:v>5746.8858082840943</c:v>
                </c:pt>
                <c:pt idx="24">
                  <c:v>6063.7353939612358</c:v>
                </c:pt>
                <c:pt idx="25">
                  <c:v>6354.8555970558864</c:v>
                </c:pt>
                <c:pt idx="26">
                  <c:v>6640.4145409148678</c:v>
                </c:pt>
                <c:pt idx="27">
                  <c:v>6960.9812564722561</c:v>
                </c:pt>
                <c:pt idx="28">
                  <c:v>7287.5476797690917</c:v>
                </c:pt>
                <c:pt idx="29">
                  <c:v>7616.7935010322499</c:v>
                </c:pt>
                <c:pt idx="30">
                  <c:v>7973.9818889052804</c:v>
                </c:pt>
                <c:pt idx="31">
                  <c:v>8301.9770504754197</c:v>
                </c:pt>
                <c:pt idx="32">
                  <c:v>8673.598255084331</c:v>
                </c:pt>
                <c:pt idx="33">
                  <c:v>9038.0042332321773</c:v>
                </c:pt>
                <c:pt idx="34">
                  <c:v>9398.7134642365963</c:v>
                </c:pt>
                <c:pt idx="35">
                  <c:v>9782.7215127024192</c:v>
                </c:pt>
                <c:pt idx="36">
                  <c:v>10123.029176682554</c:v>
                </c:pt>
                <c:pt idx="37">
                  <c:v>10415.122255132472</c:v>
                </c:pt>
                <c:pt idx="38">
                  <c:v>10801.035361934491</c:v>
                </c:pt>
                <c:pt idx="39">
                  <c:v>11214.979667843998</c:v>
                </c:pt>
                <c:pt idx="40">
                  <c:v>11634.244468847452</c:v>
                </c:pt>
                <c:pt idx="41">
                  <c:v>12088.455792684117</c:v>
                </c:pt>
                <c:pt idx="42">
                  <c:v>12464.080120187049</c:v>
                </c:pt>
                <c:pt idx="43">
                  <c:v>12795.266958251983</c:v>
                </c:pt>
                <c:pt idx="44">
                  <c:v>13285.819335699276</c:v>
                </c:pt>
                <c:pt idx="45">
                  <c:v>13761.053889264998</c:v>
                </c:pt>
                <c:pt idx="46">
                  <c:v>14267.596419535404</c:v>
                </c:pt>
                <c:pt idx="47">
                  <c:v>14789.076504110453</c:v>
                </c:pt>
                <c:pt idx="48">
                  <c:v>15338.210536122566</c:v>
                </c:pt>
                <c:pt idx="49">
                  <c:v>15868.525606250461</c:v>
                </c:pt>
                <c:pt idx="50">
                  <c:v>16391.250767074882</c:v>
                </c:pt>
                <c:pt idx="51">
                  <c:v>16994.407228477739</c:v>
                </c:pt>
                <c:pt idx="52">
                  <c:v>17605.489203303914</c:v>
                </c:pt>
                <c:pt idx="53">
                  <c:v>18107.063226738352</c:v>
                </c:pt>
                <c:pt idx="54">
                  <c:v>18776.032366525316</c:v>
                </c:pt>
                <c:pt idx="55">
                  <c:v>19415.012162007501</c:v>
                </c:pt>
                <c:pt idx="56">
                  <c:v>20079.601043346171</c:v>
                </c:pt>
                <c:pt idx="57">
                  <c:v>20794.123115154503</c:v>
                </c:pt>
                <c:pt idx="58">
                  <c:v>21547.407117481813</c:v>
                </c:pt>
                <c:pt idx="59">
                  <c:v>22335.06526387062</c:v>
                </c:pt>
                <c:pt idx="60">
                  <c:v>22993.018984287544</c:v>
                </c:pt>
                <c:pt idx="61">
                  <c:v>23890.495708408958</c:v>
                </c:pt>
                <c:pt idx="62">
                  <c:v>24766.859950429265</c:v>
                </c:pt>
                <c:pt idx="63">
                  <c:v>25656.955731115293</c:v>
                </c:pt>
                <c:pt idx="64">
                  <c:v>26456.091853286991</c:v>
                </c:pt>
                <c:pt idx="65">
                  <c:v>27541.677368106546</c:v>
                </c:pt>
                <c:pt idx="66">
                  <c:v>28596.876647742993</c:v>
                </c:pt>
                <c:pt idx="67">
                  <c:v>29738.529920503413</c:v>
                </c:pt>
                <c:pt idx="68">
                  <c:v>30945.868761051854</c:v>
                </c:pt>
                <c:pt idx="69">
                  <c:v>32278.210529108565</c:v>
                </c:pt>
                <c:pt idx="70">
                  <c:v>33854.819811303678</c:v>
                </c:pt>
                <c:pt idx="71">
                  <c:v>35498.150589195218</c:v>
                </c:pt>
                <c:pt idx="72">
                  <c:v>37436.217657712521</c:v>
                </c:pt>
                <c:pt idx="73">
                  <c:v>39305.224979174352</c:v>
                </c:pt>
                <c:pt idx="74">
                  <c:v>41624.181982145536</c:v>
                </c:pt>
                <c:pt idx="75">
                  <c:v>44459.725774784252</c:v>
                </c:pt>
                <c:pt idx="76">
                  <c:v>47785.400606044386</c:v>
                </c:pt>
                <c:pt idx="77">
                  <c:v>51775.743178631776</c:v>
                </c:pt>
                <c:pt idx="78">
                  <c:v>56964.785125490802</c:v>
                </c:pt>
                <c:pt idx="79">
                  <c:v>63952.054480935105</c:v>
                </c:pt>
                <c:pt idx="80">
                  <c:v>76702.236234426236</c:v>
                </c:pt>
                <c:pt idx="8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526640"/>
        <c:axId val="432117264"/>
      </c:scatterChart>
      <c:valAx>
        <c:axId val="431526640"/>
        <c:scaling>
          <c:orientation val="minMax"/>
          <c:min val="-3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47251313340809425"/>
              <c:y val="0.9358072177312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2117264"/>
        <c:crosses val="autoZero"/>
        <c:crossBetween val="midCat"/>
      </c:valAx>
      <c:valAx>
        <c:axId val="432117264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INP per standard</a:t>
                </a:r>
                <a:r>
                  <a:rPr lang="en-GB" sz="10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cubic metre of air</a:t>
                </a:r>
                <a:endParaRPr lang="en-GB" sz="105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891950336223282E-2"/>
              <c:y val="0.19897439108911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1526640"/>
        <c:crossesAt val="-35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0749427598146"/>
          <c:y val="2.8534376775100703E-2"/>
          <c:w val="0.82547666648051976"/>
          <c:h val="0.838060726109427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5E92D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b924_4!$K$9:$K$105</c:f>
                <c:numCache>
                  <c:formatCode>General</c:formatCode>
                  <c:ptCount val="97"/>
                  <c:pt idx="0">
                    <c:v>195.79116152034194</c:v>
                  </c:pt>
                  <c:pt idx="1">
                    <c:v>248.15364584120525</c:v>
                  </c:pt>
                  <c:pt idx="2">
                    <c:v>334.08859484906213</c:v>
                  </c:pt>
                  <c:pt idx="3">
                    <c:v>384.69067368770556</c:v>
                  </c:pt>
                  <c:pt idx="4">
                    <c:v>445.31496117150942</c:v>
                  </c:pt>
                  <c:pt idx="5">
                    <c:v>506.64616073712466</c:v>
                  </c:pt>
                  <c:pt idx="6">
                    <c:v>593.28718376989605</c:v>
                  </c:pt>
                  <c:pt idx="7">
                    <c:v>630.86401851161816</c:v>
                  </c:pt>
                  <c:pt idx="8">
                    <c:v>723.26282458772187</c:v>
                  </c:pt>
                  <c:pt idx="9">
                    <c:v>794.30422068689143</c:v>
                  </c:pt>
                  <c:pt idx="10">
                    <c:v>832.70371593193158</c:v>
                  </c:pt>
                  <c:pt idx="11">
                    <c:v>932.80855109987635</c:v>
                  </c:pt>
                  <c:pt idx="12">
                    <c:v>994.33875939513302</c:v>
                  </c:pt>
                  <c:pt idx="13">
                    <c:v>1067.9784914962252</c:v>
                  </c:pt>
                  <c:pt idx="14">
                    <c:v>1153.4560063260958</c:v>
                  </c:pt>
                  <c:pt idx="15">
                    <c:v>1251.0591455780918</c:v>
                  </c:pt>
                  <c:pt idx="16">
                    <c:v>1289.6796835309672</c:v>
                  </c:pt>
                  <c:pt idx="17">
                    <c:v>1411.6435780472905</c:v>
                  </c:pt>
                  <c:pt idx="18">
                    <c:v>1465.1963770293648</c:v>
                  </c:pt>
                  <c:pt idx="19">
                    <c:v>1526.3940453529497</c:v>
                  </c:pt>
                  <c:pt idx="20">
                    <c:v>1594.6616277200867</c:v>
                  </c:pt>
                  <c:pt idx="21">
                    <c:v>1669.609267584492</c:v>
                  </c:pt>
                  <c:pt idx="22">
                    <c:v>1752.1162744468554</c:v>
                  </c:pt>
                  <c:pt idx="23">
                    <c:v>1843.2111854420466</c:v>
                  </c:pt>
                  <c:pt idx="24">
                    <c:v>1941.8519514058576</c:v>
                  </c:pt>
                  <c:pt idx="25">
                    <c:v>2050.5112560799644</c:v>
                  </c:pt>
                  <c:pt idx="26">
                    <c:v>2167.2049819018157</c:v>
                  </c:pt>
                  <c:pt idx="27">
                    <c:v>2173.5676607573841</c:v>
                  </c:pt>
                  <c:pt idx="28">
                    <c:v>2303.4577790722765</c:v>
                  </c:pt>
                  <c:pt idx="29">
                    <c:v>2445.6303280870652</c:v>
                  </c:pt>
                  <c:pt idx="30">
                    <c:v>2600.7798845241509</c:v>
                  </c:pt>
                  <c:pt idx="31">
                    <c:v>2617.8462182494573</c:v>
                  </c:pt>
                  <c:pt idx="32">
                    <c:v>2641.0256527538681</c:v>
                  </c:pt>
                  <c:pt idx="33">
                    <c:v>2814.5013048576629</c:v>
                  </c:pt>
                  <c:pt idx="34">
                    <c:v>2843.7725858629051</c:v>
                  </c:pt>
                  <c:pt idx="35">
                    <c:v>3035.9716683984116</c:v>
                  </c:pt>
                  <c:pt idx="36">
                    <c:v>3072.4021532560118</c:v>
                  </c:pt>
                  <c:pt idx="37">
                    <c:v>3285.5612228115042</c:v>
                  </c:pt>
                  <c:pt idx="38">
                    <c:v>3328.2280443069558</c:v>
                  </c:pt>
                  <c:pt idx="39">
                    <c:v>3565.9320916655061</c:v>
                  </c:pt>
                  <c:pt idx="40">
                    <c:v>3615.2452910160205</c:v>
                  </c:pt>
                  <c:pt idx="41">
                    <c:v>3668.628848732872</c:v>
                  </c:pt>
                  <c:pt idx="42">
                    <c:v>3725.9277172884013</c:v>
                  </c:pt>
                  <c:pt idx="43">
                    <c:v>3997.8182430907777</c:v>
                  </c:pt>
                  <c:pt idx="44">
                    <c:v>4062.2049823266734</c:v>
                  </c:pt>
                  <c:pt idx="45">
                    <c:v>4129.6918536562825</c:v>
                  </c:pt>
                  <c:pt idx="46">
                    <c:v>4439.0565181584989</c:v>
                  </c:pt>
                  <c:pt idx="47">
                    <c:v>4513.7698366899413</c:v>
                  </c:pt>
                  <c:pt idx="48">
                    <c:v>4593.1055025760033</c:v>
                  </c:pt>
                  <c:pt idx="49">
                    <c:v>4675.6880533695885</c:v>
                  </c:pt>
                  <c:pt idx="50">
                    <c:v>5031.8976213493279</c:v>
                  </c:pt>
                  <c:pt idx="51">
                    <c:v>5122.4299813146617</c:v>
                  </c:pt>
                  <c:pt idx="52">
                    <c:v>5216.5201706412399</c:v>
                  </c:pt>
                  <c:pt idx="53">
                    <c:v>5313.954631458083</c:v>
                  </c:pt>
                  <c:pt idx="54">
                    <c:v>5726.7173823453877</c:v>
                  </c:pt>
                  <c:pt idx="55">
                    <c:v>5832.4347541747493</c:v>
                  </c:pt>
                  <c:pt idx="56">
                    <c:v>5941.6711244269227</c:v>
                  </c:pt>
                  <c:pt idx="57">
                    <c:v>6052.9705914555279</c:v>
                  </c:pt>
                  <c:pt idx="58">
                    <c:v>6168.4549113240209</c:v>
                  </c:pt>
                  <c:pt idx="59">
                    <c:v>6649.2931901724132</c:v>
                  </c:pt>
                  <c:pt idx="60">
                    <c:v>6772.7486332805311</c:v>
                  </c:pt>
                  <c:pt idx="61">
                    <c:v>6897.7839986043818</c:v>
                  </c:pt>
                  <c:pt idx="62">
                    <c:v>7025.3091037000158</c:v>
                  </c:pt>
                  <c:pt idx="63">
                    <c:v>7156.165783082889</c:v>
                  </c:pt>
                  <c:pt idx="64">
                    <c:v>7710.5227079700653</c:v>
                  </c:pt>
                  <c:pt idx="65">
                    <c:v>7846.5858953986135</c:v>
                  </c:pt>
                  <c:pt idx="66">
                    <c:v>7983.9826845852931</c:v>
                  </c:pt>
                  <c:pt idx="67">
                    <c:v>8603.6429924378335</c:v>
                  </c:pt>
                  <c:pt idx="68">
                    <c:v>8744.0550618505022</c:v>
                  </c:pt>
                  <c:pt idx="69">
                    <c:v>8883.1071639175025</c:v>
                  </c:pt>
                  <c:pt idx="70">
                    <c:v>9022.8165200565654</c:v>
                  </c:pt>
                  <c:pt idx="71">
                    <c:v>9703.2822631446925</c:v>
                  </c:pt>
                  <c:pt idx="72">
                    <c:v>9839.5337460049541</c:v>
                  </c:pt>
                  <c:pt idx="73">
                    <c:v>10573.88234800499</c:v>
                  </c:pt>
                  <c:pt idx="74">
                    <c:v>10698.984355610768</c:v>
                  </c:pt>
                  <c:pt idx="75">
                    <c:v>11479.931267457303</c:v>
                  </c:pt>
                  <c:pt idx="76">
                    <c:v>11588.571549420018</c:v>
                  </c:pt>
                  <c:pt idx="77">
                    <c:v>12403.852288340502</c:v>
                  </c:pt>
                  <c:pt idx="78">
                    <c:v>12483.175866645564</c:v>
                  </c:pt>
                  <c:pt idx="79">
                    <c:v>13314.56579231702</c:v>
                  </c:pt>
                  <c:pt idx="80">
                    <c:v>14176.281984117662</c:v>
                  </c:pt>
                  <c:pt idx="81">
                    <c:v>15057.069764162648</c:v>
                  </c:pt>
                  <c:pt idx="82">
                    <c:v>15943.644912198133</c:v>
                  </c:pt>
                  <c:pt idx="83">
                    <c:v>16819.678041473315</c:v>
                  </c:pt>
                  <c:pt idx="84">
                    <c:v>17661.353432688345</c:v>
                  </c:pt>
                  <c:pt idx="85">
                    <c:v>19625.0689255246</c:v>
                  </c:pt>
                  <c:pt idx="86">
                    <c:v>21646.069885119061</c:v>
                  </c:pt>
                  <c:pt idx="87">
                    <c:v>23634.83410989137</c:v>
                  </c:pt>
                  <c:pt idx="88">
                    <c:v>27089.544307025761</c:v>
                  </c:pt>
                  <c:pt idx="89">
                    <c:v>32319.273431318925</c:v>
                  </c:pt>
                  <c:pt idx="90">
                    <c:v>41901.136087610277</c:v>
                  </c:pt>
                  <c:pt idx="91">
                    <c:v>66311.746513878548</c:v>
                  </c:pt>
                  <c:pt idx="92">
                    <c:v>0</c:v>
                  </c:pt>
                </c:numCache>
              </c:numRef>
            </c:plus>
            <c:minus>
              <c:numRef>
                <c:f>b924_4!$J$9:$J$105</c:f>
                <c:numCache>
                  <c:formatCode>General</c:formatCode>
                  <c:ptCount val="97"/>
                  <c:pt idx="0">
                    <c:v>209.53899871326189</c:v>
                  </c:pt>
                  <c:pt idx="1">
                    <c:v>240.20456854782668</c:v>
                  </c:pt>
                  <c:pt idx="2">
                    <c:v>289.15180013818218</c:v>
                  </c:pt>
                  <c:pt idx="3">
                    <c:v>328.21926655564931</c:v>
                  </c:pt>
                  <c:pt idx="4">
                    <c:v>376.20634574085909</c:v>
                  </c:pt>
                  <c:pt idx="5">
                    <c:v>434.28622754318843</c:v>
                  </c:pt>
                  <c:pt idx="6">
                    <c:v>494.42852764117612</c:v>
                  </c:pt>
                  <c:pt idx="7">
                    <c:v>560.15906157365669</c:v>
                  </c:pt>
                  <c:pt idx="8">
                    <c:v>616.05950393357386</c:v>
                  </c:pt>
                  <c:pt idx="9">
                    <c:v>684.55154272789343</c:v>
                  </c:pt>
                  <c:pt idx="10">
                    <c:v>746.21818096094751</c:v>
                  </c:pt>
                  <c:pt idx="11">
                    <c:v>800.87557536620932</c:v>
                  </c:pt>
                  <c:pt idx="12">
                    <c:v>875.62200367822936</c:v>
                  </c:pt>
                  <c:pt idx="13">
                    <c:v>945.85557756231788</c:v>
                  </c:pt>
                  <c:pt idx="14">
                    <c:v>1011.4450792651281</c:v>
                  </c:pt>
                  <c:pt idx="15">
                    <c:v>1071.9041724415551</c:v>
                  </c:pt>
                  <c:pt idx="16">
                    <c:v>1165.1173176718653</c:v>
                  </c:pt>
                  <c:pt idx="17">
                    <c:v>1258.8061955572473</c:v>
                  </c:pt>
                  <c:pt idx="18">
                    <c:v>1303.8565127266615</c:v>
                  </c:pt>
                  <c:pt idx="19">
                    <c:v>1390.195339278293</c:v>
                  </c:pt>
                  <c:pt idx="20">
                    <c:v>1474.9252504945307</c:v>
                  </c:pt>
                  <c:pt idx="21">
                    <c:v>1557.8621491495937</c:v>
                  </c:pt>
                  <c:pt idx="22">
                    <c:v>1637.1049855855629</c:v>
                  </c:pt>
                  <c:pt idx="23">
                    <c:v>1713.6199825396413</c:v>
                  </c:pt>
                  <c:pt idx="24">
                    <c:v>1787.5667047661759</c:v>
                  </c:pt>
                  <c:pt idx="25">
                    <c:v>1858.3042342872607</c:v>
                  </c:pt>
                  <c:pt idx="26">
                    <c:v>1995.3325952500973</c:v>
                  </c:pt>
                  <c:pt idx="27">
                    <c:v>2060.9852696173298</c:v>
                  </c:pt>
                  <c:pt idx="28">
                    <c:v>2124.1199525253405</c:v>
                  </c:pt>
                  <c:pt idx="29">
                    <c:v>2262.3694044338204</c:v>
                  </c:pt>
                  <c:pt idx="30">
                    <c:v>2319.1468579958537</c:v>
                  </c:pt>
                  <c:pt idx="31">
                    <c:v>2373.8534864780463</c:v>
                  </c:pt>
                  <c:pt idx="32">
                    <c:v>2511.0683351173011</c:v>
                  </c:pt>
                  <c:pt idx="33">
                    <c:v>2652.2020629649364</c:v>
                  </c:pt>
                  <c:pt idx="34">
                    <c:v>2698.5674406626281</c:v>
                  </c:pt>
                  <c:pt idx="35">
                    <c:v>2840.847314628048</c:v>
                  </c:pt>
                  <c:pt idx="36">
                    <c:v>2880.9283591791027</c:v>
                  </c:pt>
                  <c:pt idx="37">
                    <c:v>3023.4456400260033</c:v>
                  </c:pt>
                  <c:pt idx="38">
                    <c:v>3170.5437819080453</c:v>
                  </c:pt>
                  <c:pt idx="39">
                    <c:v>3201.982051597191</c:v>
                  </c:pt>
                  <c:pt idx="40">
                    <c:v>3348.7799925164695</c:v>
                  </c:pt>
                  <c:pt idx="41">
                    <c:v>3499.3402313935308</c:v>
                  </c:pt>
                  <c:pt idx="42">
                    <c:v>3522.164541705974</c:v>
                  </c:pt>
                  <c:pt idx="43">
                    <c:v>3673.2119293197125</c:v>
                  </c:pt>
                  <c:pt idx="44">
                    <c:v>3827.452218267415</c:v>
                  </c:pt>
                  <c:pt idx="45">
                    <c:v>3984.9582420904353</c:v>
                  </c:pt>
                  <c:pt idx="46">
                    <c:v>3998.3546191505093</c:v>
                  </c:pt>
                  <c:pt idx="47">
                    <c:v>4156.1027566481762</c:v>
                  </c:pt>
                  <c:pt idx="48">
                    <c:v>4318.7867365707471</c:v>
                  </c:pt>
                  <c:pt idx="49">
                    <c:v>4485.7052821135794</c:v>
                  </c:pt>
                  <c:pt idx="50">
                    <c:v>4657.1475736227594</c:v>
                  </c:pt>
                  <c:pt idx="51">
                    <c:v>4833.4514349656947</c:v>
                  </c:pt>
                  <c:pt idx="52">
                    <c:v>4832.8222397510226</c:v>
                  </c:pt>
                  <c:pt idx="53">
                    <c:v>5011.2721933832836</c:v>
                  </c:pt>
                  <c:pt idx="54">
                    <c:v>5194.815786710521</c:v>
                  </c:pt>
                  <c:pt idx="55">
                    <c:v>5384.9628102241149</c:v>
                  </c:pt>
                  <c:pt idx="56">
                    <c:v>5582.3080049469472</c:v>
                  </c:pt>
                  <c:pt idx="57">
                    <c:v>5785.3644112494803</c:v>
                  </c:pt>
                  <c:pt idx="58">
                    <c:v>5995.8531700451022</c:v>
                  </c:pt>
                  <c:pt idx="59">
                    <c:v>5986.6505737053776</c:v>
                  </c:pt>
                  <c:pt idx="60">
                    <c:v>6205.0898242530911</c:v>
                  </c:pt>
                  <c:pt idx="61">
                    <c:v>6432.3280837875027</c:v>
                  </c:pt>
                  <c:pt idx="62">
                    <c:v>6670.426228586407</c:v>
                  </c:pt>
                  <c:pt idx="63">
                    <c:v>6919.4807460514839</c:v>
                  </c:pt>
                  <c:pt idx="64">
                    <c:v>7180.766813134629</c:v>
                  </c:pt>
                  <c:pt idx="65">
                    <c:v>7455.7309359558558</c:v>
                  </c:pt>
                  <c:pt idx="66">
                    <c:v>7457.2230057589886</c:v>
                  </c:pt>
                  <c:pt idx="67">
                    <c:v>7751.2343126605947</c:v>
                  </c:pt>
                  <c:pt idx="68">
                    <c:v>8063.0221465432105</c:v>
                  </c:pt>
                  <c:pt idx="69">
                    <c:v>8396.0514423626719</c:v>
                  </c:pt>
                  <c:pt idx="70">
                    <c:v>8750.8213764602006</c:v>
                  </c:pt>
                  <c:pt idx="71">
                    <c:v>8790.8653749199038</c:v>
                  </c:pt>
                  <c:pt idx="72">
                    <c:v>9183.7464670942154</c:v>
                  </c:pt>
                  <c:pt idx="73">
                    <c:v>9609.8720472297282</c:v>
                  </c:pt>
                  <c:pt idx="74">
                    <c:v>10073.131107385769</c:v>
                  </c:pt>
                  <c:pt idx="75">
                    <c:v>10180.626192361184</c:v>
                  </c:pt>
                  <c:pt idx="76">
                    <c:v>10714.139463433447</c:v>
                  </c:pt>
                  <c:pt idx="77">
                    <c:v>11304.218168341893</c:v>
                  </c:pt>
                  <c:pt idx="78">
                    <c:v>11509.311840935927</c:v>
                  </c:pt>
                  <c:pt idx="79">
                    <c:v>12218.378037996583</c:v>
                  </c:pt>
                  <c:pt idx="80">
                    <c:v>12529.642135953272</c:v>
                  </c:pt>
                  <c:pt idx="81">
                    <c:v>13412.299265872458</c:v>
                  </c:pt>
                  <c:pt idx="82">
                    <c:v>13888.234835800855</c:v>
                  </c:pt>
                  <c:pt idx="83">
                    <c:v>15041.676795653004</c:v>
                  </c:pt>
                  <c:pt idx="84">
                    <c:v>15798.492640935025</c:v>
                  </c:pt>
                  <c:pt idx="85">
                    <c:v>16757.068413122062</c:v>
                  </c:pt>
                  <c:pt idx="86">
                    <c:v>17996.182709273617</c:v>
                  </c:pt>
                  <c:pt idx="87">
                    <c:v>19650.193361449186</c:v>
                  </c:pt>
                  <c:pt idx="88">
                    <c:v>21142.422676207585</c:v>
                  </c:pt>
                  <c:pt idx="89">
                    <c:v>23566.496960310811</c:v>
                  </c:pt>
                  <c:pt idx="90">
                    <c:v>27885.98335808923</c:v>
                  </c:pt>
                  <c:pt idx="91">
                    <c:v>35008.410240965291</c:v>
                  </c:pt>
                  <c:pt idx="9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b924_4!$A$9:$A$105</c:f>
              <c:numCache>
                <c:formatCode>General</c:formatCode>
                <c:ptCount val="97"/>
                <c:pt idx="0">
                  <c:v>-12.59</c:v>
                </c:pt>
                <c:pt idx="1">
                  <c:v>-12.69</c:v>
                </c:pt>
                <c:pt idx="2">
                  <c:v>-13.26</c:v>
                </c:pt>
                <c:pt idx="3">
                  <c:v>-13.79</c:v>
                </c:pt>
                <c:pt idx="4">
                  <c:v>-14.39</c:v>
                </c:pt>
                <c:pt idx="5">
                  <c:v>-14.56</c:v>
                </c:pt>
                <c:pt idx="6">
                  <c:v>-14.59</c:v>
                </c:pt>
                <c:pt idx="7">
                  <c:v>-14.66</c:v>
                </c:pt>
                <c:pt idx="8">
                  <c:v>-14.95</c:v>
                </c:pt>
                <c:pt idx="9">
                  <c:v>-15.27</c:v>
                </c:pt>
                <c:pt idx="10">
                  <c:v>-15.41</c:v>
                </c:pt>
                <c:pt idx="11">
                  <c:v>-15.5</c:v>
                </c:pt>
                <c:pt idx="12">
                  <c:v>-15.55</c:v>
                </c:pt>
                <c:pt idx="13">
                  <c:v>-15.55</c:v>
                </c:pt>
                <c:pt idx="14">
                  <c:v>-15.59</c:v>
                </c:pt>
                <c:pt idx="15">
                  <c:v>-15.68</c:v>
                </c:pt>
                <c:pt idx="16">
                  <c:v>-15.7</c:v>
                </c:pt>
                <c:pt idx="17">
                  <c:v>-15.89</c:v>
                </c:pt>
                <c:pt idx="18">
                  <c:v>-15.94</c:v>
                </c:pt>
                <c:pt idx="19">
                  <c:v>-15.95</c:v>
                </c:pt>
                <c:pt idx="20">
                  <c:v>-16.170000000000002</c:v>
                </c:pt>
                <c:pt idx="21">
                  <c:v>-16.170000000000002</c:v>
                </c:pt>
                <c:pt idx="22">
                  <c:v>-16.239999999999998</c:v>
                </c:pt>
                <c:pt idx="23">
                  <c:v>-16.28</c:v>
                </c:pt>
                <c:pt idx="24">
                  <c:v>-16.350000000000001</c:v>
                </c:pt>
                <c:pt idx="25">
                  <c:v>-16.47</c:v>
                </c:pt>
                <c:pt idx="26">
                  <c:v>-16.52</c:v>
                </c:pt>
                <c:pt idx="27">
                  <c:v>-16.600000000000001</c:v>
                </c:pt>
                <c:pt idx="28">
                  <c:v>-16.64</c:v>
                </c:pt>
                <c:pt idx="29">
                  <c:v>-16.66</c:v>
                </c:pt>
                <c:pt idx="30">
                  <c:v>-16.71</c:v>
                </c:pt>
                <c:pt idx="31">
                  <c:v>-16.75</c:v>
                </c:pt>
                <c:pt idx="32">
                  <c:v>-16.75</c:v>
                </c:pt>
                <c:pt idx="33">
                  <c:v>-16.809999999999999</c:v>
                </c:pt>
                <c:pt idx="34">
                  <c:v>-16.88</c:v>
                </c:pt>
                <c:pt idx="35">
                  <c:v>-16.940000000000001</c:v>
                </c:pt>
                <c:pt idx="36">
                  <c:v>-16.940000000000001</c:v>
                </c:pt>
                <c:pt idx="37">
                  <c:v>-16.96</c:v>
                </c:pt>
                <c:pt idx="38">
                  <c:v>-16.98</c:v>
                </c:pt>
                <c:pt idx="39">
                  <c:v>-17.03</c:v>
                </c:pt>
                <c:pt idx="40">
                  <c:v>-17.100000000000001</c:v>
                </c:pt>
                <c:pt idx="41">
                  <c:v>-17.13</c:v>
                </c:pt>
                <c:pt idx="42">
                  <c:v>-17.16</c:v>
                </c:pt>
                <c:pt idx="43">
                  <c:v>-17.25</c:v>
                </c:pt>
                <c:pt idx="44">
                  <c:v>-17.27</c:v>
                </c:pt>
                <c:pt idx="45">
                  <c:v>-17.420000000000002</c:v>
                </c:pt>
                <c:pt idx="46">
                  <c:v>-17.57</c:v>
                </c:pt>
                <c:pt idx="47">
                  <c:v>-17.57</c:v>
                </c:pt>
                <c:pt idx="48">
                  <c:v>-17.57</c:v>
                </c:pt>
                <c:pt idx="49">
                  <c:v>-17.57</c:v>
                </c:pt>
                <c:pt idx="50">
                  <c:v>-17.600000000000001</c:v>
                </c:pt>
                <c:pt idx="51">
                  <c:v>-17.7</c:v>
                </c:pt>
                <c:pt idx="52">
                  <c:v>-17.7</c:v>
                </c:pt>
                <c:pt idx="53">
                  <c:v>-17.7</c:v>
                </c:pt>
                <c:pt idx="54">
                  <c:v>-17.739999999999998</c:v>
                </c:pt>
                <c:pt idx="55">
                  <c:v>-17.84</c:v>
                </c:pt>
                <c:pt idx="56">
                  <c:v>-17.84</c:v>
                </c:pt>
                <c:pt idx="57">
                  <c:v>-17.84</c:v>
                </c:pt>
                <c:pt idx="58">
                  <c:v>-17.95</c:v>
                </c:pt>
                <c:pt idx="59">
                  <c:v>-18</c:v>
                </c:pt>
                <c:pt idx="60">
                  <c:v>-18</c:v>
                </c:pt>
                <c:pt idx="61">
                  <c:v>-18.04</c:v>
                </c:pt>
                <c:pt idx="62">
                  <c:v>-18.12</c:v>
                </c:pt>
                <c:pt idx="63">
                  <c:v>-18.14</c:v>
                </c:pt>
                <c:pt idx="64">
                  <c:v>-18.16</c:v>
                </c:pt>
                <c:pt idx="65">
                  <c:v>-18.18</c:v>
                </c:pt>
                <c:pt idx="66">
                  <c:v>-18.18</c:v>
                </c:pt>
                <c:pt idx="67">
                  <c:v>-18.18</c:v>
                </c:pt>
                <c:pt idx="68">
                  <c:v>-18.21</c:v>
                </c:pt>
                <c:pt idx="69">
                  <c:v>-18.23</c:v>
                </c:pt>
                <c:pt idx="70">
                  <c:v>-18.27</c:v>
                </c:pt>
                <c:pt idx="71">
                  <c:v>-18.27</c:v>
                </c:pt>
                <c:pt idx="72">
                  <c:v>-18.34</c:v>
                </c:pt>
                <c:pt idx="73">
                  <c:v>-18.59</c:v>
                </c:pt>
                <c:pt idx="74">
                  <c:v>-18.649999999999999</c:v>
                </c:pt>
                <c:pt idx="75">
                  <c:v>-18.649999999999999</c:v>
                </c:pt>
                <c:pt idx="76">
                  <c:v>-18.68</c:v>
                </c:pt>
                <c:pt idx="77">
                  <c:v>-18.68</c:v>
                </c:pt>
                <c:pt idx="78">
                  <c:v>-18.72</c:v>
                </c:pt>
                <c:pt idx="79">
                  <c:v>-18.72</c:v>
                </c:pt>
                <c:pt idx="80">
                  <c:v>-18.77</c:v>
                </c:pt>
                <c:pt idx="81">
                  <c:v>-18.82</c:v>
                </c:pt>
                <c:pt idx="82">
                  <c:v>-18.86</c:v>
                </c:pt>
                <c:pt idx="83">
                  <c:v>-19.02</c:v>
                </c:pt>
                <c:pt idx="84">
                  <c:v>-19.12</c:v>
                </c:pt>
                <c:pt idx="85">
                  <c:v>-19.170000000000002</c:v>
                </c:pt>
                <c:pt idx="86">
                  <c:v>-19.190000000000001</c:v>
                </c:pt>
                <c:pt idx="87">
                  <c:v>-19.32</c:v>
                </c:pt>
                <c:pt idx="88">
                  <c:v>-19.510000000000002</c:v>
                </c:pt>
                <c:pt idx="89">
                  <c:v>-19.579999999999998</c:v>
                </c:pt>
                <c:pt idx="90">
                  <c:v>-19.78</c:v>
                </c:pt>
                <c:pt idx="91">
                  <c:v>-19.97</c:v>
                </c:pt>
                <c:pt idx="92">
                  <c:v>-20.38</c:v>
                </c:pt>
              </c:numCache>
            </c:numRef>
          </c:xVal>
          <c:yVal>
            <c:numRef>
              <c:f>b924_4!$D$9:$D$105</c:f>
              <c:numCache>
                <c:formatCode>0.00E+00</c:formatCode>
                <c:ptCount val="97"/>
                <c:pt idx="0">
                  <c:v>401.5866657530222</c:v>
                </c:pt>
                <c:pt idx="1">
                  <c:v>617.64204014552865</c:v>
                </c:pt>
                <c:pt idx="2">
                  <c:v>830.99812568193295</c:v>
                </c:pt>
                <c:pt idx="3">
                  <c:v>1045.995607869068</c:v>
                </c:pt>
                <c:pt idx="4">
                  <c:v>1260.8350847933991</c:v>
                </c:pt>
                <c:pt idx="5">
                  <c:v>1484.6554458383505</c:v>
                </c:pt>
                <c:pt idx="6">
                  <c:v>1713.6245140328376</c:v>
                </c:pt>
                <c:pt idx="7">
                  <c:v>1944.5002109488239</c:v>
                </c:pt>
                <c:pt idx="8">
                  <c:v>2173.5246428752243</c:v>
                </c:pt>
                <c:pt idx="9">
                  <c:v>2403.9826029368232</c:v>
                </c:pt>
                <c:pt idx="10">
                  <c:v>2641.1658760358014</c:v>
                </c:pt>
                <c:pt idx="11">
                  <c:v>2882.4502722933225</c:v>
                </c:pt>
                <c:pt idx="12">
                  <c:v>3127.7644445573592</c:v>
                </c:pt>
                <c:pt idx="13">
                  <c:v>3377.5100617821381</c:v>
                </c:pt>
                <c:pt idx="14">
                  <c:v>3629.3566459599301</c:v>
                </c:pt>
                <c:pt idx="15">
                  <c:v>3883.0582198819807</c:v>
                </c:pt>
                <c:pt idx="16">
                  <c:v>4142.0337929117477</c:v>
                </c:pt>
                <c:pt idx="17">
                  <c:v>4399.4422185297553</c:v>
                </c:pt>
                <c:pt idx="18">
                  <c:v>4664.4194719942734</c:v>
                </c:pt>
                <c:pt idx="19">
                  <c:v>4934.24369571024</c:v>
                </c:pt>
                <c:pt idx="20">
                  <c:v>5201.0056795472083</c:v>
                </c:pt>
                <c:pt idx="21">
                  <c:v>5478.6957275338527</c:v>
                </c:pt>
                <c:pt idx="22">
                  <c:v>5757.9453407264173</c:v>
                </c:pt>
                <c:pt idx="23">
                  <c:v>6042.2397663645988</c:v>
                </c:pt>
                <c:pt idx="24">
                  <c:v>6329.6158171693005</c:v>
                </c:pt>
                <c:pt idx="25">
                  <c:v>6619.3688971690435</c:v>
                </c:pt>
                <c:pt idx="26">
                  <c:v>6916.0510904274379</c:v>
                </c:pt>
                <c:pt idx="27">
                  <c:v>7216.0873134678131</c:v>
                </c:pt>
                <c:pt idx="28">
                  <c:v>7522.3355172405663</c:v>
                </c:pt>
                <c:pt idx="29">
                  <c:v>7834.2129402473975</c:v>
                </c:pt>
                <c:pt idx="30">
                  <c:v>8149.870084291334</c:v>
                </c:pt>
                <c:pt idx="31">
                  <c:v>8471.0708013172462</c:v>
                </c:pt>
                <c:pt idx="32">
                  <c:v>8799.2520711899724</c:v>
                </c:pt>
                <c:pt idx="33">
                  <c:v>9130.4381582141013</c:v>
                </c:pt>
                <c:pt idx="34">
                  <c:v>9466.8405045556792</c:v>
                </c:pt>
                <c:pt idx="35">
                  <c:v>9809.5131096639252</c:v>
                </c:pt>
                <c:pt idx="36">
                  <c:v>10160.929624761608</c:v>
                </c:pt>
                <c:pt idx="37">
                  <c:v>10517.788200417486</c:v>
                </c:pt>
                <c:pt idx="38">
                  <c:v>10881.20487362637</c:v>
                </c:pt>
                <c:pt idx="39">
                  <c:v>11250.058088881224</c:v>
                </c:pt>
                <c:pt idx="40">
                  <c:v>11625.002957152841</c:v>
                </c:pt>
                <c:pt idx="41">
                  <c:v>12009.122340045655</c:v>
                </c:pt>
                <c:pt idx="42">
                  <c:v>12400.86114116371</c:v>
                </c:pt>
                <c:pt idx="43">
                  <c:v>12797.583337016235</c:v>
                </c:pt>
                <c:pt idx="44">
                  <c:v>13205.973536216683</c:v>
                </c:pt>
                <c:pt idx="45">
                  <c:v>13616.276548036103</c:v>
                </c:pt>
                <c:pt idx="46">
                  <c:v>14035.14010086547</c:v>
                </c:pt>
                <c:pt idx="47">
                  <c:v>14471.52062913416</c:v>
                </c:pt>
                <c:pt idx="48">
                  <c:v>14917.708277769572</c:v>
                </c:pt>
                <c:pt idx="49">
                  <c:v>15374.15400711819</c:v>
                </c:pt>
                <c:pt idx="50">
                  <c:v>15839.660647246452</c:v>
                </c:pt>
                <c:pt idx="51">
                  <c:v>16312.372422206528</c:v>
                </c:pt>
                <c:pt idx="52">
                  <c:v>16802.632263808009</c:v>
                </c:pt>
                <c:pt idx="53">
                  <c:v>17305.305056597641</c:v>
                </c:pt>
                <c:pt idx="54">
                  <c:v>17818.683657942616</c:v>
                </c:pt>
                <c:pt idx="55">
                  <c:v>18342.137486197975</c:v>
                </c:pt>
                <c:pt idx="56">
                  <c:v>18886.13082413848</c:v>
                </c:pt>
                <c:pt idx="57">
                  <c:v>19445.449917204089</c:v>
                </c:pt>
                <c:pt idx="58">
                  <c:v>20014.092056108067</c:v>
                </c:pt>
                <c:pt idx="59">
                  <c:v>20603.583915221781</c:v>
                </c:pt>
                <c:pt idx="60">
                  <c:v>21214.540266987489</c:v>
                </c:pt>
                <c:pt idx="61">
                  <c:v>21842.273554177038</c:v>
                </c:pt>
                <c:pt idx="62">
                  <c:v>22487.94095352761</c:v>
                </c:pt>
                <c:pt idx="63">
                  <c:v>23159.67574893088</c:v>
                </c:pt>
                <c:pt idx="64">
                  <c:v>23855.022908222585</c:v>
                </c:pt>
                <c:pt idx="65">
                  <c:v>24575.700891305507</c:v>
                </c:pt>
                <c:pt idx="66">
                  <c:v>25325.016790995815</c:v>
                </c:pt>
                <c:pt idx="67">
                  <c:v>26103.725019930742</c:v>
                </c:pt>
                <c:pt idx="68">
                  <c:v>26912.131129437937</c:v>
                </c:pt>
                <c:pt idx="69">
                  <c:v>27755.722416531316</c:v>
                </c:pt>
                <c:pt idx="70">
                  <c:v>28635.441407557923</c:v>
                </c:pt>
                <c:pt idx="71">
                  <c:v>29559.073745488571</c:v>
                </c:pt>
                <c:pt idx="72">
                  <c:v>30522.692412925939</c:v>
                </c:pt>
                <c:pt idx="73">
                  <c:v>31521.841748879</c:v>
                </c:pt>
                <c:pt idx="74">
                  <c:v>32590.434252998995</c:v>
                </c:pt>
                <c:pt idx="75">
                  <c:v>33725.286825314164</c:v>
                </c:pt>
                <c:pt idx="76">
                  <c:v>34926.47624646331</c:v>
                </c:pt>
                <c:pt idx="77">
                  <c:v>36207.85726818788</c:v>
                </c:pt>
                <c:pt idx="78">
                  <c:v>37574.324351398165</c:v>
                </c:pt>
                <c:pt idx="79">
                  <c:v>39045.702179747415</c:v>
                </c:pt>
                <c:pt idx="80">
                  <c:v>40630.651364900936</c:v>
                </c:pt>
                <c:pt idx="81">
                  <c:v>42353.882342489225</c:v>
                </c:pt>
                <c:pt idx="82">
                  <c:v>44242.692624940115</c:v>
                </c:pt>
                <c:pt idx="83">
                  <c:v>46319.944528795473</c:v>
                </c:pt>
                <c:pt idx="84">
                  <c:v>48648.88631332665</c:v>
                </c:pt>
                <c:pt idx="85">
                  <c:v>51295.164117138556</c:v>
                </c:pt>
                <c:pt idx="86">
                  <c:v>54353.7567159803</c:v>
                </c:pt>
                <c:pt idx="87">
                  <c:v>57960.34173593067</c:v>
                </c:pt>
                <c:pt idx="88">
                  <c:v>62370.117154916559</c:v>
                </c:pt>
                <c:pt idx="89">
                  <c:v>68073.939371512475</c:v>
                </c:pt>
                <c:pt idx="90">
                  <c:v>76100.34940761805</c:v>
                </c:pt>
                <c:pt idx="91">
                  <c:v>89838.083320026126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118048"/>
        <c:axId val="432118440"/>
      </c:scatterChart>
      <c:valAx>
        <c:axId val="432118048"/>
        <c:scaling>
          <c:orientation val="minMax"/>
          <c:min val="-3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47251313340809425"/>
              <c:y val="0.9358072177312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2118440"/>
        <c:crosses val="autoZero"/>
        <c:crossBetween val="midCat"/>
      </c:valAx>
      <c:valAx>
        <c:axId val="432118440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INP per standard</a:t>
                </a:r>
                <a:r>
                  <a:rPr lang="en-GB" sz="10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cubic metre of air</a:t>
                </a:r>
                <a:endParaRPr lang="en-GB" sz="105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891950336223282E-2"/>
              <c:y val="0.19897439108911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2118048"/>
        <c:crossesAt val="-35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0749427598146"/>
          <c:y val="2.8534376775100703E-2"/>
          <c:w val="0.82547666648051976"/>
          <c:h val="0.83806072610942739"/>
        </c:manualLayout>
      </c:layout>
      <c:scatterChart>
        <c:scatterStyle val="lineMarker"/>
        <c:varyColors val="0"/>
        <c:ser>
          <c:idx val="10"/>
          <c:order val="0"/>
          <c:tx>
            <c:v>B920 Filter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b920_2!$K$9:$K$205</c:f>
                <c:numCache>
                  <c:formatCode>General</c:formatCode>
                  <c:ptCount val="197"/>
                  <c:pt idx="0">
                    <c:v>42.392253674224783</c:v>
                  </c:pt>
                  <c:pt idx="1">
                    <c:v>53.67016967089328</c:v>
                  </c:pt>
                  <c:pt idx="2">
                    <c:v>67.59905020353753</c:v>
                  </c:pt>
                  <c:pt idx="3">
                    <c:v>82.854820776390724</c:v>
                  </c:pt>
                  <c:pt idx="4">
                    <c:v>95.798819741591785</c:v>
                  </c:pt>
                  <c:pt idx="5">
                    <c:v>102.65959133238671</c:v>
                  </c:pt>
                  <c:pt idx="6">
                    <c:v>120.16091755584833</c:v>
                  </c:pt>
                  <c:pt idx="7">
                    <c:v>135.29563307588009</c:v>
                  </c:pt>
                  <c:pt idx="8">
                    <c:v>146.57084826950327</c:v>
                  </c:pt>
                  <c:pt idx="9">
                    <c:v>160.98284183670492</c:v>
                  </c:pt>
                  <c:pt idx="10">
                    <c:v>178.65888229149292</c:v>
                  </c:pt>
                  <c:pt idx="11">
                    <c:v>189.11473563081287</c:v>
                  </c:pt>
                  <c:pt idx="12">
                    <c:v>201.67554603246128</c:v>
                  </c:pt>
                  <c:pt idx="13">
                    <c:v>216.61892499521733</c:v>
                  </c:pt>
                  <c:pt idx="14">
                    <c:v>233.88362576726729</c:v>
                  </c:pt>
                  <c:pt idx="15">
                    <c:v>253.5316868205953</c:v>
                  </c:pt>
                  <c:pt idx="16">
                    <c:v>276.45428975507161</c:v>
                  </c:pt>
                  <c:pt idx="17">
                    <c:v>286.04374885689504</c:v>
                  </c:pt>
                  <c:pt idx="18">
                    <c:v>297.07496472655322</c:v>
                  </c:pt>
                  <c:pt idx="19">
                    <c:v>326.88101025664787</c:v>
                  </c:pt>
                  <c:pt idx="20">
                    <c:v>341.42441572455886</c:v>
                  </c:pt>
                  <c:pt idx="21">
                    <c:v>357.39244964794761</c:v>
                  </c:pt>
                  <c:pt idx="22">
                    <c:v>375.22193921084221</c:v>
                  </c:pt>
                  <c:pt idx="23">
                    <c:v>394.65265541087581</c:v>
                  </c:pt>
                  <c:pt idx="24">
                    <c:v>415.69316650057908</c:v>
                  </c:pt>
                  <c:pt idx="25">
                    <c:v>415.62044635014399</c:v>
                  </c:pt>
                  <c:pt idx="26">
                    <c:v>439.0050326158883</c:v>
                  </c:pt>
                  <c:pt idx="27">
                    <c:v>464.73261811469541</c:v>
                  </c:pt>
                  <c:pt idx="28">
                    <c:v>492.92956737839478</c:v>
                  </c:pt>
                  <c:pt idx="29">
                    <c:v>495.26932366297535</c:v>
                  </c:pt>
                  <c:pt idx="30">
                    <c:v>526.16209104206041</c:v>
                  </c:pt>
                  <c:pt idx="31">
                    <c:v>530.22128269235509</c:v>
                  </c:pt>
                  <c:pt idx="32">
                    <c:v>564.26836081395902</c:v>
                  </c:pt>
                  <c:pt idx="33">
                    <c:v>569.94146326454825</c:v>
                  </c:pt>
                  <c:pt idx="34">
                    <c:v>607.46935655479456</c:v>
                  </c:pt>
                  <c:pt idx="35">
                    <c:v>614.48417079943761</c:v>
                  </c:pt>
                  <c:pt idx="36">
                    <c:v>656.12491430310138</c:v>
                  </c:pt>
                  <c:pt idx="37">
                    <c:v>702.38511122093178</c:v>
                  </c:pt>
                  <c:pt idx="38">
                    <c:v>710.95448614914278</c:v>
                  </c:pt>
                  <c:pt idx="39">
                    <c:v>720.47483604005004</c:v>
                  </c:pt>
                  <c:pt idx="40">
                    <c:v>730.91031251311801</c:v>
                  </c:pt>
                  <c:pt idx="41">
                    <c:v>783.05308753230975</c:v>
                  </c:pt>
                  <c:pt idx="42">
                    <c:v>794.84230691049822</c:v>
                  </c:pt>
                  <c:pt idx="43">
                    <c:v>807.60249967994514</c:v>
                  </c:pt>
                  <c:pt idx="44">
                    <c:v>866.62875314073335</c:v>
                  </c:pt>
                  <c:pt idx="45">
                    <c:v>880.73792182779448</c:v>
                  </c:pt>
                  <c:pt idx="46">
                    <c:v>895.6494889365822</c:v>
                  </c:pt>
                  <c:pt idx="47">
                    <c:v>962.82904122404477</c:v>
                  </c:pt>
                  <c:pt idx="48">
                    <c:v>979.09457485471205</c:v>
                  </c:pt>
                  <c:pt idx="49">
                    <c:v>996.23818785345338</c:v>
                  </c:pt>
                  <c:pt idx="50">
                    <c:v>1013.9771439186248</c:v>
                  </c:pt>
                  <c:pt idx="51">
                    <c:v>1091.5478744620043</c:v>
                  </c:pt>
                  <c:pt idx="52">
                    <c:v>1110.9696783442901</c:v>
                  </c:pt>
                  <c:pt idx="53">
                    <c:v>1131.2794383084959</c:v>
                  </c:pt>
                  <c:pt idx="54">
                    <c:v>1151.9415685412357</c:v>
                  </c:pt>
                  <c:pt idx="55">
                    <c:v>1173.4006357189762</c:v>
                  </c:pt>
                  <c:pt idx="56">
                    <c:v>1263.7931993681607</c:v>
                  </c:pt>
                  <c:pt idx="57">
                    <c:v>1286.9760417489858</c:v>
                  </c:pt>
                  <c:pt idx="58">
                    <c:v>1310.4602594065466</c:v>
                  </c:pt>
                  <c:pt idx="59">
                    <c:v>1334.6874405324916</c:v>
                  </c:pt>
                  <c:pt idx="60">
                    <c:v>1438.4012306241882</c:v>
                  </c:pt>
                  <c:pt idx="61">
                    <c:v>1464.0464957155837</c:v>
                  </c:pt>
                  <c:pt idx="62">
                    <c:v>1490.355872238574</c:v>
                  </c:pt>
                  <c:pt idx="63">
                    <c:v>1516.7578161858153</c:v>
                  </c:pt>
                  <c:pt idx="64">
                    <c:v>1634.2207757996903</c:v>
                  </c:pt>
                  <c:pt idx="65">
                    <c:v>1661.8313051129726</c:v>
                  </c:pt>
                  <c:pt idx="66">
                    <c:v>1689.5811867668679</c:v>
                  </c:pt>
                  <c:pt idx="67">
                    <c:v>1819.8018427178847</c:v>
                  </c:pt>
                  <c:pt idx="68">
                    <c:v>1847.6622927815856</c:v>
                  </c:pt>
                  <c:pt idx="69">
                    <c:v>1875.5908807356341</c:v>
                  </c:pt>
                  <c:pt idx="70">
                    <c:v>2017.7125246236676</c:v>
                  </c:pt>
                  <c:pt idx="71">
                    <c:v>2044.8604680762617</c:v>
                  </c:pt>
                  <c:pt idx="72">
                    <c:v>2071.043391650624</c:v>
                  </c:pt>
                  <c:pt idx="73">
                    <c:v>2222.6044725340066</c:v>
                  </c:pt>
                  <c:pt idx="74">
                    <c:v>2384.9847709328296</c:v>
                  </c:pt>
                  <c:pt idx="75">
                    <c:v>2406.1984969151267</c:v>
                  </c:pt>
                  <c:pt idx="76">
                    <c:v>2575.4216902371986</c:v>
                  </c:pt>
                  <c:pt idx="77">
                    <c:v>2590.3844006170229</c:v>
                  </c:pt>
                  <c:pt idx="78">
                    <c:v>2762.669909153919</c:v>
                  </c:pt>
                  <c:pt idx="79">
                    <c:v>2940.9904043770548</c:v>
                  </c:pt>
                  <c:pt idx="80">
                    <c:v>3123.0236052461387</c:v>
                  </c:pt>
                  <c:pt idx="81">
                    <c:v>3306.025255949251</c:v>
                  </c:pt>
                  <c:pt idx="82">
                    <c:v>3486.61430773033</c:v>
                  </c:pt>
                  <c:pt idx="83">
                    <c:v>3659.8447818467953</c:v>
                  </c:pt>
                  <c:pt idx="84">
                    <c:v>4065.8789991275426</c:v>
                  </c:pt>
                  <c:pt idx="85">
                    <c:v>4483.1457426714223</c:v>
                  </c:pt>
                  <c:pt idx="86">
                    <c:v>4893.2107909552524</c:v>
                  </c:pt>
                  <c:pt idx="87">
                    <c:v>5606.0493421305937</c:v>
                  </c:pt>
                  <c:pt idx="88">
                    <c:v>6684.6759739174759</c:v>
                  </c:pt>
                  <c:pt idx="89">
                    <c:v>8158.5241906663168</c:v>
                  </c:pt>
                  <c:pt idx="90">
                    <c:v>13689.180695750394</c:v>
                  </c:pt>
                </c:numCache>
              </c:numRef>
            </c:plus>
            <c:minus>
              <c:numRef>
                <c:f>b920_2!$J$9:$J$205</c:f>
                <c:numCache>
                  <c:formatCode>General</c:formatCode>
                  <c:ptCount val="197"/>
                  <c:pt idx="0">
                    <c:v>43.022463456447667</c:v>
                  </c:pt>
                  <c:pt idx="1">
                    <c:v>50.769401515640524</c:v>
                  </c:pt>
                  <c:pt idx="2">
                    <c:v>58.736543919115505</c:v>
                  </c:pt>
                  <c:pt idx="3">
                    <c:v>69.488355039287185</c:v>
                  </c:pt>
                  <c:pt idx="4">
                    <c:v>79.611207255022222</c:v>
                  </c:pt>
                  <c:pt idx="5">
                    <c:v>91.883889302143771</c:v>
                  </c:pt>
                  <c:pt idx="6">
                    <c:v>104.59861400896817</c:v>
                  </c:pt>
                  <c:pt idx="7">
                    <c:v>114.36681903938839</c:v>
                  </c:pt>
                  <c:pt idx="8">
                    <c:v>130.31052663535823</c:v>
                  </c:pt>
                  <c:pt idx="9">
                    <c:v>139.95629246054202</c:v>
                  </c:pt>
                  <c:pt idx="10">
                    <c:v>152.76541008416837</c:v>
                  </c:pt>
                  <c:pt idx="11">
                    <c:v>169.36309344363852</c:v>
                  </c:pt>
                  <c:pt idx="12">
                    <c:v>185.27957959569031</c:v>
                  </c:pt>
                  <c:pt idx="13">
                    <c:v>200.19493555627571</c:v>
                  </c:pt>
                  <c:pt idx="14">
                    <c:v>214.08363589198993</c:v>
                  </c:pt>
                  <c:pt idx="15">
                    <c:v>226.82870183978295</c:v>
                  </c:pt>
                  <c:pt idx="16">
                    <c:v>246.818706077569</c:v>
                  </c:pt>
                  <c:pt idx="17">
                    <c:v>257.50889716408449</c:v>
                  </c:pt>
                  <c:pt idx="18">
                    <c:v>276.25938779037807</c:v>
                  </c:pt>
                  <c:pt idx="19">
                    <c:v>294.71733499357197</c:v>
                  </c:pt>
                  <c:pt idx="20">
                    <c:v>312.81526458578725</c:v>
                  </c:pt>
                  <c:pt idx="21">
                    <c:v>319.01512761338307</c:v>
                  </c:pt>
                  <c:pt idx="22">
                    <c:v>335.32492184641148</c:v>
                  </c:pt>
                  <c:pt idx="23">
                    <c:v>363.71437454478479</c:v>
                  </c:pt>
                  <c:pt idx="24">
                    <c:v>379.44978492139239</c:v>
                  </c:pt>
                  <c:pt idx="25">
                    <c:v>394.47428779378703</c:v>
                  </c:pt>
                  <c:pt idx="26">
                    <c:v>408.86140182078503</c:v>
                  </c:pt>
                  <c:pt idx="27">
                    <c:v>422.70065856004106</c:v>
                  </c:pt>
                  <c:pt idx="28">
                    <c:v>451.36881851678027</c:v>
                  </c:pt>
                  <c:pt idx="29">
                    <c:v>463.89719808768751</c:v>
                  </c:pt>
                  <c:pt idx="30">
                    <c:v>493.23127774518645</c:v>
                  </c:pt>
                  <c:pt idx="31">
                    <c:v>504.73459713021606</c:v>
                  </c:pt>
                  <c:pt idx="32">
                    <c:v>534.42840620545962</c:v>
                  </c:pt>
                  <c:pt idx="33">
                    <c:v>544.68277073859213</c:v>
                  </c:pt>
                  <c:pt idx="34">
                    <c:v>574.68105531436311</c:v>
                  </c:pt>
                  <c:pt idx="35">
                    <c:v>583.72587496084896</c:v>
                  </c:pt>
                  <c:pt idx="36">
                    <c:v>613.82707470465709</c:v>
                  </c:pt>
                  <c:pt idx="37">
                    <c:v>621.77880860635503</c:v>
                  </c:pt>
                  <c:pt idx="38">
                    <c:v>652.02374852426976</c:v>
                  </c:pt>
                  <c:pt idx="39">
                    <c:v>683.07835970166241</c:v>
                  </c:pt>
                  <c:pt idx="40">
                    <c:v>689.33615477585374</c:v>
                  </c:pt>
                  <c:pt idx="41">
                    <c:v>720.45957968747462</c:v>
                  </c:pt>
                  <c:pt idx="42">
                    <c:v>752.23944190693578</c:v>
                  </c:pt>
                  <c:pt idx="43">
                    <c:v>785.1024444954968</c:v>
                  </c:pt>
                  <c:pt idx="44">
                    <c:v>788.93337645620147</c:v>
                  </c:pt>
                  <c:pt idx="45">
                    <c:v>821.74614492415935</c:v>
                  </c:pt>
                  <c:pt idx="46">
                    <c:v>855.55967641161965</c:v>
                  </c:pt>
                  <c:pt idx="47">
                    <c:v>890.00058369680687</c:v>
                  </c:pt>
                  <c:pt idx="48">
                    <c:v>925.5398952126252</c:v>
                  </c:pt>
                  <c:pt idx="49">
                    <c:v>926.88687570037496</c:v>
                  </c:pt>
                  <c:pt idx="50">
                    <c:v>962.75732315234768</c:v>
                  </c:pt>
                  <c:pt idx="51">
                    <c:v>999.73221607204209</c:v>
                  </c:pt>
                  <c:pt idx="52">
                    <c:v>1037.8978680661689</c:v>
                  </c:pt>
                  <c:pt idx="53">
                    <c:v>1077.1316670411481</c:v>
                  </c:pt>
                  <c:pt idx="54">
                    <c:v>1117.5316473969906</c:v>
                  </c:pt>
                  <c:pt idx="55">
                    <c:v>1116.8886058879848</c:v>
                  </c:pt>
                  <c:pt idx="56">
                    <c:v>1158.3278934996886</c:v>
                  </c:pt>
                  <c:pt idx="57">
                    <c:v>1201.3090434452031</c:v>
                  </c:pt>
                  <c:pt idx="58">
                    <c:v>1246.2069470093352</c:v>
                  </c:pt>
                  <c:pt idx="59">
                    <c:v>1292.7594948692602</c:v>
                  </c:pt>
                  <c:pt idx="60">
                    <c:v>1341.3785531253911</c:v>
                  </c:pt>
                  <c:pt idx="61">
                    <c:v>1340.5555738261114</c:v>
                  </c:pt>
                  <c:pt idx="62">
                    <c:v>1391.4455703715641</c:v>
                  </c:pt>
                  <c:pt idx="63">
                    <c:v>1444.8557739896505</c:v>
                  </c:pt>
                  <c:pt idx="64">
                    <c:v>1501.0813541215864</c:v>
                  </c:pt>
                  <c:pt idx="65">
                    <c:v>1560.2291164864043</c:v>
                  </c:pt>
                  <c:pt idx="66">
                    <c:v>1623.136778420977</c:v>
                  </c:pt>
                  <c:pt idx="67">
                    <c:v>1626.5780370273671</c:v>
                  </c:pt>
                  <c:pt idx="68">
                    <c:v>1694.6713021297551</c:v>
                  </c:pt>
                  <c:pt idx="69">
                    <c:v>1767.2393705432492</c:v>
                  </c:pt>
                  <c:pt idx="70">
                    <c:v>1845.3847481515631</c:v>
                  </c:pt>
                  <c:pt idx="71">
                    <c:v>1929.3986111326958</c:v>
                  </c:pt>
                  <c:pt idx="72">
                    <c:v>1944.1274295435423</c:v>
                  </c:pt>
                  <c:pt idx="73">
                    <c:v>2038.9048313035378</c:v>
                  </c:pt>
                  <c:pt idx="74">
                    <c:v>2142.293450266051</c:v>
                  </c:pt>
                  <c:pt idx="75">
                    <c:v>2171.1049974732919</c:v>
                  </c:pt>
                  <c:pt idx="76">
                    <c:v>2291.8557545355948</c:v>
                  </c:pt>
                  <c:pt idx="77">
                    <c:v>2426.3826517122206</c:v>
                  </c:pt>
                  <c:pt idx="78">
                    <c:v>2479.8946046105989</c:v>
                  </c:pt>
                  <c:pt idx="79">
                    <c:v>2644.2510531963121</c:v>
                  </c:pt>
                  <c:pt idx="80">
                    <c:v>2725.1822602281495</c:v>
                  </c:pt>
                  <c:pt idx="81">
                    <c:v>2934.5136670266497</c:v>
                  </c:pt>
                  <c:pt idx="82">
                    <c:v>3059.7111566758331</c:v>
                  </c:pt>
                  <c:pt idx="83">
                    <c:v>3215.4723042974974</c:v>
                  </c:pt>
                  <c:pt idx="84">
                    <c:v>3412.5794914577209</c:v>
                  </c:pt>
                  <c:pt idx="85">
                    <c:v>3667.2208008305824</c:v>
                  </c:pt>
                  <c:pt idx="86">
                    <c:v>4007.0264118837836</c:v>
                  </c:pt>
                  <c:pt idx="87">
                    <c:v>4314.1659350465316</c:v>
                  </c:pt>
                  <c:pt idx="88">
                    <c:v>4994.8235357462336</c:v>
                  </c:pt>
                  <c:pt idx="89">
                    <c:v>5700.5399203367533</c:v>
                  </c:pt>
                  <c:pt idx="90">
                    <c:v>7165.6409479148015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errBars>
          <c:xVal>
            <c:numRef>
              <c:f>b920_2!$A$9:$A$205</c:f>
              <c:numCache>
                <c:formatCode>General</c:formatCode>
                <c:ptCount val="197"/>
                <c:pt idx="0">
                  <c:v>-12.9</c:v>
                </c:pt>
                <c:pt idx="1">
                  <c:v>-13.21</c:v>
                </c:pt>
                <c:pt idx="2">
                  <c:v>-13.49</c:v>
                </c:pt>
                <c:pt idx="3">
                  <c:v>-14.36</c:v>
                </c:pt>
                <c:pt idx="4">
                  <c:v>-14.96</c:v>
                </c:pt>
                <c:pt idx="5">
                  <c:v>-15.11</c:v>
                </c:pt>
                <c:pt idx="6">
                  <c:v>-15.3</c:v>
                </c:pt>
                <c:pt idx="7">
                  <c:v>-15.5</c:v>
                </c:pt>
                <c:pt idx="8">
                  <c:v>-15.57</c:v>
                </c:pt>
                <c:pt idx="9">
                  <c:v>-15.57</c:v>
                </c:pt>
                <c:pt idx="10">
                  <c:v>-15.79</c:v>
                </c:pt>
                <c:pt idx="11">
                  <c:v>-15.91</c:v>
                </c:pt>
                <c:pt idx="12">
                  <c:v>-15.93</c:v>
                </c:pt>
                <c:pt idx="13">
                  <c:v>-16.079999999999998</c:v>
                </c:pt>
                <c:pt idx="14">
                  <c:v>-16.22</c:v>
                </c:pt>
                <c:pt idx="15">
                  <c:v>-16.440000000000001</c:v>
                </c:pt>
                <c:pt idx="16">
                  <c:v>-16.600000000000001</c:v>
                </c:pt>
                <c:pt idx="17">
                  <c:v>-16.68</c:v>
                </c:pt>
                <c:pt idx="18">
                  <c:v>-16.7</c:v>
                </c:pt>
                <c:pt idx="19">
                  <c:v>-16.739999999999998</c:v>
                </c:pt>
                <c:pt idx="20">
                  <c:v>-17</c:v>
                </c:pt>
                <c:pt idx="21">
                  <c:v>-17.05</c:v>
                </c:pt>
                <c:pt idx="22">
                  <c:v>-17.22</c:v>
                </c:pt>
                <c:pt idx="23">
                  <c:v>-17.36</c:v>
                </c:pt>
                <c:pt idx="24">
                  <c:v>-17.45</c:v>
                </c:pt>
                <c:pt idx="25">
                  <c:v>-17.62</c:v>
                </c:pt>
                <c:pt idx="26">
                  <c:v>-17.7</c:v>
                </c:pt>
                <c:pt idx="27">
                  <c:v>-17.829999999999998</c:v>
                </c:pt>
                <c:pt idx="28">
                  <c:v>-17.850000000000001</c:v>
                </c:pt>
                <c:pt idx="29">
                  <c:v>-17.93</c:v>
                </c:pt>
                <c:pt idx="30">
                  <c:v>-17.93</c:v>
                </c:pt>
                <c:pt idx="31">
                  <c:v>-18</c:v>
                </c:pt>
                <c:pt idx="32">
                  <c:v>-18.03</c:v>
                </c:pt>
                <c:pt idx="33">
                  <c:v>-18.23</c:v>
                </c:pt>
                <c:pt idx="34">
                  <c:v>-18.309999999999999</c:v>
                </c:pt>
                <c:pt idx="35">
                  <c:v>-18.39</c:v>
                </c:pt>
                <c:pt idx="36">
                  <c:v>-18.440000000000001</c:v>
                </c:pt>
                <c:pt idx="37">
                  <c:v>-18.48</c:v>
                </c:pt>
                <c:pt idx="38">
                  <c:v>-18.63</c:v>
                </c:pt>
                <c:pt idx="39">
                  <c:v>-18.71</c:v>
                </c:pt>
                <c:pt idx="40">
                  <c:v>-18.75</c:v>
                </c:pt>
                <c:pt idx="41">
                  <c:v>-18.8</c:v>
                </c:pt>
                <c:pt idx="42">
                  <c:v>-19.02</c:v>
                </c:pt>
                <c:pt idx="43">
                  <c:v>-19.100000000000001</c:v>
                </c:pt>
                <c:pt idx="44">
                  <c:v>-19.16</c:v>
                </c:pt>
                <c:pt idx="45">
                  <c:v>-19.190000000000001</c:v>
                </c:pt>
                <c:pt idx="46">
                  <c:v>-19.21</c:v>
                </c:pt>
                <c:pt idx="47">
                  <c:v>-19.23</c:v>
                </c:pt>
                <c:pt idx="48">
                  <c:v>-19.23</c:v>
                </c:pt>
                <c:pt idx="49">
                  <c:v>-19.28</c:v>
                </c:pt>
                <c:pt idx="50">
                  <c:v>-19.41</c:v>
                </c:pt>
                <c:pt idx="51">
                  <c:v>-19.59</c:v>
                </c:pt>
                <c:pt idx="52">
                  <c:v>-19.59</c:v>
                </c:pt>
                <c:pt idx="53">
                  <c:v>-19.64</c:v>
                </c:pt>
                <c:pt idx="54">
                  <c:v>-19.64</c:v>
                </c:pt>
                <c:pt idx="55">
                  <c:v>-19.64</c:v>
                </c:pt>
                <c:pt idx="56">
                  <c:v>-19.670000000000002</c:v>
                </c:pt>
                <c:pt idx="57">
                  <c:v>-19.72</c:v>
                </c:pt>
                <c:pt idx="58">
                  <c:v>-19.88</c:v>
                </c:pt>
                <c:pt idx="59">
                  <c:v>-20.14</c:v>
                </c:pt>
                <c:pt idx="60">
                  <c:v>-20.3</c:v>
                </c:pt>
                <c:pt idx="61">
                  <c:v>-20.32</c:v>
                </c:pt>
                <c:pt idx="62">
                  <c:v>-20.39</c:v>
                </c:pt>
                <c:pt idx="63">
                  <c:v>-20.440000000000001</c:v>
                </c:pt>
                <c:pt idx="64">
                  <c:v>-20.47</c:v>
                </c:pt>
                <c:pt idx="65">
                  <c:v>-20.54</c:v>
                </c:pt>
                <c:pt idx="66">
                  <c:v>-20.6</c:v>
                </c:pt>
                <c:pt idx="67">
                  <c:v>-20.82</c:v>
                </c:pt>
                <c:pt idx="68">
                  <c:v>-20.89</c:v>
                </c:pt>
                <c:pt idx="69">
                  <c:v>-21.1</c:v>
                </c:pt>
                <c:pt idx="70">
                  <c:v>-21.16</c:v>
                </c:pt>
                <c:pt idx="71">
                  <c:v>-21.31</c:v>
                </c:pt>
                <c:pt idx="72">
                  <c:v>-21.37</c:v>
                </c:pt>
                <c:pt idx="73">
                  <c:v>-21.39</c:v>
                </c:pt>
                <c:pt idx="74">
                  <c:v>-21.43</c:v>
                </c:pt>
                <c:pt idx="75">
                  <c:v>-21.86</c:v>
                </c:pt>
                <c:pt idx="76">
                  <c:v>-21.92</c:v>
                </c:pt>
                <c:pt idx="77">
                  <c:v>-21.92</c:v>
                </c:pt>
                <c:pt idx="78">
                  <c:v>-22.05</c:v>
                </c:pt>
                <c:pt idx="79">
                  <c:v>-22.13</c:v>
                </c:pt>
                <c:pt idx="80">
                  <c:v>-22.17</c:v>
                </c:pt>
                <c:pt idx="81">
                  <c:v>-22.2</c:v>
                </c:pt>
                <c:pt idx="82">
                  <c:v>-22.62</c:v>
                </c:pt>
                <c:pt idx="83">
                  <c:v>-22.8</c:v>
                </c:pt>
                <c:pt idx="84">
                  <c:v>-22.83</c:v>
                </c:pt>
                <c:pt idx="85">
                  <c:v>-23.16</c:v>
                </c:pt>
                <c:pt idx="86">
                  <c:v>-23.23</c:v>
                </c:pt>
                <c:pt idx="87">
                  <c:v>-23.35</c:v>
                </c:pt>
                <c:pt idx="88">
                  <c:v>-23.44</c:v>
                </c:pt>
                <c:pt idx="89">
                  <c:v>-23.77</c:v>
                </c:pt>
                <c:pt idx="90">
                  <c:v>-25.37</c:v>
                </c:pt>
              </c:numCache>
            </c:numRef>
          </c:xVal>
          <c:yVal>
            <c:numRef>
              <c:f>b920_2!$D$9:$D$205</c:f>
              <c:numCache>
                <c:formatCode>0.00E+00</c:formatCode>
                <c:ptCount val="197"/>
                <c:pt idx="0">
                  <c:v>83.014414700697444</c:v>
                </c:pt>
                <c:pt idx="1">
                  <c:v>127.48826941082179</c:v>
                </c:pt>
                <c:pt idx="2">
                  <c:v>172.46343874981142</c:v>
                </c:pt>
                <c:pt idx="3">
                  <c:v>215.97291328818088</c:v>
                </c:pt>
                <c:pt idx="4">
                  <c:v>260.28418710013227</c:v>
                </c:pt>
                <c:pt idx="5">
                  <c:v>306.85374026818874</c:v>
                </c:pt>
                <c:pt idx="6">
                  <c:v>353.73736288444951</c:v>
                </c:pt>
                <c:pt idx="7">
                  <c:v>401.06676395941986</c:v>
                </c:pt>
                <c:pt idx="8">
                  <c:v>449.63733174381275</c:v>
                </c:pt>
                <c:pt idx="9">
                  <c:v>499.18574712016465</c:v>
                </c:pt>
                <c:pt idx="10">
                  <c:v>548.06852378130941</c:v>
                </c:pt>
                <c:pt idx="11">
                  <c:v>598.10936288993014</c:v>
                </c:pt>
                <c:pt idx="12">
                  <c:v>649.40132660624488</c:v>
                </c:pt>
                <c:pt idx="13">
                  <c:v>700.49799506927388</c:v>
                </c:pt>
                <c:pt idx="14">
                  <c:v>752.2826270736914</c:v>
                </c:pt>
                <c:pt idx="15">
                  <c:v>804.10606386823963</c:v>
                </c:pt>
                <c:pt idx="16">
                  <c:v>856.99347232491493</c:v>
                </c:pt>
                <c:pt idx="17">
                  <c:v>911.20738805398173</c:v>
                </c:pt>
                <c:pt idx="18">
                  <c:v>966.6563268524668</c:v>
                </c:pt>
                <c:pt idx="19">
                  <c:v>1022.7019544905728</c:v>
                </c:pt>
                <c:pt idx="20">
                  <c:v>1077.5581980052991</c:v>
                </c:pt>
                <c:pt idx="21">
                  <c:v>1135.0698985458694</c:v>
                </c:pt>
                <c:pt idx="22">
                  <c:v>1192.2208915329923</c:v>
                </c:pt>
                <c:pt idx="23">
                  <c:v>1250.4454666673989</c:v>
                </c:pt>
                <c:pt idx="24">
                  <c:v>1310.032756062536</c:v>
                </c:pt>
                <c:pt idx="25">
                  <c:v>1369.5778767339129</c:v>
                </c:pt>
                <c:pt idx="26">
                  <c:v>1431.0389026582727</c:v>
                </c:pt>
                <c:pt idx="27">
                  <c:v>1492.8154960544757</c:v>
                </c:pt>
                <c:pt idx="28">
                  <c:v>1556.9370973027667</c:v>
                </c:pt>
                <c:pt idx="29">
                  <c:v>1621.3116384489863</c:v>
                </c:pt>
                <c:pt idx="30">
                  <c:v>1687.7796756170026</c:v>
                </c:pt>
                <c:pt idx="31">
                  <c:v>1754.4204120067777</c:v>
                </c:pt>
                <c:pt idx="32">
                  <c:v>1822.7186822352364</c:v>
                </c:pt>
                <c:pt idx="33">
                  <c:v>1889.786526432079</c:v>
                </c:pt>
                <c:pt idx="34">
                  <c:v>1959.6969083138983</c:v>
                </c:pt>
                <c:pt idx="35">
                  <c:v>2030.8309224206553</c:v>
                </c:pt>
                <c:pt idx="36">
                  <c:v>2103.7067122222411</c:v>
                </c:pt>
                <c:pt idx="37">
                  <c:v>2178.0794828162589</c:v>
                </c:pt>
                <c:pt idx="38">
                  <c:v>2252.0305770034688</c:v>
                </c:pt>
                <c:pt idx="39">
                  <c:v>2328.5280330238875</c:v>
                </c:pt>
                <c:pt idx="40">
                  <c:v>2407.2053941064146</c:v>
                </c:pt>
                <c:pt idx="41">
                  <c:v>2487.2658629965713</c:v>
                </c:pt>
                <c:pt idx="42">
                  <c:v>2565.7509645851687</c:v>
                </c:pt>
                <c:pt idx="43">
                  <c:v>2648.4636207634362</c:v>
                </c:pt>
                <c:pt idx="44">
                  <c:v>2733.3137738957698</c:v>
                </c:pt>
                <c:pt idx="45">
                  <c:v>2820.6097732185835</c:v>
                </c:pt>
                <c:pt idx="46">
                  <c:v>2910.0392397011487</c:v>
                </c:pt>
                <c:pt idx="47">
                  <c:v>3001.4848159651183</c:v>
                </c:pt>
                <c:pt idx="48">
                  <c:v>3095.458936713364</c:v>
                </c:pt>
                <c:pt idx="49">
                  <c:v>3190.5896655656661</c:v>
                </c:pt>
                <c:pt idx="50">
                  <c:v>3286.2597603244312</c:v>
                </c:pt>
                <c:pt idx="51">
                  <c:v>3383.0459268109016</c:v>
                </c:pt>
                <c:pt idx="52">
                  <c:v>3486.537384149944</c:v>
                </c:pt>
                <c:pt idx="53">
                  <c:v>3591.5157692999755</c:v>
                </c:pt>
                <c:pt idx="54">
                  <c:v>3700.5274087327066</c:v>
                </c:pt>
                <c:pt idx="55">
                  <c:v>3812.526037132222</c:v>
                </c:pt>
                <c:pt idx="56">
                  <c:v>3926.9485908684014</c:v>
                </c:pt>
                <c:pt idx="57">
                  <c:v>4044.2040377465082</c:v>
                </c:pt>
                <c:pt idx="58">
                  <c:v>4162.1225164239868</c:v>
                </c:pt>
                <c:pt idx="59">
                  <c:v>4280.6977998823377</c:v>
                </c:pt>
                <c:pt idx="60">
                  <c:v>4405.6908362088543</c:v>
                </c:pt>
                <c:pt idx="61">
                  <c:v>4539.1076500358949</c:v>
                </c:pt>
                <c:pt idx="62">
                  <c:v>4675.4884312740242</c:v>
                </c:pt>
                <c:pt idx="63">
                  <c:v>4817.3262980524487</c:v>
                </c:pt>
                <c:pt idx="64">
                  <c:v>4965.009250443266</c:v>
                </c:pt>
                <c:pt idx="65">
                  <c:v>5116.959184595722</c:v>
                </c:pt>
                <c:pt idx="66">
                  <c:v>5275.2447298928564</c:v>
                </c:pt>
                <c:pt idx="67">
                  <c:v>5434.2546312740333</c:v>
                </c:pt>
                <c:pt idx="68">
                  <c:v>5605.5910426737773</c:v>
                </c:pt>
                <c:pt idx="69">
                  <c:v>5778.9810805680181</c:v>
                </c:pt>
                <c:pt idx="70">
                  <c:v>5966.6465585640417</c:v>
                </c:pt>
                <c:pt idx="71">
                  <c:v>6159.608456056797</c:v>
                </c:pt>
                <c:pt idx="72">
                  <c:v>6366.5887759178786</c:v>
                </c:pt>
                <c:pt idx="73">
                  <c:v>6586.6889909247602</c:v>
                </c:pt>
                <c:pt idx="74">
                  <c:v>6818.4951300778594</c:v>
                </c:pt>
                <c:pt idx="75">
                  <c:v>7044.7536328522019</c:v>
                </c:pt>
                <c:pt idx="76">
                  <c:v>7305.2839832469299</c:v>
                </c:pt>
                <c:pt idx="77">
                  <c:v>7587.3057451870018</c:v>
                </c:pt>
                <c:pt idx="78">
                  <c:v>7882.8731898066926</c:v>
                </c:pt>
                <c:pt idx="79">
                  <c:v>8205.3568896523047</c:v>
                </c:pt>
                <c:pt idx="80">
                  <c:v>8558.6280119522798</c:v>
                </c:pt>
                <c:pt idx="81">
                  <c:v>8946.4003229700083</c:v>
                </c:pt>
                <c:pt idx="82">
                  <c:v>9349.3149778391271</c:v>
                </c:pt>
                <c:pt idx="83">
                  <c:v>9817.522120156058</c:v>
                </c:pt>
                <c:pt idx="84">
                  <c:v>10361.063511561708</c:v>
                </c:pt>
                <c:pt idx="85">
                  <c:v>10964.235344224682</c:v>
                </c:pt>
                <c:pt idx="86">
                  <c:v>11703.368214459888</c:v>
                </c:pt>
                <c:pt idx="87">
                  <c:v>12604.613132937811</c:v>
                </c:pt>
                <c:pt idx="88">
                  <c:v>13772.080070150032</c:v>
                </c:pt>
                <c:pt idx="89">
                  <c:v>15395.894225333868</c:v>
                </c:pt>
                <c:pt idx="90">
                  <c:v>17995.175355149073</c:v>
                </c:pt>
              </c:numCache>
            </c:numRef>
          </c:yVal>
          <c:smooth val="0"/>
        </c:ser>
        <c:ser>
          <c:idx val="11"/>
          <c:order val="1"/>
          <c:tx>
            <c:v>B928 Filter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b928_2!$K$9:$K$205</c:f>
                <c:numCache>
                  <c:formatCode>General</c:formatCode>
                  <c:ptCount val="197"/>
                  <c:pt idx="0">
                    <c:v>32.675059787092628</c:v>
                  </c:pt>
                  <c:pt idx="1">
                    <c:v>41.367799454635836</c:v>
                  </c:pt>
                  <c:pt idx="2">
                    <c:v>52.103854216155106</c:v>
                  </c:pt>
                  <c:pt idx="3">
                    <c:v>63.862652529415257</c:v>
                  </c:pt>
                  <c:pt idx="4">
                    <c:v>73.839572448173413</c:v>
                  </c:pt>
                  <c:pt idx="5">
                    <c:v>79.127631630471441</c:v>
                  </c:pt>
                  <c:pt idx="6">
                    <c:v>92.617265179361667</c:v>
                  </c:pt>
                  <c:pt idx="7">
                    <c:v>104.28274970822406</c:v>
                  </c:pt>
                  <c:pt idx="8">
                    <c:v>112.97338794742241</c:v>
                  </c:pt>
                  <c:pt idx="9">
                    <c:v>124.08180593304134</c:v>
                  </c:pt>
                  <c:pt idx="10">
                    <c:v>137.7061009915802</c:v>
                  </c:pt>
                  <c:pt idx="11">
                    <c:v>145.76518147523163</c:v>
                  </c:pt>
                  <c:pt idx="12">
                    <c:v>155.44672923576499</c:v>
                  </c:pt>
                  <c:pt idx="13">
                    <c:v>166.96472406103553</c:v>
                  </c:pt>
                  <c:pt idx="14">
                    <c:v>180.27195809444964</c:v>
                  </c:pt>
                  <c:pt idx="15">
                    <c:v>195.41624928645962</c:v>
                  </c:pt>
                  <c:pt idx="16">
                    <c:v>213.08450641977291</c:v>
                  </c:pt>
                  <c:pt idx="17">
                    <c:v>220.47577176943474</c:v>
                  </c:pt>
                  <c:pt idx="18">
                    <c:v>228.97831867122966</c:v>
                  </c:pt>
                  <c:pt idx="19">
                    <c:v>251.95222680347442</c:v>
                  </c:pt>
                  <c:pt idx="20">
                    <c:v>263.16191461968651</c:v>
                  </c:pt>
                  <c:pt idx="21">
                    <c:v>275.46968257150814</c:v>
                  </c:pt>
                  <c:pt idx="22">
                    <c:v>289.21223082197582</c:v>
                  </c:pt>
                  <c:pt idx="23">
                    <c:v>304.18897860824256</c:v>
                  </c:pt>
                  <c:pt idx="24">
                    <c:v>320.40653008828662</c:v>
                  </c:pt>
                  <c:pt idx="25">
                    <c:v>320.3503091312212</c:v>
                  </c:pt>
                  <c:pt idx="26">
                    <c:v>338.37463556864634</c:v>
                  </c:pt>
                  <c:pt idx="27">
                    <c:v>358.20490849391393</c:v>
                  </c:pt>
                  <c:pt idx="28">
                    <c:v>379.93852698858984</c:v>
                  </c:pt>
                  <c:pt idx="29">
                    <c:v>381.74179729618834</c:v>
                  </c:pt>
                  <c:pt idx="30">
                    <c:v>405.55330859634569</c:v>
                  </c:pt>
                  <c:pt idx="31">
                    <c:v>408.68188678491782</c:v>
                  </c:pt>
                  <c:pt idx="32">
                    <c:v>434.92468963058428</c:v>
                  </c:pt>
                  <c:pt idx="33">
                    <c:v>439.29723985890928</c:v>
                  </c:pt>
                  <c:pt idx="34">
                    <c:v>468.22299807962452</c:v>
                  </c:pt>
                  <c:pt idx="35">
                    <c:v>473.62971368082208</c:v>
                  </c:pt>
                  <c:pt idx="36">
                    <c:v>505.72558918744903</c:v>
                  </c:pt>
                  <c:pt idx="37">
                    <c:v>541.3820617804696</c:v>
                  </c:pt>
                  <c:pt idx="38">
                    <c:v>547.98700444426754</c:v>
                  </c:pt>
                  <c:pt idx="39">
                    <c:v>555.32493789816351</c:v>
                  </c:pt>
                  <c:pt idx="40">
                    <c:v>563.36823097413992</c:v>
                  </c:pt>
                  <c:pt idx="41">
                    <c:v>603.55889767488713</c:v>
                  </c:pt>
                  <c:pt idx="42">
                    <c:v>612.64562951129642</c:v>
                  </c:pt>
                  <c:pt idx="43">
                    <c:v>622.48076678026143</c:v>
                  </c:pt>
                  <c:pt idx="44">
                    <c:v>667.97710259582936</c:v>
                  </c:pt>
                  <c:pt idx="45">
                    <c:v>678.85200355551081</c:v>
                  </c:pt>
                  <c:pt idx="46">
                    <c:v>690.34537452573124</c:v>
                  </c:pt>
                  <c:pt idx="47">
                    <c:v>742.12613369097608</c:v>
                  </c:pt>
                  <c:pt idx="48">
                    <c:v>754.66311401589815</c:v>
                  </c:pt>
                  <c:pt idx="49">
                    <c:v>767.87689754896735</c:v>
                  </c:pt>
                  <c:pt idx="50">
                    <c:v>781.54955508094326</c:v>
                  </c:pt>
                  <c:pt idx="51">
                    <c:v>841.33965480078837</c:v>
                  </c:pt>
                  <c:pt idx="52">
                    <c:v>856.30941660464839</c:v>
                  </c:pt>
                  <c:pt idx="53">
                    <c:v>871.96359328765811</c:v>
                  </c:pt>
                  <c:pt idx="54">
                    <c:v>887.88936284861632</c:v>
                  </c:pt>
                  <c:pt idx="55">
                    <c:v>904.42939029642264</c:v>
                  </c:pt>
                  <c:pt idx="56">
                    <c:v>974.10233139703598</c:v>
                  </c:pt>
                  <c:pt idx="57">
                    <c:v>991.97100570386635</c:v>
                  </c:pt>
                  <c:pt idx="58">
                    <c:v>1010.0719648498921</c:v>
                  </c:pt>
                  <c:pt idx="59">
                    <c:v>1028.7455777243063</c:v>
                  </c:pt>
                  <c:pt idx="60">
                    <c:v>1108.6862772327711</c:v>
                  </c:pt>
                  <c:pt idx="61">
                    <c:v>1128.4529106377292</c:v>
                  </c:pt>
                  <c:pt idx="62">
                    <c:v>1148.731417543011</c:v>
                  </c:pt>
                  <c:pt idx="63">
                    <c:v>1169.0812592415691</c:v>
                  </c:pt>
                  <c:pt idx="64">
                    <c:v>1259.6195578743318</c:v>
                  </c:pt>
                  <c:pt idx="65">
                    <c:v>1280.900935843051</c:v>
                  </c:pt>
                  <c:pt idx="66">
                    <c:v>1302.2897061333656</c:v>
                  </c:pt>
                  <c:pt idx="67">
                    <c:v>1402.6613872605294</c:v>
                  </c:pt>
                  <c:pt idx="68">
                    <c:v>1424.1353526171097</c:v>
                  </c:pt>
                  <c:pt idx="69">
                    <c:v>1445.6618138854931</c:v>
                  </c:pt>
                  <c:pt idx="70">
                    <c:v>1555.2065295183656</c:v>
                  </c:pt>
                  <c:pt idx="71">
                    <c:v>1576.1312426629956</c:v>
                  </c:pt>
                  <c:pt idx="72">
                    <c:v>1596.3121007206018</c:v>
                  </c:pt>
                  <c:pt idx="73">
                    <c:v>1713.132511571471</c:v>
                  </c:pt>
                  <c:pt idx="74">
                    <c:v>1838.2921546716411</c:v>
                  </c:pt>
                  <c:pt idx="75">
                    <c:v>1854.6427548828615</c:v>
                  </c:pt>
                  <c:pt idx="76">
                    <c:v>1985.0767161767728</c:v>
                  </c:pt>
                  <c:pt idx="77">
                    <c:v>1996.6090479343909</c:v>
                  </c:pt>
                  <c:pt idx="78">
                    <c:v>2129.4032993095307</c:v>
                  </c:pt>
                  <c:pt idx="79">
                    <c:v>2266.849153665793</c:v>
                  </c:pt>
                  <c:pt idx="80">
                    <c:v>2407.1566268605884</c:v>
                  </c:pt>
                  <c:pt idx="81">
                    <c:v>2548.210481422595</c:v>
                  </c:pt>
                  <c:pt idx="82">
                    <c:v>2687.4046464135054</c:v>
                  </c:pt>
                  <c:pt idx="83">
                    <c:v>2820.9268208727285</c:v>
                  </c:pt>
                  <c:pt idx="84">
                    <c:v>3133.8902134205618</c:v>
                  </c:pt>
                  <c:pt idx="85">
                    <c:v>3455.511221901897</c:v>
                  </c:pt>
                  <c:pt idx="86">
                    <c:v>3771.5810181902675</c:v>
                  </c:pt>
                  <c:pt idx="87">
                    <c:v>4321.0231907555881</c:v>
                  </c:pt>
                  <c:pt idx="88">
                    <c:v>5152.4079618570677</c:v>
                  </c:pt>
                  <c:pt idx="89">
                    <c:v>6288.4216538832734</c:v>
                  </c:pt>
                  <c:pt idx="90">
                    <c:v>10551.34794752575</c:v>
                  </c:pt>
                  <c:pt idx="91">
                    <c:v>0</c:v>
                  </c:pt>
                </c:numCache>
              </c:numRef>
            </c:plus>
            <c:minus>
              <c:numRef>
                <c:f>b928_2!$J$9:$J$205</c:f>
                <c:numCache>
                  <c:formatCode>General</c:formatCode>
                  <c:ptCount val="197"/>
                  <c:pt idx="0">
                    <c:v>33.160814562490508</c:v>
                  </c:pt>
                  <c:pt idx="1">
                    <c:v>39.131934898915453</c:v>
                  </c:pt>
                  <c:pt idx="2">
                    <c:v>45.272773916296117</c:v>
                  </c:pt>
                  <c:pt idx="3">
                    <c:v>53.559987149553997</c:v>
                  </c:pt>
                  <c:pt idx="4">
                    <c:v>61.362404777039934</c:v>
                  </c:pt>
                  <c:pt idx="5">
                    <c:v>70.821877992903325</c:v>
                  </c:pt>
                  <c:pt idx="6">
                    <c:v>80.622069631266982</c:v>
                  </c:pt>
                  <c:pt idx="7">
                    <c:v>88.151122739024743</c:v>
                  </c:pt>
                  <c:pt idx="8">
                    <c:v>100.4401664456857</c:v>
                  </c:pt>
                  <c:pt idx="9">
                    <c:v>107.87484101900944</c:v>
                  </c:pt>
                  <c:pt idx="10">
                    <c:v>117.74778197845497</c:v>
                  </c:pt>
                  <c:pt idx="11">
                    <c:v>130.54089624832099</c:v>
                  </c:pt>
                  <c:pt idx="12">
                    <c:v>142.80895069389484</c:v>
                  </c:pt>
                  <c:pt idx="13">
                    <c:v>154.30534566494197</c:v>
                  </c:pt>
                  <c:pt idx="14">
                    <c:v>165.01040660099414</c:v>
                  </c:pt>
                  <c:pt idx="15">
                    <c:v>174.83396763692079</c:v>
                  </c:pt>
                  <c:pt idx="16">
                    <c:v>190.24182563333665</c:v>
                  </c:pt>
                  <c:pt idx="17">
                    <c:v>198.48151317506085</c:v>
                  </c:pt>
                  <c:pt idx="18">
                    <c:v>212.93396669389082</c:v>
                  </c:pt>
                  <c:pt idx="19">
                    <c:v>227.16092904302349</c:v>
                  </c:pt>
                  <c:pt idx="20">
                    <c:v>241.11039242885414</c:v>
                  </c:pt>
                  <c:pt idx="21">
                    <c:v>245.88898785173598</c:v>
                  </c:pt>
                  <c:pt idx="22">
                    <c:v>258.46017647762523</c:v>
                  </c:pt>
                  <c:pt idx="23">
                    <c:v>280.34219656245335</c:v>
                  </c:pt>
                  <c:pt idx="24">
                    <c:v>292.47065300765746</c:v>
                  </c:pt>
                  <c:pt idx="25">
                    <c:v>304.05114908598148</c:v>
                  </c:pt>
                  <c:pt idx="26">
                    <c:v>315.14035164797707</c:v>
                  </c:pt>
                  <c:pt idx="27">
                    <c:v>325.80727020057441</c:v>
                  </c:pt>
                  <c:pt idx="28">
                    <c:v>347.90409968627625</c:v>
                  </c:pt>
                  <c:pt idx="29">
                    <c:v>357.5606068409142</c:v>
                  </c:pt>
                  <c:pt idx="30">
                    <c:v>380.1707106496857</c:v>
                  </c:pt>
                  <c:pt idx="31">
                    <c:v>389.03710982825493</c:v>
                  </c:pt>
                  <c:pt idx="32">
                    <c:v>411.92448087961168</c:v>
                  </c:pt>
                  <c:pt idx="33">
                    <c:v>419.82819663402455</c:v>
                  </c:pt>
                  <c:pt idx="34">
                    <c:v>442.95024610651893</c:v>
                  </c:pt>
                  <c:pt idx="35">
                    <c:v>449.92165411548376</c:v>
                  </c:pt>
                  <c:pt idx="36">
                    <c:v>473.12302196599575</c:v>
                  </c:pt>
                  <c:pt idx="37">
                    <c:v>479.25188622561745</c:v>
                  </c:pt>
                  <c:pt idx="38">
                    <c:v>502.56403954902055</c:v>
                  </c:pt>
                  <c:pt idx="39">
                    <c:v>526.5002706368241</c:v>
                  </c:pt>
                  <c:pt idx="40">
                    <c:v>531.32345825692641</c:v>
                  </c:pt>
                  <c:pt idx="41">
                    <c:v>555.31272193874747</c:v>
                  </c:pt>
                  <c:pt idx="42">
                    <c:v>579.80795259491094</c:v>
                  </c:pt>
                  <c:pt idx="43">
                    <c:v>605.13804665711041</c:v>
                  </c:pt>
                  <c:pt idx="44">
                    <c:v>608.09062431145924</c:v>
                  </c:pt>
                  <c:pt idx="45">
                    <c:v>633.3819893807638</c:v>
                  </c:pt>
                  <c:pt idx="46">
                    <c:v>659.44472211192669</c:v>
                  </c:pt>
                  <c:pt idx="47">
                    <c:v>685.99102065350121</c:v>
                  </c:pt>
                  <c:pt idx="48">
                    <c:v>713.38394678187638</c:v>
                  </c:pt>
                  <c:pt idx="49">
                    <c:v>714.42190260383688</c:v>
                  </c:pt>
                  <c:pt idx="50">
                    <c:v>742.07005217060259</c:v>
                  </c:pt>
                  <c:pt idx="51">
                    <c:v>770.56948505353967</c:v>
                  </c:pt>
                  <c:pt idx="52">
                    <c:v>799.98673013417374</c:v>
                  </c:pt>
                  <c:pt idx="53">
                    <c:v>830.22727938826677</c:v>
                  </c:pt>
                  <c:pt idx="54">
                    <c:v>861.3666959111813</c:v>
                  </c:pt>
                  <c:pt idx="55">
                    <c:v>860.87072850999573</c:v>
                  </c:pt>
                  <c:pt idx="56">
                    <c:v>892.81121249523369</c:v>
                  </c:pt>
                  <c:pt idx="57">
                    <c:v>925.94013188568465</c:v>
                  </c:pt>
                  <c:pt idx="58">
                    <c:v>960.54644696819264</c:v>
                  </c:pt>
                  <c:pt idx="59">
                    <c:v>996.42812685676768</c:v>
                  </c:pt>
                  <c:pt idx="60">
                    <c:v>1033.9026312662068</c:v>
                  </c:pt>
                  <c:pt idx="61">
                    <c:v>1033.2679100645341</c:v>
                  </c:pt>
                  <c:pt idx="62">
                    <c:v>1072.4927983998657</c:v>
                  </c:pt>
                  <c:pt idx="63">
                    <c:v>1113.6602116752049</c:v>
                  </c:pt>
                  <c:pt idx="64">
                    <c:v>1156.9976611098059</c:v>
                  </c:pt>
                  <c:pt idx="65">
                    <c:v>1202.5874697093261</c:v>
                  </c:pt>
                  <c:pt idx="66">
                    <c:v>1251.0753363719136</c:v>
                  </c:pt>
                  <c:pt idx="67">
                    <c:v>1253.7273410550897</c:v>
                  </c:pt>
                  <c:pt idx="68">
                    <c:v>1306.2121603050996</c:v>
                  </c:pt>
                  <c:pt idx="69">
                    <c:v>1362.1460700365908</c:v>
                  </c:pt>
                  <c:pt idx="70">
                    <c:v>1422.3788632305875</c:v>
                  </c:pt>
                  <c:pt idx="71">
                    <c:v>1487.1349713318023</c:v>
                  </c:pt>
                  <c:pt idx="72">
                    <c:v>1498.4871519615567</c:v>
                  </c:pt>
                  <c:pt idx="73">
                    <c:v>1571.5395818985598</c:v>
                  </c:pt>
                  <c:pt idx="74">
                    <c:v>1651.2293734544394</c:v>
                  </c:pt>
                  <c:pt idx="75">
                    <c:v>1673.436213301173</c:v>
                  </c:pt>
                  <c:pt idx="76">
                    <c:v>1766.5084053902192</c:v>
                  </c:pt>
                  <c:pt idx="77">
                    <c:v>1870.1989866041413</c:v>
                  </c:pt>
                  <c:pt idx="78">
                    <c:v>1911.4443927885834</c:v>
                  </c:pt>
                  <c:pt idx="79">
                    <c:v>2038.127025945425</c:v>
                  </c:pt>
                  <c:pt idx="80">
                    <c:v>2100.5066477468658</c:v>
                  </c:pt>
                  <c:pt idx="81">
                    <c:v>2261.8551318433492</c:v>
                  </c:pt>
                  <c:pt idx="82">
                    <c:v>2358.3543470220034</c:v>
                  </c:pt>
                  <c:pt idx="83">
                    <c:v>2478.4114362995388</c:v>
                  </c:pt>
                  <c:pt idx="84">
                    <c:v>2630.3372609752782</c:v>
                  </c:pt>
                  <c:pt idx="85">
                    <c:v>2826.6092948261553</c:v>
                  </c:pt>
                  <c:pt idx="86">
                    <c:v>3088.5243685196906</c:v>
                  </c:pt>
                  <c:pt idx="87">
                    <c:v>3325.2605018909521</c:v>
                  </c:pt>
                  <c:pt idx="88">
                    <c:v>3849.8978875126945</c:v>
                  </c:pt>
                  <c:pt idx="89">
                    <c:v>4393.8489961226005</c:v>
                  </c:pt>
                  <c:pt idx="90">
                    <c:v>5523.118859332867</c:v>
                  </c:pt>
                  <c:pt idx="9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xVal>
            <c:numRef>
              <c:f>b928_2!$A$9:$A$205</c:f>
              <c:numCache>
                <c:formatCode>General</c:formatCode>
                <c:ptCount val="197"/>
                <c:pt idx="0">
                  <c:v>-12.91</c:v>
                </c:pt>
                <c:pt idx="1">
                  <c:v>-13.7</c:v>
                </c:pt>
                <c:pt idx="2">
                  <c:v>-13.83</c:v>
                </c:pt>
                <c:pt idx="3">
                  <c:v>-14.15</c:v>
                </c:pt>
                <c:pt idx="4">
                  <c:v>-14.32</c:v>
                </c:pt>
                <c:pt idx="5">
                  <c:v>-14.36</c:v>
                </c:pt>
                <c:pt idx="6">
                  <c:v>-14.72</c:v>
                </c:pt>
                <c:pt idx="7">
                  <c:v>-14.86</c:v>
                </c:pt>
                <c:pt idx="8">
                  <c:v>-14.88</c:v>
                </c:pt>
                <c:pt idx="9">
                  <c:v>-14.88</c:v>
                </c:pt>
                <c:pt idx="10">
                  <c:v>-14.9</c:v>
                </c:pt>
                <c:pt idx="11">
                  <c:v>-14.92</c:v>
                </c:pt>
                <c:pt idx="12">
                  <c:v>-14.92</c:v>
                </c:pt>
                <c:pt idx="13">
                  <c:v>-15.1</c:v>
                </c:pt>
                <c:pt idx="14">
                  <c:v>-15.14</c:v>
                </c:pt>
                <c:pt idx="15">
                  <c:v>-15.29</c:v>
                </c:pt>
                <c:pt idx="16">
                  <c:v>-15.31</c:v>
                </c:pt>
                <c:pt idx="17">
                  <c:v>-15.52</c:v>
                </c:pt>
                <c:pt idx="18">
                  <c:v>-15.54</c:v>
                </c:pt>
                <c:pt idx="19">
                  <c:v>-15.92</c:v>
                </c:pt>
                <c:pt idx="20">
                  <c:v>-15.94</c:v>
                </c:pt>
                <c:pt idx="21">
                  <c:v>-15.97</c:v>
                </c:pt>
                <c:pt idx="22">
                  <c:v>-15.99</c:v>
                </c:pt>
                <c:pt idx="23">
                  <c:v>-16.100000000000001</c:v>
                </c:pt>
                <c:pt idx="24">
                  <c:v>-16.13</c:v>
                </c:pt>
                <c:pt idx="25">
                  <c:v>-16.149999999999999</c:v>
                </c:pt>
                <c:pt idx="26">
                  <c:v>-16.27</c:v>
                </c:pt>
                <c:pt idx="27">
                  <c:v>-16.27</c:v>
                </c:pt>
                <c:pt idx="28">
                  <c:v>-16.350000000000001</c:v>
                </c:pt>
                <c:pt idx="29">
                  <c:v>-16.350000000000001</c:v>
                </c:pt>
                <c:pt idx="30">
                  <c:v>-16.36</c:v>
                </c:pt>
                <c:pt idx="31">
                  <c:v>-16.45</c:v>
                </c:pt>
                <c:pt idx="32">
                  <c:v>-16.579999999999998</c:v>
                </c:pt>
                <c:pt idx="33">
                  <c:v>-16.61</c:v>
                </c:pt>
                <c:pt idx="34">
                  <c:v>-16.63</c:v>
                </c:pt>
                <c:pt idx="35">
                  <c:v>-16.71</c:v>
                </c:pt>
                <c:pt idx="36">
                  <c:v>-16.739999999999998</c:v>
                </c:pt>
                <c:pt idx="37">
                  <c:v>-16.78</c:v>
                </c:pt>
                <c:pt idx="38">
                  <c:v>-16.78</c:v>
                </c:pt>
                <c:pt idx="39">
                  <c:v>-16.850000000000001</c:v>
                </c:pt>
                <c:pt idx="40">
                  <c:v>-16.87</c:v>
                </c:pt>
                <c:pt idx="41">
                  <c:v>-16.899999999999999</c:v>
                </c:pt>
                <c:pt idx="42">
                  <c:v>-16.899999999999999</c:v>
                </c:pt>
                <c:pt idx="43">
                  <c:v>-16.95</c:v>
                </c:pt>
                <c:pt idx="44">
                  <c:v>-16.97</c:v>
                </c:pt>
                <c:pt idx="45">
                  <c:v>-16.989999999999998</c:v>
                </c:pt>
                <c:pt idx="46">
                  <c:v>-17.02</c:v>
                </c:pt>
                <c:pt idx="47">
                  <c:v>-17.079999999999998</c:v>
                </c:pt>
                <c:pt idx="48">
                  <c:v>-17.21</c:v>
                </c:pt>
                <c:pt idx="49">
                  <c:v>-17.21</c:v>
                </c:pt>
                <c:pt idx="50">
                  <c:v>-17.28</c:v>
                </c:pt>
                <c:pt idx="51">
                  <c:v>-17.36</c:v>
                </c:pt>
                <c:pt idx="52">
                  <c:v>-17.38</c:v>
                </c:pt>
                <c:pt idx="53">
                  <c:v>-17.440000000000001</c:v>
                </c:pt>
                <c:pt idx="54">
                  <c:v>-17.48</c:v>
                </c:pt>
                <c:pt idx="55">
                  <c:v>-17.510000000000002</c:v>
                </c:pt>
                <c:pt idx="56">
                  <c:v>-17.59</c:v>
                </c:pt>
                <c:pt idx="57">
                  <c:v>-17.739999999999998</c:v>
                </c:pt>
                <c:pt idx="58">
                  <c:v>-17.739999999999998</c:v>
                </c:pt>
                <c:pt idx="59">
                  <c:v>-17.829999999999998</c:v>
                </c:pt>
                <c:pt idx="60">
                  <c:v>-17.850000000000001</c:v>
                </c:pt>
                <c:pt idx="61">
                  <c:v>-17.940000000000001</c:v>
                </c:pt>
                <c:pt idx="62">
                  <c:v>-17.97</c:v>
                </c:pt>
                <c:pt idx="63">
                  <c:v>-18.02</c:v>
                </c:pt>
                <c:pt idx="64">
                  <c:v>-18.02</c:v>
                </c:pt>
                <c:pt idx="65">
                  <c:v>-18.05</c:v>
                </c:pt>
                <c:pt idx="66">
                  <c:v>-18.16</c:v>
                </c:pt>
                <c:pt idx="67">
                  <c:v>-18.21</c:v>
                </c:pt>
                <c:pt idx="68">
                  <c:v>-18.21</c:v>
                </c:pt>
                <c:pt idx="69">
                  <c:v>-18.239999999999998</c:v>
                </c:pt>
                <c:pt idx="70">
                  <c:v>-18.239999999999998</c:v>
                </c:pt>
                <c:pt idx="71">
                  <c:v>-18.239999999999998</c:v>
                </c:pt>
                <c:pt idx="72">
                  <c:v>-18.260000000000002</c:v>
                </c:pt>
                <c:pt idx="73">
                  <c:v>-18.309999999999999</c:v>
                </c:pt>
                <c:pt idx="74">
                  <c:v>-18.309999999999999</c:v>
                </c:pt>
                <c:pt idx="75">
                  <c:v>-18.38</c:v>
                </c:pt>
                <c:pt idx="76">
                  <c:v>-18.45</c:v>
                </c:pt>
                <c:pt idx="77">
                  <c:v>-18.47</c:v>
                </c:pt>
                <c:pt idx="78">
                  <c:v>-18.59</c:v>
                </c:pt>
                <c:pt idx="79">
                  <c:v>-18.66</c:v>
                </c:pt>
                <c:pt idx="80">
                  <c:v>-18.68</c:v>
                </c:pt>
                <c:pt idx="81">
                  <c:v>-18.79</c:v>
                </c:pt>
                <c:pt idx="82">
                  <c:v>-18.88</c:v>
                </c:pt>
                <c:pt idx="83">
                  <c:v>-18.98</c:v>
                </c:pt>
                <c:pt idx="84">
                  <c:v>-19.07</c:v>
                </c:pt>
                <c:pt idx="85">
                  <c:v>-19.16</c:v>
                </c:pt>
                <c:pt idx="86">
                  <c:v>-19.190000000000001</c:v>
                </c:pt>
                <c:pt idx="87">
                  <c:v>-19.22</c:v>
                </c:pt>
                <c:pt idx="88">
                  <c:v>-19.22</c:v>
                </c:pt>
                <c:pt idx="89">
                  <c:v>-19.649999999999999</c:v>
                </c:pt>
                <c:pt idx="90">
                  <c:v>-19.760000000000002</c:v>
                </c:pt>
                <c:pt idx="91">
                  <c:v>-20.62</c:v>
                </c:pt>
              </c:numCache>
            </c:numRef>
          </c:xVal>
          <c:yVal>
            <c:numRef>
              <c:f>b928_2!$D$9:$D$205</c:f>
              <c:numCache>
                <c:formatCode>0.00E+00</c:formatCode>
                <c:ptCount val="197"/>
                <c:pt idx="0">
                  <c:v>63.969574382499495</c:v>
                </c:pt>
                <c:pt idx="1">
                  <c:v>97.28688163914174</c:v>
                </c:pt>
                <c:pt idx="2">
                  <c:v>132.20068575600317</c:v>
                </c:pt>
                <c:pt idx="3">
                  <c:v>167.02737667944132</c:v>
                </c:pt>
                <c:pt idx="4">
                  <c:v>202.58625853563365</c:v>
                </c:pt>
                <c:pt idx="5">
                  <c:v>238.9012403404196</c:v>
                </c:pt>
                <c:pt idx="6">
                  <c:v>274.68816852863648</c:v>
                </c:pt>
                <c:pt idx="7">
                  <c:v>311.52252580737263</c:v>
                </c:pt>
                <c:pt idx="8">
                  <c:v>349.18954991718005</c:v>
                </c:pt>
                <c:pt idx="9">
                  <c:v>387.38051995537569</c:v>
                </c:pt>
                <c:pt idx="10">
                  <c:v>425.97306118724822</c:v>
                </c:pt>
                <c:pt idx="11">
                  <c:v>465.04537113650957</c:v>
                </c:pt>
                <c:pt idx="12">
                  <c:v>504.6775471696609</c:v>
                </c:pt>
                <c:pt idx="13">
                  <c:v>544.18435292656955</c:v>
                </c:pt>
                <c:pt idx="14">
                  <c:v>584.69360545829738</c:v>
                </c:pt>
                <c:pt idx="15">
                  <c:v>625.31441714169227</c:v>
                </c:pt>
                <c:pt idx="16">
                  <c:v>666.96861054825774</c:v>
                </c:pt>
                <c:pt idx="17">
                  <c:v>708.40936988464648</c:v>
                </c:pt>
                <c:pt idx="18">
                  <c:v>751.19241434119908</c:v>
                </c:pt>
                <c:pt idx="19">
                  <c:v>792.92378878951115</c:v>
                </c:pt>
                <c:pt idx="20">
                  <c:v>836.89280647775013</c:v>
                </c:pt>
                <c:pt idx="21">
                  <c:v>881.43674046745502</c:v>
                </c:pt>
                <c:pt idx="22">
                  <c:v>926.67212462488123</c:v>
                </c:pt>
                <c:pt idx="23">
                  <c:v>972.10879036488291</c:v>
                </c:pt>
                <c:pt idx="24">
                  <c:v>1018.6302869141904</c:v>
                </c:pt>
                <c:pt idx="25">
                  <c:v>1065.9050007837209</c:v>
                </c:pt>
                <c:pt idx="26">
                  <c:v>1113.3599695208875</c:v>
                </c:pt>
                <c:pt idx="27">
                  <c:v>1162.2092650996822</c:v>
                </c:pt>
                <c:pt idx="28">
                  <c:v>1211.3796273822109</c:v>
                </c:pt>
                <c:pt idx="29">
                  <c:v>1261.7921660846323</c:v>
                </c:pt>
                <c:pt idx="30">
                  <c:v>1312.967508410992</c:v>
                </c:pt>
                <c:pt idx="31">
                  <c:v>1364.5247394886781</c:v>
                </c:pt>
                <c:pt idx="32">
                  <c:v>1416.6946879098377</c:v>
                </c:pt>
                <c:pt idx="33">
                  <c:v>1470.3680583755497</c:v>
                </c:pt>
                <c:pt idx="34">
                  <c:v>1525.0391520084679</c:v>
                </c:pt>
                <c:pt idx="35">
                  <c:v>1580.2949067053603</c:v>
                </c:pt>
                <c:pt idx="36">
                  <c:v>1636.8707936255926</c:v>
                </c:pt>
                <c:pt idx="37">
                  <c:v>1694.4199876418288</c:v>
                </c:pt>
                <c:pt idx="38">
                  <c:v>1753.3135986281679</c:v>
                </c:pt>
                <c:pt idx="39">
                  <c:v>1812.8582327981298</c:v>
                </c:pt>
                <c:pt idx="40">
                  <c:v>1873.9023888345521</c:v>
                </c:pt>
                <c:pt idx="41">
                  <c:v>1936.0878988239638</c:v>
                </c:pt>
                <c:pt idx="42">
                  <c:v>1999.7409011247348</c:v>
                </c:pt>
                <c:pt idx="43">
                  <c:v>2064.3564752944999</c:v>
                </c:pt>
                <c:pt idx="44">
                  <c:v>2130.5480346663612</c:v>
                </c:pt>
                <c:pt idx="45">
                  <c:v>2198.1651965031242</c:v>
                </c:pt>
                <c:pt idx="46">
                  <c:v>2267.1983638312263</c:v>
                </c:pt>
                <c:pt idx="47">
                  <c:v>2337.564588023411</c:v>
                </c:pt>
                <c:pt idx="48">
                  <c:v>2409.0127105781262</c:v>
                </c:pt>
                <c:pt idx="49">
                  <c:v>2483.1506358694819</c:v>
                </c:pt>
                <c:pt idx="50">
                  <c:v>2558.5251161605556</c:v>
                </c:pt>
                <c:pt idx="51">
                  <c:v>2635.6785877143475</c:v>
                </c:pt>
                <c:pt idx="52">
                  <c:v>2715.2833923419958</c:v>
                </c:pt>
                <c:pt idx="53">
                  <c:v>2796.6242974283327</c:v>
                </c:pt>
                <c:pt idx="54">
                  <c:v>2880.308637597494</c:v>
                </c:pt>
                <c:pt idx="55">
                  <c:v>2966.3769820023872</c:v>
                </c:pt>
                <c:pt idx="56">
                  <c:v>3054.4334325025179</c:v>
                </c:pt>
                <c:pt idx="57">
                  <c:v>3144.3926664622791</c:v>
                </c:pt>
                <c:pt idx="58">
                  <c:v>3238.4508885701466</c:v>
                </c:pt>
                <c:pt idx="59">
                  <c:v>3334.5438313100062</c:v>
                </c:pt>
                <c:pt idx="60">
                  <c:v>3434.3800727378107</c:v>
                </c:pt>
                <c:pt idx="61">
                  <c:v>3536.796772618482</c:v>
                </c:pt>
                <c:pt idx="62">
                  <c:v>3643.3061719894249</c:v>
                </c:pt>
                <c:pt idx="63">
                  <c:v>3753.3536001809848</c:v>
                </c:pt>
                <c:pt idx="64">
                  <c:v>3867.9377349555789</c:v>
                </c:pt>
                <c:pt idx="65">
                  <c:v>3986.5330805415806</c:v>
                </c:pt>
                <c:pt idx="66">
                  <c:v>4108.9265212834862</c:v>
                </c:pt>
                <c:pt idx="67">
                  <c:v>4236.9930107738237</c:v>
                </c:pt>
                <c:pt idx="68">
                  <c:v>4371.0862880728673</c:v>
                </c:pt>
                <c:pt idx="69">
                  <c:v>4510.8051386574443</c:v>
                </c:pt>
                <c:pt idx="70">
                  <c:v>4657.3765172207468</c:v>
                </c:pt>
                <c:pt idx="71">
                  <c:v>4811.1004901181177</c:v>
                </c:pt>
                <c:pt idx="72">
                  <c:v>4972.4850491474635</c:v>
                </c:pt>
                <c:pt idx="73">
                  <c:v>5142.2631560548716</c:v>
                </c:pt>
                <c:pt idx="74">
                  <c:v>5322.3531108555162</c:v>
                </c:pt>
                <c:pt idx="75">
                  <c:v>5512.5451826031349</c:v>
                </c:pt>
                <c:pt idx="76">
                  <c:v>5715.0478386362474</c:v>
                </c:pt>
                <c:pt idx="77">
                  <c:v>5932.180902804851</c:v>
                </c:pt>
                <c:pt idx="78">
                  <c:v>6164.1729958712685</c:v>
                </c:pt>
                <c:pt idx="79">
                  <c:v>6415.4586518827055</c:v>
                </c:pt>
                <c:pt idx="80">
                  <c:v>6689.3436657537195</c:v>
                </c:pt>
                <c:pt idx="81">
                  <c:v>6988.157087704024</c:v>
                </c:pt>
                <c:pt idx="82">
                  <c:v>7318.8610709337918</c:v>
                </c:pt>
                <c:pt idx="83">
                  <c:v>7688.5163573664986</c:v>
                </c:pt>
                <c:pt idx="84">
                  <c:v>8107.889338657732</c:v>
                </c:pt>
                <c:pt idx="85">
                  <c:v>8592.1832831446936</c:v>
                </c:pt>
                <c:pt idx="86">
                  <c:v>9166.1529420451971</c:v>
                </c:pt>
                <c:pt idx="87">
                  <c:v>9868.7359597829782</c:v>
                </c:pt>
                <c:pt idx="88">
                  <c:v>10775.140598124897</c:v>
                </c:pt>
                <c:pt idx="89">
                  <c:v>12045.176700116632</c:v>
                </c:pt>
                <c:pt idx="90">
                  <c:v>14226.982052035897</c:v>
                </c:pt>
                <c:pt idx="91">
                  <c:v>0</c:v>
                </c:pt>
              </c:numCache>
            </c:numRef>
          </c:yVal>
          <c:smooth val="0"/>
        </c:ser>
        <c:ser>
          <c:idx val="12"/>
          <c:order val="2"/>
          <c:tx>
            <c:v>B931 Filter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36929E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b931_2!$K$9:$K$205</c:f>
                <c:numCache>
                  <c:formatCode>General</c:formatCode>
                  <c:ptCount val="197"/>
                  <c:pt idx="0">
                    <c:v>105.00309375933783</c:v>
                  </c:pt>
                  <c:pt idx="1">
                    <c:v>132.37828424488433</c:v>
                  </c:pt>
                  <c:pt idx="2">
                    <c:v>167.28811526062822</c:v>
                  </c:pt>
                  <c:pt idx="3">
                    <c:v>205.18111438597424</c:v>
                  </c:pt>
                  <c:pt idx="4">
                    <c:v>237.62189600355794</c:v>
                  </c:pt>
                  <c:pt idx="5">
                    <c:v>254.81131686307003</c:v>
                  </c:pt>
                  <c:pt idx="6">
                    <c:v>298.61744034435316</c:v>
                  </c:pt>
                  <c:pt idx="7">
                    <c:v>337.50367813988959</c:v>
                  </c:pt>
                  <c:pt idx="8">
                    <c:v>365.73809877905597</c:v>
                  </c:pt>
                  <c:pt idx="9">
                    <c:v>401.44295645282068</c:v>
                  </c:pt>
                  <c:pt idx="10">
                    <c:v>446.43496034093221</c:v>
                  </c:pt>
                  <c:pt idx="11">
                    <c:v>472.73965995776581</c:v>
                  </c:pt>
                  <c:pt idx="12">
                    <c:v>505.00926085490909</c:v>
                  </c:pt>
                  <c:pt idx="13">
                    <c:v>542.77852003923772</c:v>
                  </c:pt>
                  <c:pt idx="14">
                    <c:v>585.95106686744589</c:v>
                  </c:pt>
                  <c:pt idx="15">
                    <c:v>636.748759004421</c:v>
                  </c:pt>
                  <c:pt idx="16">
                    <c:v>657.49871906893463</c:v>
                  </c:pt>
                  <c:pt idx="17">
                    <c:v>718.98467044756217</c:v>
                  </c:pt>
                  <c:pt idx="18">
                    <c:v>747.73864841434875</c:v>
                  </c:pt>
                  <c:pt idx="19">
                    <c:v>780.20527500007836</c:v>
                  </c:pt>
                  <c:pt idx="20">
                    <c:v>815.4860415314879</c:v>
                  </c:pt>
                  <c:pt idx="21">
                    <c:v>855.31739823491716</c:v>
                  </c:pt>
                  <c:pt idx="22">
                    <c:v>898.34203030493745</c:v>
                  </c:pt>
                  <c:pt idx="23">
                    <c:v>945.82733475497321</c:v>
                  </c:pt>
                  <c:pt idx="24">
                    <c:v>997.22624382506001</c:v>
                  </c:pt>
                  <c:pt idx="25">
                    <c:v>1053.9959875715465</c:v>
                  </c:pt>
                  <c:pt idx="26">
                    <c:v>1115.7207819275907</c:v>
                  </c:pt>
                  <c:pt idx="27">
                    <c:v>1119.7777957570306</c:v>
                  </c:pt>
                  <c:pt idx="28">
                    <c:v>1188.4241493258289</c:v>
                  </c:pt>
                  <c:pt idx="29">
                    <c:v>1196.9141900093707</c:v>
                  </c:pt>
                  <c:pt idx="30">
                    <c:v>1272.3669485109324</c:v>
                  </c:pt>
                  <c:pt idx="31">
                    <c:v>1285.0065315372119</c:v>
                  </c:pt>
                  <c:pt idx="32">
                    <c:v>1368.7756772037656</c:v>
                  </c:pt>
                  <c:pt idx="33">
                    <c:v>1384.7945899220292</c:v>
                  </c:pt>
                  <c:pt idx="34">
                    <c:v>1477.3964354844791</c:v>
                  </c:pt>
                  <c:pt idx="35">
                    <c:v>1496.8861613222425</c:v>
                  </c:pt>
                  <c:pt idx="36">
                    <c:v>1518.8846956379898</c:v>
                  </c:pt>
                  <c:pt idx="37">
                    <c:v>1623.5421991108167</c:v>
                  </c:pt>
                  <c:pt idx="38">
                    <c:v>1648.2509119758693</c:v>
                  </c:pt>
                  <c:pt idx="39">
                    <c:v>1766.1297145868675</c:v>
                  </c:pt>
                  <c:pt idx="40">
                    <c:v>1794.6304714548323</c:v>
                  </c:pt>
                  <c:pt idx="41">
                    <c:v>1824.8658185968168</c:v>
                  </c:pt>
                  <c:pt idx="42">
                    <c:v>1959.8155220689907</c:v>
                  </c:pt>
                  <c:pt idx="43">
                    <c:v>1994.1841720042735</c:v>
                  </c:pt>
                  <c:pt idx="44">
                    <c:v>2030.5692520732593</c:v>
                  </c:pt>
                  <c:pt idx="45">
                    <c:v>2068.8703068245013</c:v>
                  </c:pt>
                  <c:pt idx="46">
                    <c:v>2108.9938796989682</c:v>
                  </c:pt>
                  <c:pt idx="47">
                    <c:v>2150.8533069214482</c:v>
                  </c:pt>
                  <c:pt idx="48">
                    <c:v>2313.8439984463694</c:v>
                  </c:pt>
                  <c:pt idx="49">
                    <c:v>2360.419052319075</c:v>
                  </c:pt>
                  <c:pt idx="50">
                    <c:v>2408.4309974952466</c:v>
                  </c:pt>
                  <c:pt idx="51">
                    <c:v>2459.0951897157811</c:v>
                  </c:pt>
                  <c:pt idx="52">
                    <c:v>2511.6562449914363</c:v>
                  </c:pt>
                  <c:pt idx="53">
                    <c:v>2565.401911124547</c:v>
                  </c:pt>
                  <c:pt idx="54">
                    <c:v>2766.063777683969</c:v>
                  </c:pt>
                  <c:pt idx="55">
                    <c:v>2826.0494896282271</c:v>
                  </c:pt>
                  <c:pt idx="56">
                    <c:v>2887.5557551296311</c:v>
                  </c:pt>
                  <c:pt idx="57">
                    <c:v>2951.1638001072401</c:v>
                  </c:pt>
                  <c:pt idx="58">
                    <c:v>3016.7655349732904</c:v>
                  </c:pt>
                  <c:pt idx="59">
                    <c:v>3084.2534304134201</c:v>
                  </c:pt>
                  <c:pt idx="60">
                    <c:v>3154.1731766866351</c:v>
                  </c:pt>
                  <c:pt idx="61">
                    <c:v>3225.1038439185959</c:v>
                  </c:pt>
                  <c:pt idx="62">
                    <c:v>3298.2371683165147</c:v>
                  </c:pt>
                  <c:pt idx="63">
                    <c:v>3563.6101166634899</c:v>
                  </c:pt>
                  <c:pt idx="64">
                    <c:v>3644.0774591564991</c:v>
                  </c:pt>
                  <c:pt idx="65">
                    <c:v>3725.5649923970554</c:v>
                  </c:pt>
                  <c:pt idx="66">
                    <c:v>3809.3119335362317</c:v>
                  </c:pt>
                  <c:pt idx="67">
                    <c:v>3895.1318872262659</c:v>
                  </c:pt>
                  <c:pt idx="68">
                    <c:v>3982.1462694568991</c:v>
                  </c:pt>
                  <c:pt idx="69">
                    <c:v>4070.8503215278433</c:v>
                  </c:pt>
                  <c:pt idx="70">
                    <c:v>4161.7108766580486</c:v>
                  </c:pt>
                  <c:pt idx="71">
                    <c:v>4253.1613274351139</c:v>
                  </c:pt>
                  <c:pt idx="72">
                    <c:v>4597.6025148924018</c:v>
                  </c:pt>
                  <c:pt idx="73">
                    <c:v>4695.9385076051049</c:v>
                  </c:pt>
                  <c:pt idx="74">
                    <c:v>4795.1110591844426</c:v>
                  </c:pt>
                  <c:pt idx="75">
                    <c:v>4894.7970114661766</c:v>
                  </c:pt>
                  <c:pt idx="76">
                    <c:v>4995.3678329500854</c:v>
                  </c:pt>
                  <c:pt idx="77">
                    <c:v>5095.7777123889582</c:v>
                  </c:pt>
                  <c:pt idx="78">
                    <c:v>5502.235369315028</c:v>
                  </c:pt>
                  <c:pt idx="79">
                    <c:v>5606.1713745573225</c:v>
                  </c:pt>
                  <c:pt idx="80">
                    <c:v>5709.3844330399197</c:v>
                  </c:pt>
                  <c:pt idx="81">
                    <c:v>5810.6826856541438</c:v>
                  </c:pt>
                  <c:pt idx="82">
                    <c:v>6262.7580299183492</c:v>
                  </c:pt>
                  <c:pt idx="83">
                    <c:v>6362.2625506120694</c:v>
                  </c:pt>
                  <c:pt idx="84">
                    <c:v>6458.4292092035621</c:v>
                  </c:pt>
                  <c:pt idx="85">
                    <c:v>6944.8838395591547</c:v>
                  </c:pt>
                  <c:pt idx="86">
                    <c:v>7031.0495953098161</c:v>
                  </c:pt>
                  <c:pt idx="87">
                    <c:v>7544.8036759030647</c:v>
                  </c:pt>
                  <c:pt idx="88">
                    <c:v>8088.3875597442257</c:v>
                  </c:pt>
                  <c:pt idx="89">
                    <c:v>8143.7026679696546</c:v>
                  </c:pt>
                  <c:pt idx="90">
                    <c:v>8695.151430027785</c:v>
                  </c:pt>
                  <c:pt idx="91">
                    <c:v>9262.2637128781244</c:v>
                  </c:pt>
                  <c:pt idx="92">
                    <c:v>9250.4806440012653</c:v>
                  </c:pt>
                  <c:pt idx="93">
                    <c:v>10409.693374516912</c:v>
                  </c:pt>
                  <c:pt idx="94">
                    <c:v>10963.83649055239</c:v>
                  </c:pt>
                  <c:pt idx="95">
                    <c:v>11480.390979997843</c:v>
                  </c:pt>
                  <c:pt idx="96">
                    <c:v>12703.319611958463</c:v>
                  </c:pt>
                  <c:pt idx="97">
                    <c:v>13918.52975038516</c:v>
                  </c:pt>
                  <c:pt idx="98">
                    <c:v>16013.026021984462</c:v>
                  </c:pt>
                  <c:pt idx="99">
                    <c:v>19186.418900035238</c:v>
                  </c:pt>
                  <c:pt idx="100">
                    <c:v>23541.006942306267</c:v>
                  </c:pt>
                  <c:pt idx="101">
                    <c:v>37681.981353636154</c:v>
                  </c:pt>
                  <c:pt idx="102">
                    <c:v>0</c:v>
                  </c:pt>
                </c:numCache>
              </c:numRef>
            </c:plus>
            <c:minus>
              <c:numRef>
                <c:f>b931_2!$J$9:$J$205</c:f>
                <c:numCache>
                  <c:formatCode>General</c:formatCode>
                  <c:ptCount val="197"/>
                  <c:pt idx="0">
                    <c:v>110.31407188530343</c:v>
                  </c:pt>
                  <c:pt idx="1">
                    <c:v>125.70948137791881</c:v>
                  </c:pt>
                  <c:pt idx="2">
                    <c:v>150.51891418230335</c:v>
                  </c:pt>
                  <c:pt idx="3">
                    <c:v>170.87713864008188</c:v>
                  </c:pt>
                  <c:pt idx="4">
                    <c:v>203.19883917112833</c:v>
                  </c:pt>
                  <c:pt idx="5">
                    <c:v>226.06264575027953</c:v>
                  </c:pt>
                  <c:pt idx="6">
                    <c:v>256.58767008384297</c:v>
                  </c:pt>
                  <c:pt idx="7">
                    <c:v>290.07082027734845</c:v>
                  </c:pt>
                  <c:pt idx="8">
                    <c:v>318.93008342172044</c:v>
                  </c:pt>
                  <c:pt idx="9">
                    <c:v>354.07225789673089</c:v>
                  </c:pt>
                  <c:pt idx="10">
                    <c:v>385.26612638111919</c:v>
                  </c:pt>
                  <c:pt idx="11">
                    <c:v>426.57774825570306</c:v>
                  </c:pt>
                  <c:pt idx="12">
                    <c:v>450.91450345825325</c:v>
                  </c:pt>
                  <c:pt idx="13">
                    <c:v>486.2145581966181</c:v>
                  </c:pt>
                  <c:pt idx="14">
                    <c:v>519.27144740042502</c:v>
                  </c:pt>
                  <c:pt idx="15">
                    <c:v>567.77101721828672</c:v>
                  </c:pt>
                  <c:pt idx="16">
                    <c:v>595.85666142557034</c:v>
                  </c:pt>
                  <c:pt idx="17">
                    <c:v>641.80172537647763</c:v>
                  </c:pt>
                  <c:pt idx="18">
                    <c:v>687.29182540083184</c:v>
                  </c:pt>
                  <c:pt idx="19">
                    <c:v>707.41461568983584</c:v>
                  </c:pt>
                  <c:pt idx="20">
                    <c:v>748.73690114063788</c:v>
                  </c:pt>
                  <c:pt idx="21">
                    <c:v>788.81766955502235</c:v>
                  </c:pt>
                  <c:pt idx="22">
                    <c:v>827.63397883691266</c:v>
                  </c:pt>
                  <c:pt idx="23">
                    <c:v>865.22457694134562</c:v>
                  </c:pt>
                  <c:pt idx="24">
                    <c:v>931.68670590681359</c:v>
                  </c:pt>
                  <c:pt idx="25">
                    <c:v>966.27372276842482</c:v>
                  </c:pt>
                  <c:pt idx="26">
                    <c:v>999.8145685285167</c:v>
                  </c:pt>
                  <c:pt idx="27">
                    <c:v>1031.0596374764</c:v>
                  </c:pt>
                  <c:pt idx="28">
                    <c:v>1097.0821640940926</c:v>
                  </c:pt>
                  <c:pt idx="29">
                    <c:v>1125.5134652859899</c:v>
                  </c:pt>
                  <c:pt idx="30">
                    <c:v>1192.5089693561429</c:v>
                  </c:pt>
                  <c:pt idx="31">
                    <c:v>1217.8817522544432</c:v>
                  </c:pt>
                  <c:pt idx="32">
                    <c:v>1284.9811911824474</c:v>
                  </c:pt>
                  <c:pt idx="33">
                    <c:v>1306.7560868969695</c:v>
                  </c:pt>
                  <c:pt idx="34">
                    <c:v>1373.1904649590892</c:v>
                  </c:pt>
                  <c:pt idx="35">
                    <c:v>1441.8943086227453</c:v>
                  </c:pt>
                  <c:pt idx="36">
                    <c:v>1458.3260896149513</c:v>
                  </c:pt>
                  <c:pt idx="37">
                    <c:v>1526.2253581445532</c:v>
                  </c:pt>
                  <c:pt idx="38">
                    <c:v>1595.191589357868</c:v>
                  </c:pt>
                  <c:pt idx="39">
                    <c:v>1606.9348110381147</c:v>
                  </c:pt>
                  <c:pt idx="40">
                    <c:v>1674.6651049013662</c:v>
                  </c:pt>
                  <c:pt idx="41">
                    <c:v>1743.4134738202204</c:v>
                  </c:pt>
                  <c:pt idx="42">
                    <c:v>1813.7163382640483</c:v>
                  </c:pt>
                  <c:pt idx="43">
                    <c:v>1818.9220015959711</c:v>
                  </c:pt>
                  <c:pt idx="44">
                    <c:v>1887.8342602976161</c:v>
                  </c:pt>
                  <c:pt idx="45">
                    <c:v>1957.865453980382</c:v>
                  </c:pt>
                  <c:pt idx="46">
                    <c:v>2029.045455635953</c:v>
                  </c:pt>
                  <c:pt idx="47">
                    <c:v>2100.8503161400681</c:v>
                  </c:pt>
                  <c:pt idx="48">
                    <c:v>2174.4684618880142</c:v>
                  </c:pt>
                  <c:pt idx="49">
                    <c:v>2248.8258979256184</c:v>
                  </c:pt>
                  <c:pt idx="50">
                    <c:v>2241.4085437774156</c:v>
                  </c:pt>
                  <c:pt idx="51">
                    <c:v>2315.0801207982099</c:v>
                  </c:pt>
                  <c:pt idx="52">
                    <c:v>2389.2649466263188</c:v>
                  </c:pt>
                  <c:pt idx="53">
                    <c:v>2465.1489148682485</c:v>
                  </c:pt>
                  <c:pt idx="54">
                    <c:v>2542.3001882994031</c:v>
                  </c:pt>
                  <c:pt idx="55">
                    <c:v>2620.8433440970934</c:v>
                  </c:pt>
                  <c:pt idx="56">
                    <c:v>2700.9179723193201</c:v>
                  </c:pt>
                  <c:pt idx="57">
                    <c:v>2782.6788835989828</c:v>
                  </c:pt>
                  <c:pt idx="58">
                    <c:v>2866.2965983812114</c:v>
                  </c:pt>
                  <c:pt idx="59">
                    <c:v>2951.3657839331754</c:v>
                  </c:pt>
                  <c:pt idx="60">
                    <c:v>3038.0767423860025</c:v>
                  </c:pt>
                  <c:pt idx="61">
                    <c:v>3127.240605752389</c:v>
                  </c:pt>
                  <c:pt idx="62">
                    <c:v>3219.1010855074596</c:v>
                  </c:pt>
                  <c:pt idx="63">
                    <c:v>3312.7044118069725</c:v>
                  </c:pt>
                  <c:pt idx="64">
                    <c:v>3408.9290635427305</c:v>
                  </c:pt>
                  <c:pt idx="65">
                    <c:v>3508.6964546097761</c:v>
                  </c:pt>
                  <c:pt idx="66">
                    <c:v>3480.4149248217404</c:v>
                  </c:pt>
                  <c:pt idx="67">
                    <c:v>3581.9052728008769</c:v>
                  </c:pt>
                  <c:pt idx="68">
                    <c:v>3826.5791336834923</c:v>
                  </c:pt>
                  <c:pt idx="69">
                    <c:v>3796.4820657308746</c:v>
                  </c:pt>
                  <c:pt idx="70">
                    <c:v>3909.8728408399729</c:v>
                  </c:pt>
                  <c:pt idx="71">
                    <c:v>4027.9895309607441</c:v>
                  </c:pt>
                  <c:pt idx="72">
                    <c:v>4150.8064129996719</c:v>
                  </c:pt>
                  <c:pt idx="73">
                    <c:v>4280.1321224947415</c:v>
                  </c:pt>
                  <c:pt idx="74">
                    <c:v>4415.4902490967606</c:v>
                  </c:pt>
                  <c:pt idx="75">
                    <c:v>4557.6638702665941</c:v>
                  </c:pt>
                  <c:pt idx="76">
                    <c:v>4708.1590318577601</c:v>
                  </c:pt>
                  <c:pt idx="77">
                    <c:v>4866.7587172255235</c:v>
                  </c:pt>
                  <c:pt idx="78">
                    <c:v>5035.8657574859635</c:v>
                  </c:pt>
                  <c:pt idx="79">
                    <c:v>5215.5501204733646</c:v>
                  </c:pt>
                  <c:pt idx="80">
                    <c:v>5407.3216740530761</c:v>
                  </c:pt>
                  <c:pt idx="81">
                    <c:v>5613.600640965391</c:v>
                  </c:pt>
                  <c:pt idx="82">
                    <c:v>5617.1861300093688</c:v>
                  </c:pt>
                  <c:pt idx="83">
                    <c:v>5847.8924281966838</c:v>
                  </c:pt>
                  <c:pt idx="84">
                    <c:v>6098.5840076828963</c:v>
                  </c:pt>
                  <c:pt idx="85">
                    <c:v>6372.583537678619</c:v>
                  </c:pt>
                  <c:pt idx="86">
                    <c:v>6673.8988415602016</c:v>
                  </c:pt>
                  <c:pt idx="87">
                    <c:v>6743.4143982931</c:v>
                  </c:pt>
                  <c:pt idx="88">
                    <c:v>7100.016033751237</c:v>
                  </c:pt>
                  <c:pt idx="89">
                    <c:v>7501.3356457615455</c:v>
                  </c:pt>
                  <c:pt idx="90">
                    <c:v>7654.5448563733862</c:v>
                  </c:pt>
                  <c:pt idx="91">
                    <c:v>8153.754148215784</c:v>
                  </c:pt>
                  <c:pt idx="92">
                    <c:v>8401.8352508867538</c:v>
                  </c:pt>
                  <c:pt idx="93">
                    <c:v>9054.127724588503</c:v>
                  </c:pt>
                  <c:pt idx="94">
                    <c:v>9461.9387380839726</c:v>
                  </c:pt>
                  <c:pt idx="95">
                    <c:v>9983.2137126991693</c:v>
                  </c:pt>
                  <c:pt idx="96">
                    <c:v>10664.689448467489</c:v>
                  </c:pt>
                  <c:pt idx="97">
                    <c:v>11580.543737396354</c:v>
                  </c:pt>
                  <c:pt idx="98">
                    <c:v>12865.427343810159</c:v>
                  </c:pt>
                  <c:pt idx="99">
                    <c:v>14245.073661770304</c:v>
                  </c:pt>
                  <c:pt idx="100">
                    <c:v>16726.666635039623</c:v>
                  </c:pt>
                  <c:pt idx="101">
                    <c:v>20802.106453833487</c:v>
                  </c:pt>
                  <c:pt idx="10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36929E"/>
                </a:solidFill>
                <a:round/>
              </a:ln>
              <a:effectLst/>
            </c:spPr>
          </c:errBars>
          <c:xVal>
            <c:numRef>
              <c:f>b931_2!$A$9:$A$205</c:f>
              <c:numCache>
                <c:formatCode>General</c:formatCode>
                <c:ptCount val="197"/>
                <c:pt idx="0">
                  <c:v>-11.45</c:v>
                </c:pt>
                <c:pt idx="1">
                  <c:v>-12.7</c:v>
                </c:pt>
                <c:pt idx="2">
                  <c:v>-13.77</c:v>
                </c:pt>
                <c:pt idx="3">
                  <c:v>-15.49</c:v>
                </c:pt>
                <c:pt idx="4">
                  <c:v>-15.63</c:v>
                </c:pt>
                <c:pt idx="5">
                  <c:v>-15.63</c:v>
                </c:pt>
                <c:pt idx="6">
                  <c:v>-15.8</c:v>
                </c:pt>
                <c:pt idx="7">
                  <c:v>-15.87</c:v>
                </c:pt>
                <c:pt idx="8">
                  <c:v>-16.059999999999999</c:v>
                </c:pt>
                <c:pt idx="9">
                  <c:v>-16.100000000000001</c:v>
                </c:pt>
                <c:pt idx="10">
                  <c:v>-16.100000000000001</c:v>
                </c:pt>
                <c:pt idx="11">
                  <c:v>-16.34</c:v>
                </c:pt>
                <c:pt idx="12">
                  <c:v>-16.54</c:v>
                </c:pt>
                <c:pt idx="13">
                  <c:v>-16.84</c:v>
                </c:pt>
                <c:pt idx="14">
                  <c:v>-16.91</c:v>
                </c:pt>
                <c:pt idx="15">
                  <c:v>-17</c:v>
                </c:pt>
                <c:pt idx="16">
                  <c:v>-17.07</c:v>
                </c:pt>
                <c:pt idx="17">
                  <c:v>-17.100000000000001</c:v>
                </c:pt>
                <c:pt idx="18">
                  <c:v>-17.18</c:v>
                </c:pt>
                <c:pt idx="19">
                  <c:v>-17.38</c:v>
                </c:pt>
                <c:pt idx="20">
                  <c:v>-17.420000000000002</c:v>
                </c:pt>
                <c:pt idx="21">
                  <c:v>-17.559999999999999</c:v>
                </c:pt>
                <c:pt idx="22">
                  <c:v>-17.760000000000002</c:v>
                </c:pt>
                <c:pt idx="23">
                  <c:v>-17.89</c:v>
                </c:pt>
                <c:pt idx="24">
                  <c:v>-17.940000000000001</c:v>
                </c:pt>
                <c:pt idx="25">
                  <c:v>-17.97</c:v>
                </c:pt>
                <c:pt idx="26">
                  <c:v>-18.010000000000002</c:v>
                </c:pt>
                <c:pt idx="27">
                  <c:v>-18.07</c:v>
                </c:pt>
                <c:pt idx="28">
                  <c:v>-18.11</c:v>
                </c:pt>
                <c:pt idx="29">
                  <c:v>-18.11</c:v>
                </c:pt>
                <c:pt idx="30">
                  <c:v>-18.149999999999999</c:v>
                </c:pt>
                <c:pt idx="31">
                  <c:v>-18.2</c:v>
                </c:pt>
                <c:pt idx="32">
                  <c:v>-18.3</c:v>
                </c:pt>
                <c:pt idx="33">
                  <c:v>-18.3</c:v>
                </c:pt>
                <c:pt idx="34">
                  <c:v>-18.760000000000002</c:v>
                </c:pt>
                <c:pt idx="35">
                  <c:v>-18.84</c:v>
                </c:pt>
                <c:pt idx="36">
                  <c:v>-18.84</c:v>
                </c:pt>
                <c:pt idx="37">
                  <c:v>-18.87</c:v>
                </c:pt>
                <c:pt idx="38">
                  <c:v>-18.87</c:v>
                </c:pt>
                <c:pt idx="39">
                  <c:v>-18.920000000000002</c:v>
                </c:pt>
                <c:pt idx="40">
                  <c:v>-18.95</c:v>
                </c:pt>
                <c:pt idx="41">
                  <c:v>-18.95</c:v>
                </c:pt>
                <c:pt idx="42">
                  <c:v>-18.98</c:v>
                </c:pt>
                <c:pt idx="43">
                  <c:v>-19.010000000000002</c:v>
                </c:pt>
                <c:pt idx="44">
                  <c:v>-19.11</c:v>
                </c:pt>
                <c:pt idx="45">
                  <c:v>-19.16</c:v>
                </c:pt>
                <c:pt idx="46">
                  <c:v>-19.170000000000002</c:v>
                </c:pt>
                <c:pt idx="47">
                  <c:v>-19.239999999999998</c:v>
                </c:pt>
                <c:pt idx="48">
                  <c:v>-19.32</c:v>
                </c:pt>
                <c:pt idx="49">
                  <c:v>-19.32</c:v>
                </c:pt>
                <c:pt idx="50">
                  <c:v>-19.37</c:v>
                </c:pt>
                <c:pt idx="51">
                  <c:v>-19.37</c:v>
                </c:pt>
                <c:pt idx="52">
                  <c:v>-19.45</c:v>
                </c:pt>
                <c:pt idx="53">
                  <c:v>-19.489999999999998</c:v>
                </c:pt>
                <c:pt idx="54">
                  <c:v>-19.53</c:v>
                </c:pt>
                <c:pt idx="55">
                  <c:v>-19.670000000000002</c:v>
                </c:pt>
                <c:pt idx="56">
                  <c:v>-19.73</c:v>
                </c:pt>
                <c:pt idx="57">
                  <c:v>-19.73</c:v>
                </c:pt>
                <c:pt idx="58">
                  <c:v>-19.760000000000002</c:v>
                </c:pt>
                <c:pt idx="59">
                  <c:v>-19.809999999999999</c:v>
                </c:pt>
                <c:pt idx="60">
                  <c:v>-19.84</c:v>
                </c:pt>
                <c:pt idx="61">
                  <c:v>-19.899999999999999</c:v>
                </c:pt>
                <c:pt idx="62">
                  <c:v>-19.93</c:v>
                </c:pt>
                <c:pt idx="63">
                  <c:v>-20</c:v>
                </c:pt>
                <c:pt idx="64">
                  <c:v>-20.09</c:v>
                </c:pt>
                <c:pt idx="65">
                  <c:v>-20.21</c:v>
                </c:pt>
                <c:pt idx="66">
                  <c:v>-20.239999999999998</c:v>
                </c:pt>
                <c:pt idx="67">
                  <c:v>-20.239999999999998</c:v>
                </c:pt>
                <c:pt idx="68">
                  <c:v>-20.239999999999998</c:v>
                </c:pt>
                <c:pt idx="69">
                  <c:v>-20.28</c:v>
                </c:pt>
                <c:pt idx="70">
                  <c:v>-20.39</c:v>
                </c:pt>
                <c:pt idx="71">
                  <c:v>-20.57</c:v>
                </c:pt>
                <c:pt idx="72">
                  <c:v>-20.75</c:v>
                </c:pt>
                <c:pt idx="73">
                  <c:v>-20.84</c:v>
                </c:pt>
                <c:pt idx="74">
                  <c:v>-20.98</c:v>
                </c:pt>
                <c:pt idx="75">
                  <c:v>-21.08</c:v>
                </c:pt>
                <c:pt idx="76">
                  <c:v>-21.11</c:v>
                </c:pt>
                <c:pt idx="77">
                  <c:v>-21.21</c:v>
                </c:pt>
                <c:pt idx="78">
                  <c:v>-21.28</c:v>
                </c:pt>
                <c:pt idx="79">
                  <c:v>-21.43</c:v>
                </c:pt>
                <c:pt idx="80">
                  <c:v>-21.43</c:v>
                </c:pt>
                <c:pt idx="81">
                  <c:v>-21.48</c:v>
                </c:pt>
                <c:pt idx="82">
                  <c:v>-21.48</c:v>
                </c:pt>
                <c:pt idx="83">
                  <c:v>-21.53</c:v>
                </c:pt>
                <c:pt idx="84">
                  <c:v>-21.7</c:v>
                </c:pt>
                <c:pt idx="85">
                  <c:v>-21.9</c:v>
                </c:pt>
                <c:pt idx="86">
                  <c:v>-22.02</c:v>
                </c:pt>
                <c:pt idx="87">
                  <c:v>-22.29</c:v>
                </c:pt>
                <c:pt idx="88">
                  <c:v>-22.37</c:v>
                </c:pt>
                <c:pt idx="89">
                  <c:v>-22.37</c:v>
                </c:pt>
                <c:pt idx="90">
                  <c:v>-22.67</c:v>
                </c:pt>
                <c:pt idx="91">
                  <c:v>-22.69</c:v>
                </c:pt>
                <c:pt idx="92">
                  <c:v>-22.98</c:v>
                </c:pt>
                <c:pt idx="93">
                  <c:v>-23.04</c:v>
                </c:pt>
                <c:pt idx="94">
                  <c:v>-23.04</c:v>
                </c:pt>
                <c:pt idx="95">
                  <c:v>-23.24</c:v>
                </c:pt>
                <c:pt idx="96">
                  <c:v>-23.55</c:v>
                </c:pt>
                <c:pt idx="97">
                  <c:v>-23.55</c:v>
                </c:pt>
                <c:pt idx="98">
                  <c:v>-23.63</c:v>
                </c:pt>
                <c:pt idx="99">
                  <c:v>-23.63</c:v>
                </c:pt>
                <c:pt idx="100">
                  <c:v>-23.75</c:v>
                </c:pt>
                <c:pt idx="101">
                  <c:v>-25.41</c:v>
                </c:pt>
                <c:pt idx="102">
                  <c:v>-27.24</c:v>
                </c:pt>
              </c:numCache>
            </c:numRef>
          </c:xVal>
          <c:yVal>
            <c:numRef>
              <c:f>b931_2!$D$9:$D$205</c:f>
              <c:numCache>
                <c:formatCode>0.00E+00</c:formatCode>
                <c:ptCount val="197"/>
                <c:pt idx="0">
                  <c:v>215.08365249075021</c:v>
                </c:pt>
                <c:pt idx="1">
                  <c:v>323.58033086138829</c:v>
                </c:pt>
                <c:pt idx="2">
                  <c:v>431.53268945862374</c:v>
                </c:pt>
                <c:pt idx="3">
                  <c:v>528.32980935087664</c:v>
                </c:pt>
                <c:pt idx="4">
                  <c:v>643.7140917277826</c:v>
                </c:pt>
                <c:pt idx="5">
                  <c:v>762.50282831394441</c:v>
                </c:pt>
                <c:pt idx="6">
                  <c:v>879.69889384844794</c:v>
                </c:pt>
                <c:pt idx="7">
                  <c:v>999.76128566063562</c:v>
                </c:pt>
                <c:pt idx="8">
                  <c:v>1118.8664436492218</c:v>
                </c:pt>
                <c:pt idx="9">
                  <c:v>1241.9790833073735</c:v>
                </c:pt>
                <c:pt idx="10">
                  <c:v>1367.1889545524427</c:v>
                </c:pt>
                <c:pt idx="11">
                  <c:v>1488.9811339887276</c:v>
                </c:pt>
                <c:pt idx="12">
                  <c:v>1612.6396948826302</c:v>
                </c:pt>
                <c:pt idx="13">
                  <c:v>1734.9538922521269</c:v>
                </c:pt>
                <c:pt idx="14">
                  <c:v>1864.054381627202</c:v>
                </c:pt>
                <c:pt idx="15">
                  <c:v>1994.0783918740246</c:v>
                </c:pt>
                <c:pt idx="16">
                  <c:v>2126.0994280906802</c:v>
                </c:pt>
                <c:pt idx="17">
                  <c:v>2260.7427965783095</c:v>
                </c:pt>
                <c:pt idx="18">
                  <c:v>2395.5823522533665</c:v>
                </c:pt>
                <c:pt idx="19">
                  <c:v>2528.436260715257</c:v>
                </c:pt>
                <c:pt idx="20">
                  <c:v>2667.6013772590186</c:v>
                </c:pt>
                <c:pt idx="21">
                  <c:v>2805.291942011861</c:v>
                </c:pt>
                <c:pt idx="22">
                  <c:v>2942.4527585122241</c:v>
                </c:pt>
                <c:pt idx="23">
                  <c:v>3083.5055295392149</c:v>
                </c:pt>
                <c:pt idx="24">
                  <c:v>3229.2059603964972</c:v>
                </c:pt>
                <c:pt idx="25">
                  <c:v>3377.5302797908994</c:v>
                </c:pt>
                <c:pt idx="26">
                  <c:v>3527.4156933716827</c:v>
                </c:pt>
                <c:pt idx="27">
                  <c:v>3678.5085826734262</c:v>
                </c:pt>
                <c:pt idx="28">
                  <c:v>3832.4027685684764</c:v>
                </c:pt>
                <c:pt idx="29">
                  <c:v>3989.9807134611347</c:v>
                </c:pt>
                <c:pt idx="30">
                  <c:v>4148.1407980287213</c:v>
                </c:pt>
                <c:pt idx="31">
                  <c:v>4308.1047282839563</c:v>
                </c:pt>
                <c:pt idx="32">
                  <c:v>4468.2330848492484</c:v>
                </c:pt>
                <c:pt idx="33">
                  <c:v>4634.8805684102372</c:v>
                </c:pt>
                <c:pt idx="34">
                  <c:v>4782.7859245189893</c:v>
                </c:pt>
                <c:pt idx="35">
                  <c:v>4950.3153601795075</c:v>
                </c:pt>
                <c:pt idx="36">
                  <c:v>5124.4810525650973</c:v>
                </c:pt>
                <c:pt idx="37">
                  <c:v>5299.754372952666</c:v>
                </c:pt>
                <c:pt idx="38">
                  <c:v>5479.3207650339746</c:v>
                </c:pt>
                <c:pt idx="39">
                  <c:v>5659.0915559763534</c:v>
                </c:pt>
                <c:pt idx="40">
                  <c:v>5842.8072633778147</c:v>
                </c:pt>
                <c:pt idx="41">
                  <c:v>6031.1333686871922</c:v>
                </c:pt>
                <c:pt idx="42">
                  <c:v>6220.9579651631666</c:v>
                </c:pt>
                <c:pt idx="43">
                  <c:v>6413.9825581237719</c:v>
                </c:pt>
                <c:pt idx="44">
                  <c:v>6606.3968362088272</c:v>
                </c:pt>
                <c:pt idx="45">
                  <c:v>6804.9630282623293</c:v>
                </c:pt>
                <c:pt idx="46">
                  <c:v>7009.3774583038903</c:v>
                </c:pt>
                <c:pt idx="47">
                  <c:v>7213.9552950975767</c:v>
                </c:pt>
                <c:pt idx="48">
                  <c:v>7421.6462807799853</c:v>
                </c:pt>
                <c:pt idx="49">
                  <c:v>7638.1348322760687</c:v>
                </c:pt>
                <c:pt idx="50">
                  <c:v>7855.6598641905775</c:v>
                </c:pt>
                <c:pt idx="51">
                  <c:v>8080.5562565550763</c:v>
                </c:pt>
                <c:pt idx="52">
                  <c:v>8304.8489173808448</c:v>
                </c:pt>
                <c:pt idx="53">
                  <c:v>8536.2485120199581</c:v>
                </c:pt>
                <c:pt idx="54">
                  <c:v>8772.435186173223</c:v>
                </c:pt>
                <c:pt idx="55">
                  <c:v>9006.790679105623</c:v>
                </c:pt>
                <c:pt idx="56">
                  <c:v>9251.6586987637529</c:v>
                </c:pt>
                <c:pt idx="57">
                  <c:v>9506.2140069204852</c:v>
                </c:pt>
                <c:pt idx="58">
                  <c:v>9764.3493203234684</c:v>
                </c:pt>
                <c:pt idx="59">
                  <c:v>10026.989266030932</c:v>
                </c:pt>
                <c:pt idx="60">
                  <c:v>10297.311110057521</c:v>
                </c:pt>
                <c:pt idx="61">
                  <c:v>10571.92438261293</c:v>
                </c:pt>
                <c:pt idx="62">
                  <c:v>10855.632682952186</c:v>
                </c:pt>
                <c:pt idx="63">
                  <c:v>11143.449317118884</c:v>
                </c:pt>
                <c:pt idx="64">
                  <c:v>11437.13323646456</c:v>
                </c:pt>
                <c:pt idx="65">
                  <c:v>11736.084351783422</c:v>
                </c:pt>
                <c:pt idx="66">
                  <c:v>12050.867011265729</c:v>
                </c:pt>
                <c:pt idx="67">
                  <c:v>12377.136482220667</c:v>
                </c:pt>
                <c:pt idx="68">
                  <c:v>12712.864345116239</c:v>
                </c:pt>
                <c:pt idx="69">
                  <c:v>13055.176403400268</c:v>
                </c:pt>
                <c:pt idx="70">
                  <c:v>13401.849696347606</c:v>
                </c:pt>
                <c:pt idx="71">
                  <c:v>13752.796469197485</c:v>
                </c:pt>
                <c:pt idx="72">
                  <c:v>14114.67363324402</c:v>
                </c:pt>
                <c:pt idx="73">
                  <c:v>14497.924221179288</c:v>
                </c:pt>
                <c:pt idx="74">
                  <c:v>14889.116092630269</c:v>
                </c:pt>
                <c:pt idx="75">
                  <c:v>15298.959156495421</c:v>
                </c:pt>
                <c:pt idx="76">
                  <c:v>15732.571267324391</c:v>
                </c:pt>
                <c:pt idx="77">
                  <c:v>16174.911005880249</c:v>
                </c:pt>
                <c:pt idx="78">
                  <c:v>16639.108450678505</c:v>
                </c:pt>
                <c:pt idx="79">
                  <c:v>17112.85858445027</c:v>
                </c:pt>
                <c:pt idx="80">
                  <c:v>17627.690020977661</c:v>
                </c:pt>
                <c:pt idx="81">
                  <c:v>18159.851973808483</c:v>
                </c:pt>
                <c:pt idx="82">
                  <c:v>18724.92991121826</c:v>
                </c:pt>
                <c:pt idx="83">
                  <c:v>19312.254126897915</c:v>
                </c:pt>
                <c:pt idx="84">
                  <c:v>19914.584309020345</c:v>
                </c:pt>
                <c:pt idx="85">
                  <c:v>20546.559274261053</c:v>
                </c:pt>
                <c:pt idx="86">
                  <c:v>21229.617359115106</c:v>
                </c:pt>
                <c:pt idx="87">
                  <c:v>21930.997015090597</c:v>
                </c:pt>
                <c:pt idx="88">
                  <c:v>22715.514315703316</c:v>
                </c:pt>
                <c:pt idx="89">
                  <c:v>23573.81804890704</c:v>
                </c:pt>
                <c:pt idx="90">
                  <c:v>24442.407982970504</c:v>
                </c:pt>
                <c:pt idx="91">
                  <c:v>25446.029611782986</c:v>
                </c:pt>
                <c:pt idx="92">
                  <c:v>26486.574967179196</c:v>
                </c:pt>
                <c:pt idx="93">
                  <c:v>27692.889066822663</c:v>
                </c:pt>
                <c:pt idx="94">
                  <c:v>29057.028663062658</c:v>
                </c:pt>
                <c:pt idx="95">
                  <c:v>30554.812587539654</c:v>
                </c:pt>
                <c:pt idx="96">
                  <c:v>32257.264886615791</c:v>
                </c:pt>
                <c:pt idx="97">
                  <c:v>34368.876745528425</c:v>
                </c:pt>
                <c:pt idx="98">
                  <c:v>36930.337524783266</c:v>
                </c:pt>
                <c:pt idx="99">
                  <c:v>40262.213834243834</c:v>
                </c:pt>
                <c:pt idx="100">
                  <c:v>44922.545484394715</c:v>
                </c:pt>
                <c:pt idx="101">
                  <c:v>52259.07630427635</c:v>
                </c:pt>
                <c:pt idx="102">
                  <c:v>0</c:v>
                </c:pt>
              </c:numCache>
            </c:numRef>
          </c:yVal>
          <c:smooth val="0"/>
        </c:ser>
        <c:ser>
          <c:idx val="0"/>
          <c:order val="3"/>
          <c:tx>
            <c:v>B932 Filter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b932_2!$K$9:$K$134</c:f>
                <c:numCache>
                  <c:formatCode>General</c:formatCode>
                  <c:ptCount val="126"/>
                  <c:pt idx="0">
                    <c:v>56.378355153208112</c:v>
                  </c:pt>
                  <c:pt idx="1">
                    <c:v>71.69335319922439</c:v>
                  </c:pt>
                  <c:pt idx="2">
                    <c:v>90.331157709350265</c:v>
                  </c:pt>
                  <c:pt idx="3">
                    <c:v>111.65996289015244</c:v>
                  </c:pt>
                  <c:pt idx="4">
                    <c:v>129.46433323857931</c:v>
                  </c:pt>
                  <c:pt idx="5">
                    <c:v>147.18439691545601</c:v>
                  </c:pt>
                  <c:pt idx="6">
                    <c:v>162.83624347548098</c:v>
                  </c:pt>
                  <c:pt idx="7">
                    <c:v>184.25430161710696</c:v>
                  </c:pt>
                  <c:pt idx="8">
                    <c:v>200.1919997920715</c:v>
                  </c:pt>
                  <c:pt idx="9">
                    <c:v>220.21817923722296</c:v>
                  </c:pt>
                  <c:pt idx="10">
                    <c:v>245.16147516256316</c:v>
                  </c:pt>
                  <c:pt idx="11">
                    <c:v>260.09177606008456</c:v>
                  </c:pt>
                  <c:pt idx="12">
                    <c:v>278.16201049578405</c:v>
                  </c:pt>
                  <c:pt idx="13">
                    <c:v>299.58504323794915</c:v>
                  </c:pt>
                  <c:pt idx="14">
                    <c:v>323.91429334321691</c:v>
                  </c:pt>
                  <c:pt idx="15">
                    <c:v>334.06510488637338</c:v>
                  </c:pt>
                  <c:pt idx="16">
                    <c:v>364.2854220068624</c:v>
                  </c:pt>
                  <c:pt idx="17">
                    <c:v>378.36592384108053</c:v>
                  </c:pt>
                  <c:pt idx="18">
                    <c:v>394.22275677814429</c:v>
                  </c:pt>
                  <c:pt idx="19">
                    <c:v>433.99370763975617</c:v>
                  </c:pt>
                  <c:pt idx="20">
                    <c:v>454.64852204215646</c:v>
                  </c:pt>
                  <c:pt idx="21">
                    <c:v>477.28529753601237</c:v>
                  </c:pt>
                  <c:pt idx="22">
                    <c:v>477.10121970224321</c:v>
                  </c:pt>
                  <c:pt idx="23">
                    <c:v>502.84973552040583</c:v>
                  </c:pt>
                  <c:pt idx="24">
                    <c:v>530.89793454606968</c:v>
                  </c:pt>
                  <c:pt idx="25">
                    <c:v>560.96530588820451</c:v>
                  </c:pt>
                  <c:pt idx="26">
                    <c:v>565.37248628950624</c:v>
                  </c:pt>
                  <c:pt idx="27">
                    <c:v>599.005165060884</c:v>
                  </c:pt>
                  <c:pt idx="28">
                    <c:v>635.8946782135888</c:v>
                  </c:pt>
                  <c:pt idx="29">
                    <c:v>642.40822020852841</c:v>
                  </c:pt>
                  <c:pt idx="30">
                    <c:v>683.17563060100485</c:v>
                  </c:pt>
                  <c:pt idx="31">
                    <c:v>691.67374910356648</c:v>
                  </c:pt>
                  <c:pt idx="32">
                    <c:v>737.48663394697132</c:v>
                  </c:pt>
                  <c:pt idx="33">
                    <c:v>748.04045633529915</c:v>
                  </c:pt>
                  <c:pt idx="34">
                    <c:v>759.46776516070645</c:v>
                  </c:pt>
                  <c:pt idx="35">
                    <c:v>811.45049046619943</c:v>
                  </c:pt>
                  <c:pt idx="36">
                    <c:v>824.55453830741612</c:v>
                  </c:pt>
                  <c:pt idx="37">
                    <c:v>839.09358931866939</c:v>
                  </c:pt>
                  <c:pt idx="38">
                    <c:v>854.96124814149539</c:v>
                  </c:pt>
                  <c:pt idx="39">
                    <c:v>915.00196900075855</c:v>
                  </c:pt>
                  <c:pt idx="40">
                    <c:v>932.71552205353919</c:v>
                  </c:pt>
                  <c:pt idx="41">
                    <c:v>951.17075255679811</c:v>
                  </c:pt>
                  <c:pt idx="42">
                    <c:v>970.72625460401275</c:v>
                  </c:pt>
                  <c:pt idx="43">
                    <c:v>991.32148500752385</c:v>
                  </c:pt>
                  <c:pt idx="44">
                    <c:v>1064.1210422175545</c:v>
                  </c:pt>
                  <c:pt idx="45">
                    <c:v>1086.995383759519</c:v>
                  </c:pt>
                  <c:pt idx="46">
                    <c:v>1111.2555352325182</c:v>
                  </c:pt>
                  <c:pt idx="47">
                    <c:v>1136.0156412633312</c:v>
                  </c:pt>
                  <c:pt idx="48">
                    <c:v>1162.0876666900695</c:v>
                  </c:pt>
                  <c:pt idx="49">
                    <c:v>1189.434206012548</c:v>
                  </c:pt>
                  <c:pt idx="50">
                    <c:v>1217.6157852282445</c:v>
                  </c:pt>
                  <c:pt idx="51">
                    <c:v>1246.6132012301712</c:v>
                  </c:pt>
                  <c:pt idx="52">
                    <c:v>1277.2213688304876</c:v>
                  </c:pt>
                  <c:pt idx="53">
                    <c:v>1308.60871894566</c:v>
                  </c:pt>
                  <c:pt idx="54">
                    <c:v>1341.1681999058858</c:v>
                  </c:pt>
                  <c:pt idx="55">
                    <c:v>1374.8882899648722</c:v>
                  </c:pt>
                  <c:pt idx="56">
                    <c:v>1409.7596692903899</c:v>
                  </c:pt>
                  <c:pt idx="57">
                    <c:v>1445.7744563098672</c:v>
                  </c:pt>
                  <c:pt idx="58">
                    <c:v>1482.9255101341023</c:v>
                  </c:pt>
                  <c:pt idx="59">
                    <c:v>1521.6212650561729</c:v>
                  </c:pt>
                  <c:pt idx="60">
                    <c:v>1561.8636121480235</c:v>
                  </c:pt>
                  <c:pt idx="61">
                    <c:v>1603.2327905742297</c:v>
                  </c:pt>
                  <c:pt idx="62">
                    <c:v>1645.7198372139883</c:v>
                  </c:pt>
                  <c:pt idx="63">
                    <c:v>1690.1746348567949</c:v>
                  </c:pt>
                  <c:pt idx="64">
                    <c:v>1736.1744681921621</c:v>
                  </c:pt>
                  <c:pt idx="65">
                    <c:v>1783.2767046716247</c:v>
                  </c:pt>
                  <c:pt idx="66">
                    <c:v>1832.3512725509911</c:v>
                  </c:pt>
                  <c:pt idx="67">
                    <c:v>1789.4764802025406</c:v>
                  </c:pt>
                  <c:pt idx="68">
                    <c:v>1838.2163188212812</c:v>
                  </c:pt>
                  <c:pt idx="69">
                    <c:v>1888.80076360869</c:v>
                  </c:pt>
                  <c:pt idx="70">
                    <c:v>1940.8240952090628</c:v>
                  </c:pt>
                  <c:pt idx="71">
                    <c:v>1994.6885964270434</c:v>
                  </c:pt>
                  <c:pt idx="72">
                    <c:v>2050.3905457720921</c:v>
                  </c:pt>
                  <c:pt idx="73">
                    <c:v>2107.9199455534085</c:v>
                  </c:pt>
                  <c:pt idx="74">
                    <c:v>2167.6988579708213</c:v>
                  </c:pt>
                  <c:pt idx="75">
                    <c:v>2228.831464644838</c:v>
                  </c:pt>
                  <c:pt idx="76">
                    <c:v>2177.8951849653199</c:v>
                  </c:pt>
                  <c:pt idx="77">
                    <c:v>2357.6925272931262</c:v>
                  </c:pt>
                  <c:pt idx="78">
                    <c:v>2301.2579928216719</c:v>
                  </c:pt>
                  <c:pt idx="79">
                    <c:v>2365.5991576913743</c:v>
                  </c:pt>
                  <c:pt idx="80">
                    <c:v>2432.3616146512818</c:v>
                  </c:pt>
                  <c:pt idx="81">
                    <c:v>2500.6579993277614</c:v>
                  </c:pt>
                  <c:pt idx="82">
                    <c:v>2571.2886315517953</c:v>
                  </c:pt>
                  <c:pt idx="83">
                    <c:v>2644.2048986694667</c:v>
                  </c:pt>
                  <c:pt idx="84">
                    <c:v>2718.8932979444362</c:v>
                  </c:pt>
                  <c:pt idx="85">
                    <c:v>2795.7161380363577</c:v>
                  </c:pt>
                  <c:pt idx="86">
                    <c:v>2875.0453993161309</c:v>
                  </c:pt>
                  <c:pt idx="87">
                    <c:v>2955.8540950729744</c:v>
                  </c:pt>
                  <c:pt idx="88">
                    <c:v>2881.2061644704963</c:v>
                  </c:pt>
                  <c:pt idx="89">
                    <c:v>2960.5137628043526</c:v>
                  </c:pt>
                  <c:pt idx="90">
                    <c:v>3041.8615912427917</c:v>
                  </c:pt>
                  <c:pt idx="91">
                    <c:v>3300.6252666069049</c:v>
                  </c:pt>
                  <c:pt idx="92">
                    <c:v>3210.117215054082</c:v>
                  </c:pt>
                  <c:pt idx="93">
                    <c:v>3296.6942937044928</c:v>
                  </c:pt>
                  <c:pt idx="94">
                    <c:v>3385.0986062020907</c:v>
                  </c:pt>
                  <c:pt idx="95">
                    <c:v>3474.6694568431371</c:v>
                  </c:pt>
                  <c:pt idx="96">
                    <c:v>3566.0763769540945</c:v>
                  </c:pt>
                  <c:pt idx="97">
                    <c:v>3658.6124623889168</c:v>
                  </c:pt>
                  <c:pt idx="98">
                    <c:v>3752.4537171671018</c:v>
                  </c:pt>
                  <c:pt idx="99">
                    <c:v>3847.2953764205245</c:v>
                  </c:pt>
                  <c:pt idx="100">
                    <c:v>3942.345293163216</c:v>
                  </c:pt>
                  <c:pt idx="101">
                    <c:v>4038.622301461995</c:v>
                  </c:pt>
                  <c:pt idx="102">
                    <c:v>4134.3644559526392</c:v>
                  </c:pt>
                  <c:pt idx="103">
                    <c:v>4474.0106598413749</c:v>
                  </c:pt>
                  <c:pt idx="104">
                    <c:v>4574.1689793191172</c:v>
                  </c:pt>
                  <c:pt idx="105">
                    <c:v>4673.1743573320819</c:v>
                  </c:pt>
                  <c:pt idx="106">
                    <c:v>4769.9284330196551</c:v>
                  </c:pt>
                  <c:pt idx="107">
                    <c:v>4865.2784502976783</c:v>
                  </c:pt>
                  <c:pt idx="108">
                    <c:v>5250.202009745336</c:v>
                  </c:pt>
                  <c:pt idx="109">
                    <c:v>5340.8929344066355</c:v>
                  </c:pt>
                  <c:pt idx="110">
                    <c:v>5426.7474892357141</c:v>
                  </c:pt>
                  <c:pt idx="111">
                    <c:v>5836.6584689703159</c:v>
                  </c:pt>
                  <c:pt idx="112">
                    <c:v>6273.2196049383565</c:v>
                  </c:pt>
                  <c:pt idx="113">
                    <c:v>6334.1683962628831</c:v>
                  </c:pt>
                  <c:pt idx="114">
                    <c:v>6777.4676273113164</c:v>
                  </c:pt>
                  <c:pt idx="115">
                    <c:v>6805.6387716244917</c:v>
                  </c:pt>
                  <c:pt idx="116">
                    <c:v>7234.4029001471172</c:v>
                  </c:pt>
                  <c:pt idx="117">
                    <c:v>7658.122730030479</c:v>
                  </c:pt>
                  <c:pt idx="118">
                    <c:v>8578.505075656758</c:v>
                  </c:pt>
                  <c:pt idx="119">
                    <c:v>9548.7629475273843</c:v>
                  </c:pt>
                  <c:pt idx="120">
                    <c:v>9884.8968441198413</c:v>
                  </c:pt>
                  <c:pt idx="121">
                    <c:v>11448.849691020203</c:v>
                  </c:pt>
                  <c:pt idx="122">
                    <c:v>13822.252913677985</c:v>
                  </c:pt>
                  <c:pt idx="123">
                    <c:v>17104.174255295253</c:v>
                  </c:pt>
                  <c:pt idx="124">
                    <c:v>26159.636841213003</c:v>
                  </c:pt>
                  <c:pt idx="125">
                    <c:v>0</c:v>
                  </c:pt>
                </c:numCache>
              </c:numRef>
            </c:plus>
            <c:minus>
              <c:numRef>
                <c:f>b932_2!$J$9:$J$134</c:f>
                <c:numCache>
                  <c:formatCode>General</c:formatCode>
                  <c:ptCount val="126"/>
                  <c:pt idx="0">
                    <c:v>62.120510936055524</c:v>
                  </c:pt>
                  <c:pt idx="1">
                    <c:v>70.566132090682871</c:v>
                  </c:pt>
                  <c:pt idx="2">
                    <c:v>84.328051710803123</c:v>
                  </c:pt>
                  <c:pt idx="3">
                    <c:v>98.846565966596529</c:v>
                  </c:pt>
                  <c:pt idx="4">
                    <c:v>113.02472698250928</c:v>
                  </c:pt>
                  <c:pt idx="5">
                    <c:v>129.66932605177638</c:v>
                  </c:pt>
                  <c:pt idx="6">
                    <c:v>142.18793025135568</c:v>
                  </c:pt>
                  <c:pt idx="7">
                    <c:v>160.24531518255961</c:v>
                  </c:pt>
                  <c:pt idx="8">
                    <c:v>176.14542734046788</c:v>
                  </c:pt>
                  <c:pt idx="9">
                    <c:v>194.92804609474143</c:v>
                  </c:pt>
                  <c:pt idx="10">
                    <c:v>211.6752146117183</c:v>
                  </c:pt>
                  <c:pt idx="11">
                    <c:v>233.6156231325902</c:v>
                  </c:pt>
                  <c:pt idx="12">
                    <c:v>254.19627966719446</c:v>
                  </c:pt>
                  <c:pt idx="13">
                    <c:v>273.56543185170943</c:v>
                  </c:pt>
                  <c:pt idx="14">
                    <c:v>291.40633878108287</c:v>
                  </c:pt>
                  <c:pt idx="15">
                    <c:v>307.86647175599234</c:v>
                  </c:pt>
                  <c:pt idx="16">
                    <c:v>332.82691379288593</c:v>
                  </c:pt>
                  <c:pt idx="17">
                    <c:v>346.05953360158639</c:v>
                  </c:pt>
                  <c:pt idx="18">
                    <c:v>369.22905122195533</c:v>
                  </c:pt>
                  <c:pt idx="19">
                    <c:v>391.71318538995303</c:v>
                  </c:pt>
                  <c:pt idx="20">
                    <c:v>413.40919989972002</c:v>
                  </c:pt>
                  <c:pt idx="21">
                    <c:v>434.27643666396477</c:v>
                  </c:pt>
                  <c:pt idx="22">
                    <c:v>454.32013904111778</c:v>
                  </c:pt>
                  <c:pt idx="23">
                    <c:v>473.58077227870405</c:v>
                  </c:pt>
                  <c:pt idx="24">
                    <c:v>491.52117837468393</c:v>
                  </c:pt>
                  <c:pt idx="25">
                    <c:v>525.26166632741092</c:v>
                  </c:pt>
                  <c:pt idx="26">
                    <c:v>541.60324920092637</c:v>
                  </c:pt>
                  <c:pt idx="27">
                    <c:v>557.18270947024905</c:v>
                  </c:pt>
                  <c:pt idx="28">
                    <c:v>590.50665286843878</c:v>
                  </c:pt>
                  <c:pt idx="29">
                    <c:v>604.02647585972875</c:v>
                  </c:pt>
                  <c:pt idx="30">
                    <c:v>636.96982523490828</c:v>
                  </c:pt>
                  <c:pt idx="31">
                    <c:v>648.67974790993492</c:v>
                  </c:pt>
                  <c:pt idx="32">
                    <c:v>681.34578879936555</c:v>
                  </c:pt>
                  <c:pt idx="33">
                    <c:v>691.28787012365069</c:v>
                  </c:pt>
                  <c:pt idx="34">
                    <c:v>722.89990533450271</c:v>
                  </c:pt>
                  <c:pt idx="35">
                    <c:v>755.28586134799855</c:v>
                  </c:pt>
                  <c:pt idx="36">
                    <c:v>787.69491548858127</c:v>
                  </c:pt>
                  <c:pt idx="37">
                    <c:v>793.68971911492451</c:v>
                  </c:pt>
                  <c:pt idx="38">
                    <c:v>825.24380849564238</c:v>
                  </c:pt>
                  <c:pt idx="39">
                    <c:v>857.07466891918364</c:v>
                  </c:pt>
                  <c:pt idx="40">
                    <c:v>888.78854188463913</c:v>
                  </c:pt>
                  <c:pt idx="41">
                    <c:v>921.05123068376054</c:v>
                  </c:pt>
                  <c:pt idx="42">
                    <c:v>921.73912192083026</c:v>
                  </c:pt>
                  <c:pt idx="43">
                    <c:v>952.58716102787037</c:v>
                  </c:pt>
                  <c:pt idx="44">
                    <c:v>983.30552087318051</c:v>
                  </c:pt>
                  <c:pt idx="45">
                    <c:v>1014.5515987642472</c:v>
                  </c:pt>
                  <c:pt idx="46">
                    <c:v>1045.653735860413</c:v>
                  </c:pt>
                  <c:pt idx="47">
                    <c:v>1076.603253159356</c:v>
                  </c:pt>
                  <c:pt idx="48">
                    <c:v>1107.7523501119447</c:v>
                  </c:pt>
                  <c:pt idx="49">
                    <c:v>1138.7601448008063</c:v>
                  </c:pt>
                  <c:pt idx="50">
                    <c:v>1169.6371080614294</c:v>
                  </c:pt>
                  <c:pt idx="51">
                    <c:v>1200.7578642886979</c:v>
                  </c:pt>
                  <c:pt idx="52">
                    <c:v>1231.7859282933441</c:v>
                  </c:pt>
                  <c:pt idx="53">
                    <c:v>1262.7443934367154</c:v>
                  </c:pt>
                  <c:pt idx="54">
                    <c:v>1293.6601658558518</c:v>
                  </c:pt>
                  <c:pt idx="55">
                    <c:v>1324.5634807168869</c:v>
                  </c:pt>
                  <c:pt idx="56">
                    <c:v>1355.4874924288717</c:v>
                  </c:pt>
                  <c:pt idx="57">
                    <c:v>1386.1116217570609</c:v>
                  </c:pt>
                  <c:pt idx="58">
                    <c:v>1417.1883350863029</c:v>
                  </c:pt>
                  <c:pt idx="59">
                    <c:v>1448.0478551918604</c:v>
                  </c:pt>
                  <c:pt idx="60">
                    <c:v>1478.7402441827728</c:v>
                  </c:pt>
                  <c:pt idx="61">
                    <c:v>1509.6647290147312</c:v>
                  </c:pt>
                  <c:pt idx="62">
                    <c:v>1595.4797573580222</c:v>
                  </c:pt>
                  <c:pt idx="63">
                    <c:v>1571.7191234926458</c:v>
                  </c:pt>
                  <c:pt idx="64">
                    <c:v>1659.2507852319736</c:v>
                  </c:pt>
                  <c:pt idx="65">
                    <c:v>1691.3273614378606</c:v>
                  </c:pt>
                  <c:pt idx="66">
                    <c:v>1723.4898444500104</c:v>
                  </c:pt>
                  <c:pt idx="67">
                    <c:v>1755.8074210371046</c:v>
                  </c:pt>
                  <c:pt idx="68">
                    <c:v>1788.3511631200454</c:v>
                  </c:pt>
                  <c:pt idx="69">
                    <c:v>1821.1938026988234</c:v>
                  </c:pt>
                  <c:pt idx="70">
                    <c:v>1854.4095436200048</c:v>
                  </c:pt>
                  <c:pt idx="71">
                    <c:v>1955.5591873976928</c:v>
                  </c:pt>
                  <c:pt idx="72">
                    <c:v>1989.8730859175125</c:v>
                  </c:pt>
                  <c:pt idx="73">
                    <c:v>2024.3608091384099</c:v>
                  </c:pt>
                  <c:pt idx="74">
                    <c:v>2059.5043537041402</c:v>
                  </c:pt>
                  <c:pt idx="75">
                    <c:v>2095.3910655257901</c:v>
                  </c:pt>
                  <c:pt idx="76">
                    <c:v>2131.3731775751144</c:v>
                  </c:pt>
                  <c:pt idx="77">
                    <c:v>2167.9392298928587</c:v>
                  </c:pt>
                  <c:pt idx="78">
                    <c:v>2285.308001905275</c:v>
                  </c:pt>
                  <c:pt idx="79">
                    <c:v>2324.3883037156879</c:v>
                  </c:pt>
                  <c:pt idx="80">
                    <c:v>2363.9238010467961</c:v>
                  </c:pt>
                  <c:pt idx="81">
                    <c:v>2404.444419995014</c:v>
                  </c:pt>
                  <c:pt idx="82">
                    <c:v>2445.7005640190609</c:v>
                  </c:pt>
                  <c:pt idx="83">
                    <c:v>2488.2187865999317</c:v>
                  </c:pt>
                  <c:pt idx="84">
                    <c:v>2625.0664237991941</c:v>
                  </c:pt>
                  <c:pt idx="85">
                    <c:v>2670.8663807565613</c:v>
                  </c:pt>
                  <c:pt idx="86">
                    <c:v>2717.9752872037971</c:v>
                  </c:pt>
                  <c:pt idx="87">
                    <c:v>2766.5814744139693</c:v>
                  </c:pt>
                  <c:pt idx="88">
                    <c:v>2816.4877012449069</c:v>
                  </c:pt>
                  <c:pt idx="89">
                    <c:v>2868.6958173300845</c:v>
                  </c:pt>
                  <c:pt idx="90">
                    <c:v>2922.6408968344012</c:v>
                  </c:pt>
                  <c:pt idx="91">
                    <c:v>2978.5700263291251</c:v>
                  </c:pt>
                  <c:pt idx="92">
                    <c:v>3149.9289071039225</c:v>
                  </c:pt>
                  <c:pt idx="93">
                    <c:v>3212.8399000154886</c:v>
                  </c:pt>
                  <c:pt idx="94">
                    <c:v>3278.2118341429868</c:v>
                  </c:pt>
                  <c:pt idx="95">
                    <c:v>3347.2381823971691</c:v>
                  </c:pt>
                  <c:pt idx="96">
                    <c:v>3419.483979304262</c:v>
                  </c:pt>
                  <c:pt idx="97">
                    <c:v>3495.390413586375</c:v>
                  </c:pt>
                  <c:pt idx="98">
                    <c:v>3575.8537610141871</c:v>
                  </c:pt>
                  <c:pt idx="99">
                    <c:v>3661.0097044934996</c:v>
                  </c:pt>
                  <c:pt idx="100">
                    <c:v>3751.0666335222281</c:v>
                  </c:pt>
                  <c:pt idx="101">
                    <c:v>3847.5382703010437</c:v>
                  </c:pt>
                  <c:pt idx="102">
                    <c:v>3950.4103233393384</c:v>
                  </c:pt>
                  <c:pt idx="103">
                    <c:v>4060.6044310063303</c:v>
                  </c:pt>
                  <c:pt idx="104">
                    <c:v>4179.1918058723859</c:v>
                  </c:pt>
                  <c:pt idx="105">
                    <c:v>4307.4288911132298</c:v>
                  </c:pt>
                  <c:pt idx="106">
                    <c:v>4446.8026862770021</c:v>
                  </c:pt>
                  <c:pt idx="107">
                    <c:v>4598.6594568476839</c:v>
                  </c:pt>
                  <c:pt idx="108">
                    <c:v>4765.5528683852181</c:v>
                  </c:pt>
                  <c:pt idx="109">
                    <c:v>4949.1891310768733</c:v>
                  </c:pt>
                  <c:pt idx="110">
                    <c:v>5153.1492472893324</c:v>
                  </c:pt>
                  <c:pt idx="111">
                    <c:v>5380.8722523948654</c:v>
                  </c:pt>
                  <c:pt idx="112">
                    <c:v>5425.9019775758325</c:v>
                  </c:pt>
                  <c:pt idx="113">
                    <c:v>5704.7290799178854</c:v>
                  </c:pt>
                  <c:pt idx="114">
                    <c:v>6025.6734446289884</c:v>
                  </c:pt>
                  <c:pt idx="115">
                    <c:v>6156.213569556885</c:v>
                  </c:pt>
                  <c:pt idx="116">
                    <c:v>6576.1440899410991</c:v>
                  </c:pt>
                  <c:pt idx="117">
                    <c:v>7078.369527543905</c:v>
                  </c:pt>
                  <c:pt idx="118">
                    <c:v>7399.9012946852426</c:v>
                  </c:pt>
                  <c:pt idx="119">
                    <c:v>7829.5859884754418</c:v>
                  </c:pt>
                  <c:pt idx="120">
                    <c:v>8416.8885722813866</c:v>
                  </c:pt>
                  <c:pt idx="121">
                    <c:v>9251.700422635724</c:v>
                  </c:pt>
                  <c:pt idx="122">
                    <c:v>10123.658722909902</c:v>
                  </c:pt>
                  <c:pt idx="123">
                    <c:v>11736.826798119018</c:v>
                  </c:pt>
                  <c:pt idx="124">
                    <c:v>14366.04582072523</c:v>
                  </c:pt>
                  <c:pt idx="12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b932_2!$A$9:$A$134</c:f>
              <c:numCache>
                <c:formatCode>General</c:formatCode>
                <c:ptCount val="126"/>
                <c:pt idx="0">
                  <c:v>-14.35</c:v>
                </c:pt>
                <c:pt idx="1">
                  <c:v>-14.86</c:v>
                </c:pt>
                <c:pt idx="2">
                  <c:v>-15.37</c:v>
                </c:pt>
                <c:pt idx="3">
                  <c:v>-15.54</c:v>
                </c:pt>
                <c:pt idx="4">
                  <c:v>-15.82</c:v>
                </c:pt>
                <c:pt idx="5">
                  <c:v>-16.2</c:v>
                </c:pt>
                <c:pt idx="6">
                  <c:v>-16.22</c:v>
                </c:pt>
                <c:pt idx="7">
                  <c:v>-16.38</c:v>
                </c:pt>
                <c:pt idx="8">
                  <c:v>-16.47</c:v>
                </c:pt>
                <c:pt idx="9">
                  <c:v>-16.64</c:v>
                </c:pt>
                <c:pt idx="10">
                  <c:v>-16.88</c:v>
                </c:pt>
                <c:pt idx="11">
                  <c:v>-17.22</c:v>
                </c:pt>
                <c:pt idx="12">
                  <c:v>-17.27</c:v>
                </c:pt>
                <c:pt idx="13">
                  <c:v>-17.309999999999999</c:v>
                </c:pt>
                <c:pt idx="14">
                  <c:v>-17.57</c:v>
                </c:pt>
                <c:pt idx="15">
                  <c:v>-17.920000000000002</c:v>
                </c:pt>
                <c:pt idx="16">
                  <c:v>-18.05</c:v>
                </c:pt>
                <c:pt idx="17">
                  <c:v>-18.36</c:v>
                </c:pt>
                <c:pt idx="18">
                  <c:v>-18.38</c:v>
                </c:pt>
                <c:pt idx="19">
                  <c:v>-18.48</c:v>
                </c:pt>
                <c:pt idx="20">
                  <c:v>-18.579999999999998</c:v>
                </c:pt>
                <c:pt idx="21">
                  <c:v>-18.84</c:v>
                </c:pt>
                <c:pt idx="22">
                  <c:v>-18.899999999999999</c:v>
                </c:pt>
                <c:pt idx="23">
                  <c:v>-18.899999999999999</c:v>
                </c:pt>
                <c:pt idx="24">
                  <c:v>-18.95</c:v>
                </c:pt>
                <c:pt idx="25">
                  <c:v>-18.98</c:v>
                </c:pt>
                <c:pt idx="26">
                  <c:v>-19.16</c:v>
                </c:pt>
                <c:pt idx="27">
                  <c:v>-19.21</c:v>
                </c:pt>
                <c:pt idx="28">
                  <c:v>-19.32</c:v>
                </c:pt>
                <c:pt idx="29">
                  <c:v>-19.350000000000001</c:v>
                </c:pt>
                <c:pt idx="30">
                  <c:v>-19.420000000000002</c:v>
                </c:pt>
                <c:pt idx="31">
                  <c:v>-19.45</c:v>
                </c:pt>
                <c:pt idx="32">
                  <c:v>-19.52</c:v>
                </c:pt>
                <c:pt idx="33">
                  <c:v>-19.579999999999998</c:v>
                </c:pt>
                <c:pt idx="34">
                  <c:v>-19.579999999999998</c:v>
                </c:pt>
                <c:pt idx="35">
                  <c:v>-19.739999999999998</c:v>
                </c:pt>
                <c:pt idx="36">
                  <c:v>-19.829999999999998</c:v>
                </c:pt>
                <c:pt idx="37">
                  <c:v>-19.87</c:v>
                </c:pt>
                <c:pt idx="38">
                  <c:v>-19.899999999999999</c:v>
                </c:pt>
                <c:pt idx="39">
                  <c:v>-19.899999999999999</c:v>
                </c:pt>
                <c:pt idx="40">
                  <c:v>-19.920000000000002</c:v>
                </c:pt>
                <c:pt idx="41">
                  <c:v>-20.010000000000002</c:v>
                </c:pt>
                <c:pt idx="42">
                  <c:v>-20.23</c:v>
                </c:pt>
                <c:pt idx="43">
                  <c:v>-20.27</c:v>
                </c:pt>
                <c:pt idx="44">
                  <c:v>-20.27</c:v>
                </c:pt>
                <c:pt idx="45">
                  <c:v>-20.27</c:v>
                </c:pt>
                <c:pt idx="46">
                  <c:v>-20.54</c:v>
                </c:pt>
                <c:pt idx="47">
                  <c:v>-20.57</c:v>
                </c:pt>
                <c:pt idx="48">
                  <c:v>-20.59</c:v>
                </c:pt>
                <c:pt idx="49">
                  <c:v>-20.65</c:v>
                </c:pt>
                <c:pt idx="50">
                  <c:v>-20.65</c:v>
                </c:pt>
                <c:pt idx="51">
                  <c:v>-20.71</c:v>
                </c:pt>
                <c:pt idx="52">
                  <c:v>-20.79</c:v>
                </c:pt>
                <c:pt idx="53">
                  <c:v>-20.81</c:v>
                </c:pt>
                <c:pt idx="54">
                  <c:v>-20.91</c:v>
                </c:pt>
                <c:pt idx="55">
                  <c:v>-20.91</c:v>
                </c:pt>
                <c:pt idx="56">
                  <c:v>-20.96</c:v>
                </c:pt>
                <c:pt idx="57">
                  <c:v>-20.98</c:v>
                </c:pt>
                <c:pt idx="58">
                  <c:v>-21</c:v>
                </c:pt>
                <c:pt idx="59">
                  <c:v>-21.02</c:v>
                </c:pt>
                <c:pt idx="60">
                  <c:v>-21.05</c:v>
                </c:pt>
                <c:pt idx="61">
                  <c:v>-21.1</c:v>
                </c:pt>
                <c:pt idx="62">
                  <c:v>-21.1</c:v>
                </c:pt>
                <c:pt idx="63">
                  <c:v>-21.1</c:v>
                </c:pt>
                <c:pt idx="64">
                  <c:v>-21.17</c:v>
                </c:pt>
                <c:pt idx="65">
                  <c:v>-21.17</c:v>
                </c:pt>
                <c:pt idx="66">
                  <c:v>-21.23</c:v>
                </c:pt>
                <c:pt idx="67">
                  <c:v>-21.25</c:v>
                </c:pt>
                <c:pt idx="68">
                  <c:v>-21.27</c:v>
                </c:pt>
                <c:pt idx="69">
                  <c:v>-21.3</c:v>
                </c:pt>
                <c:pt idx="70">
                  <c:v>-21.3</c:v>
                </c:pt>
                <c:pt idx="71">
                  <c:v>-21.32</c:v>
                </c:pt>
                <c:pt idx="72">
                  <c:v>-21.39</c:v>
                </c:pt>
                <c:pt idx="73">
                  <c:v>-21.45</c:v>
                </c:pt>
                <c:pt idx="74">
                  <c:v>-21.48</c:v>
                </c:pt>
                <c:pt idx="75">
                  <c:v>-21.56</c:v>
                </c:pt>
                <c:pt idx="76">
                  <c:v>-21.63</c:v>
                </c:pt>
                <c:pt idx="77">
                  <c:v>-21.63</c:v>
                </c:pt>
                <c:pt idx="78">
                  <c:v>-21.69</c:v>
                </c:pt>
                <c:pt idx="79">
                  <c:v>-21.8</c:v>
                </c:pt>
                <c:pt idx="80">
                  <c:v>-21.87</c:v>
                </c:pt>
                <c:pt idx="81">
                  <c:v>-21.87</c:v>
                </c:pt>
                <c:pt idx="82">
                  <c:v>-21.91</c:v>
                </c:pt>
                <c:pt idx="83">
                  <c:v>-21.95</c:v>
                </c:pt>
                <c:pt idx="84">
                  <c:v>-21.96</c:v>
                </c:pt>
                <c:pt idx="85">
                  <c:v>-22.06</c:v>
                </c:pt>
                <c:pt idx="86">
                  <c:v>-22.11</c:v>
                </c:pt>
                <c:pt idx="87">
                  <c:v>-22.14</c:v>
                </c:pt>
                <c:pt idx="88">
                  <c:v>-22.16</c:v>
                </c:pt>
                <c:pt idx="89">
                  <c:v>-22.16</c:v>
                </c:pt>
                <c:pt idx="90">
                  <c:v>-22.16</c:v>
                </c:pt>
                <c:pt idx="91">
                  <c:v>-22.25</c:v>
                </c:pt>
                <c:pt idx="92">
                  <c:v>-22.25</c:v>
                </c:pt>
                <c:pt idx="93">
                  <c:v>-22.28</c:v>
                </c:pt>
                <c:pt idx="94">
                  <c:v>-22.32</c:v>
                </c:pt>
                <c:pt idx="95">
                  <c:v>-22.39</c:v>
                </c:pt>
                <c:pt idx="96">
                  <c:v>-22.39</c:v>
                </c:pt>
                <c:pt idx="97">
                  <c:v>-22.42</c:v>
                </c:pt>
                <c:pt idx="98">
                  <c:v>-22.46</c:v>
                </c:pt>
                <c:pt idx="99">
                  <c:v>-22.47</c:v>
                </c:pt>
                <c:pt idx="100">
                  <c:v>-22.5</c:v>
                </c:pt>
                <c:pt idx="101">
                  <c:v>-22.53</c:v>
                </c:pt>
                <c:pt idx="102">
                  <c:v>-22.63</c:v>
                </c:pt>
                <c:pt idx="103">
                  <c:v>-22.66</c:v>
                </c:pt>
                <c:pt idx="104">
                  <c:v>-22.66</c:v>
                </c:pt>
                <c:pt idx="105">
                  <c:v>-22.79</c:v>
                </c:pt>
                <c:pt idx="106">
                  <c:v>-22.86</c:v>
                </c:pt>
                <c:pt idx="107">
                  <c:v>-22.86</c:v>
                </c:pt>
                <c:pt idx="108">
                  <c:v>-22.9</c:v>
                </c:pt>
                <c:pt idx="109">
                  <c:v>-22.98</c:v>
                </c:pt>
                <c:pt idx="110">
                  <c:v>-23.03</c:v>
                </c:pt>
                <c:pt idx="111">
                  <c:v>-23.05</c:v>
                </c:pt>
                <c:pt idx="112">
                  <c:v>-23.05</c:v>
                </c:pt>
                <c:pt idx="113">
                  <c:v>-23.11</c:v>
                </c:pt>
                <c:pt idx="114">
                  <c:v>-23.17</c:v>
                </c:pt>
                <c:pt idx="115">
                  <c:v>-23.28</c:v>
                </c:pt>
                <c:pt idx="116">
                  <c:v>-23.35</c:v>
                </c:pt>
                <c:pt idx="117">
                  <c:v>-23.37</c:v>
                </c:pt>
                <c:pt idx="118">
                  <c:v>-23.42</c:v>
                </c:pt>
                <c:pt idx="119">
                  <c:v>-23.5</c:v>
                </c:pt>
                <c:pt idx="120">
                  <c:v>-23.57</c:v>
                </c:pt>
                <c:pt idx="121">
                  <c:v>-23.59</c:v>
                </c:pt>
                <c:pt idx="122">
                  <c:v>-23.64</c:v>
                </c:pt>
                <c:pt idx="123">
                  <c:v>-23.93</c:v>
                </c:pt>
                <c:pt idx="124">
                  <c:v>-24.47</c:v>
                </c:pt>
                <c:pt idx="125">
                  <c:v>-24.58</c:v>
                </c:pt>
              </c:numCache>
            </c:numRef>
          </c:xVal>
          <c:yVal>
            <c:numRef>
              <c:f>b932_2!$D$9:$D$134</c:f>
              <c:numCache>
                <c:formatCode>0.00E+00</c:formatCode>
                <c:ptCount val="126"/>
                <c:pt idx="0">
                  <c:v>107.87915305900043</c:v>
                </c:pt>
                <c:pt idx="1">
                  <c:v>168.35251790095023</c:v>
                </c:pt>
                <c:pt idx="2">
                  <c:v>228.55110251897906</c:v>
                </c:pt>
                <c:pt idx="3">
                  <c:v>292.2265529250169</c:v>
                </c:pt>
                <c:pt idx="4">
                  <c:v>355.03999781969293</c:v>
                </c:pt>
                <c:pt idx="5">
                  <c:v>416.71636754243792</c:v>
                </c:pt>
                <c:pt idx="6">
                  <c:v>483.53937108901198</c:v>
                </c:pt>
                <c:pt idx="7">
                  <c:v>548.93019763056986</c:v>
                </c:pt>
                <c:pt idx="8">
                  <c:v>615.83250421770879</c:v>
                </c:pt>
                <c:pt idx="9">
                  <c:v>682.00939064219472</c:v>
                </c:pt>
                <c:pt idx="10">
                  <c:v>747.40288240653183</c:v>
                </c:pt>
                <c:pt idx="11">
                  <c:v>811.09097401838267</c:v>
                </c:pt>
                <c:pt idx="12">
                  <c:v>880.73620692224119</c:v>
                </c:pt>
                <c:pt idx="13">
                  <c:v>951.19625782955382</c:v>
                </c:pt>
                <c:pt idx="14">
                  <c:v>1017.5271376004429</c:v>
                </c:pt>
                <c:pt idx="15">
                  <c:v>1081.6977845500649</c:v>
                </c:pt>
                <c:pt idx="16">
                  <c:v>1151.5255979043429</c:v>
                </c:pt>
                <c:pt idx="17">
                  <c:v>1216.6483686825084</c:v>
                </c:pt>
                <c:pt idx="18">
                  <c:v>1290.6356912830322</c:v>
                </c:pt>
                <c:pt idx="19">
                  <c:v>1362.8539491267293</c:v>
                </c:pt>
                <c:pt idx="20">
                  <c:v>1435.6727483857733</c:v>
                </c:pt>
                <c:pt idx="21">
                  <c:v>1503.5657794892218</c:v>
                </c:pt>
                <c:pt idx="22">
                  <c:v>1578.8766768080086</c:v>
                </c:pt>
                <c:pt idx="23">
                  <c:v>1657.1033405074904</c:v>
                </c:pt>
                <c:pt idx="24">
                  <c:v>1734.2646102878632</c:v>
                </c:pt>
                <c:pt idx="25">
                  <c:v>1812.9303336789976</c:v>
                </c:pt>
                <c:pt idx="26">
                  <c:v>1886.5485018936779</c:v>
                </c:pt>
                <c:pt idx="27">
                  <c:v>1965.9347395076893</c:v>
                </c:pt>
                <c:pt idx="28">
                  <c:v>2043.604711192793</c:v>
                </c:pt>
                <c:pt idx="29">
                  <c:v>2125.4174945268696</c:v>
                </c:pt>
                <c:pt idx="30">
                  <c:v>2206.3421329882408</c:v>
                </c:pt>
                <c:pt idx="31">
                  <c:v>2289.866407290162</c:v>
                </c:pt>
                <c:pt idx="32">
                  <c:v>2372.4751867763016</c:v>
                </c:pt>
                <c:pt idx="33">
                  <c:v>2456.3965988873656</c:v>
                </c:pt>
                <c:pt idx="34">
                  <c:v>2544.0277381255737</c:v>
                </c:pt>
                <c:pt idx="35">
                  <c:v>2624.960981422742</c:v>
                </c:pt>
                <c:pt idx="36">
                  <c:v>2710.0391054227284</c:v>
                </c:pt>
                <c:pt idx="37">
                  <c:v>2798.5882015395164</c:v>
                </c:pt>
                <c:pt idx="38">
                  <c:v>2888.6663211875048</c:v>
                </c:pt>
                <c:pt idx="39">
                  <c:v>2981.3629539480812</c:v>
                </c:pt>
                <c:pt idx="40">
                  <c:v>3074.0949423542274</c:v>
                </c:pt>
                <c:pt idx="41">
                  <c:v>3164.1707966017411</c:v>
                </c:pt>
                <c:pt idx="42">
                  <c:v>3247.7467866661327</c:v>
                </c:pt>
                <c:pt idx="43">
                  <c:v>3342.5656611937593</c:v>
                </c:pt>
                <c:pt idx="44">
                  <c:v>3440.9493425152391</c:v>
                </c:pt>
                <c:pt idx="45">
                  <c:v>3540.5552126097391</c:v>
                </c:pt>
                <c:pt idx="46">
                  <c:v>3624.4712267337313</c:v>
                </c:pt>
                <c:pt idx="47">
                  <c:v>3724.6281642722024</c:v>
                </c:pt>
                <c:pt idx="48">
                  <c:v>3826.7533346828</c:v>
                </c:pt>
                <c:pt idx="49">
                  <c:v>3927.4994390895654</c:v>
                </c:pt>
                <c:pt idx="50">
                  <c:v>4033.7019113084066</c:v>
                </c:pt>
                <c:pt idx="51">
                  <c:v>4137.172636481856</c:v>
                </c:pt>
                <c:pt idx="52">
                  <c:v>4240.5797089299185</c:v>
                </c:pt>
                <c:pt idx="53">
                  <c:v>4349.7296691087868</c:v>
                </c:pt>
                <c:pt idx="54">
                  <c:v>4454.4783877252985</c:v>
                </c:pt>
                <c:pt idx="55">
                  <c:v>4568.2131943918066</c:v>
                </c:pt>
                <c:pt idx="56">
                  <c:v>4679.7853155032763</c:v>
                </c:pt>
                <c:pt idx="57">
                  <c:v>4795.3019307527657</c:v>
                </c:pt>
                <c:pt idx="58">
                  <c:v>4912.5415910370102</c:v>
                </c:pt>
                <c:pt idx="59">
                  <c:v>5031.5563751232075</c:v>
                </c:pt>
                <c:pt idx="60">
                  <c:v>5151.610071174794</c:v>
                </c:pt>
                <c:pt idx="61">
                  <c:v>5271.9286779475033</c:v>
                </c:pt>
                <c:pt idx="62">
                  <c:v>5398.2016723602701</c:v>
                </c:pt>
                <c:pt idx="63">
                  <c:v>5526.4951202119446</c:v>
                </c:pt>
                <c:pt idx="64">
                  <c:v>5651.1566575722745</c:v>
                </c:pt>
                <c:pt idx="65">
                  <c:v>5783.6914011747222</c:v>
                </c:pt>
                <c:pt idx="66">
                  <c:v>5913.4359371517603</c:v>
                </c:pt>
                <c:pt idx="67">
                  <c:v>6048.8050550179814</c:v>
                </c:pt>
                <c:pt idx="68">
                  <c:v>6186.5457272832691</c:v>
                </c:pt>
                <c:pt idx="69">
                  <c:v>6325.8767337415411</c:v>
                </c:pt>
                <c:pt idx="70">
                  <c:v>6470.352163735236</c:v>
                </c:pt>
                <c:pt idx="71">
                  <c:v>6615.7382001901251</c:v>
                </c:pt>
                <c:pt idx="72">
                  <c:v>6759.4231264699401</c:v>
                </c:pt>
                <c:pt idx="73">
                  <c:v>6906.7213178744196</c:v>
                </c:pt>
                <c:pt idx="74">
                  <c:v>7059.6575407992204</c:v>
                </c:pt>
                <c:pt idx="75">
                  <c:v>7210.9267475757943</c:v>
                </c:pt>
                <c:pt idx="76">
                  <c:v>7366.1620985071067</c:v>
                </c:pt>
                <c:pt idx="77">
                  <c:v>7531.4910368219935</c:v>
                </c:pt>
                <c:pt idx="78">
                  <c:v>7694.3745402228642</c:v>
                </c:pt>
                <c:pt idx="79">
                  <c:v>7855.610254118852</c:v>
                </c:pt>
                <c:pt idx="80">
                  <c:v>8024.4749160491765</c:v>
                </c:pt>
                <c:pt idx="81">
                  <c:v>8204.6660818442488</c:v>
                </c:pt>
                <c:pt idx="82">
                  <c:v>8384.7063178824774</c:v>
                </c:pt>
                <c:pt idx="83">
                  <c:v>8569.0216341208634</c:v>
                </c:pt>
                <c:pt idx="84">
                  <c:v>8761.1409507032731</c:v>
                </c:pt>
                <c:pt idx="85">
                  <c:v>8947.9197042357737</c:v>
                </c:pt>
                <c:pt idx="86">
                  <c:v>9145.1628458912855</c:v>
                </c:pt>
                <c:pt idx="87">
                  <c:v>9349.9327602061549</c:v>
                </c:pt>
                <c:pt idx="88">
                  <c:v>9561.4047644982347</c:v>
                </c:pt>
                <c:pt idx="89">
                  <c:v>9781.09438174344</c:v>
                </c:pt>
                <c:pt idx="90">
                  <c:v>10006.973246250711</c:v>
                </c:pt>
                <c:pt idx="91">
                  <c:v>10228.573149175112</c:v>
                </c:pt>
                <c:pt idx="92">
                  <c:v>10467.939265693212</c:v>
                </c:pt>
                <c:pt idx="93">
                  <c:v>10710.9835638676</c:v>
                </c:pt>
                <c:pt idx="94">
                  <c:v>10960.569895319662</c:v>
                </c:pt>
                <c:pt idx="95">
                  <c:v>11214.593753856903</c:v>
                </c:pt>
                <c:pt idx="96">
                  <c:v>11486.422139128341</c:v>
                </c:pt>
                <c:pt idx="97">
                  <c:v>11763.910611971294</c:v>
                </c:pt>
                <c:pt idx="98">
                  <c:v>12050.273710662404</c:v>
                </c:pt>
                <c:pt idx="99">
                  <c:v>12351.560458241394</c:v>
                </c:pt>
                <c:pt idx="100">
                  <c:v>12662.045184153216</c:v>
                </c:pt>
                <c:pt idx="101">
                  <c:v>12985.325677252184</c:v>
                </c:pt>
                <c:pt idx="102">
                  <c:v>13312.797749772271</c:v>
                </c:pt>
                <c:pt idx="103">
                  <c:v>13664.987937584512</c:v>
                </c:pt>
                <c:pt idx="104">
                  <c:v>14037.993304825737</c:v>
                </c:pt>
                <c:pt idx="105">
                  <c:v>14410.32419087846</c:v>
                </c:pt>
                <c:pt idx="106">
                  <c:v>14811.064265875086</c:v>
                </c:pt>
                <c:pt idx="107">
                  <c:v>15244.584406622957</c:v>
                </c:pt>
                <c:pt idx="108">
                  <c:v>15696.747489901478</c:v>
                </c:pt>
                <c:pt idx="109">
                  <c:v>16170.290542065277</c:v>
                </c:pt>
                <c:pt idx="110">
                  <c:v>16679.737652810622</c:v>
                </c:pt>
                <c:pt idx="111">
                  <c:v>17229.679801770759</c:v>
                </c:pt>
                <c:pt idx="112">
                  <c:v>17823.890078604105</c:v>
                </c:pt>
                <c:pt idx="113">
                  <c:v>18455.780440262803</c:v>
                </c:pt>
                <c:pt idx="114">
                  <c:v>19143.329413325682</c:v>
                </c:pt>
                <c:pt idx="115">
                  <c:v>19888.403335701732</c:v>
                </c:pt>
                <c:pt idx="116">
                  <c:v>20720.619699009414</c:v>
                </c:pt>
                <c:pt idx="117">
                  <c:v>21661.370236804094</c:v>
                </c:pt>
                <c:pt idx="118">
                  <c:v>22722.796572383668</c:v>
                </c:pt>
                <c:pt idx="119">
                  <c:v>23943.648749334679</c:v>
                </c:pt>
                <c:pt idx="120">
                  <c:v>25391.90946989294</c:v>
                </c:pt>
                <c:pt idx="121">
                  <c:v>27177.155790290213</c:v>
                </c:pt>
                <c:pt idx="122">
                  <c:v>29473.822035650632</c:v>
                </c:pt>
                <c:pt idx="123">
                  <c:v>32663.096488760169</c:v>
                </c:pt>
                <c:pt idx="124">
                  <c:v>38086.970816218563</c:v>
                </c:pt>
                <c:pt idx="125">
                  <c:v>0</c:v>
                </c:pt>
              </c:numCache>
            </c:numRef>
          </c:yVal>
          <c:smooth val="0"/>
        </c:ser>
        <c:ser>
          <c:idx val="1"/>
          <c:order val="4"/>
          <c:tx>
            <c:v>DeMott B920_2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DeMott!$T$14:$X$14</c:f>
                <c:numCache>
                  <c:formatCode>General</c:formatCode>
                  <c:ptCount val="5"/>
                  <c:pt idx="0">
                    <c:v>201452.27195460812</c:v>
                  </c:pt>
                  <c:pt idx="1">
                    <c:v>2024.9651480709722</c:v>
                  </c:pt>
                  <c:pt idx="2">
                    <c:v>20.354617057017037</c:v>
                  </c:pt>
                  <c:pt idx="3">
                    <c:v>0.20460126730205216</c:v>
                  </c:pt>
                  <c:pt idx="4">
                    <c:v>2.0566183320640968E-3</c:v>
                  </c:pt>
                </c:numCache>
              </c:numRef>
            </c:plus>
            <c:minus>
              <c:numRef>
                <c:f>DeMott!$T$14:$X$14</c:f>
                <c:numCache>
                  <c:formatCode>General</c:formatCode>
                  <c:ptCount val="5"/>
                  <c:pt idx="0">
                    <c:v>201452.27195460812</c:v>
                  </c:pt>
                  <c:pt idx="1">
                    <c:v>2024.9651480709722</c:v>
                  </c:pt>
                  <c:pt idx="2">
                    <c:v>20.354617057017037</c:v>
                  </c:pt>
                  <c:pt idx="3">
                    <c:v>0.20460126730205216</c:v>
                  </c:pt>
                  <c:pt idx="4">
                    <c:v>2.0566183320640968E-3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DeMott!$J$10:$N$10</c:f>
              <c:numCache>
                <c:formatCode>General</c:formatCode>
                <c:ptCount val="5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0</c:v>
                </c:pt>
              </c:numCache>
            </c:numRef>
          </c:xVal>
          <c:yVal>
            <c:numRef>
              <c:f>DeMott!$J$14:$N$14</c:f>
              <c:numCache>
                <c:formatCode>General</c:formatCode>
                <c:ptCount val="5"/>
                <c:pt idx="0">
                  <c:v>9621797.8598276339</c:v>
                </c:pt>
                <c:pt idx="1">
                  <c:v>96716.731655054173</c:v>
                </c:pt>
                <c:pt idx="2">
                  <c:v>972.18070035440803</c:v>
                </c:pt>
                <c:pt idx="3">
                  <c:v>9.7722007140653435</c:v>
                </c:pt>
                <c:pt idx="4">
                  <c:v>9.8228556441375778E-2</c:v>
                </c:pt>
              </c:numCache>
            </c:numRef>
          </c:yVal>
          <c:smooth val="0"/>
        </c:ser>
        <c:ser>
          <c:idx val="2"/>
          <c:order val="5"/>
          <c:tx>
            <c:v>DeMott B928_2</c:v>
          </c:tx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DeMott!$J$10:$N$10</c:f>
              <c:numCache>
                <c:formatCode>General</c:formatCode>
                <c:ptCount val="5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0</c:v>
                </c:pt>
              </c:numCache>
            </c:numRef>
          </c:xVal>
          <c:yVal>
            <c:numRef>
              <c:f>DeMott!$J$31:$N$31</c:f>
              <c:numCache>
                <c:formatCode>General</c:formatCode>
                <c:ptCount val="5"/>
                <c:pt idx="0">
                  <c:v>83024350.234880581</c:v>
                </c:pt>
                <c:pt idx="1">
                  <c:v>834547.13136594894</c:v>
                </c:pt>
                <c:pt idx="2">
                  <c:v>8388.7306856456653</c:v>
                </c:pt>
                <c:pt idx="3">
                  <c:v>84.322142958077634</c:v>
                </c:pt>
                <c:pt idx="4">
                  <c:v>0.8475923306501072</c:v>
                </c:pt>
              </c:numCache>
            </c:numRef>
          </c:yVal>
          <c:smooth val="0"/>
        </c:ser>
        <c:ser>
          <c:idx val="3"/>
          <c:order val="6"/>
          <c:tx>
            <c:v>DeMott B931_2</c:v>
          </c:tx>
          <c:spPr>
            <a:ln w="25400" cap="rnd">
              <a:solidFill>
                <a:srgbClr val="36929E"/>
              </a:solidFill>
              <a:round/>
            </a:ln>
            <a:effectLst/>
          </c:spPr>
          <c:marker>
            <c:symbol val="none"/>
          </c:marker>
          <c:xVal>
            <c:numRef>
              <c:f>DeMott!$J$10:$N$10</c:f>
              <c:numCache>
                <c:formatCode>General</c:formatCode>
                <c:ptCount val="5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0</c:v>
                </c:pt>
              </c:numCache>
            </c:numRef>
          </c:xVal>
          <c:yVal>
            <c:numRef>
              <c:f>DeMott!$J$38:$N$38</c:f>
              <c:numCache>
                <c:formatCode>General</c:formatCode>
                <c:ptCount val="5"/>
                <c:pt idx="0">
                  <c:v>43001731.629309624</c:v>
                </c:pt>
                <c:pt idx="1">
                  <c:v>432246.34307263436</c:v>
                </c:pt>
                <c:pt idx="2">
                  <c:v>4344.8692417846578</c:v>
                </c:pt>
                <c:pt idx="3">
                  <c:v>43.673911950330009</c:v>
                </c:pt>
                <c:pt idx="4">
                  <c:v>0.43900298925030667</c:v>
                </c:pt>
              </c:numCache>
            </c:numRef>
          </c:yVal>
          <c:smooth val="0"/>
        </c:ser>
        <c:ser>
          <c:idx val="4"/>
          <c:order val="7"/>
          <c:tx>
            <c:v>DeMott B932_2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DeMott!$J$10:$N$10</c:f>
              <c:numCache>
                <c:formatCode>General</c:formatCode>
                <c:ptCount val="5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0</c:v>
                </c:pt>
              </c:numCache>
            </c:numRef>
          </c:xVal>
          <c:yVal>
            <c:numRef>
              <c:f>DeMott!$J$39:$N$39</c:f>
              <c:numCache>
                <c:formatCode>General</c:formatCode>
                <c:ptCount val="5"/>
                <c:pt idx="0">
                  <c:v>36966960.183076508</c:v>
                </c:pt>
                <c:pt idx="1">
                  <c:v>371585.81173869426</c:v>
                </c:pt>
                <c:pt idx="2">
                  <c:v>3735.1195446336928</c:v>
                </c:pt>
                <c:pt idx="3">
                  <c:v>37.544808149228444</c:v>
                </c:pt>
                <c:pt idx="4">
                  <c:v>0.37739424457982446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224664"/>
        <c:axId val="428225056"/>
      </c:scatterChart>
      <c:valAx>
        <c:axId val="428224664"/>
        <c:scaling>
          <c:orientation val="minMax"/>
          <c:max val="-10"/>
          <c:min val="-2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47251313340809425"/>
              <c:y val="0.9358072177312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8225056"/>
        <c:crosses val="autoZero"/>
        <c:crossBetween val="midCat"/>
        <c:majorUnit val="5"/>
      </c:valAx>
      <c:valAx>
        <c:axId val="428225056"/>
        <c:scaling>
          <c:logBase val="10"/>
          <c:orientation val="minMax"/>
          <c:max val="1000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INP per standard</a:t>
                </a:r>
                <a:r>
                  <a:rPr lang="en-GB" sz="10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cubic metre of air</a:t>
                </a:r>
                <a:endParaRPr lang="en-GB" sz="105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891950336223282E-2"/>
              <c:y val="0.19897439108911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8224664"/>
        <c:crossesAt val="-35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6230650799941702"/>
          <c:y val="8.8125950682843304E-2"/>
          <c:w val="0.12038441082979802"/>
          <c:h val="0.28261068799932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0749427598146"/>
          <c:y val="2.8534376775100703E-2"/>
          <c:w val="0.82547666648051976"/>
          <c:h val="0.838060726109427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5E92D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b924_6!$K$9:$K$105</c:f>
                <c:numCache>
                  <c:formatCode>General</c:formatCode>
                  <c:ptCount val="97"/>
                  <c:pt idx="0">
                    <c:v>472.49552415477797</c:v>
                  </c:pt>
                  <c:pt idx="1">
                    <c:v>671.16752757669099</c:v>
                  </c:pt>
                  <c:pt idx="2">
                    <c:v>836.96348724757138</c:v>
                  </c:pt>
                  <c:pt idx="3">
                    <c:v>956.44514548108998</c:v>
                  </c:pt>
                  <c:pt idx="4">
                    <c:v>1164.0643041937296</c:v>
                  </c:pt>
                  <c:pt idx="5">
                    <c:v>1306.327239664141</c:v>
                  </c:pt>
                  <c:pt idx="6">
                    <c:v>1512.0362151021727</c:v>
                  </c:pt>
                  <c:pt idx="7">
                    <c:v>1684.9074739161599</c:v>
                  </c:pt>
                  <c:pt idx="8">
                    <c:v>1912.4804258936299</c:v>
                  </c:pt>
                  <c:pt idx="9">
                    <c:v>2205.5304038424702</c:v>
                  </c:pt>
                  <c:pt idx="10">
                    <c:v>2416.6228672107204</c:v>
                  </c:pt>
                  <c:pt idx="11">
                    <c:v>2676.9269303399547</c:v>
                  </c:pt>
                  <c:pt idx="12">
                    <c:v>2809.3173534178845</c:v>
                  </c:pt>
                  <c:pt idx="13">
                    <c:v>2970.4472558709494</c:v>
                  </c:pt>
                  <c:pt idx="14">
                    <c:v>3362.3934328217661</c:v>
                  </c:pt>
                  <c:pt idx="15">
                    <c:v>3595.9309214371774</c:v>
                  </c:pt>
                  <c:pt idx="16">
                    <c:v>3864.2983384317049</c:v>
                  </c:pt>
                  <c:pt idx="17">
                    <c:v>4167.5717568544806</c:v>
                  </c:pt>
                  <c:pt idx="18">
                    <c:v>4510.5267652304237</c:v>
                  </c:pt>
                  <c:pt idx="19">
                    <c:v>4895.1406153439893</c:v>
                  </c:pt>
                  <c:pt idx="20">
                    <c:v>5326.4349605660955</c:v>
                  </c:pt>
                  <c:pt idx="21">
                    <c:v>5455.3553214548338</c:v>
                  </c:pt>
                  <c:pt idx="22">
                    <c:v>5957.5257096494088</c:v>
                  </c:pt>
                  <c:pt idx="23">
                    <c:v>6516.3165370923707</c:v>
                  </c:pt>
                  <c:pt idx="24">
                    <c:v>6700.5076710082021</c:v>
                  </c:pt>
                  <c:pt idx="25">
                    <c:v>7339.0743806168875</c:v>
                  </c:pt>
                  <c:pt idx="26">
                    <c:v>7553.9431532005792</c:v>
                  </c:pt>
                  <c:pt idx="27">
                    <c:v>8277.2368149956346</c:v>
                  </c:pt>
                  <c:pt idx="28">
                    <c:v>9065.350821582073</c:v>
                  </c:pt>
                  <c:pt idx="29">
                    <c:v>9921.0943646878022</c:v>
                  </c:pt>
                  <c:pt idx="30">
                    <c:v>10179.450120478026</c:v>
                  </c:pt>
                  <c:pt idx="31">
                    <c:v>11103.399297549971</c:v>
                  </c:pt>
                  <c:pt idx="32">
                    <c:v>12079.778758525274</c:v>
                  </c:pt>
                  <c:pt idx="33">
                    <c:v>13094.24617867182</c:v>
                  </c:pt>
                  <c:pt idx="34">
                    <c:v>15048.384469289798</c:v>
                  </c:pt>
                  <c:pt idx="35">
                    <c:v>16141.448688028433</c:v>
                  </c:pt>
                  <c:pt idx="36">
                    <c:v>18285.865362793658</c:v>
                  </c:pt>
                  <c:pt idx="37">
                    <c:v>20485.463655066967</c:v>
                  </c:pt>
                  <c:pt idx="38">
                    <c:v>24029.32955017226</c:v>
                  </c:pt>
                  <c:pt idx="39">
                    <c:v>29224.889137021979</c:v>
                  </c:pt>
                  <c:pt idx="40">
                    <c:v>38345.649919867057</c:v>
                  </c:pt>
                  <c:pt idx="41">
                    <c:v>63768.547598764148</c:v>
                  </c:pt>
                  <c:pt idx="42">
                    <c:v>0</c:v>
                  </c:pt>
                </c:numCache>
              </c:numRef>
            </c:plus>
            <c:minus>
              <c:numRef>
                <c:f>b924_6!$J$9:$J$105</c:f>
                <c:numCache>
                  <c:formatCode>General</c:formatCode>
                  <c:ptCount val="97"/>
                  <c:pt idx="0">
                    <c:v>467.93868190144326</c:v>
                  </c:pt>
                  <c:pt idx="1">
                    <c:v>547.35010712399333</c:v>
                  </c:pt>
                  <c:pt idx="2">
                    <c:v>646.20541198338037</c:v>
                  </c:pt>
                  <c:pt idx="3">
                    <c:v>775.48240080300559</c:v>
                  </c:pt>
                  <c:pt idx="4">
                    <c:v>905.46804449254535</c:v>
                  </c:pt>
                  <c:pt idx="5">
                    <c:v>1064.1052847080841</c:v>
                  </c:pt>
                  <c:pt idx="6">
                    <c:v>1231.9572620994375</c:v>
                  </c:pt>
                  <c:pt idx="7">
                    <c:v>1371.9039750490438</c:v>
                  </c:pt>
                  <c:pt idx="8">
                    <c:v>1538.4453617698564</c:v>
                  </c:pt>
                  <c:pt idx="9">
                    <c:v>1748.490977063431</c:v>
                  </c:pt>
                  <c:pt idx="10">
                    <c:v>1946.0047918462124</c:v>
                  </c:pt>
                  <c:pt idx="11">
                    <c:v>2131.1392043204082</c:v>
                  </c:pt>
                  <c:pt idx="12">
                    <c:v>2390.2660017360918</c:v>
                  </c:pt>
                  <c:pt idx="13">
                    <c:v>2650.0488396270753</c:v>
                  </c:pt>
                  <c:pt idx="14">
                    <c:v>2796.2213042728099</c:v>
                  </c:pt>
                  <c:pt idx="15">
                    <c:v>3040.435015609145</c:v>
                  </c:pt>
                  <c:pt idx="16">
                    <c:v>3281.5564855363009</c:v>
                  </c:pt>
                  <c:pt idx="17">
                    <c:v>3656.3741108220356</c:v>
                  </c:pt>
                  <c:pt idx="18">
                    <c:v>3897.8957083892506</c:v>
                  </c:pt>
                  <c:pt idx="19">
                    <c:v>4135.5935934441659</c:v>
                  </c:pt>
                  <c:pt idx="20">
                    <c:v>4540.8593939277898</c:v>
                  </c:pt>
                  <c:pt idx="21">
                    <c:v>4782.0581240644606</c:v>
                  </c:pt>
                  <c:pt idx="22">
                    <c:v>5219.5092206241061</c:v>
                  </c:pt>
                  <c:pt idx="23">
                    <c:v>5468.6392173176591</c:v>
                  </c:pt>
                  <c:pt idx="24">
                    <c:v>5721.3152693807497</c:v>
                  </c:pt>
                  <c:pt idx="25">
                    <c:v>6214.3437092051545</c:v>
                  </c:pt>
                  <c:pt idx="26">
                    <c:v>6744.6410951855632</c:v>
                  </c:pt>
                  <c:pt idx="27">
                    <c:v>7046.450556957042</c:v>
                  </c:pt>
                  <c:pt idx="28">
                    <c:v>7655.9332778001517</c:v>
                  </c:pt>
                  <c:pt idx="29">
                    <c:v>8327.9392853052086</c:v>
                  </c:pt>
                  <c:pt idx="30">
                    <c:v>8741.2926401826826</c:v>
                  </c:pt>
                  <c:pt idx="31">
                    <c:v>9558.1833690900621</c:v>
                  </c:pt>
                  <c:pt idx="32">
                    <c:v>10107.78445057058</c:v>
                  </c:pt>
                  <c:pt idx="33">
                    <c:v>11160.541482300088</c:v>
                  </c:pt>
                  <c:pt idx="34">
                    <c:v>11956.829134450936</c:v>
                  </c:pt>
                  <c:pt idx="35">
                    <c:v>12933.115076672111</c:v>
                  </c:pt>
                  <c:pt idx="36">
                    <c:v>14697.615851820259</c:v>
                  </c:pt>
                  <c:pt idx="37">
                    <c:v>15800.247868578437</c:v>
                  </c:pt>
                  <c:pt idx="38">
                    <c:v>18054.037584664307</c:v>
                  </c:pt>
                  <c:pt idx="39">
                    <c:v>20672.596372464093</c:v>
                  </c:pt>
                  <c:pt idx="40">
                    <c:v>25231.555028500559</c:v>
                  </c:pt>
                  <c:pt idx="41">
                    <c:v>32161.684905695063</c:v>
                  </c:pt>
                  <c:pt idx="4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b924_6!$A$9:$A$105</c:f>
              <c:numCache>
                <c:formatCode>General</c:formatCode>
                <c:ptCount val="97"/>
                <c:pt idx="0">
                  <c:v>-10.73</c:v>
                </c:pt>
                <c:pt idx="1">
                  <c:v>-14.9</c:v>
                </c:pt>
                <c:pt idx="2">
                  <c:v>-15.02</c:v>
                </c:pt>
                <c:pt idx="3">
                  <c:v>-15.47</c:v>
                </c:pt>
                <c:pt idx="4">
                  <c:v>-15.69</c:v>
                </c:pt>
                <c:pt idx="5">
                  <c:v>-15.79</c:v>
                </c:pt>
                <c:pt idx="6">
                  <c:v>-15.96</c:v>
                </c:pt>
                <c:pt idx="7">
                  <c:v>-16.18</c:v>
                </c:pt>
                <c:pt idx="8">
                  <c:v>-16.18</c:v>
                </c:pt>
                <c:pt idx="9">
                  <c:v>-16.260000000000002</c:v>
                </c:pt>
                <c:pt idx="10">
                  <c:v>-16.260000000000002</c:v>
                </c:pt>
                <c:pt idx="11">
                  <c:v>-16.28</c:v>
                </c:pt>
                <c:pt idx="12">
                  <c:v>-16.52</c:v>
                </c:pt>
                <c:pt idx="13">
                  <c:v>-16.55</c:v>
                </c:pt>
                <c:pt idx="14">
                  <c:v>-16.55</c:v>
                </c:pt>
                <c:pt idx="15">
                  <c:v>-16.63</c:v>
                </c:pt>
                <c:pt idx="16">
                  <c:v>-16.73</c:v>
                </c:pt>
                <c:pt idx="17">
                  <c:v>-16.96</c:v>
                </c:pt>
                <c:pt idx="18">
                  <c:v>-17.02</c:v>
                </c:pt>
                <c:pt idx="19">
                  <c:v>-17.2</c:v>
                </c:pt>
                <c:pt idx="20">
                  <c:v>-17.25</c:v>
                </c:pt>
                <c:pt idx="21">
                  <c:v>-17.27</c:v>
                </c:pt>
                <c:pt idx="22">
                  <c:v>-17.27</c:v>
                </c:pt>
                <c:pt idx="23">
                  <c:v>-17.510000000000002</c:v>
                </c:pt>
                <c:pt idx="24">
                  <c:v>-17.670000000000002</c:v>
                </c:pt>
                <c:pt idx="25">
                  <c:v>-17.690000000000001</c:v>
                </c:pt>
                <c:pt idx="26">
                  <c:v>-17.850000000000001</c:v>
                </c:pt>
                <c:pt idx="27">
                  <c:v>-17.95</c:v>
                </c:pt>
                <c:pt idx="28">
                  <c:v>-17.97</c:v>
                </c:pt>
                <c:pt idx="29">
                  <c:v>-18.11</c:v>
                </c:pt>
                <c:pt idx="30">
                  <c:v>-18.170000000000002</c:v>
                </c:pt>
                <c:pt idx="31">
                  <c:v>-18.23</c:v>
                </c:pt>
                <c:pt idx="32">
                  <c:v>-18.23</c:v>
                </c:pt>
                <c:pt idx="33">
                  <c:v>-18.23</c:v>
                </c:pt>
                <c:pt idx="34">
                  <c:v>-18.239999999999998</c:v>
                </c:pt>
                <c:pt idx="35">
                  <c:v>-18.32</c:v>
                </c:pt>
                <c:pt idx="36">
                  <c:v>-18.7</c:v>
                </c:pt>
                <c:pt idx="37">
                  <c:v>-18.72</c:v>
                </c:pt>
                <c:pt idx="38">
                  <c:v>-19.07</c:v>
                </c:pt>
                <c:pt idx="39">
                  <c:v>-19.07</c:v>
                </c:pt>
                <c:pt idx="40">
                  <c:v>-19.25</c:v>
                </c:pt>
                <c:pt idx="41">
                  <c:v>-19.29</c:v>
                </c:pt>
                <c:pt idx="42">
                  <c:v>-19.59</c:v>
                </c:pt>
              </c:numCache>
            </c:numRef>
          </c:xVal>
          <c:yVal>
            <c:numRef>
              <c:f>b924_6!$D$9:$D$105</c:f>
              <c:numCache>
                <c:formatCode>0.00E+00</c:formatCode>
                <c:ptCount val="97"/>
                <c:pt idx="0">
                  <c:v>925.35611027050072</c:v>
                </c:pt>
                <c:pt idx="1">
                  <c:v>1365.1449962219494</c:v>
                </c:pt>
                <c:pt idx="2">
                  <c:v>1860.6703094001562</c:v>
                </c:pt>
                <c:pt idx="3">
                  <c:v>2360.4561829252198</c:v>
                </c:pt>
                <c:pt idx="4">
                  <c:v>2878.442553090807</c:v>
                </c:pt>
                <c:pt idx="5">
                  <c:v>3413.5484377632497</c:v>
                </c:pt>
                <c:pt idx="6">
                  <c:v>3961.1041186790471</c:v>
                </c:pt>
                <c:pt idx="7">
                  <c:v>4522.2061351946049</c:v>
                </c:pt>
                <c:pt idx="8">
                  <c:v>5107.0224124965598</c:v>
                </c:pt>
                <c:pt idx="9">
                  <c:v>5706.5201784887813</c:v>
                </c:pt>
                <c:pt idx="10">
                  <c:v>6327.3306649603874</c:v>
                </c:pt>
                <c:pt idx="11">
                  <c:v>6967.1454590905159</c:v>
                </c:pt>
                <c:pt idx="12">
                  <c:v>7619.7738082259229</c:v>
                </c:pt>
                <c:pt idx="13">
                  <c:v>8302.5615307279131</c:v>
                </c:pt>
                <c:pt idx="14">
                  <c:v>9010.5200960717575</c:v>
                </c:pt>
                <c:pt idx="15">
                  <c:v>9741.0520010419914</c:v>
                </c:pt>
                <c:pt idx="16">
                  <c:v>10498.351937967145</c:v>
                </c:pt>
                <c:pt idx="17">
                  <c:v>11279.603452248071</c:v>
                </c:pt>
                <c:pt idx="18">
                  <c:v>12100.423948918122</c:v>
                </c:pt>
                <c:pt idx="19">
                  <c:v>12950.426721143162</c:v>
                </c:pt>
                <c:pt idx="20">
                  <c:v>13844.732156855078</c:v>
                </c:pt>
                <c:pt idx="21">
                  <c:v>14782.249986889556</c:v>
                </c:pt>
                <c:pt idx="22">
                  <c:v>15766.579297216265</c:v>
                </c:pt>
                <c:pt idx="23">
                  <c:v>16788.678365465392</c:v>
                </c:pt>
                <c:pt idx="24">
                  <c:v>17870.348920994453</c:v>
                </c:pt>
                <c:pt idx="25">
                  <c:v>19022.327735590832</c:v>
                </c:pt>
                <c:pt idx="26">
                  <c:v>20235.67842974568</c:v>
                </c:pt>
                <c:pt idx="27">
                  <c:v>21531.349534269524</c:v>
                </c:pt>
                <c:pt idx="28">
                  <c:v>22921.960001478932</c:v>
                </c:pt>
                <c:pt idx="29">
                  <c:v>24407.677107889896</c:v>
                </c:pt>
                <c:pt idx="30">
                  <c:v>26018.345299498582</c:v>
                </c:pt>
                <c:pt idx="31">
                  <c:v>27769.513068864871</c:v>
                </c:pt>
                <c:pt idx="32">
                  <c:v>29692.372012895317</c:v>
                </c:pt>
                <c:pt idx="33">
                  <c:v>31817.993959011055</c:v>
                </c:pt>
                <c:pt idx="34">
                  <c:v>34193.517264363894</c:v>
                </c:pt>
                <c:pt idx="35">
                  <c:v>36881.625961527658</c:v>
                </c:pt>
                <c:pt idx="36">
                  <c:v>39961.337313806471</c:v>
                </c:pt>
                <c:pt idx="37">
                  <c:v>43637.919285214099</c:v>
                </c:pt>
                <c:pt idx="38">
                  <c:v>48107.773269119098</c:v>
                </c:pt>
                <c:pt idx="39">
                  <c:v>53911.686840437513</c:v>
                </c:pt>
                <c:pt idx="40">
                  <c:v>62073.733234687068</c:v>
                </c:pt>
                <c:pt idx="41">
                  <c:v>76053.616346478782</c:v>
                </c:pt>
                <c:pt idx="4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119224"/>
        <c:axId val="432119616"/>
      </c:scatterChart>
      <c:valAx>
        <c:axId val="432119224"/>
        <c:scaling>
          <c:orientation val="minMax"/>
          <c:min val="-3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47251313340809425"/>
              <c:y val="0.9358072177312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2119616"/>
        <c:crosses val="autoZero"/>
        <c:crossBetween val="midCat"/>
      </c:valAx>
      <c:valAx>
        <c:axId val="432119616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INP per standard</a:t>
                </a:r>
                <a:r>
                  <a:rPr lang="en-GB" sz="10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cubic metre of air</a:t>
                </a:r>
                <a:endParaRPr lang="en-GB" sz="105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891950336223282E-2"/>
              <c:y val="0.19897439108911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2119224"/>
        <c:crossesAt val="-35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0749427598146"/>
          <c:y val="2.8534376775100703E-2"/>
          <c:w val="0.82547666648051976"/>
          <c:h val="0.838060726109427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5E92D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b924_8!$K$9:$K$105</c:f>
                <c:numCache>
                  <c:formatCode>General</c:formatCode>
                  <c:ptCount val="97"/>
                  <c:pt idx="0">
                    <c:v>418.363366038273</c:v>
                  </c:pt>
                  <c:pt idx="1">
                    <c:v>594.86024499246844</c:v>
                  </c:pt>
                  <c:pt idx="2">
                    <c:v>746.1276602813407</c:v>
                  </c:pt>
                  <c:pt idx="3">
                    <c:v>857.12293896592917</c:v>
                  </c:pt>
                  <c:pt idx="4">
                    <c:v>1047.2027931805685</c:v>
                  </c:pt>
                  <c:pt idx="5">
                    <c:v>1181.7670179432696</c:v>
                  </c:pt>
                  <c:pt idx="6">
                    <c:v>1375.1462986762524</c:v>
                  </c:pt>
                  <c:pt idx="7">
                    <c:v>1540.9081098269444</c:v>
                  </c:pt>
                  <c:pt idx="8">
                    <c:v>1653.7522058260577</c:v>
                  </c:pt>
                  <c:pt idx="9">
                    <c:v>1917.6925885372596</c:v>
                  </c:pt>
                  <c:pt idx="10">
                    <c:v>1989.600029317279</c:v>
                  </c:pt>
                  <c:pt idx="11">
                    <c:v>2216.6479977010158</c:v>
                  </c:pt>
                  <c:pt idx="12">
                    <c:v>2343.8598746750044</c:v>
                  </c:pt>
                  <c:pt idx="13">
                    <c:v>2653.4034626307407</c:v>
                  </c:pt>
                  <c:pt idx="14">
                    <c:v>2844.3927764214609</c:v>
                  </c:pt>
                  <c:pt idx="15">
                    <c:v>3066.0127569653159</c:v>
                  </c:pt>
                  <c:pt idx="16">
                    <c:v>3321.5838606756643</c:v>
                  </c:pt>
                  <c:pt idx="17">
                    <c:v>3399.2870543647623</c:v>
                  </c:pt>
                  <c:pt idx="18">
                    <c:v>3710.2495964775817</c:v>
                  </c:pt>
                  <c:pt idx="19">
                    <c:v>3825.0059287204599</c:v>
                  </c:pt>
                  <c:pt idx="20">
                    <c:v>4202.1468514260932</c:v>
                  </c:pt>
                  <c:pt idx="21">
                    <c:v>4355.7192015408082</c:v>
                  </c:pt>
                  <c:pt idx="22">
                    <c:v>4526.0067059272524</c:v>
                  </c:pt>
                  <c:pt idx="23">
                    <c:v>5005.2898311190802</c:v>
                  </c:pt>
                  <c:pt idx="24">
                    <c:v>5219.2710572653132</c:v>
                  </c:pt>
                  <c:pt idx="25">
                    <c:v>5453.3389144184839</c:v>
                  </c:pt>
                  <c:pt idx="26">
                    <c:v>5704.557668078789</c:v>
                  </c:pt>
                  <c:pt idx="27">
                    <c:v>5975.1401835817733</c:v>
                  </c:pt>
                  <c:pt idx="28">
                    <c:v>6660.6269420035296</c:v>
                  </c:pt>
                  <c:pt idx="29">
                    <c:v>6990.0129250512209</c:v>
                  </c:pt>
                  <c:pt idx="30">
                    <c:v>6907.4517013434752</c:v>
                  </c:pt>
                  <c:pt idx="31">
                    <c:v>7261.1726931750036</c:v>
                  </c:pt>
                  <c:pt idx="32">
                    <c:v>8116.0364363673589</c:v>
                  </c:pt>
                  <c:pt idx="33">
                    <c:v>8537.1673978386225</c:v>
                  </c:pt>
                  <c:pt idx="34">
                    <c:v>8980.4600788041898</c:v>
                  </c:pt>
                  <c:pt idx="35">
                    <c:v>9448.5755544099065</c:v>
                  </c:pt>
                  <c:pt idx="36">
                    <c:v>9940.1089789017442</c:v>
                  </c:pt>
                  <c:pt idx="37">
                    <c:v>10451.266044066688</c:v>
                  </c:pt>
                  <c:pt idx="38">
                    <c:v>10984.866206117178</c:v>
                  </c:pt>
                  <c:pt idx="39">
                    <c:v>11535.627151814364</c:v>
                  </c:pt>
                  <c:pt idx="40">
                    <c:v>12100.93252473923</c:v>
                  </c:pt>
                  <c:pt idx="41">
                    <c:v>12678.805725017566</c:v>
                  </c:pt>
                  <c:pt idx="42">
                    <c:v>14117.514462510415</c:v>
                  </c:pt>
                  <c:pt idx="43">
                    <c:v>14736.734807257386</c:v>
                  </c:pt>
                  <c:pt idx="44">
                    <c:v>15345.063917086465</c:v>
                  </c:pt>
                  <c:pt idx="45">
                    <c:v>16960.546469258941</c:v>
                  </c:pt>
                  <c:pt idx="46">
                    <c:v>18676.524696808632</c:v>
                  </c:pt>
                  <c:pt idx="47">
                    <c:v>20466.064940099906</c:v>
                  </c:pt>
                  <c:pt idx="48">
                    <c:v>20928.49259635224</c:v>
                  </c:pt>
                  <c:pt idx="49">
                    <c:v>24076.310450780435</c:v>
                  </c:pt>
                  <c:pt idx="50">
                    <c:v>27391.805884258007</c:v>
                  </c:pt>
                  <c:pt idx="51">
                    <c:v>30679.934071045027</c:v>
                  </c:pt>
                  <c:pt idx="52">
                    <c:v>37958.551799283734</c:v>
                  </c:pt>
                  <c:pt idx="53">
                    <c:v>47845.839759302711</c:v>
                  </c:pt>
                  <c:pt idx="54">
                    <c:v>77425.206556738543</c:v>
                  </c:pt>
                  <c:pt idx="55">
                    <c:v>0</c:v>
                  </c:pt>
                </c:numCache>
              </c:numRef>
            </c:plus>
            <c:minus>
              <c:numRef>
                <c:f>b924_8!$J$9:$J$105</c:f>
                <c:numCache>
                  <c:formatCode>General</c:formatCode>
                  <c:ptCount val="97"/>
                  <c:pt idx="0">
                    <c:v>436.24339686425077</c:v>
                  </c:pt>
                  <c:pt idx="1">
                    <c:v>521.71940076815633</c:v>
                  </c:pt>
                  <c:pt idx="2">
                    <c:v>609.47994498242633</c:v>
                  </c:pt>
                  <c:pt idx="3">
                    <c:v>727.98031232770677</c:v>
                  </c:pt>
                  <c:pt idx="4">
                    <c:v>842.85014917498404</c:v>
                  </c:pt>
                  <c:pt idx="5">
                    <c:v>981.03500343241399</c:v>
                  </c:pt>
                  <c:pt idx="6">
                    <c:v>1086.0379667295276</c:v>
                  </c:pt>
                  <c:pt idx="7">
                    <c:v>1243.5598068748272</c:v>
                  </c:pt>
                  <c:pt idx="8">
                    <c:v>1382.2562871407754</c:v>
                  </c:pt>
                  <c:pt idx="9">
                    <c:v>1554.5245134746083</c:v>
                  </c:pt>
                  <c:pt idx="10">
                    <c:v>1713.71365617365</c:v>
                  </c:pt>
                  <c:pt idx="11">
                    <c:v>1856.3773241169399</c:v>
                  </c:pt>
                  <c:pt idx="12">
                    <c:v>2058.3895877145042</c:v>
                  </c:pt>
                  <c:pt idx="13">
                    <c:v>2253.0850837793246</c:v>
                  </c:pt>
                  <c:pt idx="14">
                    <c:v>2441.1512049414569</c:v>
                  </c:pt>
                  <c:pt idx="15">
                    <c:v>2618.6465853834561</c:v>
                  </c:pt>
                  <c:pt idx="16">
                    <c:v>2787.6659431276948</c:v>
                  </c:pt>
                  <c:pt idx="17">
                    <c:v>3059.9027452554492</c:v>
                  </c:pt>
                  <c:pt idx="18">
                    <c:v>3212.0691947557139</c:v>
                  </c:pt>
                  <c:pt idx="19">
                    <c:v>3483.5238643613516</c:v>
                  </c:pt>
                  <c:pt idx="20">
                    <c:v>3618.0760434691483</c:v>
                  </c:pt>
                  <c:pt idx="21">
                    <c:v>3885.7144598416326</c:v>
                  </c:pt>
                  <c:pt idx="22">
                    <c:v>4157.1901735214442</c:v>
                  </c:pt>
                  <c:pt idx="23">
                    <c:v>4431.5751628072121</c:v>
                  </c:pt>
                  <c:pt idx="24">
                    <c:v>4709.6250707805384</c:v>
                  </c:pt>
                  <c:pt idx="25">
                    <c:v>4803.4006956003132</c:v>
                  </c:pt>
                  <c:pt idx="26">
                    <c:v>5274.946116834134</c:v>
                  </c:pt>
                  <c:pt idx="27">
                    <c:v>5354.3966636473451</c:v>
                  </c:pt>
                  <c:pt idx="28">
                    <c:v>5637.7672521693412</c:v>
                  </c:pt>
                  <c:pt idx="29">
                    <c:v>6156.879969682318</c:v>
                  </c:pt>
                  <c:pt idx="30">
                    <c:v>6463.0312221058193</c:v>
                  </c:pt>
                  <c:pt idx="31">
                    <c:v>6777.074642764087</c:v>
                  </c:pt>
                  <c:pt idx="32">
                    <c:v>7101.7774938672183</c:v>
                  </c:pt>
                  <c:pt idx="33">
                    <c:v>7435.7082371528195</c:v>
                  </c:pt>
                  <c:pt idx="34">
                    <c:v>7785.4750095723402</c:v>
                  </c:pt>
                  <c:pt idx="35">
                    <c:v>8149.0855008782755</c:v>
                  </c:pt>
                  <c:pt idx="36">
                    <c:v>8534.2379181833076</c:v>
                  </c:pt>
                  <c:pt idx="37">
                    <c:v>9293.5300893293188</c:v>
                  </c:pt>
                  <c:pt idx="38">
                    <c:v>9746.430426845789</c:v>
                  </c:pt>
                  <c:pt idx="39">
                    <c:v>10234.509948722194</c:v>
                  </c:pt>
                  <c:pt idx="40">
                    <c:v>10763.860717580223</c:v>
                  </c:pt>
                  <c:pt idx="41">
                    <c:v>11347.350253887902</c:v>
                  </c:pt>
                  <c:pt idx="42">
                    <c:v>11994.099336672662</c:v>
                  </c:pt>
                  <c:pt idx="43">
                    <c:v>12719.987193245293</c:v>
                  </c:pt>
                  <c:pt idx="44">
                    <c:v>13544.201008558264</c:v>
                  </c:pt>
                  <c:pt idx="45">
                    <c:v>14496.195517528835</c:v>
                  </c:pt>
                  <c:pt idx="46">
                    <c:v>15610.656800919376</c:v>
                  </c:pt>
                  <c:pt idx="47">
                    <c:v>16940.824901687942</c:v>
                  </c:pt>
                  <c:pt idx="48">
                    <c:v>17883.072092023926</c:v>
                  </c:pt>
                  <c:pt idx="49">
                    <c:v>19854.735551638303</c:v>
                  </c:pt>
                  <c:pt idx="50">
                    <c:v>21608.215633797026</c:v>
                  </c:pt>
                  <c:pt idx="51">
                    <c:v>24099.246086545139</c:v>
                  </c:pt>
                  <c:pt idx="52">
                    <c:v>26906.766289168994</c:v>
                  </c:pt>
                  <c:pt idx="53">
                    <c:v>32019.43107524245</c:v>
                  </c:pt>
                  <c:pt idx="54">
                    <c:v>42223.930041223037</c:v>
                  </c:pt>
                  <c:pt idx="5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b924_8!$A$9:$A$105</c:f>
              <c:numCache>
                <c:formatCode>General</c:formatCode>
                <c:ptCount val="97"/>
                <c:pt idx="0">
                  <c:v>-13.12</c:v>
                </c:pt>
                <c:pt idx="1">
                  <c:v>-14.1</c:v>
                </c:pt>
                <c:pt idx="2">
                  <c:v>-14.12</c:v>
                </c:pt>
                <c:pt idx="3">
                  <c:v>-14.47</c:v>
                </c:pt>
                <c:pt idx="4">
                  <c:v>-14.83</c:v>
                </c:pt>
                <c:pt idx="5">
                  <c:v>-14.94</c:v>
                </c:pt>
                <c:pt idx="6">
                  <c:v>-15</c:v>
                </c:pt>
                <c:pt idx="7">
                  <c:v>-15.5</c:v>
                </c:pt>
                <c:pt idx="8">
                  <c:v>-15.5</c:v>
                </c:pt>
                <c:pt idx="9">
                  <c:v>-15.55</c:v>
                </c:pt>
                <c:pt idx="10">
                  <c:v>-15.82</c:v>
                </c:pt>
                <c:pt idx="11">
                  <c:v>-16.02</c:v>
                </c:pt>
                <c:pt idx="12">
                  <c:v>-16.02</c:v>
                </c:pt>
                <c:pt idx="13">
                  <c:v>-16.260000000000002</c:v>
                </c:pt>
                <c:pt idx="14">
                  <c:v>-16.41</c:v>
                </c:pt>
                <c:pt idx="15">
                  <c:v>-16.43</c:v>
                </c:pt>
                <c:pt idx="16">
                  <c:v>-16.45</c:v>
                </c:pt>
                <c:pt idx="17">
                  <c:v>-16.45</c:v>
                </c:pt>
                <c:pt idx="18">
                  <c:v>-16.489999999999998</c:v>
                </c:pt>
                <c:pt idx="19">
                  <c:v>-16.510000000000002</c:v>
                </c:pt>
                <c:pt idx="20">
                  <c:v>-16.55</c:v>
                </c:pt>
                <c:pt idx="21">
                  <c:v>-16.62</c:v>
                </c:pt>
                <c:pt idx="22">
                  <c:v>-16.73</c:v>
                </c:pt>
                <c:pt idx="23">
                  <c:v>-16.73</c:v>
                </c:pt>
                <c:pt idx="24">
                  <c:v>-17.010000000000002</c:v>
                </c:pt>
                <c:pt idx="25">
                  <c:v>-17.010000000000002</c:v>
                </c:pt>
                <c:pt idx="26">
                  <c:v>-17.09</c:v>
                </c:pt>
                <c:pt idx="27">
                  <c:v>-17.09</c:v>
                </c:pt>
                <c:pt idx="28">
                  <c:v>-17.09</c:v>
                </c:pt>
                <c:pt idx="29">
                  <c:v>-17.13</c:v>
                </c:pt>
                <c:pt idx="30">
                  <c:v>-17.23</c:v>
                </c:pt>
                <c:pt idx="31">
                  <c:v>-17.329999999999998</c:v>
                </c:pt>
                <c:pt idx="32">
                  <c:v>-17.329999999999998</c:v>
                </c:pt>
                <c:pt idx="33">
                  <c:v>-17.5</c:v>
                </c:pt>
                <c:pt idx="34">
                  <c:v>-17.5</c:v>
                </c:pt>
                <c:pt idx="35">
                  <c:v>-17.579999999999998</c:v>
                </c:pt>
                <c:pt idx="36">
                  <c:v>-17.59</c:v>
                </c:pt>
                <c:pt idx="37">
                  <c:v>-17.73</c:v>
                </c:pt>
                <c:pt idx="38">
                  <c:v>-17.809999999999999</c:v>
                </c:pt>
                <c:pt idx="39">
                  <c:v>-17.82</c:v>
                </c:pt>
                <c:pt idx="40">
                  <c:v>-17.920000000000002</c:v>
                </c:pt>
                <c:pt idx="41">
                  <c:v>-18.239999999999998</c:v>
                </c:pt>
                <c:pt idx="42">
                  <c:v>-18.34</c:v>
                </c:pt>
                <c:pt idx="43">
                  <c:v>-18.47</c:v>
                </c:pt>
                <c:pt idx="44">
                  <c:v>-18.510000000000002</c:v>
                </c:pt>
                <c:pt idx="45">
                  <c:v>-18.68</c:v>
                </c:pt>
                <c:pt idx="46">
                  <c:v>-18.7</c:v>
                </c:pt>
                <c:pt idx="47">
                  <c:v>-19.170000000000002</c:v>
                </c:pt>
                <c:pt idx="48">
                  <c:v>-19.2</c:v>
                </c:pt>
                <c:pt idx="49">
                  <c:v>-19.32</c:v>
                </c:pt>
                <c:pt idx="50">
                  <c:v>-19.46</c:v>
                </c:pt>
                <c:pt idx="51">
                  <c:v>-19.48</c:v>
                </c:pt>
                <c:pt idx="52">
                  <c:v>-19.77</c:v>
                </c:pt>
                <c:pt idx="53">
                  <c:v>-19.95</c:v>
                </c:pt>
                <c:pt idx="54">
                  <c:v>-20.07</c:v>
                </c:pt>
                <c:pt idx="55">
                  <c:v>-20.170000000000002</c:v>
                </c:pt>
              </c:numCache>
            </c:numRef>
          </c:xVal>
          <c:yVal>
            <c:numRef>
              <c:f>b924_8!$D$9:$D$105</c:f>
              <c:numCache>
                <c:formatCode>0.00E+00</c:formatCode>
                <c:ptCount val="97"/>
                <c:pt idx="0">
                  <c:v>854.76701430145749</c:v>
                </c:pt>
                <c:pt idx="1">
                  <c:v>1297.3000471177638</c:v>
                </c:pt>
                <c:pt idx="2">
                  <c:v>1764.5138824867438</c:v>
                </c:pt>
                <c:pt idx="3">
                  <c:v>2233.5202602250574</c:v>
                </c:pt>
                <c:pt idx="4">
                  <c:v>2710.5055360272759</c:v>
                </c:pt>
                <c:pt idx="5">
                  <c:v>3202.9791055170367</c:v>
                </c:pt>
                <c:pt idx="6">
                  <c:v>3706.7400981269075</c:v>
                </c:pt>
                <c:pt idx="7">
                  <c:v>4207.3869918622295</c:v>
                </c:pt>
                <c:pt idx="8">
                  <c:v>4734.0735741796316</c:v>
                </c:pt>
                <c:pt idx="9">
                  <c:v>5270.4131559744792</c:v>
                </c:pt>
                <c:pt idx="10">
                  <c:v>5810.6680544968249</c:v>
                </c:pt>
                <c:pt idx="11">
                  <c:v>6365.136225598917</c:v>
                </c:pt>
                <c:pt idx="12">
                  <c:v>6940.2578445781792</c:v>
                </c:pt>
                <c:pt idx="13">
                  <c:v>7518.8698303491637</c:v>
                </c:pt>
                <c:pt idx="14">
                  <c:v>8114.9763075975006</c:v>
                </c:pt>
                <c:pt idx="15">
                  <c:v>8731.7778505545721</c:v>
                </c:pt>
                <c:pt idx="16">
                  <c:v>9364.2129888969757</c:v>
                </c:pt>
                <c:pt idx="17">
                  <c:v>10014.033644032203</c:v>
                </c:pt>
                <c:pt idx="18">
                  <c:v>10679.299351246265</c:v>
                </c:pt>
                <c:pt idx="19">
                  <c:v>11363.777912803771</c:v>
                </c:pt>
                <c:pt idx="20">
                  <c:v>12066.593069732382</c:v>
                </c:pt>
                <c:pt idx="21">
                  <c:v>12788.325350100193</c:v>
                </c:pt>
                <c:pt idx="22">
                  <c:v>13529.562957353501</c:v>
                </c:pt>
                <c:pt idx="23">
                  <c:v>14299.367960578291</c:v>
                </c:pt>
                <c:pt idx="24">
                  <c:v>15078.355169433791</c:v>
                </c:pt>
                <c:pt idx="25">
                  <c:v>15898.647956941682</c:v>
                </c:pt>
                <c:pt idx="26">
                  <c:v>16742.100958374838</c:v>
                </c:pt>
                <c:pt idx="27">
                  <c:v>17619.969579401204</c:v>
                </c:pt>
                <c:pt idx="28">
                  <c:v>18529.76760951148</c:v>
                </c:pt>
                <c:pt idx="29">
                  <c:v>19471.528890279329</c:v>
                </c:pt>
                <c:pt idx="30">
                  <c:v>20446.606707390238</c:v>
                </c:pt>
                <c:pt idx="31">
                  <c:v>21461.518766965557</c:v>
                </c:pt>
                <c:pt idx="32">
                  <c:v>22526.219388719961</c:v>
                </c:pt>
                <c:pt idx="33">
                  <c:v>23626.974056204632</c:v>
                </c:pt>
                <c:pt idx="34">
                  <c:v>24790.750801997252</c:v>
                </c:pt>
                <c:pt idx="35">
                  <c:v>26005.765434173103</c:v>
                </c:pt>
                <c:pt idx="36">
                  <c:v>27288.248224550742</c:v>
                </c:pt>
                <c:pt idx="37">
                  <c:v>28630.680127142034</c:v>
                </c:pt>
                <c:pt idx="38">
                  <c:v>30054.558787178623</c:v>
                </c:pt>
                <c:pt idx="39">
                  <c:v>31570.419270226968</c:v>
                </c:pt>
                <c:pt idx="40">
                  <c:v>33177.136799559106</c:v>
                </c:pt>
                <c:pt idx="41">
                  <c:v>34876.088385174669</c:v>
                </c:pt>
                <c:pt idx="42">
                  <c:v>36720.918280095895</c:v>
                </c:pt>
                <c:pt idx="43">
                  <c:v>38710.980408387884</c:v>
                </c:pt>
                <c:pt idx="44">
                  <c:v>40883.801334757947</c:v>
                </c:pt>
                <c:pt idx="45">
                  <c:v>43250.858278811014</c:v>
                </c:pt>
                <c:pt idx="46">
                  <c:v>45884.524804472101</c:v>
                </c:pt>
                <c:pt idx="47">
                  <c:v>48776.957281729454</c:v>
                </c:pt>
                <c:pt idx="48">
                  <c:v>52113.694392526042</c:v>
                </c:pt>
                <c:pt idx="49">
                  <c:v>55954.512736602388</c:v>
                </c:pt>
                <c:pt idx="50">
                  <c:v>60496.613779441635</c:v>
                </c:pt>
                <c:pt idx="51">
                  <c:v>66076.135681841944</c:v>
                </c:pt>
                <c:pt idx="52">
                  <c:v>73230.167861452239</c:v>
                </c:pt>
                <c:pt idx="53">
                  <c:v>83344.633673986944</c:v>
                </c:pt>
                <c:pt idx="54">
                  <c:v>100664.52171828147</c:v>
                </c:pt>
                <c:pt idx="5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120400"/>
        <c:axId val="432120792"/>
      </c:scatterChart>
      <c:valAx>
        <c:axId val="432120400"/>
        <c:scaling>
          <c:orientation val="minMax"/>
          <c:min val="-3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47251313340809425"/>
              <c:y val="0.9358072177312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2120792"/>
        <c:crosses val="autoZero"/>
        <c:crossBetween val="midCat"/>
      </c:valAx>
      <c:valAx>
        <c:axId val="43212079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INP per standard</a:t>
                </a:r>
                <a:r>
                  <a:rPr lang="en-GB" sz="10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cubic metre of air</a:t>
                </a:r>
                <a:endParaRPr lang="en-GB" sz="105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891950336223282E-2"/>
              <c:y val="0.19897439108911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2120400"/>
        <c:crossesAt val="-35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0749427598146"/>
          <c:y val="2.8534376775100703E-2"/>
          <c:w val="0.82547666648051976"/>
          <c:h val="0.838060726109427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5E92D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b925_2!$K$9:$K$105</c:f>
                <c:numCache>
                  <c:formatCode>General</c:formatCode>
                  <c:ptCount val="97"/>
                  <c:pt idx="0">
                    <c:v>81.920532730676797</c:v>
                  </c:pt>
                  <c:pt idx="1">
                    <c:v>104.12947209350624</c:v>
                  </c:pt>
                  <c:pt idx="2">
                    <c:v>131.84642311814608</c:v>
                  </c:pt>
                  <c:pt idx="3">
                    <c:v>162.55961882918214</c:v>
                  </c:pt>
                  <c:pt idx="4">
                    <c:v>177.80819217231044</c:v>
                  </c:pt>
                  <c:pt idx="5">
                    <c:v>202.32971609284172</c:v>
                  </c:pt>
                  <c:pt idx="6">
                    <c:v>237.66216152171643</c:v>
                  </c:pt>
                  <c:pt idx="7">
                    <c:v>253.62299490187254</c:v>
                  </c:pt>
                  <c:pt idx="8">
                    <c:v>291.31511368157692</c:v>
                  </c:pt>
                  <c:pt idx="9">
                    <c:v>320.75524012952349</c:v>
                  </c:pt>
                  <c:pt idx="10">
                    <c:v>337.63001922854511</c:v>
                  </c:pt>
                  <c:pt idx="11">
                    <c:v>377.97569715259704</c:v>
                  </c:pt>
                  <c:pt idx="12">
                    <c:v>404.49479126537511</c:v>
                  </c:pt>
                  <c:pt idx="13">
                    <c:v>435.22898667372004</c:v>
                  </c:pt>
                  <c:pt idx="14">
                    <c:v>446.64891486713282</c:v>
                  </c:pt>
                  <c:pt idx="15">
                    <c:v>485.07688980320711</c:v>
                  </c:pt>
                  <c:pt idx="16">
                    <c:v>502.55399981090596</c:v>
                  </c:pt>
                  <c:pt idx="17">
                    <c:v>549.17328595942752</c:v>
                  </c:pt>
                  <c:pt idx="18">
                    <c:v>572.28990263366029</c:v>
                  </c:pt>
                  <c:pt idx="19">
                    <c:v>598.25673228923915</c:v>
                  </c:pt>
                  <c:pt idx="20">
                    <c:v>626.87825667485572</c:v>
                  </c:pt>
                  <c:pt idx="21">
                    <c:v>658.05531043385201</c:v>
                  </c:pt>
                  <c:pt idx="22">
                    <c:v>691.76760198881846</c:v>
                  </c:pt>
                  <c:pt idx="23">
                    <c:v>729.22235221892947</c:v>
                  </c:pt>
                  <c:pt idx="24">
                    <c:v>769.99457860892699</c:v>
                  </c:pt>
                  <c:pt idx="25">
                    <c:v>814.27362555461013</c:v>
                  </c:pt>
                  <c:pt idx="26">
                    <c:v>819.33251507177101</c:v>
                  </c:pt>
                  <c:pt idx="27">
                    <c:v>868.16183430476917</c:v>
                  </c:pt>
                  <c:pt idx="28">
                    <c:v>877.0056480969713</c:v>
                  </c:pt>
                  <c:pt idx="29">
                    <c:v>930.95951210494229</c:v>
                  </c:pt>
                  <c:pt idx="30">
                    <c:v>942.2515604054646</c:v>
                  </c:pt>
                  <c:pt idx="31">
                    <c:v>1002.7593516610042</c:v>
                  </c:pt>
                  <c:pt idx="32">
                    <c:v>1016.467306600753</c:v>
                  </c:pt>
                  <c:pt idx="33">
                    <c:v>1083.5650565340165</c:v>
                  </c:pt>
                  <c:pt idx="34">
                    <c:v>1099.9055564842424</c:v>
                  </c:pt>
                  <c:pt idx="35">
                    <c:v>1175.5796420648649</c:v>
                  </c:pt>
                  <c:pt idx="36">
                    <c:v>1194.3441513424834</c:v>
                  </c:pt>
                  <c:pt idx="37">
                    <c:v>1215.1257698940133</c:v>
                  </c:pt>
                  <c:pt idx="38">
                    <c:v>1237.2282337954703</c:v>
                  </c:pt>
                  <c:pt idx="39">
                    <c:v>1325.5578609425725</c:v>
                  </c:pt>
                  <c:pt idx="40">
                    <c:v>1350.2624708887392</c:v>
                  </c:pt>
                  <c:pt idx="41">
                    <c:v>1376.6175205570228</c:v>
                  </c:pt>
                  <c:pt idx="42">
                    <c:v>1404.5300761215731</c:v>
                  </c:pt>
                  <c:pt idx="43">
                    <c:v>1433.9165652983502</c:v>
                  </c:pt>
                  <c:pt idx="44">
                    <c:v>1464.7023427867734</c:v>
                  </c:pt>
                  <c:pt idx="45">
                    <c:v>1573.4425359384963</c:v>
                  </c:pt>
                  <c:pt idx="46">
                    <c:v>1607.3744686903317</c:v>
                  </c:pt>
                  <c:pt idx="47">
                    <c:v>1643.2114595280725</c:v>
                  </c:pt>
                  <c:pt idx="48">
                    <c:v>1680.8898019698697</c:v>
                  </c:pt>
                  <c:pt idx="49">
                    <c:v>1719.765696919414</c:v>
                  </c:pt>
                  <c:pt idx="50">
                    <c:v>1759.805861819319</c:v>
                  </c:pt>
                  <c:pt idx="51">
                    <c:v>1802.1463618731789</c:v>
                  </c:pt>
                  <c:pt idx="52">
                    <c:v>1845.5825575366509</c:v>
                  </c:pt>
                  <c:pt idx="53">
                    <c:v>1890.671277737044</c:v>
                  </c:pt>
                  <c:pt idx="54">
                    <c:v>1937.3876169806631</c:v>
                  </c:pt>
                  <c:pt idx="55">
                    <c:v>1985.710313631746</c:v>
                  </c:pt>
                  <c:pt idx="56">
                    <c:v>2035.6206848400213</c:v>
                  </c:pt>
                  <c:pt idx="57">
                    <c:v>2087.10164601409</c:v>
                  </c:pt>
                  <c:pt idx="58">
                    <c:v>2140.7236991191908</c:v>
                  </c:pt>
                  <c:pt idx="59">
                    <c:v>2196.4798349535163</c:v>
                  </c:pt>
                  <c:pt idx="60">
                    <c:v>2253.7706162591653</c:v>
                  </c:pt>
                  <c:pt idx="61">
                    <c:v>2312.5786913280599</c:v>
                  </c:pt>
                  <c:pt idx="62">
                    <c:v>2374.0907169720513</c:v>
                  </c:pt>
                  <c:pt idx="63">
                    <c:v>2437.7050292380504</c:v>
                  </c:pt>
                  <c:pt idx="64">
                    <c:v>2502.7970316249402</c:v>
                  </c:pt>
                  <c:pt idx="65">
                    <c:v>2570.5767392692501</c:v>
                  </c:pt>
                  <c:pt idx="66">
                    <c:v>2640.4175169809555</c:v>
                  </c:pt>
                  <c:pt idx="67">
                    <c:v>2577.8248524972291</c:v>
                  </c:pt>
                  <c:pt idx="68">
                    <c:v>2647.7067803925479</c:v>
                  </c:pt>
                  <c:pt idx="69">
                    <c:v>2719.5112585623151</c:v>
                  </c:pt>
                  <c:pt idx="70">
                    <c:v>2793.7894671797849</c:v>
                  </c:pt>
                  <c:pt idx="71">
                    <c:v>2870.5304091137991</c:v>
                  </c:pt>
                  <c:pt idx="72">
                    <c:v>2949.7148636964616</c:v>
                  </c:pt>
                  <c:pt idx="73">
                    <c:v>3031.9178747564038</c:v>
                  </c:pt>
                  <c:pt idx="74">
                    <c:v>3115.9024540333508</c:v>
                  </c:pt>
                  <c:pt idx="75">
                    <c:v>3202.8346603831183</c:v>
                  </c:pt>
                  <c:pt idx="76">
                    <c:v>3292.6785364061921</c:v>
                  </c:pt>
                  <c:pt idx="77">
                    <c:v>3384.7490141371513</c:v>
                  </c:pt>
                  <c:pt idx="78">
                    <c:v>3480.2488094772189</c:v>
                  </c:pt>
                  <c:pt idx="79">
                    <c:v>3577.8206997618486</c:v>
                  </c:pt>
                  <c:pt idx="80">
                    <c:v>3489.1076542540713</c:v>
                  </c:pt>
                  <c:pt idx="81">
                    <c:v>3585.6392068176769</c:v>
                  </c:pt>
                  <c:pt idx="82">
                    <c:v>3685.1833536802492</c:v>
                  </c:pt>
                  <c:pt idx="83">
                    <c:v>3787.0380195626271</c:v>
                  </c:pt>
                  <c:pt idx="84">
                    <c:v>3891.6862915633646</c:v>
                  </c:pt>
                  <c:pt idx="85">
                    <c:v>3999.622196911685</c:v>
                  </c:pt>
                  <c:pt idx="86">
                    <c:v>4109.4495686053469</c:v>
                  </c:pt>
                  <c:pt idx="87">
                    <c:v>4222.2505134590447</c:v>
                  </c:pt>
                  <c:pt idx="88">
                    <c:v>4337.8458733416901</c:v>
                  </c:pt>
                  <c:pt idx="89">
                    <c:v>4456.0301450801135</c:v>
                  </c:pt>
                  <c:pt idx="90">
                    <c:v>4576.5704145391092</c:v>
                  </c:pt>
                  <c:pt idx="91">
                    <c:v>4699.2054369598254</c:v>
                  </c:pt>
                  <c:pt idx="92">
                    <c:v>4824.3093491292657</c:v>
                  </c:pt>
                  <c:pt idx="93">
                    <c:v>4950.904104967949</c:v>
                  </c:pt>
                  <c:pt idx="94">
                    <c:v>5079.9781385465076</c:v>
                  </c:pt>
                  <c:pt idx="95">
                    <c:v>5210.4869985529313</c:v>
                  </c:pt>
                  <c:pt idx="96">
                    <c:v>5342.6887138833963</c:v>
                  </c:pt>
                </c:numCache>
              </c:numRef>
            </c:plus>
            <c:minus>
              <c:numRef>
                <c:f>b925_2!$J$9:$J$105</c:f>
                <c:numCache>
                  <c:formatCode>General</c:formatCode>
                  <c:ptCount val="97"/>
                  <c:pt idx="0">
                    <c:v>87.247350164817959</c:v>
                  </c:pt>
                  <c:pt idx="1">
                    <c:v>103.15348102015761</c:v>
                  </c:pt>
                  <c:pt idx="2">
                    <c:v>118.31605014905743</c:v>
                  </c:pt>
                  <c:pt idx="3">
                    <c:v>139.47143048544137</c:v>
                  </c:pt>
                  <c:pt idx="4">
                    <c:v>159.55413312149338</c:v>
                  </c:pt>
                  <c:pt idx="5">
                    <c:v>183.07558409008038</c:v>
                  </c:pt>
                  <c:pt idx="6">
                    <c:v>207.84683433554335</c:v>
                  </c:pt>
                  <c:pt idx="7">
                    <c:v>226.64580098969847</c:v>
                  </c:pt>
                  <c:pt idx="8">
                    <c:v>257.2675834182117</c:v>
                  </c:pt>
                  <c:pt idx="9">
                    <c:v>284.78881803348975</c:v>
                  </c:pt>
                  <c:pt idx="10">
                    <c:v>309.08517332105816</c:v>
                  </c:pt>
                  <c:pt idx="11">
                    <c:v>330.58314045360612</c:v>
                  </c:pt>
                  <c:pt idx="12">
                    <c:v>360.05296410039341</c:v>
                  </c:pt>
                  <c:pt idx="13">
                    <c:v>387.51234344707217</c:v>
                  </c:pt>
                  <c:pt idx="14">
                    <c:v>412.95948820124141</c:v>
                  </c:pt>
                  <c:pt idx="15">
                    <c:v>436.20492272407552</c:v>
                  </c:pt>
                  <c:pt idx="16">
                    <c:v>471.19251039096974</c:v>
                  </c:pt>
                  <c:pt idx="17">
                    <c:v>506.02098841786432</c:v>
                  </c:pt>
                  <c:pt idx="18">
                    <c:v>523.30544160805755</c:v>
                  </c:pt>
                  <c:pt idx="19">
                    <c:v>555.12140070702003</c:v>
                  </c:pt>
                  <c:pt idx="20">
                    <c:v>585.93111584331132</c:v>
                  </c:pt>
                  <c:pt idx="21">
                    <c:v>615.67295895291875</c:v>
                  </c:pt>
                  <c:pt idx="22">
                    <c:v>644.35009658280114</c:v>
                  </c:pt>
                  <c:pt idx="23">
                    <c:v>671.59574371062536</c:v>
                  </c:pt>
                  <c:pt idx="24">
                    <c:v>720.06335290465324</c:v>
                  </c:pt>
                  <c:pt idx="25">
                    <c:v>745.15015498348794</c:v>
                  </c:pt>
                  <c:pt idx="26">
                    <c:v>768.99228008309603</c:v>
                  </c:pt>
                  <c:pt idx="27">
                    <c:v>816.92822685646968</c:v>
                  </c:pt>
                  <c:pt idx="28">
                    <c:v>838.22336912340268</c:v>
                  </c:pt>
                  <c:pt idx="29">
                    <c:v>886.33243881728254</c:v>
                  </c:pt>
                  <c:pt idx="30">
                    <c:v>904.34666875634662</c:v>
                  </c:pt>
                  <c:pt idx="31">
                    <c:v>952.23171687311503</c:v>
                  </c:pt>
                  <c:pt idx="32">
                    <c:v>967.84306052922625</c:v>
                  </c:pt>
                  <c:pt idx="33">
                    <c:v>1014.8240004924426</c:v>
                  </c:pt>
                  <c:pt idx="34">
                    <c:v>1062.505383121711</c:v>
                  </c:pt>
                  <c:pt idx="35">
                    <c:v>1073.6603554924918</c:v>
                  </c:pt>
                  <c:pt idx="36">
                    <c:v>1120.2189264722954</c:v>
                  </c:pt>
                  <c:pt idx="37">
                    <c:v>1167.2960278351395</c:v>
                  </c:pt>
                  <c:pt idx="38">
                    <c:v>1174.5663204209839</c:v>
                  </c:pt>
                  <c:pt idx="39">
                    <c:v>1219.5733601295492</c:v>
                  </c:pt>
                  <c:pt idx="40">
                    <c:v>1265.452761750955</c:v>
                  </c:pt>
                  <c:pt idx="41">
                    <c:v>1311.2174763765731</c:v>
                  </c:pt>
                  <c:pt idx="42">
                    <c:v>1357.8142092937057</c:v>
                  </c:pt>
                  <c:pt idx="43">
                    <c:v>1404.2233206662936</c:v>
                  </c:pt>
                  <c:pt idx="44">
                    <c:v>1402.1859120095012</c:v>
                  </c:pt>
                  <c:pt idx="45">
                    <c:v>1446.8293295791595</c:v>
                  </c:pt>
                  <c:pt idx="46">
                    <c:v>1491.35408965176</c:v>
                  </c:pt>
                  <c:pt idx="47">
                    <c:v>1536.2290130390425</c:v>
                  </c:pt>
                  <c:pt idx="48">
                    <c:v>1580.9863811654841</c:v>
                  </c:pt>
                  <c:pt idx="49">
                    <c:v>1625.6336457212685</c:v>
                  </c:pt>
                  <c:pt idx="50">
                    <c:v>1670.6789665548426</c:v>
                  </c:pt>
                  <c:pt idx="51">
                    <c:v>1715.6589387606164</c:v>
                  </c:pt>
                  <c:pt idx="52">
                    <c:v>1760.6013618885099</c:v>
                  </c:pt>
                  <c:pt idx="53">
                    <c:v>1805.5401130927271</c:v>
                  </c:pt>
                  <c:pt idx="54">
                    <c:v>1850.5143803606632</c:v>
                  </c:pt>
                  <c:pt idx="55">
                    <c:v>1895.5680206210893</c:v>
                  </c:pt>
                  <c:pt idx="56">
                    <c:v>1940.2531801861001</c:v>
                  </c:pt>
                  <c:pt idx="57">
                    <c:v>1985.614707890853</c:v>
                  </c:pt>
                  <c:pt idx="58">
                    <c:v>2030.7187619072893</c:v>
                  </c:pt>
                  <c:pt idx="59">
                    <c:v>2075.6316162093171</c:v>
                  </c:pt>
                  <c:pt idx="60">
                    <c:v>2120.9101626491852</c:v>
                  </c:pt>
                  <c:pt idx="61">
                    <c:v>2243.4420239522065</c:v>
                  </c:pt>
                  <c:pt idx="62">
                    <c:v>2211.8719322226657</c:v>
                  </c:pt>
                  <c:pt idx="63">
                    <c:v>2257.7088358069868</c:v>
                  </c:pt>
                  <c:pt idx="64">
                    <c:v>2384.4346717385392</c:v>
                  </c:pt>
                  <c:pt idx="65">
                    <c:v>2431.820265638743</c:v>
                  </c:pt>
                  <c:pt idx="66">
                    <c:v>2479.4670155810381</c:v>
                  </c:pt>
                  <c:pt idx="67">
                    <c:v>2527.4749804842363</c:v>
                  </c:pt>
                  <c:pt idx="68">
                    <c:v>2575.9470825173253</c:v>
                  </c:pt>
                  <c:pt idx="69">
                    <c:v>2624.9888984982354</c:v>
                  </c:pt>
                  <c:pt idx="70">
                    <c:v>2674.2091528953079</c:v>
                  </c:pt>
                  <c:pt idx="71">
                    <c:v>2723.7396100036804</c:v>
                  </c:pt>
                  <c:pt idx="72">
                    <c:v>2873.2685053289188</c:v>
                  </c:pt>
                  <c:pt idx="73">
                    <c:v>2925.4579135573513</c:v>
                  </c:pt>
                  <c:pt idx="74">
                    <c:v>2978.7643638490854</c:v>
                  </c:pt>
                  <c:pt idx="75">
                    <c:v>3032.2569779244641</c:v>
                  </c:pt>
                  <c:pt idx="76">
                    <c:v>3086.6381287776126</c:v>
                  </c:pt>
                  <c:pt idx="77">
                    <c:v>3142.5850768478526</c:v>
                  </c:pt>
                  <c:pt idx="78">
                    <c:v>3316.2152076715402</c:v>
                  </c:pt>
                  <c:pt idx="79">
                    <c:v>3257.2459550501271</c:v>
                  </c:pt>
                  <c:pt idx="80">
                    <c:v>3436.0060500317509</c:v>
                  </c:pt>
                  <c:pt idx="81">
                    <c:v>3497.8007643201377</c:v>
                  </c:pt>
                  <c:pt idx="82">
                    <c:v>3561.5139539986317</c:v>
                  </c:pt>
                  <c:pt idx="83">
                    <c:v>3626.8191842269143</c:v>
                  </c:pt>
                  <c:pt idx="84">
                    <c:v>3693.9595362892956</c:v>
                  </c:pt>
                  <c:pt idx="85">
                    <c:v>3763.1889134628259</c:v>
                  </c:pt>
                  <c:pt idx="86">
                    <c:v>3976.1905936832109</c:v>
                  </c:pt>
                  <c:pt idx="87">
                    <c:v>4051.6684177027728</c:v>
                  </c:pt>
                  <c:pt idx="88">
                    <c:v>4130.689729441212</c:v>
                  </c:pt>
                  <c:pt idx="89">
                    <c:v>4212.4502790715678</c:v>
                  </c:pt>
                  <c:pt idx="90">
                    <c:v>4297.3371377140784</c:v>
                  </c:pt>
                  <c:pt idx="91">
                    <c:v>4386.3257097919377</c:v>
                  </c:pt>
                  <c:pt idx="92">
                    <c:v>4478.7433344399697</c:v>
                  </c:pt>
                  <c:pt idx="93">
                    <c:v>4576.1967795001319</c:v>
                  </c:pt>
                  <c:pt idx="94">
                    <c:v>4678.1167921978931</c:v>
                  </c:pt>
                  <c:pt idx="95">
                    <c:v>4965.6838994009704</c:v>
                  </c:pt>
                  <c:pt idx="96">
                    <c:v>5082.665558760229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b925_2!$A$9:$A$105</c:f>
              <c:numCache>
                <c:formatCode>General</c:formatCode>
                <c:ptCount val="97"/>
                <c:pt idx="0">
                  <c:v>-14.58</c:v>
                </c:pt>
                <c:pt idx="1">
                  <c:v>-14.67</c:v>
                </c:pt>
                <c:pt idx="2">
                  <c:v>-14.82</c:v>
                </c:pt>
                <c:pt idx="3">
                  <c:v>-16.600000000000001</c:v>
                </c:pt>
                <c:pt idx="4">
                  <c:v>-16.63</c:v>
                </c:pt>
                <c:pt idx="5">
                  <c:v>-16.739999999999998</c:v>
                </c:pt>
                <c:pt idx="6">
                  <c:v>-16.920000000000002</c:v>
                </c:pt>
                <c:pt idx="7">
                  <c:v>-17.04</c:v>
                </c:pt>
                <c:pt idx="8">
                  <c:v>-17.11</c:v>
                </c:pt>
                <c:pt idx="9">
                  <c:v>-17.27</c:v>
                </c:pt>
                <c:pt idx="10">
                  <c:v>-17.489999999999998</c:v>
                </c:pt>
                <c:pt idx="11">
                  <c:v>-17.64</c:v>
                </c:pt>
                <c:pt idx="12">
                  <c:v>-17.690000000000001</c:v>
                </c:pt>
                <c:pt idx="13">
                  <c:v>-17.78</c:v>
                </c:pt>
                <c:pt idx="14">
                  <c:v>-18.16</c:v>
                </c:pt>
                <c:pt idx="15">
                  <c:v>-18.71</c:v>
                </c:pt>
                <c:pt idx="16">
                  <c:v>-18.71</c:v>
                </c:pt>
                <c:pt idx="17">
                  <c:v>-18.920000000000002</c:v>
                </c:pt>
                <c:pt idx="18">
                  <c:v>-19.07</c:v>
                </c:pt>
                <c:pt idx="19">
                  <c:v>-19.190000000000001</c:v>
                </c:pt>
                <c:pt idx="20">
                  <c:v>-19.25</c:v>
                </c:pt>
                <c:pt idx="21">
                  <c:v>-19.39</c:v>
                </c:pt>
                <c:pt idx="22">
                  <c:v>-19.39</c:v>
                </c:pt>
                <c:pt idx="23">
                  <c:v>-19.41</c:v>
                </c:pt>
                <c:pt idx="24">
                  <c:v>-19.64</c:v>
                </c:pt>
                <c:pt idx="25">
                  <c:v>-19.77</c:v>
                </c:pt>
                <c:pt idx="26">
                  <c:v>-19.82</c:v>
                </c:pt>
                <c:pt idx="27">
                  <c:v>-19.88</c:v>
                </c:pt>
                <c:pt idx="28">
                  <c:v>-19.899999999999999</c:v>
                </c:pt>
                <c:pt idx="29">
                  <c:v>-19.91</c:v>
                </c:pt>
                <c:pt idx="30">
                  <c:v>-19.91</c:v>
                </c:pt>
                <c:pt idx="31">
                  <c:v>-19.95</c:v>
                </c:pt>
                <c:pt idx="32">
                  <c:v>-19.989999999999998</c:v>
                </c:pt>
                <c:pt idx="33">
                  <c:v>-19.989999999999998</c:v>
                </c:pt>
                <c:pt idx="34">
                  <c:v>-20.12</c:v>
                </c:pt>
                <c:pt idx="35">
                  <c:v>-20.14</c:v>
                </c:pt>
                <c:pt idx="36">
                  <c:v>-20.18</c:v>
                </c:pt>
                <c:pt idx="37">
                  <c:v>-20.2</c:v>
                </c:pt>
                <c:pt idx="38">
                  <c:v>-20.23</c:v>
                </c:pt>
                <c:pt idx="39">
                  <c:v>-20.32</c:v>
                </c:pt>
                <c:pt idx="40">
                  <c:v>-20.32</c:v>
                </c:pt>
                <c:pt idx="41">
                  <c:v>-20.32</c:v>
                </c:pt>
                <c:pt idx="42">
                  <c:v>-20.34</c:v>
                </c:pt>
                <c:pt idx="43">
                  <c:v>-20.34</c:v>
                </c:pt>
                <c:pt idx="44">
                  <c:v>-20.399999999999999</c:v>
                </c:pt>
                <c:pt idx="45">
                  <c:v>-20.46</c:v>
                </c:pt>
                <c:pt idx="46">
                  <c:v>-20.48</c:v>
                </c:pt>
                <c:pt idx="47">
                  <c:v>-20.5</c:v>
                </c:pt>
                <c:pt idx="48">
                  <c:v>-20.64</c:v>
                </c:pt>
                <c:pt idx="49">
                  <c:v>-20.78</c:v>
                </c:pt>
                <c:pt idx="50">
                  <c:v>-20.82</c:v>
                </c:pt>
                <c:pt idx="51">
                  <c:v>-20.84</c:v>
                </c:pt>
                <c:pt idx="52">
                  <c:v>-20.89</c:v>
                </c:pt>
                <c:pt idx="53">
                  <c:v>-20.93</c:v>
                </c:pt>
                <c:pt idx="54">
                  <c:v>-20.95</c:v>
                </c:pt>
                <c:pt idx="55">
                  <c:v>-20.95</c:v>
                </c:pt>
                <c:pt idx="56">
                  <c:v>-21.07</c:v>
                </c:pt>
                <c:pt idx="57">
                  <c:v>-21.07</c:v>
                </c:pt>
                <c:pt idx="58">
                  <c:v>-21.18</c:v>
                </c:pt>
                <c:pt idx="59">
                  <c:v>-21.23</c:v>
                </c:pt>
                <c:pt idx="60">
                  <c:v>-21.27</c:v>
                </c:pt>
                <c:pt idx="61">
                  <c:v>-21.34</c:v>
                </c:pt>
                <c:pt idx="62">
                  <c:v>-21.44</c:v>
                </c:pt>
                <c:pt idx="63">
                  <c:v>-21.48</c:v>
                </c:pt>
                <c:pt idx="64">
                  <c:v>-21.51</c:v>
                </c:pt>
                <c:pt idx="65">
                  <c:v>-21.51</c:v>
                </c:pt>
                <c:pt idx="66">
                  <c:v>-21.51</c:v>
                </c:pt>
                <c:pt idx="67">
                  <c:v>-21.56</c:v>
                </c:pt>
                <c:pt idx="68">
                  <c:v>-21.63</c:v>
                </c:pt>
                <c:pt idx="69">
                  <c:v>-21.68</c:v>
                </c:pt>
                <c:pt idx="70">
                  <c:v>-21.71</c:v>
                </c:pt>
                <c:pt idx="71">
                  <c:v>-21.73</c:v>
                </c:pt>
                <c:pt idx="72">
                  <c:v>-21.77</c:v>
                </c:pt>
                <c:pt idx="73">
                  <c:v>-21.81</c:v>
                </c:pt>
                <c:pt idx="74">
                  <c:v>-21.83</c:v>
                </c:pt>
                <c:pt idx="75">
                  <c:v>-21.83</c:v>
                </c:pt>
                <c:pt idx="76">
                  <c:v>-21.91</c:v>
                </c:pt>
                <c:pt idx="77">
                  <c:v>-21.91</c:v>
                </c:pt>
                <c:pt idx="78">
                  <c:v>-21.98</c:v>
                </c:pt>
                <c:pt idx="79">
                  <c:v>-22.08</c:v>
                </c:pt>
                <c:pt idx="80">
                  <c:v>-22.1</c:v>
                </c:pt>
                <c:pt idx="81">
                  <c:v>-22.26</c:v>
                </c:pt>
                <c:pt idx="82">
                  <c:v>-22.3</c:v>
                </c:pt>
                <c:pt idx="83">
                  <c:v>-22.35</c:v>
                </c:pt>
                <c:pt idx="84">
                  <c:v>-22.35</c:v>
                </c:pt>
                <c:pt idx="85">
                  <c:v>-22.37</c:v>
                </c:pt>
                <c:pt idx="86">
                  <c:v>-22.49</c:v>
                </c:pt>
                <c:pt idx="87">
                  <c:v>-22.53</c:v>
                </c:pt>
                <c:pt idx="88">
                  <c:v>-22.53</c:v>
                </c:pt>
                <c:pt idx="89">
                  <c:v>-22.55</c:v>
                </c:pt>
                <c:pt idx="90">
                  <c:v>-22.58</c:v>
                </c:pt>
                <c:pt idx="91">
                  <c:v>-22.64</c:v>
                </c:pt>
                <c:pt idx="92">
                  <c:v>-22.64</c:v>
                </c:pt>
                <c:pt idx="93">
                  <c:v>-22.64</c:v>
                </c:pt>
                <c:pt idx="94">
                  <c:v>-22.64</c:v>
                </c:pt>
                <c:pt idx="95">
                  <c:v>-22.69</c:v>
                </c:pt>
                <c:pt idx="96">
                  <c:v>-22.78</c:v>
                </c:pt>
              </c:numCache>
            </c:numRef>
          </c:xVal>
          <c:yVal>
            <c:numRef>
              <c:f>b925_2!$D$9:$D$105</c:f>
              <c:numCache>
                <c:formatCode>0.00E+00</c:formatCode>
                <c:ptCount val="97"/>
                <c:pt idx="0">
                  <c:v>152.1339643481862</c:v>
                </c:pt>
                <c:pt idx="1">
                  <c:v>243.14409794607315</c:v>
                </c:pt>
                <c:pt idx="2">
                  <c:v>334.18512787892786</c:v>
                </c:pt>
                <c:pt idx="3">
                  <c:v>398.49404219812288</c:v>
                </c:pt>
                <c:pt idx="4">
                  <c:v>492.12268972905724</c:v>
                </c:pt>
                <c:pt idx="5">
                  <c:v>584.69369561445251</c:v>
                </c:pt>
                <c:pt idx="6">
                  <c:v>676.24440469177659</c:v>
                </c:pt>
                <c:pt idx="7">
                  <c:v>769.90822319283211</c:v>
                </c:pt>
                <c:pt idx="8">
                  <c:v>865.6239891267785</c:v>
                </c:pt>
                <c:pt idx="9">
                  <c:v>959.6331320104091</c:v>
                </c:pt>
                <c:pt idx="10">
                  <c:v>1052.4239818609685</c:v>
                </c:pt>
                <c:pt idx="11">
                  <c:v>1147.8578967137817</c:v>
                </c:pt>
                <c:pt idx="12">
                  <c:v>1247.2880160699378</c:v>
                </c:pt>
                <c:pt idx="13">
                  <c:v>1346.2484925349327</c:v>
                </c:pt>
                <c:pt idx="14">
                  <c:v>1435.2670194934121</c:v>
                </c:pt>
                <c:pt idx="15">
                  <c:v>1515.3141939125549</c:v>
                </c:pt>
                <c:pt idx="16">
                  <c:v>1620.140797815917</c:v>
                </c:pt>
                <c:pt idx="17">
                  <c:v>1715.5341342274442</c:v>
                </c:pt>
                <c:pt idx="18">
                  <c:v>1814.4071459732681</c:v>
                </c:pt>
                <c:pt idx="19">
                  <c:v>1915.5728279568498</c:v>
                </c:pt>
                <c:pt idx="20">
                  <c:v>2021.0054187967953</c:v>
                </c:pt>
                <c:pt idx="21">
                  <c:v>2122.6095792941414</c:v>
                </c:pt>
                <c:pt idx="22">
                  <c:v>2233.6329271855029</c:v>
                </c:pt>
                <c:pt idx="23">
                  <c:v>2344.5353038427716</c:v>
                </c:pt>
                <c:pt idx="24">
                  <c:v>2443.0385124229842</c:v>
                </c:pt>
                <c:pt idx="25">
                  <c:v>2548.5460967469962</c:v>
                </c:pt>
                <c:pt idx="26">
                  <c:v>2660.5893382251352</c:v>
                </c:pt>
                <c:pt idx="27">
                  <c:v>2773.0380312684001</c:v>
                </c:pt>
                <c:pt idx="28">
                  <c:v>2889.5733728404894</c:v>
                </c:pt>
                <c:pt idx="29">
                  <c:v>3008.0851310051057</c:v>
                </c:pt>
                <c:pt idx="30">
                  <c:v>3128.6079767472938</c:v>
                </c:pt>
                <c:pt idx="31">
                  <c:v>3247.4642794129045</c:v>
                </c:pt>
                <c:pt idx="32">
                  <c:v>3367.6087552982558</c:v>
                </c:pt>
                <c:pt idx="33">
                  <c:v>3492.1269134943541</c:v>
                </c:pt>
                <c:pt idx="34">
                  <c:v>3607.9381520738739</c:v>
                </c:pt>
                <c:pt idx="35">
                  <c:v>3733.6741827070855</c:v>
                </c:pt>
                <c:pt idx="36">
                  <c:v>3859.2344577530744</c:v>
                </c:pt>
                <c:pt idx="37">
                  <c:v>3987.8796254750837</c:v>
                </c:pt>
                <c:pt idx="38">
                  <c:v>4117.2107013240138</c:v>
                </c:pt>
                <c:pt idx="39">
                  <c:v>4243.0007328689999</c:v>
                </c:pt>
                <c:pt idx="40">
                  <c:v>4377.9577789428677</c:v>
                </c:pt>
                <c:pt idx="41">
                  <c:v>4514.5507078182145</c:v>
                </c:pt>
                <c:pt idx="42">
                  <c:v>4651.1037423560483</c:v>
                </c:pt>
                <c:pt idx="43">
                  <c:v>4791.0903705969686</c:v>
                </c:pt>
                <c:pt idx="44">
                  <c:v>4927.61499049126</c:v>
                </c:pt>
                <c:pt idx="45">
                  <c:v>5065.8307534485357</c:v>
                </c:pt>
                <c:pt idx="46">
                  <c:v>5209.4312990586013</c:v>
                </c:pt>
                <c:pt idx="47">
                  <c:v>5354.9195179273156</c:v>
                </c:pt>
                <c:pt idx="48">
                  <c:v>5491.0747293993691</c:v>
                </c:pt>
                <c:pt idx="49">
                  <c:v>5628.5527750088977</c:v>
                </c:pt>
                <c:pt idx="50">
                  <c:v>5777.8039298362328</c:v>
                </c:pt>
                <c:pt idx="51">
                  <c:v>5931.1816794166116</c:v>
                </c:pt>
                <c:pt idx="52">
                  <c:v>6083.5836241209572</c:v>
                </c:pt>
                <c:pt idx="53">
                  <c:v>6239.1940666665914</c:v>
                </c:pt>
                <c:pt idx="54">
                  <c:v>6399.1979478041303</c:v>
                </c:pt>
                <c:pt idx="55">
                  <c:v>6563.7085871566951</c:v>
                </c:pt>
                <c:pt idx="56">
                  <c:v>6717.4885606608714</c:v>
                </c:pt>
                <c:pt idx="57">
                  <c:v>6886.947072171175</c:v>
                </c:pt>
                <c:pt idx="58">
                  <c:v>7046.4096110344917</c:v>
                </c:pt>
                <c:pt idx="59">
                  <c:v>7215.2355665678597</c:v>
                </c:pt>
                <c:pt idx="60">
                  <c:v>7387.9132058782025</c:v>
                </c:pt>
                <c:pt idx="61">
                  <c:v>7559.6715604098927</c:v>
                </c:pt>
                <c:pt idx="62">
                  <c:v>7730.317678922147</c:v>
                </c:pt>
                <c:pt idx="63">
                  <c:v>7911.417765663984</c:v>
                </c:pt>
                <c:pt idx="64">
                  <c:v>8096.8903983748041</c:v>
                </c:pt>
                <c:pt idx="65">
                  <c:v>8289.5237841882681</c:v>
                </c:pt>
                <c:pt idx="66">
                  <c:v>8485.5074832888477</c:v>
                </c:pt>
                <c:pt idx="67">
                  <c:v>8678.3263004682467</c:v>
                </c:pt>
                <c:pt idx="68">
                  <c:v>8871.8816149808172</c:v>
                </c:pt>
                <c:pt idx="69">
                  <c:v>9071.7258717712102</c:v>
                </c:pt>
                <c:pt idx="70">
                  <c:v>9278.1459534042624</c:v>
                </c:pt>
                <c:pt idx="71">
                  <c:v>9489.9586916572025</c:v>
                </c:pt>
                <c:pt idx="72">
                  <c:v>9703.0405381486908</c:v>
                </c:pt>
                <c:pt idx="73">
                  <c:v>9920.3720867833017</c:v>
                </c:pt>
                <c:pt idx="74">
                  <c:v>10145.090252253964</c:v>
                </c:pt>
                <c:pt idx="75">
                  <c:v>10377.444435831638</c:v>
                </c:pt>
                <c:pt idx="76">
                  <c:v>10602.708791558109</c:v>
                </c:pt>
                <c:pt idx="77">
                  <c:v>10845.057457971174</c:v>
                </c:pt>
                <c:pt idx="78">
                  <c:v>11081.960508441825</c:v>
                </c:pt>
                <c:pt idx="79">
                  <c:v>11319.33202081836</c:v>
                </c:pt>
                <c:pt idx="80">
                  <c:v>11575.152309902742</c:v>
                </c:pt>
                <c:pt idx="81">
                  <c:v>11813.501830107149</c:v>
                </c:pt>
                <c:pt idx="82">
                  <c:v>12078.103187769015</c:v>
                </c:pt>
                <c:pt idx="83">
                  <c:v>12347.530402814846</c:v>
                </c:pt>
                <c:pt idx="84">
                  <c:v>12632.83117710085</c:v>
                </c:pt>
                <c:pt idx="85">
                  <c:v>12921.966879422096</c:v>
                </c:pt>
                <c:pt idx="86">
                  <c:v>13200.475621853075</c:v>
                </c:pt>
                <c:pt idx="87">
                  <c:v>13501.677082655271</c:v>
                </c:pt>
                <c:pt idx="88">
                  <c:v>13819.128459800622</c:v>
                </c:pt>
                <c:pt idx="89">
                  <c:v>14141.96566320594</c:v>
                </c:pt>
                <c:pt idx="90">
                  <c:v>14472.594665469254</c:v>
                </c:pt>
                <c:pt idx="91">
                  <c:v>14807.608994540247</c:v>
                </c:pt>
                <c:pt idx="92">
                  <c:v>15165.378048533521</c:v>
                </c:pt>
                <c:pt idx="93">
                  <c:v>15534.879304167709</c:v>
                </c:pt>
                <c:pt idx="94">
                  <c:v>15916.908386170808</c:v>
                </c:pt>
                <c:pt idx="95">
                  <c:v>16302.360840840012</c:v>
                </c:pt>
                <c:pt idx="96">
                  <c:v>16693.747363635837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979880"/>
        <c:axId val="433980272"/>
      </c:scatterChart>
      <c:valAx>
        <c:axId val="433979880"/>
        <c:scaling>
          <c:orientation val="minMax"/>
          <c:min val="-3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47251313340809425"/>
              <c:y val="0.9358072177312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3980272"/>
        <c:crosses val="autoZero"/>
        <c:crossBetween val="midCat"/>
      </c:valAx>
      <c:valAx>
        <c:axId val="43398027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INP per standard</a:t>
                </a:r>
                <a:r>
                  <a:rPr lang="en-GB" sz="10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cubic metre of air</a:t>
                </a:r>
                <a:endParaRPr lang="en-GB" sz="105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891950336223282E-2"/>
              <c:y val="0.19897439108911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3979880"/>
        <c:crossesAt val="-35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0749427598146"/>
          <c:y val="2.8534376775100703E-2"/>
          <c:w val="0.82547666648051976"/>
          <c:h val="0.838060726109427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5E92D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b926_2!$K$9:$K$105</c:f>
                <c:numCache>
                  <c:formatCode>General</c:formatCode>
                  <c:ptCount val="97"/>
                  <c:pt idx="0">
                    <c:v>96.627975876437162</c:v>
                  </c:pt>
                  <c:pt idx="1">
                    <c:v>136.62321036342388</c:v>
                  </c:pt>
                  <c:pt idx="2">
                    <c:v>169.53726064320409</c:v>
                  </c:pt>
                  <c:pt idx="3">
                    <c:v>204.73783941512815</c:v>
                  </c:pt>
                  <c:pt idx="4">
                    <c:v>247.28276611545928</c:v>
                  </c:pt>
                  <c:pt idx="5">
                    <c:v>292.8375341860276</c:v>
                  </c:pt>
                  <c:pt idx="6">
                    <c:v>336.25822058615057</c:v>
                  </c:pt>
                  <c:pt idx="7">
                    <c:v>370.96189862332869</c:v>
                  </c:pt>
                  <c:pt idx="8">
                    <c:v>417.24926931820607</c:v>
                  </c:pt>
                  <c:pt idx="9">
                    <c:v>476.04255858996163</c:v>
                  </c:pt>
                  <c:pt idx="10">
                    <c:v>516.24057499094567</c:v>
                  </c:pt>
                  <c:pt idx="11">
                    <c:v>601.89208100073984</c:v>
                  </c:pt>
                  <c:pt idx="12">
                    <c:v>663.89719094269151</c:v>
                  </c:pt>
                  <c:pt idx="13">
                    <c:v>737.19810973591439</c:v>
                  </c:pt>
                  <c:pt idx="14">
                    <c:v>772.69611263051593</c:v>
                  </c:pt>
                  <c:pt idx="15">
                    <c:v>866.14028334887348</c:v>
                  </c:pt>
                  <c:pt idx="16">
                    <c:v>914.56358789303169</c:v>
                  </c:pt>
                  <c:pt idx="17">
                    <c:v>1031.1242301902219</c:v>
                  </c:pt>
                  <c:pt idx="18">
                    <c:v>1163.935412410478</c:v>
                  </c:pt>
                  <c:pt idx="19">
                    <c:v>1234.8588811522836</c:v>
                  </c:pt>
                  <c:pt idx="20">
                    <c:v>1394.9645894325265</c:v>
                  </c:pt>
                  <c:pt idx="21">
                    <c:v>1478.266208334725</c:v>
                  </c:pt>
                  <c:pt idx="22">
                    <c:v>1664.2482625405989</c:v>
                  </c:pt>
                  <c:pt idx="23">
                    <c:v>1867.2686202239629</c:v>
                  </c:pt>
                  <c:pt idx="24">
                    <c:v>2083.9136081550027</c:v>
                  </c:pt>
                  <c:pt idx="25">
                    <c:v>2455.3841487701898</c:v>
                  </c:pt>
                  <c:pt idx="26">
                    <c:v>2692.432935562731</c:v>
                  </c:pt>
                  <c:pt idx="27">
                    <c:v>3282.9376123851957</c:v>
                  </c:pt>
                  <c:pt idx="28">
                    <c:v>3905.5130244088905</c:v>
                  </c:pt>
                  <c:pt idx="29">
                    <c:v>5302.497981572933</c:v>
                  </c:pt>
                  <c:pt idx="30">
                    <c:v>9031.2292106175228</c:v>
                  </c:pt>
                </c:numCache>
              </c:numRef>
            </c:plus>
            <c:minus>
              <c:numRef>
                <c:f>b926_2!$J$9:$J$105</c:f>
                <c:numCache>
                  <c:formatCode>General</c:formatCode>
                  <c:ptCount val="97"/>
                  <c:pt idx="0">
                    <c:v>90.86704491403647</c:v>
                  </c:pt>
                  <c:pt idx="1">
                    <c:v>107.49253846675603</c:v>
                  </c:pt>
                  <c:pt idx="2">
                    <c:v>128.29066684393811</c:v>
                  </c:pt>
                  <c:pt idx="3">
                    <c:v>156.04264327417053</c:v>
                  </c:pt>
                  <c:pt idx="4">
                    <c:v>184.55588684728411</c:v>
                  </c:pt>
                  <c:pt idx="5">
                    <c:v>219.69187553506299</c:v>
                  </c:pt>
                  <c:pt idx="6">
                    <c:v>257.99656259037471</c:v>
                  </c:pt>
                  <c:pt idx="7">
                    <c:v>291.5755179327474</c:v>
                  </c:pt>
                  <c:pt idx="8">
                    <c:v>332.17419936535913</c:v>
                  </c:pt>
                  <c:pt idx="9">
                    <c:v>384.0067477639052</c:v>
                  </c:pt>
                  <c:pt idx="10">
                    <c:v>435.31661350404488</c:v>
                  </c:pt>
                  <c:pt idx="11">
                    <c:v>467.54745373204565</c:v>
                  </c:pt>
                  <c:pt idx="12">
                    <c:v>535.42879483562513</c:v>
                  </c:pt>
                  <c:pt idx="13">
                    <c:v>583.82745886586702</c:v>
                  </c:pt>
                  <c:pt idx="14">
                    <c:v>655.75833231303898</c:v>
                  </c:pt>
                  <c:pt idx="15">
                    <c:v>704.32275321929967</c:v>
                  </c:pt>
                  <c:pt idx="16">
                    <c:v>781.42580191012019</c:v>
                  </c:pt>
                  <c:pt idx="17">
                    <c:v>863.63263916719347</c:v>
                  </c:pt>
                  <c:pt idx="18">
                    <c:v>951.97350266002491</c:v>
                  </c:pt>
                  <c:pt idx="19">
                    <c:v>1009.7836958038017</c:v>
                  </c:pt>
                  <c:pt idx="20">
                    <c:v>1112.1772304834399</c:v>
                  </c:pt>
                  <c:pt idx="21">
                    <c:v>1226.831977766735</c:v>
                  </c:pt>
                  <c:pt idx="22">
                    <c:v>1357.7575787102824</c:v>
                  </c:pt>
                  <c:pt idx="23">
                    <c:v>1510.4938097544584</c:v>
                  </c:pt>
                  <c:pt idx="24">
                    <c:v>1633.8604154353693</c:v>
                  </c:pt>
                  <c:pt idx="25">
                    <c:v>1853.5478317313139</c:v>
                  </c:pt>
                  <c:pt idx="26">
                    <c:v>2062.959372970905</c:v>
                  </c:pt>
                  <c:pt idx="27">
                    <c:v>2352.9791352832872</c:v>
                  </c:pt>
                  <c:pt idx="28">
                    <c:v>2786.4537882851041</c:v>
                  </c:pt>
                  <c:pt idx="29">
                    <c:v>3406.1697907692678</c:v>
                  </c:pt>
                  <c:pt idx="30">
                    <c:v>4516.259715093709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b926_2!$A$9:$A$105</c:f>
              <c:numCache>
                <c:formatCode>General</c:formatCode>
                <c:ptCount val="97"/>
                <c:pt idx="0">
                  <c:v>-15.19</c:v>
                </c:pt>
                <c:pt idx="1">
                  <c:v>-15.64</c:v>
                </c:pt>
                <c:pt idx="2">
                  <c:v>-15.94</c:v>
                </c:pt>
                <c:pt idx="3">
                  <c:v>-16.88</c:v>
                </c:pt>
                <c:pt idx="4">
                  <c:v>-16.989999999999998</c:v>
                </c:pt>
                <c:pt idx="5">
                  <c:v>-17.16</c:v>
                </c:pt>
                <c:pt idx="6">
                  <c:v>-17.47</c:v>
                </c:pt>
                <c:pt idx="7">
                  <c:v>-17.57</c:v>
                </c:pt>
                <c:pt idx="8">
                  <c:v>-17.7</c:v>
                </c:pt>
                <c:pt idx="9">
                  <c:v>-17.829999999999998</c:v>
                </c:pt>
                <c:pt idx="10">
                  <c:v>-17.97</c:v>
                </c:pt>
                <c:pt idx="11">
                  <c:v>-18.41</c:v>
                </c:pt>
                <c:pt idx="12">
                  <c:v>-18.53</c:v>
                </c:pt>
                <c:pt idx="13">
                  <c:v>-18.7</c:v>
                </c:pt>
                <c:pt idx="14">
                  <c:v>-19.05</c:v>
                </c:pt>
                <c:pt idx="15">
                  <c:v>-19.38</c:v>
                </c:pt>
                <c:pt idx="16">
                  <c:v>-19.62</c:v>
                </c:pt>
                <c:pt idx="17">
                  <c:v>-19.649999999999999</c:v>
                </c:pt>
                <c:pt idx="18">
                  <c:v>-19.739999999999998</c:v>
                </c:pt>
                <c:pt idx="19">
                  <c:v>-19.93</c:v>
                </c:pt>
                <c:pt idx="20">
                  <c:v>-20.28</c:v>
                </c:pt>
                <c:pt idx="21">
                  <c:v>-20.420000000000002</c:v>
                </c:pt>
                <c:pt idx="22">
                  <c:v>-20.64</c:v>
                </c:pt>
                <c:pt idx="23">
                  <c:v>-21.26</c:v>
                </c:pt>
                <c:pt idx="24">
                  <c:v>-21.26</c:v>
                </c:pt>
                <c:pt idx="25">
                  <c:v>-21.39</c:v>
                </c:pt>
                <c:pt idx="26">
                  <c:v>-21.72</c:v>
                </c:pt>
                <c:pt idx="27">
                  <c:v>-21.78</c:v>
                </c:pt>
                <c:pt idx="28">
                  <c:v>-22.2</c:v>
                </c:pt>
                <c:pt idx="29">
                  <c:v>-23.23</c:v>
                </c:pt>
                <c:pt idx="30">
                  <c:v>-23.45</c:v>
                </c:pt>
              </c:numCache>
            </c:numRef>
          </c:xVal>
          <c:yVal>
            <c:numRef>
              <c:f>b926_2!$D$9:$D$105</c:f>
              <c:numCache>
                <c:formatCode>0.00E+00</c:formatCode>
                <c:ptCount val="97"/>
                <c:pt idx="0">
                  <c:v>172.33105193064247</c:v>
                </c:pt>
                <c:pt idx="1">
                  <c:v>266.02812089228433</c:v>
                </c:pt>
                <c:pt idx="2">
                  <c:v>363.35855198197771</c:v>
                </c:pt>
                <c:pt idx="3">
                  <c:v>460.37033558087199</c:v>
                </c:pt>
                <c:pt idx="4">
                  <c:v>565.44737876496185</c:v>
                </c:pt>
                <c:pt idx="5">
                  <c:v>674.07091844619094</c:v>
                </c:pt>
                <c:pt idx="6">
                  <c:v>785.85281836216461</c:v>
                </c:pt>
                <c:pt idx="7">
                  <c:v>903.79920169361242</c:v>
                </c:pt>
                <c:pt idx="8">
                  <c:v>1026.5154521081574</c:v>
                </c:pt>
                <c:pt idx="9">
                  <c:v>1154.6835041533079</c:v>
                </c:pt>
                <c:pt idx="10">
                  <c:v>1288.7189787309096</c:v>
                </c:pt>
                <c:pt idx="11">
                  <c:v>1426.1475924763881</c:v>
                </c:pt>
                <c:pt idx="12">
                  <c:v>1573.9993889383957</c:v>
                </c:pt>
                <c:pt idx="13">
                  <c:v>1729.2516162353379</c:v>
                </c:pt>
                <c:pt idx="14">
                  <c:v>1890.9384300260008</c:v>
                </c:pt>
                <c:pt idx="15">
                  <c:v>2062.4048878002095</c:v>
                </c:pt>
                <c:pt idx="16">
                  <c:v>2246.2041923404254</c:v>
                </c:pt>
                <c:pt idx="17">
                  <c:v>2446.3820322275146</c:v>
                </c:pt>
                <c:pt idx="18">
                  <c:v>2660.3717670597384</c:v>
                </c:pt>
                <c:pt idx="19">
                  <c:v>2889.6906182926095</c:v>
                </c:pt>
                <c:pt idx="20">
                  <c:v>3135.6491325931138</c:v>
                </c:pt>
                <c:pt idx="21">
                  <c:v>3409.7750865494827</c:v>
                </c:pt>
                <c:pt idx="22">
                  <c:v>3711.0207179781864</c:v>
                </c:pt>
                <c:pt idx="23">
                  <c:v>4036.4218609776012</c:v>
                </c:pt>
                <c:pt idx="24">
                  <c:v>4424.8536366108801</c:v>
                </c:pt>
                <c:pt idx="25">
                  <c:v>4869.1382473894637</c:v>
                </c:pt>
                <c:pt idx="26">
                  <c:v>5388.105754959518</c:v>
                </c:pt>
                <c:pt idx="27">
                  <c:v>6034.9907282494087</c:v>
                </c:pt>
                <c:pt idx="28">
                  <c:v>6854.859708470909</c:v>
                </c:pt>
                <c:pt idx="29">
                  <c:v>7979.9516465503511</c:v>
                </c:pt>
                <c:pt idx="30">
                  <c:v>9981.779584017806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981056"/>
        <c:axId val="433981448"/>
      </c:scatterChart>
      <c:valAx>
        <c:axId val="433981056"/>
        <c:scaling>
          <c:orientation val="minMax"/>
          <c:min val="-3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47251313340809425"/>
              <c:y val="0.9358072177312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3981448"/>
        <c:crosses val="autoZero"/>
        <c:crossBetween val="midCat"/>
      </c:valAx>
      <c:valAx>
        <c:axId val="433981448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INP per standard</a:t>
                </a:r>
                <a:r>
                  <a:rPr lang="en-GB" sz="10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cubic metre of air</a:t>
                </a:r>
                <a:endParaRPr lang="en-GB" sz="105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891950336223282E-2"/>
              <c:y val="0.19897439108911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3981056"/>
        <c:crossesAt val="-35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0749427598146"/>
          <c:y val="2.8534376775100703E-2"/>
          <c:w val="0.82547666648051976"/>
          <c:h val="0.838060726109427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5E92D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b927_2!$K$9:$K$105</c:f>
                <c:numCache>
                  <c:formatCode>General</c:formatCode>
                  <c:ptCount val="97"/>
                  <c:pt idx="0">
                    <c:v>78.158927919212019</c:v>
                  </c:pt>
                  <c:pt idx="1">
                    <c:v>93.722704865630831</c:v>
                  </c:pt>
                  <c:pt idx="2">
                    <c:v>125.22441393281903</c:v>
                  </c:pt>
                  <c:pt idx="3">
                    <c:v>145.62053316839513</c:v>
                  </c:pt>
                  <c:pt idx="4">
                    <c:v>168.68791304603187</c:v>
                  </c:pt>
                  <c:pt idx="5">
                    <c:v>191.64197334072549</c:v>
                  </c:pt>
                  <c:pt idx="6">
                    <c:v>224.95321972082422</c:v>
                  </c:pt>
                  <c:pt idx="7">
                    <c:v>239.87289403506267</c:v>
                  </c:pt>
                  <c:pt idx="8">
                    <c:v>275.60065744400362</c:v>
                  </c:pt>
                  <c:pt idx="9">
                    <c:v>302.46585116609685</c:v>
                  </c:pt>
                  <c:pt idx="10">
                    <c:v>318.0602149727809</c:v>
                  </c:pt>
                  <c:pt idx="11">
                    <c:v>356.82515141232983</c:v>
                  </c:pt>
                  <c:pt idx="12">
                    <c:v>380.99874172049851</c:v>
                  </c:pt>
                  <c:pt idx="13">
                    <c:v>409.7732766342051</c:v>
                  </c:pt>
                  <c:pt idx="14">
                    <c:v>443.10183004014726</c:v>
                  </c:pt>
                  <c:pt idx="15">
                    <c:v>455.69459133372402</c:v>
                  </c:pt>
                  <c:pt idx="16">
                    <c:v>497.06959123751597</c:v>
                  </c:pt>
                  <c:pt idx="17">
                    <c:v>515.42182027960814</c:v>
                  </c:pt>
                  <c:pt idx="18">
                    <c:v>536.43294080085184</c:v>
                  </c:pt>
                  <c:pt idx="19">
                    <c:v>560.30983583396187</c:v>
                  </c:pt>
                  <c:pt idx="20">
                    <c:v>618.13579111911679</c:v>
                  </c:pt>
                  <c:pt idx="21">
                    <c:v>648.56587099427975</c:v>
                  </c:pt>
                  <c:pt idx="22">
                    <c:v>681.76946395241885</c:v>
                  </c:pt>
                  <c:pt idx="23">
                    <c:v>681.45492933437311</c:v>
                  </c:pt>
                  <c:pt idx="24">
                    <c:v>718.57399296170502</c:v>
                  </c:pt>
                  <c:pt idx="25">
                    <c:v>759.41971231119464</c:v>
                  </c:pt>
                  <c:pt idx="26">
                    <c:v>803.7008913693096</c:v>
                  </c:pt>
                  <c:pt idx="27">
                    <c:v>808.64313130740811</c:v>
                  </c:pt>
                  <c:pt idx="28">
                    <c:v>857.98690191217952</c:v>
                  </c:pt>
                  <c:pt idx="29">
                    <c:v>911.81749034461757</c:v>
                  </c:pt>
                  <c:pt idx="30">
                    <c:v>920.27338049693731</c:v>
                  </c:pt>
                  <c:pt idx="31">
                    <c:v>980.11596043691679</c:v>
                  </c:pt>
                  <c:pt idx="32">
                    <c:v>991.16265002478747</c:v>
                  </c:pt>
                  <c:pt idx="33">
                    <c:v>1004.5265264638676</c:v>
                  </c:pt>
                  <c:pt idx="34">
                    <c:v>1071.6421223670129</c:v>
                  </c:pt>
                  <c:pt idx="35">
                    <c:v>1087.3770518540978</c:v>
                  </c:pt>
                  <c:pt idx="36">
                    <c:v>1162.5535958355795</c:v>
                  </c:pt>
                  <c:pt idx="37">
                    <c:v>1180.4532923707716</c:v>
                  </c:pt>
                  <c:pt idx="38">
                    <c:v>1200.0189925221521</c:v>
                  </c:pt>
                  <c:pt idx="39">
                    <c:v>1286.0107660359927</c:v>
                  </c:pt>
                  <c:pt idx="40">
                    <c:v>1308.471308609021</c:v>
                  </c:pt>
                  <c:pt idx="41">
                    <c:v>1331.7907803928319</c:v>
                  </c:pt>
                  <c:pt idx="42">
                    <c:v>1356.9220769581102</c:v>
                  </c:pt>
                  <c:pt idx="43">
                    <c:v>1383.7597007163781</c:v>
                  </c:pt>
                  <c:pt idx="44">
                    <c:v>1485.9447964111494</c:v>
                  </c:pt>
                  <c:pt idx="45">
                    <c:v>1515.8735590861688</c:v>
                  </c:pt>
                  <c:pt idx="46">
                    <c:v>1546.8133223336133</c:v>
                  </c:pt>
                  <c:pt idx="47">
                    <c:v>1579.22277973409</c:v>
                  </c:pt>
                  <c:pt idx="48">
                    <c:v>1613.037285487005</c:v>
                  </c:pt>
                  <c:pt idx="49">
                    <c:v>1648.1976964862013</c:v>
                  </c:pt>
                  <c:pt idx="50">
                    <c:v>1684.6497383710055</c:v>
                  </c:pt>
                  <c:pt idx="51">
                    <c:v>1814.5631113490053</c:v>
                  </c:pt>
                  <c:pt idx="52">
                    <c:v>1855.5704322148126</c:v>
                  </c:pt>
                  <c:pt idx="53">
                    <c:v>1897.7451728974188</c:v>
                  </c:pt>
                  <c:pt idx="54">
                    <c:v>1941.0425000764953</c:v>
                  </c:pt>
                  <c:pt idx="55">
                    <c:v>1986.4628417210608</c:v>
                  </c:pt>
                  <c:pt idx="56">
                    <c:v>2033.4258410346936</c:v>
                  </c:pt>
                  <c:pt idx="57">
                    <c:v>2081.3635743353552</c:v>
                  </c:pt>
                  <c:pt idx="58">
                    <c:v>2131.2642958661195</c:v>
                  </c:pt>
                  <c:pt idx="59">
                    <c:v>2182.5584808647504</c:v>
                  </c:pt>
                  <c:pt idx="60">
                    <c:v>2235.7093651357973</c:v>
                  </c:pt>
                  <c:pt idx="61">
                    <c:v>2290.1495618113081</c:v>
                  </c:pt>
                  <c:pt idx="62">
                    <c:v>2346.3378174472359</c:v>
                  </c:pt>
                  <c:pt idx="63">
                    <c:v>2404.2164918438771</c:v>
                  </c:pt>
                  <c:pt idx="64">
                    <c:v>2463.7254331947197</c:v>
                  </c:pt>
                  <c:pt idx="65">
                    <c:v>2525.3136031710947</c:v>
                  </c:pt>
                  <c:pt idx="66">
                    <c:v>2587.8885275084463</c:v>
                  </c:pt>
                  <c:pt idx="67">
                    <c:v>2652.4031453309153</c:v>
                  </c:pt>
                  <c:pt idx="68">
                    <c:v>2718.7805983202452</c:v>
                  </c:pt>
                  <c:pt idx="69">
                    <c:v>2786.4240375644436</c:v>
                  </c:pt>
                  <c:pt idx="70">
                    <c:v>2856.2716060072657</c:v>
                  </c:pt>
                  <c:pt idx="71">
                    <c:v>2927.1977553132369</c:v>
                  </c:pt>
                  <c:pt idx="72">
                    <c:v>3000.126848479696</c:v>
                  </c:pt>
                  <c:pt idx="73">
                    <c:v>3074.9460173792868</c:v>
                  </c:pt>
                  <c:pt idx="74">
                    <c:v>3151.0170041881429</c:v>
                  </c:pt>
                  <c:pt idx="75">
                    <c:v>3228.7223575590438</c:v>
                  </c:pt>
                  <c:pt idx="76">
                    <c:v>3495.3111914028068</c:v>
                  </c:pt>
                  <c:pt idx="77">
                    <c:v>3580.4964443347017</c:v>
                  </c:pt>
                  <c:pt idx="78">
                    <c:v>3667.2581893360311</c:v>
                  </c:pt>
                  <c:pt idx="79">
                    <c:v>3755.3753435343642</c:v>
                  </c:pt>
                  <c:pt idx="80">
                    <c:v>3844.6100450963618</c:v>
                  </c:pt>
                  <c:pt idx="81">
                    <c:v>3934.7076701285905</c:v>
                  </c:pt>
                  <c:pt idx="82">
                    <c:v>4025.9611651180676</c:v>
                  </c:pt>
                  <c:pt idx="83">
                    <c:v>4117.5142817412625</c:v>
                  </c:pt>
                  <c:pt idx="84">
                    <c:v>4210.1792192975627</c:v>
                  </c:pt>
                  <c:pt idx="85">
                    <c:v>4303.0651100854066</c:v>
                  </c:pt>
                  <c:pt idx="86">
                    <c:v>4654.6258241984888</c:v>
                  </c:pt>
                  <c:pt idx="87">
                    <c:v>4750.882336999206</c:v>
                  </c:pt>
                  <c:pt idx="88">
                    <c:v>4847.3609720309541</c:v>
                  </c:pt>
                  <c:pt idx="89">
                    <c:v>4941.7923882562991</c:v>
                  </c:pt>
                  <c:pt idx="90">
                    <c:v>5035.4294673901186</c:v>
                  </c:pt>
                  <c:pt idx="91">
                    <c:v>5432.4215437530302</c:v>
                  </c:pt>
                  <c:pt idx="92">
                    <c:v>5523.6099303207948</c:v>
                  </c:pt>
                  <c:pt idx="93">
                    <c:v>5610.5511515050339</c:v>
                  </c:pt>
                  <c:pt idx="94">
                    <c:v>6037.1783536851344</c:v>
                  </c:pt>
                  <c:pt idx="95">
                    <c:v>6114.5338642623474</c:v>
                  </c:pt>
                  <c:pt idx="96">
                    <c:v>6563.3656847910624</c:v>
                  </c:pt>
                </c:numCache>
              </c:numRef>
            </c:plus>
            <c:minus>
              <c:numRef>
                <c:f>b927_2!$J$9:$J$105</c:f>
                <c:numCache>
                  <c:formatCode>General</c:formatCode>
                  <c:ptCount val="97"/>
                  <c:pt idx="0">
                    <c:v>82.441876519775178</c:v>
                  </c:pt>
                  <c:pt idx="1">
                    <c:v>93.736405006186828</c:v>
                  </c:pt>
                  <c:pt idx="2">
                    <c:v>112.32443563738171</c:v>
                  </c:pt>
                  <c:pt idx="3">
                    <c:v>132.00198272470382</c:v>
                  </c:pt>
                  <c:pt idx="4">
                    <c:v>151.41434357645295</c:v>
                  </c:pt>
                  <c:pt idx="5">
                    <c:v>167.58419940492431</c:v>
                  </c:pt>
                  <c:pt idx="6">
                    <c:v>190.21171510886322</c:v>
                  </c:pt>
                  <c:pt idx="7">
                    <c:v>215.47111079987775</c:v>
                  </c:pt>
                  <c:pt idx="8">
                    <c:v>236.58010999067199</c:v>
                  </c:pt>
                  <c:pt idx="9">
                    <c:v>262.16570260920247</c:v>
                  </c:pt>
                  <c:pt idx="10">
                    <c:v>285.32334249691723</c:v>
                  </c:pt>
                  <c:pt idx="11">
                    <c:v>315.13826043937121</c:v>
                  </c:pt>
                  <c:pt idx="12">
                    <c:v>332.82612689220059</c:v>
                  </c:pt>
                  <c:pt idx="13">
                    <c:v>358.87810396185239</c:v>
                  </c:pt>
                  <c:pt idx="14">
                    <c:v>395.37151248387147</c:v>
                  </c:pt>
                  <c:pt idx="15">
                    <c:v>417.64495286001113</c:v>
                  </c:pt>
                  <c:pt idx="16">
                    <c:v>438.24792544319382</c:v>
                  </c:pt>
                  <c:pt idx="17">
                    <c:v>471.27944087974271</c:v>
                  </c:pt>
                  <c:pt idx="18">
                    <c:v>503.81137836415809</c:v>
                  </c:pt>
                  <c:pt idx="19">
                    <c:v>535.63950845542729</c:v>
                  </c:pt>
                  <c:pt idx="20">
                    <c:v>548.3251098852744</c:v>
                  </c:pt>
                  <c:pt idx="21">
                    <c:v>576.76891017042976</c:v>
                  </c:pt>
                  <c:pt idx="22">
                    <c:v>604.49812268846335</c:v>
                  </c:pt>
                  <c:pt idx="23">
                    <c:v>651.87008006180076</c:v>
                  </c:pt>
                  <c:pt idx="24">
                    <c:v>677.81735201109473</c:v>
                  </c:pt>
                  <c:pt idx="25">
                    <c:v>702.70611436982051</c:v>
                  </c:pt>
                  <c:pt idx="26">
                    <c:v>725.94049827049548</c:v>
                  </c:pt>
                  <c:pt idx="27">
                    <c:v>772.9732538241401</c:v>
                  </c:pt>
                  <c:pt idx="28">
                    <c:v>794.37986858458203</c:v>
                  </c:pt>
                  <c:pt idx="29">
                    <c:v>841.80912164029382</c:v>
                  </c:pt>
                  <c:pt idx="30">
                    <c:v>860.34256930112792</c:v>
                  </c:pt>
                  <c:pt idx="31">
                    <c:v>908.21068692749714</c:v>
                  </c:pt>
                  <c:pt idx="32">
                    <c:v>924.16966952059124</c:v>
                  </c:pt>
                  <c:pt idx="33">
                    <c:v>971.44466907808851</c:v>
                  </c:pt>
                  <c:pt idx="34">
                    <c:v>1019.7469508557039</c:v>
                  </c:pt>
                  <c:pt idx="35">
                    <c:v>1031.4946425918454</c:v>
                  </c:pt>
                  <c:pt idx="36">
                    <c:v>1079.0005722671415</c:v>
                  </c:pt>
                  <c:pt idx="37">
                    <c:v>1126.9340606915935</c:v>
                  </c:pt>
                  <c:pt idx="38">
                    <c:v>1135.3372770822871</c:v>
                  </c:pt>
                  <c:pt idx="39">
                    <c:v>1182.0792402498926</c:v>
                  </c:pt>
                  <c:pt idx="40">
                    <c:v>1230.0333173389515</c:v>
                  </c:pt>
                  <c:pt idx="41">
                    <c:v>1234.6254000844986</c:v>
                  </c:pt>
                  <c:pt idx="42">
                    <c:v>1281.0934755675296</c:v>
                  </c:pt>
                  <c:pt idx="43">
                    <c:v>1327.9447949832627</c:v>
                  </c:pt>
                  <c:pt idx="44">
                    <c:v>1375.1564102506075</c:v>
                  </c:pt>
                  <c:pt idx="45">
                    <c:v>1423.1538752112724</c:v>
                  </c:pt>
                  <c:pt idx="46">
                    <c:v>1471.521743049879</c:v>
                  </c:pt>
                  <c:pt idx="47">
                    <c:v>1520.2707497331351</c:v>
                  </c:pt>
                  <c:pt idx="48">
                    <c:v>1569.4213588835169</c:v>
                  </c:pt>
                  <c:pt idx="49">
                    <c:v>1562.8513676044231</c:v>
                  </c:pt>
                  <c:pt idx="50">
                    <c:v>1610.4595627175263</c:v>
                  </c:pt>
                  <c:pt idx="51">
                    <c:v>1659.0316553496546</c:v>
                  </c:pt>
                  <c:pt idx="52">
                    <c:v>1707.7832270523918</c:v>
                  </c:pt>
                  <c:pt idx="53">
                    <c:v>1756.7538430487482</c:v>
                  </c:pt>
                  <c:pt idx="54">
                    <c:v>1806.421352700575</c:v>
                  </c:pt>
                  <c:pt idx="55">
                    <c:v>1856.8510983196088</c:v>
                  </c:pt>
                  <c:pt idx="56">
                    <c:v>1907.2451083252865</c:v>
                  </c:pt>
                  <c:pt idx="57">
                    <c:v>1958.5397295970147</c:v>
                  </c:pt>
                  <c:pt idx="58">
                    <c:v>2010.380204342239</c:v>
                  </c:pt>
                  <c:pt idx="59">
                    <c:v>2062.8507279999367</c:v>
                  </c:pt>
                  <c:pt idx="60">
                    <c:v>2116.0424532752354</c:v>
                  </c:pt>
                  <c:pt idx="61">
                    <c:v>2170.0534742018681</c:v>
                  </c:pt>
                  <c:pt idx="62">
                    <c:v>2224.9889476722306</c:v>
                  </c:pt>
                  <c:pt idx="63">
                    <c:v>2280.5200843098014</c:v>
                  </c:pt>
                  <c:pt idx="64">
                    <c:v>2336.7666846437173</c:v>
                  </c:pt>
                  <c:pt idx="65">
                    <c:v>2394.2982401470363</c:v>
                  </c:pt>
                  <c:pt idx="66">
                    <c:v>2453.2517181105968</c:v>
                  </c:pt>
                  <c:pt idx="67">
                    <c:v>2512.8922883400314</c:v>
                  </c:pt>
                  <c:pt idx="68">
                    <c:v>2573.8181698965809</c:v>
                  </c:pt>
                  <c:pt idx="69">
                    <c:v>2734.4309442252511</c:v>
                  </c:pt>
                  <c:pt idx="70">
                    <c:v>2801.1683841472072</c:v>
                  </c:pt>
                  <c:pt idx="71">
                    <c:v>2869.2608579703706</c:v>
                  </c:pt>
                  <c:pt idx="72">
                    <c:v>2939.4221066361092</c:v>
                  </c:pt>
                  <c:pt idx="73">
                    <c:v>3011.4028416043666</c:v>
                  </c:pt>
                  <c:pt idx="74">
                    <c:v>3085.9535682717769</c:v>
                  </c:pt>
                  <c:pt idx="75">
                    <c:v>3162.8672157494498</c:v>
                  </c:pt>
                  <c:pt idx="76">
                    <c:v>3242.4515539915369</c:v>
                  </c:pt>
                  <c:pt idx="77">
                    <c:v>3325.0427158541993</c:v>
                  </c:pt>
                  <c:pt idx="78">
                    <c:v>3410.5178543079378</c:v>
                  </c:pt>
                  <c:pt idx="79">
                    <c:v>3500.2652585787114</c:v>
                  </c:pt>
                  <c:pt idx="80">
                    <c:v>3593.7501461834181</c:v>
                  </c:pt>
                  <c:pt idx="81">
                    <c:v>3691.4680291307113</c:v>
                  </c:pt>
                  <c:pt idx="82">
                    <c:v>3794.4699163025807</c:v>
                  </c:pt>
                  <c:pt idx="83">
                    <c:v>3902.3821808166349</c:v>
                  </c:pt>
                  <c:pt idx="84">
                    <c:v>4016.9048999784641</c:v>
                  </c:pt>
                  <c:pt idx="85">
                    <c:v>4137.8277331786367</c:v>
                  </c:pt>
                  <c:pt idx="86">
                    <c:v>4266.0463692382227</c:v>
                  </c:pt>
                  <c:pt idx="87">
                    <c:v>4403.1055622416061</c:v>
                  </c:pt>
                  <c:pt idx="88">
                    <c:v>4549.6846535727336</c:v>
                  </c:pt>
                  <c:pt idx="89">
                    <c:v>4532.5171858029225</c:v>
                  </c:pt>
                  <c:pt idx="90">
                    <c:v>4695.1436971064832</c:v>
                  </c:pt>
                  <c:pt idx="91">
                    <c:v>4871.1892742269747</c:v>
                  </c:pt>
                  <c:pt idx="92">
                    <c:v>5062.8308974517759</c:v>
                  </c:pt>
                  <c:pt idx="93">
                    <c:v>5272.6806868341173</c:v>
                  </c:pt>
                  <c:pt idx="94">
                    <c:v>5503.8981788407755</c:v>
                  </c:pt>
                  <c:pt idx="95">
                    <c:v>5759.7880086411769</c:v>
                  </c:pt>
                  <c:pt idx="96">
                    <c:v>5817.7893681506448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b927_2!$A$9:$A$105</c:f>
              <c:numCache>
                <c:formatCode>General</c:formatCode>
                <c:ptCount val="97"/>
                <c:pt idx="0">
                  <c:v>-13.67</c:v>
                </c:pt>
                <c:pt idx="1">
                  <c:v>-14.31</c:v>
                </c:pt>
                <c:pt idx="2">
                  <c:v>-14.55</c:v>
                </c:pt>
                <c:pt idx="3">
                  <c:v>-14.65</c:v>
                </c:pt>
                <c:pt idx="4">
                  <c:v>-14.77</c:v>
                </c:pt>
                <c:pt idx="5">
                  <c:v>-14.77</c:v>
                </c:pt>
                <c:pt idx="6">
                  <c:v>-14.86</c:v>
                </c:pt>
                <c:pt idx="7">
                  <c:v>-15.07</c:v>
                </c:pt>
                <c:pt idx="8">
                  <c:v>-15.1</c:v>
                </c:pt>
                <c:pt idx="9">
                  <c:v>-15.16</c:v>
                </c:pt>
                <c:pt idx="10">
                  <c:v>-15.21</c:v>
                </c:pt>
                <c:pt idx="11">
                  <c:v>-15.31</c:v>
                </c:pt>
                <c:pt idx="12">
                  <c:v>-15.41</c:v>
                </c:pt>
                <c:pt idx="13">
                  <c:v>-15.51</c:v>
                </c:pt>
                <c:pt idx="14">
                  <c:v>-15.79</c:v>
                </c:pt>
                <c:pt idx="15">
                  <c:v>-15.93</c:v>
                </c:pt>
                <c:pt idx="16">
                  <c:v>-15.95</c:v>
                </c:pt>
                <c:pt idx="17">
                  <c:v>-16.05</c:v>
                </c:pt>
                <c:pt idx="18">
                  <c:v>-16.12</c:v>
                </c:pt>
                <c:pt idx="19">
                  <c:v>-16.12</c:v>
                </c:pt>
                <c:pt idx="20">
                  <c:v>-16.170000000000002</c:v>
                </c:pt>
                <c:pt idx="21">
                  <c:v>-16.22</c:v>
                </c:pt>
                <c:pt idx="22">
                  <c:v>-16.27</c:v>
                </c:pt>
                <c:pt idx="23">
                  <c:v>-16.36</c:v>
                </c:pt>
                <c:pt idx="24">
                  <c:v>-16.52</c:v>
                </c:pt>
                <c:pt idx="25">
                  <c:v>-16.57</c:v>
                </c:pt>
                <c:pt idx="26">
                  <c:v>-16.670000000000002</c:v>
                </c:pt>
                <c:pt idx="27">
                  <c:v>-16.71</c:v>
                </c:pt>
                <c:pt idx="28">
                  <c:v>-16.71</c:v>
                </c:pt>
                <c:pt idx="29">
                  <c:v>-16.79</c:v>
                </c:pt>
                <c:pt idx="30">
                  <c:v>-16.89</c:v>
                </c:pt>
                <c:pt idx="31">
                  <c:v>-16.89</c:v>
                </c:pt>
                <c:pt idx="32">
                  <c:v>-16.920000000000002</c:v>
                </c:pt>
                <c:pt idx="33">
                  <c:v>-16.920000000000002</c:v>
                </c:pt>
                <c:pt idx="34">
                  <c:v>-17.04</c:v>
                </c:pt>
                <c:pt idx="35">
                  <c:v>-17.37</c:v>
                </c:pt>
                <c:pt idx="36">
                  <c:v>-17.37</c:v>
                </c:pt>
                <c:pt idx="37">
                  <c:v>-17.39</c:v>
                </c:pt>
                <c:pt idx="38">
                  <c:v>-17.39</c:v>
                </c:pt>
                <c:pt idx="39">
                  <c:v>-17.46</c:v>
                </c:pt>
                <c:pt idx="40">
                  <c:v>-17.48</c:v>
                </c:pt>
                <c:pt idx="41">
                  <c:v>-17.48</c:v>
                </c:pt>
                <c:pt idx="42">
                  <c:v>-17.54</c:v>
                </c:pt>
                <c:pt idx="43">
                  <c:v>-17.579999999999998</c:v>
                </c:pt>
                <c:pt idx="44">
                  <c:v>-17.579999999999998</c:v>
                </c:pt>
                <c:pt idx="45">
                  <c:v>-17.63</c:v>
                </c:pt>
                <c:pt idx="46">
                  <c:v>-17.63</c:v>
                </c:pt>
                <c:pt idx="47">
                  <c:v>-17.77</c:v>
                </c:pt>
                <c:pt idx="48">
                  <c:v>-17.84</c:v>
                </c:pt>
                <c:pt idx="49">
                  <c:v>-17.91</c:v>
                </c:pt>
                <c:pt idx="50">
                  <c:v>-18.03</c:v>
                </c:pt>
                <c:pt idx="51">
                  <c:v>-18.059999999999999</c:v>
                </c:pt>
                <c:pt idx="52">
                  <c:v>-18.059999999999999</c:v>
                </c:pt>
                <c:pt idx="53">
                  <c:v>-18.059999999999999</c:v>
                </c:pt>
                <c:pt idx="54">
                  <c:v>-18.100000000000001</c:v>
                </c:pt>
                <c:pt idx="55">
                  <c:v>-18.16</c:v>
                </c:pt>
                <c:pt idx="56">
                  <c:v>-18.16</c:v>
                </c:pt>
                <c:pt idx="57">
                  <c:v>-18.16</c:v>
                </c:pt>
                <c:pt idx="58">
                  <c:v>-18.239999999999998</c:v>
                </c:pt>
                <c:pt idx="59">
                  <c:v>-18.48</c:v>
                </c:pt>
                <c:pt idx="60">
                  <c:v>-18.5</c:v>
                </c:pt>
                <c:pt idx="61">
                  <c:v>-18.55</c:v>
                </c:pt>
                <c:pt idx="62">
                  <c:v>-18.55</c:v>
                </c:pt>
                <c:pt idx="63">
                  <c:v>-18.63</c:v>
                </c:pt>
                <c:pt idx="64">
                  <c:v>-18.690000000000001</c:v>
                </c:pt>
                <c:pt idx="65">
                  <c:v>-18.690000000000001</c:v>
                </c:pt>
                <c:pt idx="66">
                  <c:v>-18.71</c:v>
                </c:pt>
                <c:pt idx="67">
                  <c:v>-18.71</c:v>
                </c:pt>
                <c:pt idx="68">
                  <c:v>-18.739999999999998</c:v>
                </c:pt>
                <c:pt idx="69">
                  <c:v>-18.82</c:v>
                </c:pt>
                <c:pt idx="70">
                  <c:v>-18.84</c:v>
                </c:pt>
                <c:pt idx="71">
                  <c:v>-18.84</c:v>
                </c:pt>
                <c:pt idx="72">
                  <c:v>-18.86</c:v>
                </c:pt>
                <c:pt idx="73">
                  <c:v>-18.93</c:v>
                </c:pt>
                <c:pt idx="74">
                  <c:v>-18.93</c:v>
                </c:pt>
                <c:pt idx="75">
                  <c:v>-18.96</c:v>
                </c:pt>
                <c:pt idx="76">
                  <c:v>-19.03</c:v>
                </c:pt>
                <c:pt idx="77">
                  <c:v>-19.03</c:v>
                </c:pt>
                <c:pt idx="78">
                  <c:v>-19.059999999999999</c:v>
                </c:pt>
                <c:pt idx="79">
                  <c:v>-19.100000000000001</c:v>
                </c:pt>
                <c:pt idx="80">
                  <c:v>-19.12</c:v>
                </c:pt>
                <c:pt idx="81">
                  <c:v>-19.12</c:v>
                </c:pt>
                <c:pt idx="82">
                  <c:v>-19.16</c:v>
                </c:pt>
                <c:pt idx="83">
                  <c:v>-19.18</c:v>
                </c:pt>
                <c:pt idx="84">
                  <c:v>-19.18</c:v>
                </c:pt>
                <c:pt idx="85">
                  <c:v>-19.18</c:v>
                </c:pt>
                <c:pt idx="86">
                  <c:v>-19.239999999999998</c:v>
                </c:pt>
                <c:pt idx="87">
                  <c:v>-19.239999999999998</c:v>
                </c:pt>
                <c:pt idx="88">
                  <c:v>-19.350000000000001</c:v>
                </c:pt>
                <c:pt idx="89">
                  <c:v>-19.350000000000001</c:v>
                </c:pt>
                <c:pt idx="90">
                  <c:v>-19.36</c:v>
                </c:pt>
                <c:pt idx="91">
                  <c:v>-19.420000000000002</c:v>
                </c:pt>
                <c:pt idx="92">
                  <c:v>-19.600000000000001</c:v>
                </c:pt>
                <c:pt idx="93">
                  <c:v>-19.600000000000001</c:v>
                </c:pt>
                <c:pt idx="94">
                  <c:v>-19.64</c:v>
                </c:pt>
                <c:pt idx="95">
                  <c:v>-19.739999999999998</c:v>
                </c:pt>
                <c:pt idx="96">
                  <c:v>-19.89</c:v>
                </c:pt>
              </c:numCache>
            </c:numRef>
          </c:xVal>
          <c:yVal>
            <c:numRef>
              <c:f>b927_2!$D$9:$D$105</c:f>
              <c:numCache>
                <c:formatCode>0.00E+00</c:formatCode>
                <c:ptCount val="97"/>
                <c:pt idx="0">
                  <c:v>150.53908012648247</c:v>
                </c:pt>
                <c:pt idx="1">
                  <c:v>231.18714604850129</c:v>
                </c:pt>
                <c:pt idx="2">
                  <c:v>315.20208995088865</c:v>
                </c:pt>
                <c:pt idx="3">
                  <c:v>401.14181805132279</c:v>
                </c:pt>
                <c:pt idx="4">
                  <c:v>487.6744599535495</c:v>
                </c:pt>
                <c:pt idx="5">
                  <c:v>576.15460399501887</c:v>
                </c:pt>
                <c:pt idx="6">
                  <c:v>664.61154777964862</c:v>
                </c:pt>
                <c:pt idx="7">
                  <c:v>752.65807243825168</c:v>
                </c:pt>
                <c:pt idx="8">
                  <c:v>843.40820864296404</c:v>
                </c:pt>
                <c:pt idx="9">
                  <c:v>934.72538395311369</c:v>
                </c:pt>
                <c:pt idx="10">
                  <c:v>1027.0551099690585</c:v>
                </c:pt>
                <c:pt idx="11">
                  <c:v>1119.735417820076</c:v>
                </c:pt>
                <c:pt idx="12">
                  <c:v>1213.3263588564373</c:v>
                </c:pt>
                <c:pt idx="13">
                  <c:v>1307.8459303836887</c:v>
                </c:pt>
                <c:pt idx="14">
                  <c:v>1400.9160159846413</c:v>
                </c:pt>
                <c:pt idx="15">
                  <c:v>1496.6862432720086</c:v>
                </c:pt>
                <c:pt idx="16">
                  <c:v>1595.1754461270166</c:v>
                </c:pt>
                <c:pt idx="17">
                  <c:v>1693.5275987562279</c:v>
                </c:pt>
                <c:pt idx="18">
                  <c:v>1793.3718542120164</c:v>
                </c:pt>
                <c:pt idx="19">
                  <c:v>1895.3901954147054</c:v>
                </c:pt>
                <c:pt idx="20">
                  <c:v>1997.7539386095673</c:v>
                </c:pt>
                <c:pt idx="21">
                  <c:v>2101.2558991613869</c:v>
                </c:pt>
                <c:pt idx="22">
                  <c:v>2205.9218623453535</c:v>
                </c:pt>
                <c:pt idx="23">
                  <c:v>2311.1072688098084</c:v>
                </c:pt>
                <c:pt idx="24">
                  <c:v>2416.2385465630741</c:v>
                </c:pt>
                <c:pt idx="25">
                  <c:v>2524.5125919938778</c:v>
                </c:pt>
                <c:pt idx="26">
                  <c:v>2633.1252929791349</c:v>
                </c:pt>
                <c:pt idx="27">
                  <c:v>2744.1562324869551</c:v>
                </c:pt>
                <c:pt idx="28">
                  <c:v>2857.3041064060872</c:v>
                </c:pt>
                <c:pt idx="29">
                  <c:v>2970.2831826416532</c:v>
                </c:pt>
                <c:pt idx="30">
                  <c:v>3084.2313622172896</c:v>
                </c:pt>
                <c:pt idx="31">
                  <c:v>3201.6490777781951</c:v>
                </c:pt>
                <c:pt idx="32">
                  <c:v>3319.945009643709</c:v>
                </c:pt>
                <c:pt idx="33">
                  <c:v>3440.3929428278566</c:v>
                </c:pt>
                <c:pt idx="34">
                  <c:v>3559.8769085525278</c:v>
                </c:pt>
                <c:pt idx="35">
                  <c:v>3675.9388591831935</c:v>
                </c:pt>
                <c:pt idx="36">
                  <c:v>3801.2371875434674</c:v>
                </c:pt>
                <c:pt idx="37">
                  <c:v>3927.7513887276154</c:v>
                </c:pt>
                <c:pt idx="38">
                  <c:v>4056.5063308309354</c:v>
                </c:pt>
                <c:pt idx="39">
                  <c:v>4185.3227565218567</c:v>
                </c:pt>
                <c:pt idx="40">
                  <c:v>4317.2253427975584</c:v>
                </c:pt>
                <c:pt idx="41">
                  <c:v>4451.5382399959644</c:v>
                </c:pt>
                <c:pt idx="42">
                  <c:v>4586.2745678894598</c:v>
                </c:pt>
                <c:pt idx="43">
                  <c:v>4723.5236129426121</c:v>
                </c:pt>
                <c:pt idx="44">
                  <c:v>4863.8959620295036</c:v>
                </c:pt>
                <c:pt idx="45">
                  <c:v>5005.0855193017178</c:v>
                </c:pt>
                <c:pt idx="46">
                  <c:v>5149.8106711284454</c:v>
                </c:pt>
                <c:pt idx="47">
                  <c:v>5292.9721818636872</c:v>
                </c:pt>
                <c:pt idx="48">
                  <c:v>5440.3330678044395</c:v>
                </c:pt>
                <c:pt idx="49">
                  <c:v>5590.0714393489761</c:v>
                </c:pt>
                <c:pt idx="50">
                  <c:v>5740.7338610419256</c:v>
                </c:pt>
                <c:pt idx="51">
                  <c:v>5896.6884983872687</c:v>
                </c:pt>
                <c:pt idx="52">
                  <c:v>6056.2579448446904</c:v>
                </c:pt>
                <c:pt idx="53">
                  <c:v>6218.6026508160667</c:v>
                </c:pt>
                <c:pt idx="54">
                  <c:v>6382.5612199285206</c:v>
                </c:pt>
                <c:pt idx="55">
                  <c:v>6548.832522947303</c:v>
                </c:pt>
                <c:pt idx="56">
                  <c:v>6720.1141231450483</c:v>
                </c:pt>
                <c:pt idx="57">
                  <c:v>6894.5974333060676</c:v>
                </c:pt>
                <c:pt idx="58">
                  <c:v>7069.7733041505981</c:v>
                </c:pt>
                <c:pt idx="59">
                  <c:v>7242.6669902262347</c:v>
                </c:pt>
                <c:pt idx="60">
                  <c:v>7426.7857867262255</c:v>
                </c:pt>
                <c:pt idx="61">
                  <c:v>7613.520096203406</c:v>
                </c:pt>
                <c:pt idx="62">
                  <c:v>7805.9925915550639</c:v>
                </c:pt>
                <c:pt idx="63">
                  <c:v>7999.4876224176005</c:v>
                </c:pt>
                <c:pt idx="64">
                  <c:v>8197.9085265950816</c:v>
                </c:pt>
                <c:pt idx="65">
                  <c:v>8403.0725063034952</c:v>
                </c:pt>
                <c:pt idx="66">
                  <c:v>8612.0591189858405</c:v>
                </c:pt>
                <c:pt idx="67">
                  <c:v>8826.6567380079559</c:v>
                </c:pt>
                <c:pt idx="68">
                  <c:v>9045.1111631113363</c:v>
                </c:pt>
                <c:pt idx="69">
                  <c:v>9266.8064225844228</c:v>
                </c:pt>
                <c:pt idx="70">
                  <c:v>9496.4755911088178</c:v>
                </c:pt>
                <c:pt idx="71">
                  <c:v>9732.8068295099129</c:v>
                </c:pt>
                <c:pt idx="72">
                  <c:v>9974.4450941360628</c:v>
                </c:pt>
                <c:pt idx="73">
                  <c:v>10220.421796268416</c:v>
                </c:pt>
                <c:pt idx="74">
                  <c:v>10476.179858135971</c:v>
                </c:pt>
                <c:pt idx="75">
                  <c:v>10737.851472266568</c:v>
                </c:pt>
                <c:pt idx="76">
                  <c:v>11005.368728494881</c:v>
                </c:pt>
                <c:pt idx="77">
                  <c:v>11284.033759665206</c:v>
                </c:pt>
                <c:pt idx="78">
                  <c:v>11569.935002827151</c:v>
                </c:pt>
                <c:pt idx="79">
                  <c:v>11864.487266083661</c:v>
                </c:pt>
                <c:pt idx="80">
                  <c:v>12169.652467527794</c:v>
                </c:pt>
                <c:pt idx="81">
                  <c:v>12486.109393664694</c:v>
                </c:pt>
                <c:pt idx="82">
                  <c:v>12811.823954678293</c:v>
                </c:pt>
                <c:pt idx="83">
                  <c:v>13150.366574424954</c:v>
                </c:pt>
                <c:pt idx="84">
                  <c:v>13502.656885473385</c:v>
                </c:pt>
                <c:pt idx="85">
                  <c:v>13868.765978181598</c:v>
                </c:pt>
                <c:pt idx="86">
                  <c:v>14246.978694883284</c:v>
                </c:pt>
                <c:pt idx="87">
                  <c:v>14644.255046284183</c:v>
                </c:pt>
                <c:pt idx="88">
                  <c:v>15053.81736379508</c:v>
                </c:pt>
                <c:pt idx="89">
                  <c:v>15488.062418195314</c:v>
                </c:pt>
                <c:pt idx="90">
                  <c:v>15942.998906972764</c:v>
                </c:pt>
                <c:pt idx="91">
                  <c:v>16418.765531111425</c:v>
                </c:pt>
                <c:pt idx="92">
                  <c:v>16913.950134722349</c:v>
                </c:pt>
                <c:pt idx="93">
                  <c:v>17447.500224691412</c:v>
                </c:pt>
                <c:pt idx="94">
                  <c:v>18011.207058854226</c:v>
                </c:pt>
                <c:pt idx="95">
                  <c:v>18608.008972293122</c:v>
                </c:pt>
                <c:pt idx="96">
                  <c:v>19243.179350761013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982232"/>
        <c:axId val="433982624"/>
      </c:scatterChart>
      <c:valAx>
        <c:axId val="433982232"/>
        <c:scaling>
          <c:orientation val="minMax"/>
          <c:min val="-3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47251313340809425"/>
              <c:y val="0.9358072177312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3982624"/>
        <c:crosses val="autoZero"/>
        <c:crossBetween val="midCat"/>
      </c:valAx>
      <c:valAx>
        <c:axId val="433982624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INP per standard</a:t>
                </a:r>
                <a:r>
                  <a:rPr lang="en-GB" sz="10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cubic metre of air</a:t>
                </a:r>
                <a:endParaRPr lang="en-GB" sz="105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891950336223282E-2"/>
              <c:y val="0.19897439108911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3982232"/>
        <c:crossesAt val="-35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0749427598146"/>
          <c:y val="2.8534376775100703E-2"/>
          <c:w val="0.82547666648051976"/>
          <c:h val="0.838060726109427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5E92D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b928_2!$K$9:$K$105</c:f>
                <c:numCache>
                  <c:formatCode>General</c:formatCode>
                  <c:ptCount val="97"/>
                  <c:pt idx="0">
                    <c:v>32.675059787092628</c:v>
                  </c:pt>
                  <c:pt idx="1">
                    <c:v>41.367799454635836</c:v>
                  </c:pt>
                  <c:pt idx="2">
                    <c:v>52.103854216155106</c:v>
                  </c:pt>
                  <c:pt idx="3">
                    <c:v>63.862652529415257</c:v>
                  </c:pt>
                  <c:pt idx="4">
                    <c:v>73.839572448173413</c:v>
                  </c:pt>
                  <c:pt idx="5">
                    <c:v>79.127631630471441</c:v>
                  </c:pt>
                  <c:pt idx="6">
                    <c:v>92.617265179361667</c:v>
                  </c:pt>
                  <c:pt idx="7">
                    <c:v>104.28274970822406</c:v>
                  </c:pt>
                  <c:pt idx="8">
                    <c:v>112.97338794742241</c:v>
                  </c:pt>
                  <c:pt idx="9">
                    <c:v>124.08180593304134</c:v>
                  </c:pt>
                  <c:pt idx="10">
                    <c:v>137.7061009915802</c:v>
                  </c:pt>
                  <c:pt idx="11">
                    <c:v>145.76518147523163</c:v>
                  </c:pt>
                  <c:pt idx="12">
                    <c:v>155.44672923576499</c:v>
                  </c:pt>
                  <c:pt idx="13">
                    <c:v>166.96472406103553</c:v>
                  </c:pt>
                  <c:pt idx="14">
                    <c:v>180.27195809444964</c:v>
                  </c:pt>
                  <c:pt idx="15">
                    <c:v>195.41624928645962</c:v>
                  </c:pt>
                  <c:pt idx="16">
                    <c:v>213.08450641977291</c:v>
                  </c:pt>
                  <c:pt idx="17">
                    <c:v>220.47577176943474</c:v>
                  </c:pt>
                  <c:pt idx="18">
                    <c:v>228.97831867122966</c:v>
                  </c:pt>
                  <c:pt idx="19">
                    <c:v>251.95222680347442</c:v>
                  </c:pt>
                  <c:pt idx="20">
                    <c:v>263.16191461968651</c:v>
                  </c:pt>
                  <c:pt idx="21">
                    <c:v>275.46968257150814</c:v>
                  </c:pt>
                  <c:pt idx="22">
                    <c:v>289.21223082197582</c:v>
                  </c:pt>
                  <c:pt idx="23">
                    <c:v>304.18897860824256</c:v>
                  </c:pt>
                  <c:pt idx="24">
                    <c:v>320.40653008828662</c:v>
                  </c:pt>
                  <c:pt idx="25">
                    <c:v>320.3503091312212</c:v>
                  </c:pt>
                  <c:pt idx="26">
                    <c:v>338.37463556864634</c:v>
                  </c:pt>
                  <c:pt idx="27">
                    <c:v>358.20490849391393</c:v>
                  </c:pt>
                  <c:pt idx="28">
                    <c:v>379.93852698858984</c:v>
                  </c:pt>
                  <c:pt idx="29">
                    <c:v>381.74179729618834</c:v>
                  </c:pt>
                  <c:pt idx="30">
                    <c:v>405.55330859634569</c:v>
                  </c:pt>
                  <c:pt idx="31">
                    <c:v>408.68188678491782</c:v>
                  </c:pt>
                  <c:pt idx="32">
                    <c:v>434.92468963058428</c:v>
                  </c:pt>
                  <c:pt idx="33">
                    <c:v>439.29723985890928</c:v>
                  </c:pt>
                  <c:pt idx="34">
                    <c:v>468.22299807962452</c:v>
                  </c:pt>
                  <c:pt idx="35">
                    <c:v>473.62971368082208</c:v>
                  </c:pt>
                  <c:pt idx="36">
                    <c:v>505.72558918744903</c:v>
                  </c:pt>
                  <c:pt idx="37">
                    <c:v>541.3820617804696</c:v>
                  </c:pt>
                  <c:pt idx="38">
                    <c:v>547.98700444426754</c:v>
                  </c:pt>
                  <c:pt idx="39">
                    <c:v>555.32493789816351</c:v>
                  </c:pt>
                  <c:pt idx="40">
                    <c:v>563.36823097413992</c:v>
                  </c:pt>
                  <c:pt idx="41">
                    <c:v>603.55889767488713</c:v>
                  </c:pt>
                  <c:pt idx="42">
                    <c:v>612.64562951129642</c:v>
                  </c:pt>
                  <c:pt idx="43">
                    <c:v>622.48076678026143</c:v>
                  </c:pt>
                  <c:pt idx="44">
                    <c:v>667.97710259582936</c:v>
                  </c:pt>
                  <c:pt idx="45">
                    <c:v>678.85200355551081</c:v>
                  </c:pt>
                  <c:pt idx="46">
                    <c:v>690.34537452573124</c:v>
                  </c:pt>
                  <c:pt idx="47">
                    <c:v>742.12613369097608</c:v>
                  </c:pt>
                  <c:pt idx="48">
                    <c:v>754.66311401589815</c:v>
                  </c:pt>
                  <c:pt idx="49">
                    <c:v>767.87689754896735</c:v>
                  </c:pt>
                  <c:pt idx="50">
                    <c:v>781.54955508094326</c:v>
                  </c:pt>
                  <c:pt idx="51">
                    <c:v>841.33965480078837</c:v>
                  </c:pt>
                  <c:pt idx="52">
                    <c:v>856.30941660464839</c:v>
                  </c:pt>
                  <c:pt idx="53">
                    <c:v>871.96359328765811</c:v>
                  </c:pt>
                  <c:pt idx="54">
                    <c:v>887.88936284861632</c:v>
                  </c:pt>
                  <c:pt idx="55">
                    <c:v>904.42939029642264</c:v>
                  </c:pt>
                  <c:pt idx="56">
                    <c:v>974.10233139703598</c:v>
                  </c:pt>
                  <c:pt idx="57">
                    <c:v>991.97100570386635</c:v>
                  </c:pt>
                  <c:pt idx="58">
                    <c:v>1010.0719648498921</c:v>
                  </c:pt>
                  <c:pt idx="59">
                    <c:v>1028.7455777243063</c:v>
                  </c:pt>
                  <c:pt idx="60">
                    <c:v>1108.6862772327711</c:v>
                  </c:pt>
                  <c:pt idx="61">
                    <c:v>1128.4529106377292</c:v>
                  </c:pt>
                  <c:pt idx="62">
                    <c:v>1148.731417543011</c:v>
                  </c:pt>
                  <c:pt idx="63">
                    <c:v>1169.0812592415691</c:v>
                  </c:pt>
                  <c:pt idx="64">
                    <c:v>1259.6195578743318</c:v>
                  </c:pt>
                  <c:pt idx="65">
                    <c:v>1280.900935843051</c:v>
                  </c:pt>
                  <c:pt idx="66">
                    <c:v>1302.2897061333656</c:v>
                  </c:pt>
                  <c:pt idx="67">
                    <c:v>1402.6613872605294</c:v>
                  </c:pt>
                  <c:pt idx="68">
                    <c:v>1424.1353526171097</c:v>
                  </c:pt>
                  <c:pt idx="69">
                    <c:v>1445.6618138854931</c:v>
                  </c:pt>
                  <c:pt idx="70">
                    <c:v>1555.2065295183656</c:v>
                  </c:pt>
                  <c:pt idx="71">
                    <c:v>1576.1312426629956</c:v>
                  </c:pt>
                  <c:pt idx="72">
                    <c:v>1596.3121007206018</c:v>
                  </c:pt>
                  <c:pt idx="73">
                    <c:v>1713.132511571471</c:v>
                  </c:pt>
                  <c:pt idx="74">
                    <c:v>1838.2921546716411</c:v>
                  </c:pt>
                  <c:pt idx="75">
                    <c:v>1854.6427548828615</c:v>
                  </c:pt>
                  <c:pt idx="76">
                    <c:v>1985.0767161767728</c:v>
                  </c:pt>
                  <c:pt idx="77">
                    <c:v>1996.6090479343909</c:v>
                  </c:pt>
                  <c:pt idx="78">
                    <c:v>2129.4032993095307</c:v>
                  </c:pt>
                  <c:pt idx="79">
                    <c:v>2266.849153665793</c:v>
                  </c:pt>
                  <c:pt idx="80">
                    <c:v>2407.1566268605884</c:v>
                  </c:pt>
                  <c:pt idx="81">
                    <c:v>2548.210481422595</c:v>
                  </c:pt>
                  <c:pt idx="82">
                    <c:v>2687.4046464135054</c:v>
                  </c:pt>
                  <c:pt idx="83">
                    <c:v>2820.9268208727285</c:v>
                  </c:pt>
                  <c:pt idx="84">
                    <c:v>3133.8902134205618</c:v>
                  </c:pt>
                  <c:pt idx="85">
                    <c:v>3455.511221901897</c:v>
                  </c:pt>
                  <c:pt idx="86">
                    <c:v>3771.5810181902675</c:v>
                  </c:pt>
                  <c:pt idx="87">
                    <c:v>4321.0231907555881</c:v>
                  </c:pt>
                  <c:pt idx="88">
                    <c:v>5152.4079618570677</c:v>
                  </c:pt>
                  <c:pt idx="89">
                    <c:v>6288.4216538832734</c:v>
                  </c:pt>
                  <c:pt idx="90">
                    <c:v>10551.34794752575</c:v>
                  </c:pt>
                  <c:pt idx="91">
                    <c:v>0</c:v>
                  </c:pt>
                </c:numCache>
              </c:numRef>
            </c:plus>
            <c:minus>
              <c:numRef>
                <c:f>b928_2!$J$9:$J$105</c:f>
                <c:numCache>
                  <c:formatCode>General</c:formatCode>
                  <c:ptCount val="97"/>
                  <c:pt idx="0">
                    <c:v>33.160814562490508</c:v>
                  </c:pt>
                  <c:pt idx="1">
                    <c:v>39.131934898915453</c:v>
                  </c:pt>
                  <c:pt idx="2">
                    <c:v>45.272773916296117</c:v>
                  </c:pt>
                  <c:pt idx="3">
                    <c:v>53.559987149553997</c:v>
                  </c:pt>
                  <c:pt idx="4">
                    <c:v>61.362404777039934</c:v>
                  </c:pt>
                  <c:pt idx="5">
                    <c:v>70.821877992903325</c:v>
                  </c:pt>
                  <c:pt idx="6">
                    <c:v>80.622069631266982</c:v>
                  </c:pt>
                  <c:pt idx="7">
                    <c:v>88.151122739024743</c:v>
                  </c:pt>
                  <c:pt idx="8">
                    <c:v>100.4401664456857</c:v>
                  </c:pt>
                  <c:pt idx="9">
                    <c:v>107.87484101900944</c:v>
                  </c:pt>
                  <c:pt idx="10">
                    <c:v>117.74778197845497</c:v>
                  </c:pt>
                  <c:pt idx="11">
                    <c:v>130.54089624832099</c:v>
                  </c:pt>
                  <c:pt idx="12">
                    <c:v>142.80895069389484</c:v>
                  </c:pt>
                  <c:pt idx="13">
                    <c:v>154.30534566494197</c:v>
                  </c:pt>
                  <c:pt idx="14">
                    <c:v>165.01040660099414</c:v>
                  </c:pt>
                  <c:pt idx="15">
                    <c:v>174.83396763692079</c:v>
                  </c:pt>
                  <c:pt idx="16">
                    <c:v>190.24182563333665</c:v>
                  </c:pt>
                  <c:pt idx="17">
                    <c:v>198.48151317506085</c:v>
                  </c:pt>
                  <c:pt idx="18">
                    <c:v>212.93396669389082</c:v>
                  </c:pt>
                  <c:pt idx="19">
                    <c:v>227.16092904302349</c:v>
                  </c:pt>
                  <c:pt idx="20">
                    <c:v>241.11039242885414</c:v>
                  </c:pt>
                  <c:pt idx="21">
                    <c:v>245.88898785173598</c:v>
                  </c:pt>
                  <c:pt idx="22">
                    <c:v>258.46017647762523</c:v>
                  </c:pt>
                  <c:pt idx="23">
                    <c:v>280.34219656245335</c:v>
                  </c:pt>
                  <c:pt idx="24">
                    <c:v>292.47065300765746</c:v>
                  </c:pt>
                  <c:pt idx="25">
                    <c:v>304.05114908598148</c:v>
                  </c:pt>
                  <c:pt idx="26">
                    <c:v>315.14035164797707</c:v>
                  </c:pt>
                  <c:pt idx="27">
                    <c:v>325.80727020057441</c:v>
                  </c:pt>
                  <c:pt idx="28">
                    <c:v>347.90409968627625</c:v>
                  </c:pt>
                  <c:pt idx="29">
                    <c:v>357.5606068409142</c:v>
                  </c:pt>
                  <c:pt idx="30">
                    <c:v>380.1707106496857</c:v>
                  </c:pt>
                  <c:pt idx="31">
                    <c:v>389.03710982825493</c:v>
                  </c:pt>
                  <c:pt idx="32">
                    <c:v>411.92448087961168</c:v>
                  </c:pt>
                  <c:pt idx="33">
                    <c:v>419.82819663402455</c:v>
                  </c:pt>
                  <c:pt idx="34">
                    <c:v>442.95024610651893</c:v>
                  </c:pt>
                  <c:pt idx="35">
                    <c:v>449.92165411548376</c:v>
                  </c:pt>
                  <c:pt idx="36">
                    <c:v>473.12302196599575</c:v>
                  </c:pt>
                  <c:pt idx="37">
                    <c:v>479.25188622561745</c:v>
                  </c:pt>
                  <c:pt idx="38">
                    <c:v>502.56403954902055</c:v>
                  </c:pt>
                  <c:pt idx="39">
                    <c:v>526.5002706368241</c:v>
                  </c:pt>
                  <c:pt idx="40">
                    <c:v>531.32345825692641</c:v>
                  </c:pt>
                  <c:pt idx="41">
                    <c:v>555.31272193874747</c:v>
                  </c:pt>
                  <c:pt idx="42">
                    <c:v>579.80795259491094</c:v>
                  </c:pt>
                  <c:pt idx="43">
                    <c:v>605.13804665711041</c:v>
                  </c:pt>
                  <c:pt idx="44">
                    <c:v>608.09062431145924</c:v>
                  </c:pt>
                  <c:pt idx="45">
                    <c:v>633.3819893807638</c:v>
                  </c:pt>
                  <c:pt idx="46">
                    <c:v>659.44472211192669</c:v>
                  </c:pt>
                  <c:pt idx="47">
                    <c:v>685.99102065350121</c:v>
                  </c:pt>
                  <c:pt idx="48">
                    <c:v>713.38394678187638</c:v>
                  </c:pt>
                  <c:pt idx="49">
                    <c:v>714.42190260383688</c:v>
                  </c:pt>
                  <c:pt idx="50">
                    <c:v>742.07005217060259</c:v>
                  </c:pt>
                  <c:pt idx="51">
                    <c:v>770.56948505353967</c:v>
                  </c:pt>
                  <c:pt idx="52">
                    <c:v>799.98673013417374</c:v>
                  </c:pt>
                  <c:pt idx="53">
                    <c:v>830.22727938826677</c:v>
                  </c:pt>
                  <c:pt idx="54">
                    <c:v>861.3666959111813</c:v>
                  </c:pt>
                  <c:pt idx="55">
                    <c:v>860.87072850999573</c:v>
                  </c:pt>
                  <c:pt idx="56">
                    <c:v>892.81121249523369</c:v>
                  </c:pt>
                  <c:pt idx="57">
                    <c:v>925.94013188568465</c:v>
                  </c:pt>
                  <c:pt idx="58">
                    <c:v>960.54644696819264</c:v>
                  </c:pt>
                  <c:pt idx="59">
                    <c:v>996.42812685676768</c:v>
                  </c:pt>
                  <c:pt idx="60">
                    <c:v>1033.9026312662068</c:v>
                  </c:pt>
                  <c:pt idx="61">
                    <c:v>1033.2679100645341</c:v>
                  </c:pt>
                  <c:pt idx="62">
                    <c:v>1072.4927983998657</c:v>
                  </c:pt>
                  <c:pt idx="63">
                    <c:v>1113.6602116752049</c:v>
                  </c:pt>
                  <c:pt idx="64">
                    <c:v>1156.9976611098059</c:v>
                  </c:pt>
                  <c:pt idx="65">
                    <c:v>1202.5874697093261</c:v>
                  </c:pt>
                  <c:pt idx="66">
                    <c:v>1251.0753363719136</c:v>
                  </c:pt>
                  <c:pt idx="67">
                    <c:v>1253.7273410550897</c:v>
                  </c:pt>
                  <c:pt idx="68">
                    <c:v>1306.2121603050996</c:v>
                  </c:pt>
                  <c:pt idx="69">
                    <c:v>1362.1460700365908</c:v>
                  </c:pt>
                  <c:pt idx="70">
                    <c:v>1422.3788632305875</c:v>
                  </c:pt>
                  <c:pt idx="71">
                    <c:v>1487.1349713318023</c:v>
                  </c:pt>
                  <c:pt idx="72">
                    <c:v>1498.4871519615567</c:v>
                  </c:pt>
                  <c:pt idx="73">
                    <c:v>1571.5395818985598</c:v>
                  </c:pt>
                  <c:pt idx="74">
                    <c:v>1651.2293734544394</c:v>
                  </c:pt>
                  <c:pt idx="75">
                    <c:v>1673.436213301173</c:v>
                  </c:pt>
                  <c:pt idx="76">
                    <c:v>1766.5084053902192</c:v>
                  </c:pt>
                  <c:pt idx="77">
                    <c:v>1870.1989866041413</c:v>
                  </c:pt>
                  <c:pt idx="78">
                    <c:v>1911.4443927885834</c:v>
                  </c:pt>
                  <c:pt idx="79">
                    <c:v>2038.127025945425</c:v>
                  </c:pt>
                  <c:pt idx="80">
                    <c:v>2100.5066477468658</c:v>
                  </c:pt>
                  <c:pt idx="81">
                    <c:v>2261.8551318433492</c:v>
                  </c:pt>
                  <c:pt idx="82">
                    <c:v>2358.3543470220034</c:v>
                  </c:pt>
                  <c:pt idx="83">
                    <c:v>2478.4114362995388</c:v>
                  </c:pt>
                  <c:pt idx="84">
                    <c:v>2630.3372609752782</c:v>
                  </c:pt>
                  <c:pt idx="85">
                    <c:v>2826.6092948261553</c:v>
                  </c:pt>
                  <c:pt idx="86">
                    <c:v>3088.5243685196906</c:v>
                  </c:pt>
                  <c:pt idx="87">
                    <c:v>3325.2605018909521</c:v>
                  </c:pt>
                  <c:pt idx="88">
                    <c:v>3849.8978875126945</c:v>
                  </c:pt>
                  <c:pt idx="89">
                    <c:v>4393.8489961226005</c:v>
                  </c:pt>
                  <c:pt idx="90">
                    <c:v>5523.118859332867</c:v>
                  </c:pt>
                  <c:pt idx="9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b928_2!$A$9:$A$105</c:f>
              <c:numCache>
                <c:formatCode>General</c:formatCode>
                <c:ptCount val="97"/>
                <c:pt idx="0">
                  <c:v>-12.91</c:v>
                </c:pt>
                <c:pt idx="1">
                  <c:v>-13.7</c:v>
                </c:pt>
                <c:pt idx="2">
                  <c:v>-13.83</c:v>
                </c:pt>
                <c:pt idx="3">
                  <c:v>-14.15</c:v>
                </c:pt>
                <c:pt idx="4">
                  <c:v>-14.32</c:v>
                </c:pt>
                <c:pt idx="5">
                  <c:v>-14.36</c:v>
                </c:pt>
                <c:pt idx="6">
                  <c:v>-14.72</c:v>
                </c:pt>
                <c:pt idx="7">
                  <c:v>-14.86</c:v>
                </c:pt>
                <c:pt idx="8">
                  <c:v>-14.88</c:v>
                </c:pt>
                <c:pt idx="9">
                  <c:v>-14.88</c:v>
                </c:pt>
                <c:pt idx="10">
                  <c:v>-14.9</c:v>
                </c:pt>
                <c:pt idx="11">
                  <c:v>-14.92</c:v>
                </c:pt>
                <c:pt idx="12">
                  <c:v>-14.92</c:v>
                </c:pt>
                <c:pt idx="13">
                  <c:v>-15.1</c:v>
                </c:pt>
                <c:pt idx="14">
                  <c:v>-15.14</c:v>
                </c:pt>
                <c:pt idx="15">
                  <c:v>-15.29</c:v>
                </c:pt>
                <c:pt idx="16">
                  <c:v>-15.31</c:v>
                </c:pt>
                <c:pt idx="17">
                  <c:v>-15.52</c:v>
                </c:pt>
                <c:pt idx="18">
                  <c:v>-15.54</c:v>
                </c:pt>
                <c:pt idx="19">
                  <c:v>-15.92</c:v>
                </c:pt>
                <c:pt idx="20">
                  <c:v>-15.94</c:v>
                </c:pt>
                <c:pt idx="21">
                  <c:v>-15.97</c:v>
                </c:pt>
                <c:pt idx="22">
                  <c:v>-15.99</c:v>
                </c:pt>
                <c:pt idx="23">
                  <c:v>-16.100000000000001</c:v>
                </c:pt>
                <c:pt idx="24">
                  <c:v>-16.13</c:v>
                </c:pt>
                <c:pt idx="25">
                  <c:v>-16.149999999999999</c:v>
                </c:pt>
                <c:pt idx="26">
                  <c:v>-16.27</c:v>
                </c:pt>
                <c:pt idx="27">
                  <c:v>-16.27</c:v>
                </c:pt>
                <c:pt idx="28">
                  <c:v>-16.350000000000001</c:v>
                </c:pt>
                <c:pt idx="29">
                  <c:v>-16.350000000000001</c:v>
                </c:pt>
                <c:pt idx="30">
                  <c:v>-16.36</c:v>
                </c:pt>
                <c:pt idx="31">
                  <c:v>-16.45</c:v>
                </c:pt>
                <c:pt idx="32">
                  <c:v>-16.579999999999998</c:v>
                </c:pt>
                <c:pt idx="33">
                  <c:v>-16.61</c:v>
                </c:pt>
                <c:pt idx="34">
                  <c:v>-16.63</c:v>
                </c:pt>
                <c:pt idx="35">
                  <c:v>-16.71</c:v>
                </c:pt>
                <c:pt idx="36">
                  <c:v>-16.739999999999998</c:v>
                </c:pt>
                <c:pt idx="37">
                  <c:v>-16.78</c:v>
                </c:pt>
                <c:pt idx="38">
                  <c:v>-16.78</c:v>
                </c:pt>
                <c:pt idx="39">
                  <c:v>-16.850000000000001</c:v>
                </c:pt>
                <c:pt idx="40">
                  <c:v>-16.87</c:v>
                </c:pt>
                <c:pt idx="41">
                  <c:v>-16.899999999999999</c:v>
                </c:pt>
                <c:pt idx="42">
                  <c:v>-16.899999999999999</c:v>
                </c:pt>
                <c:pt idx="43">
                  <c:v>-16.95</c:v>
                </c:pt>
                <c:pt idx="44">
                  <c:v>-16.97</c:v>
                </c:pt>
                <c:pt idx="45">
                  <c:v>-16.989999999999998</c:v>
                </c:pt>
                <c:pt idx="46">
                  <c:v>-17.02</c:v>
                </c:pt>
                <c:pt idx="47">
                  <c:v>-17.079999999999998</c:v>
                </c:pt>
                <c:pt idx="48">
                  <c:v>-17.21</c:v>
                </c:pt>
                <c:pt idx="49">
                  <c:v>-17.21</c:v>
                </c:pt>
                <c:pt idx="50">
                  <c:v>-17.28</c:v>
                </c:pt>
                <c:pt idx="51">
                  <c:v>-17.36</c:v>
                </c:pt>
                <c:pt idx="52">
                  <c:v>-17.38</c:v>
                </c:pt>
                <c:pt idx="53">
                  <c:v>-17.440000000000001</c:v>
                </c:pt>
                <c:pt idx="54">
                  <c:v>-17.48</c:v>
                </c:pt>
                <c:pt idx="55">
                  <c:v>-17.510000000000002</c:v>
                </c:pt>
                <c:pt idx="56">
                  <c:v>-17.59</c:v>
                </c:pt>
                <c:pt idx="57">
                  <c:v>-17.739999999999998</c:v>
                </c:pt>
                <c:pt idx="58">
                  <c:v>-17.739999999999998</c:v>
                </c:pt>
                <c:pt idx="59">
                  <c:v>-17.829999999999998</c:v>
                </c:pt>
                <c:pt idx="60">
                  <c:v>-17.850000000000001</c:v>
                </c:pt>
                <c:pt idx="61">
                  <c:v>-17.940000000000001</c:v>
                </c:pt>
                <c:pt idx="62">
                  <c:v>-17.97</c:v>
                </c:pt>
                <c:pt idx="63">
                  <c:v>-18.02</c:v>
                </c:pt>
                <c:pt idx="64">
                  <c:v>-18.02</c:v>
                </c:pt>
                <c:pt idx="65">
                  <c:v>-18.05</c:v>
                </c:pt>
                <c:pt idx="66">
                  <c:v>-18.16</c:v>
                </c:pt>
                <c:pt idx="67">
                  <c:v>-18.21</c:v>
                </c:pt>
                <c:pt idx="68">
                  <c:v>-18.21</c:v>
                </c:pt>
                <c:pt idx="69">
                  <c:v>-18.239999999999998</c:v>
                </c:pt>
                <c:pt idx="70">
                  <c:v>-18.239999999999998</c:v>
                </c:pt>
                <c:pt idx="71">
                  <c:v>-18.239999999999998</c:v>
                </c:pt>
                <c:pt idx="72">
                  <c:v>-18.260000000000002</c:v>
                </c:pt>
                <c:pt idx="73">
                  <c:v>-18.309999999999999</c:v>
                </c:pt>
                <c:pt idx="74">
                  <c:v>-18.309999999999999</c:v>
                </c:pt>
                <c:pt idx="75">
                  <c:v>-18.38</c:v>
                </c:pt>
                <c:pt idx="76">
                  <c:v>-18.45</c:v>
                </c:pt>
                <c:pt idx="77">
                  <c:v>-18.47</c:v>
                </c:pt>
                <c:pt idx="78">
                  <c:v>-18.59</c:v>
                </c:pt>
                <c:pt idx="79">
                  <c:v>-18.66</c:v>
                </c:pt>
                <c:pt idx="80">
                  <c:v>-18.68</c:v>
                </c:pt>
                <c:pt idx="81">
                  <c:v>-18.79</c:v>
                </c:pt>
                <c:pt idx="82">
                  <c:v>-18.88</c:v>
                </c:pt>
                <c:pt idx="83">
                  <c:v>-18.98</c:v>
                </c:pt>
                <c:pt idx="84">
                  <c:v>-19.07</c:v>
                </c:pt>
                <c:pt idx="85">
                  <c:v>-19.16</c:v>
                </c:pt>
                <c:pt idx="86">
                  <c:v>-19.190000000000001</c:v>
                </c:pt>
                <c:pt idx="87">
                  <c:v>-19.22</c:v>
                </c:pt>
                <c:pt idx="88">
                  <c:v>-19.22</c:v>
                </c:pt>
                <c:pt idx="89">
                  <c:v>-19.649999999999999</c:v>
                </c:pt>
                <c:pt idx="90">
                  <c:v>-19.760000000000002</c:v>
                </c:pt>
                <c:pt idx="91">
                  <c:v>-20.62</c:v>
                </c:pt>
              </c:numCache>
            </c:numRef>
          </c:xVal>
          <c:yVal>
            <c:numRef>
              <c:f>b928_2!$D$9:$D$105</c:f>
              <c:numCache>
                <c:formatCode>0.00E+00</c:formatCode>
                <c:ptCount val="97"/>
                <c:pt idx="0">
                  <c:v>63.969574382499495</c:v>
                </c:pt>
                <c:pt idx="1">
                  <c:v>97.28688163914174</c:v>
                </c:pt>
                <c:pt idx="2">
                  <c:v>132.20068575600317</c:v>
                </c:pt>
                <c:pt idx="3">
                  <c:v>167.02737667944132</c:v>
                </c:pt>
                <c:pt idx="4">
                  <c:v>202.58625853563365</c:v>
                </c:pt>
                <c:pt idx="5">
                  <c:v>238.9012403404196</c:v>
                </c:pt>
                <c:pt idx="6">
                  <c:v>274.68816852863648</c:v>
                </c:pt>
                <c:pt idx="7">
                  <c:v>311.52252580737263</c:v>
                </c:pt>
                <c:pt idx="8">
                  <c:v>349.18954991718005</c:v>
                </c:pt>
                <c:pt idx="9">
                  <c:v>387.38051995537569</c:v>
                </c:pt>
                <c:pt idx="10">
                  <c:v>425.97306118724822</c:v>
                </c:pt>
                <c:pt idx="11">
                  <c:v>465.04537113650957</c:v>
                </c:pt>
                <c:pt idx="12">
                  <c:v>504.6775471696609</c:v>
                </c:pt>
                <c:pt idx="13">
                  <c:v>544.18435292656955</c:v>
                </c:pt>
                <c:pt idx="14">
                  <c:v>584.69360545829738</c:v>
                </c:pt>
                <c:pt idx="15">
                  <c:v>625.31441714169227</c:v>
                </c:pt>
                <c:pt idx="16">
                  <c:v>666.96861054825774</c:v>
                </c:pt>
                <c:pt idx="17">
                  <c:v>708.40936988464648</c:v>
                </c:pt>
                <c:pt idx="18">
                  <c:v>751.19241434119908</c:v>
                </c:pt>
                <c:pt idx="19">
                  <c:v>792.92378878951115</c:v>
                </c:pt>
                <c:pt idx="20">
                  <c:v>836.89280647775013</c:v>
                </c:pt>
                <c:pt idx="21">
                  <c:v>881.43674046745502</c:v>
                </c:pt>
                <c:pt idx="22">
                  <c:v>926.67212462488123</c:v>
                </c:pt>
                <c:pt idx="23">
                  <c:v>972.10879036488291</c:v>
                </c:pt>
                <c:pt idx="24">
                  <c:v>1018.6302869141904</c:v>
                </c:pt>
                <c:pt idx="25">
                  <c:v>1065.9050007837209</c:v>
                </c:pt>
                <c:pt idx="26">
                  <c:v>1113.3599695208875</c:v>
                </c:pt>
                <c:pt idx="27">
                  <c:v>1162.2092650996822</c:v>
                </c:pt>
                <c:pt idx="28">
                  <c:v>1211.3796273822109</c:v>
                </c:pt>
                <c:pt idx="29">
                  <c:v>1261.7921660846323</c:v>
                </c:pt>
                <c:pt idx="30">
                  <c:v>1312.967508410992</c:v>
                </c:pt>
                <c:pt idx="31">
                  <c:v>1364.5247394886781</c:v>
                </c:pt>
                <c:pt idx="32">
                  <c:v>1416.6946879098377</c:v>
                </c:pt>
                <c:pt idx="33">
                  <c:v>1470.3680583755497</c:v>
                </c:pt>
                <c:pt idx="34">
                  <c:v>1525.0391520084679</c:v>
                </c:pt>
                <c:pt idx="35">
                  <c:v>1580.2949067053603</c:v>
                </c:pt>
                <c:pt idx="36">
                  <c:v>1636.8707936255926</c:v>
                </c:pt>
                <c:pt idx="37">
                  <c:v>1694.4199876418288</c:v>
                </c:pt>
                <c:pt idx="38">
                  <c:v>1753.3135986281679</c:v>
                </c:pt>
                <c:pt idx="39">
                  <c:v>1812.8582327981298</c:v>
                </c:pt>
                <c:pt idx="40">
                  <c:v>1873.9023888345521</c:v>
                </c:pt>
                <c:pt idx="41">
                  <c:v>1936.0878988239638</c:v>
                </c:pt>
                <c:pt idx="42">
                  <c:v>1999.7409011247348</c:v>
                </c:pt>
                <c:pt idx="43">
                  <c:v>2064.3564752944999</c:v>
                </c:pt>
                <c:pt idx="44">
                  <c:v>2130.5480346663612</c:v>
                </c:pt>
                <c:pt idx="45">
                  <c:v>2198.1651965031242</c:v>
                </c:pt>
                <c:pt idx="46">
                  <c:v>2267.1983638312263</c:v>
                </c:pt>
                <c:pt idx="47">
                  <c:v>2337.564588023411</c:v>
                </c:pt>
                <c:pt idx="48">
                  <c:v>2409.0127105781262</c:v>
                </c:pt>
                <c:pt idx="49">
                  <c:v>2483.1506358694819</c:v>
                </c:pt>
                <c:pt idx="50">
                  <c:v>2558.5251161605556</c:v>
                </c:pt>
                <c:pt idx="51">
                  <c:v>2635.6785877143475</c:v>
                </c:pt>
                <c:pt idx="52">
                  <c:v>2715.2833923419958</c:v>
                </c:pt>
                <c:pt idx="53">
                  <c:v>2796.6242974283327</c:v>
                </c:pt>
                <c:pt idx="54">
                  <c:v>2880.308637597494</c:v>
                </c:pt>
                <c:pt idx="55">
                  <c:v>2966.3769820023872</c:v>
                </c:pt>
                <c:pt idx="56">
                  <c:v>3054.4334325025179</c:v>
                </c:pt>
                <c:pt idx="57">
                  <c:v>3144.3926664622791</c:v>
                </c:pt>
                <c:pt idx="58">
                  <c:v>3238.4508885701466</c:v>
                </c:pt>
                <c:pt idx="59">
                  <c:v>3334.5438313100062</c:v>
                </c:pt>
                <c:pt idx="60">
                  <c:v>3434.3800727378107</c:v>
                </c:pt>
                <c:pt idx="61">
                  <c:v>3536.796772618482</c:v>
                </c:pt>
                <c:pt idx="62">
                  <c:v>3643.3061719894249</c:v>
                </c:pt>
                <c:pt idx="63">
                  <c:v>3753.3536001809848</c:v>
                </c:pt>
                <c:pt idx="64">
                  <c:v>3867.9377349555789</c:v>
                </c:pt>
                <c:pt idx="65">
                  <c:v>3986.5330805415806</c:v>
                </c:pt>
                <c:pt idx="66">
                  <c:v>4108.9265212834862</c:v>
                </c:pt>
                <c:pt idx="67">
                  <c:v>4236.9930107738237</c:v>
                </c:pt>
                <c:pt idx="68">
                  <c:v>4371.0862880728673</c:v>
                </c:pt>
                <c:pt idx="69">
                  <c:v>4510.8051386574443</c:v>
                </c:pt>
                <c:pt idx="70">
                  <c:v>4657.3765172207468</c:v>
                </c:pt>
                <c:pt idx="71">
                  <c:v>4811.1004901181177</c:v>
                </c:pt>
                <c:pt idx="72">
                  <c:v>4972.4850491474635</c:v>
                </c:pt>
                <c:pt idx="73">
                  <c:v>5142.2631560548716</c:v>
                </c:pt>
                <c:pt idx="74">
                  <c:v>5322.3531108555162</c:v>
                </c:pt>
                <c:pt idx="75">
                  <c:v>5512.5451826031349</c:v>
                </c:pt>
                <c:pt idx="76">
                  <c:v>5715.0478386362474</c:v>
                </c:pt>
                <c:pt idx="77">
                  <c:v>5932.180902804851</c:v>
                </c:pt>
                <c:pt idx="78">
                  <c:v>6164.1729958712685</c:v>
                </c:pt>
                <c:pt idx="79">
                  <c:v>6415.4586518827055</c:v>
                </c:pt>
                <c:pt idx="80">
                  <c:v>6689.3436657537195</c:v>
                </c:pt>
                <c:pt idx="81">
                  <c:v>6988.157087704024</c:v>
                </c:pt>
                <c:pt idx="82">
                  <c:v>7318.8610709337918</c:v>
                </c:pt>
                <c:pt idx="83">
                  <c:v>7688.5163573664986</c:v>
                </c:pt>
                <c:pt idx="84">
                  <c:v>8107.889338657732</c:v>
                </c:pt>
                <c:pt idx="85">
                  <c:v>8592.1832831446936</c:v>
                </c:pt>
                <c:pt idx="86">
                  <c:v>9166.1529420451971</c:v>
                </c:pt>
                <c:pt idx="87">
                  <c:v>9868.7359597829782</c:v>
                </c:pt>
                <c:pt idx="88">
                  <c:v>10775.140598124897</c:v>
                </c:pt>
                <c:pt idx="89">
                  <c:v>12045.176700116632</c:v>
                </c:pt>
                <c:pt idx="90">
                  <c:v>14226.982052035897</c:v>
                </c:pt>
                <c:pt idx="9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983408"/>
        <c:axId val="434399744"/>
      </c:scatterChart>
      <c:valAx>
        <c:axId val="433983408"/>
        <c:scaling>
          <c:orientation val="minMax"/>
          <c:min val="-3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47251313340809425"/>
              <c:y val="0.9358072177312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4399744"/>
        <c:crosses val="autoZero"/>
        <c:crossBetween val="midCat"/>
      </c:valAx>
      <c:valAx>
        <c:axId val="434399744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INP per standard</a:t>
                </a:r>
                <a:r>
                  <a:rPr lang="en-GB" sz="10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cubic metre of air</a:t>
                </a:r>
                <a:endParaRPr lang="en-GB" sz="105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891950336223282E-2"/>
              <c:y val="0.19897439108911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3983408"/>
        <c:crossesAt val="-35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0749427598146"/>
          <c:y val="2.8534376775100703E-2"/>
          <c:w val="0.82547666648051976"/>
          <c:h val="0.838060726109427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5E92D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b928_4!$K$9:$K$105</c:f>
                <c:numCache>
                  <c:formatCode>General</c:formatCode>
                  <c:ptCount val="97"/>
                  <c:pt idx="0">
                    <c:v>157.18505686976965</c:v>
                  </c:pt>
                  <c:pt idx="1">
                    <c:v>210.17649160343981</c:v>
                  </c:pt>
                  <c:pt idx="2">
                    <c:v>263.58291987447905</c:v>
                  </c:pt>
                  <c:pt idx="3">
                    <c:v>322.09187649706507</c:v>
                  </c:pt>
                  <c:pt idx="4">
                    <c:v>370.43812645612775</c:v>
                  </c:pt>
                  <c:pt idx="5">
                    <c:v>445.07563451533099</c:v>
                  </c:pt>
                  <c:pt idx="6">
                    <c:v>487.25865577289966</c:v>
                  </c:pt>
                  <c:pt idx="7">
                    <c:v>546.27651839919372</c:v>
                  </c:pt>
                  <c:pt idx="8">
                    <c:v>624.07297115172696</c:v>
                  </c:pt>
                  <c:pt idx="9">
                    <c:v>680.29531068208451</c:v>
                  </c:pt>
                  <c:pt idx="10">
                    <c:v>751.09135877466031</c:v>
                  </c:pt>
                  <c:pt idx="11">
                    <c:v>787.79704789563129</c:v>
                  </c:pt>
                  <c:pt idx="12">
                    <c:v>885.85555651643244</c:v>
                  </c:pt>
                  <c:pt idx="13">
                    <c:v>944.52948878781626</c:v>
                  </c:pt>
                  <c:pt idx="14">
                    <c:v>1013.1866952778197</c:v>
                  </c:pt>
                  <c:pt idx="15">
                    <c:v>1092.8411075660717</c:v>
                  </c:pt>
                  <c:pt idx="16">
                    <c:v>1184.7885499968386</c:v>
                  </c:pt>
                  <c:pt idx="17">
                    <c:v>1214.1632761299843</c:v>
                  </c:pt>
                  <c:pt idx="18">
                    <c:v>1326.1286590542738</c:v>
                  </c:pt>
                  <c:pt idx="19">
                    <c:v>1368.5641878184474</c:v>
                  </c:pt>
                  <c:pt idx="20">
                    <c:v>1504.2035277921771</c:v>
                  </c:pt>
                  <c:pt idx="21">
                    <c:v>1561.2278222171108</c:v>
                  </c:pt>
                  <c:pt idx="22">
                    <c:v>1624.1952033624925</c:v>
                  </c:pt>
                  <c:pt idx="23">
                    <c:v>1693.2857103632459</c:v>
                  </c:pt>
                  <c:pt idx="24">
                    <c:v>1877.1912871412492</c:v>
                  </c:pt>
                  <c:pt idx="25">
                    <c:v>1963.1792260227842</c:v>
                  </c:pt>
                  <c:pt idx="26">
                    <c:v>2056.8732640644935</c:v>
                  </c:pt>
                  <c:pt idx="27">
                    <c:v>2157.263958448832</c:v>
                  </c:pt>
                  <c:pt idx="28">
                    <c:v>2265.2763908979646</c:v>
                  </c:pt>
                  <c:pt idx="29">
                    <c:v>2381.184995658562</c:v>
                  </c:pt>
                  <c:pt idx="30">
                    <c:v>2505.2481167680789</c:v>
                  </c:pt>
                  <c:pt idx="31">
                    <c:v>2637.6946324517967</c:v>
                  </c:pt>
                  <c:pt idx="32">
                    <c:v>2779.3600899054727</c:v>
                  </c:pt>
                  <c:pt idx="33">
                    <c:v>2929.0667401561072</c:v>
                  </c:pt>
                  <c:pt idx="34">
                    <c:v>3088.1621068124764</c:v>
                  </c:pt>
                  <c:pt idx="35">
                    <c:v>3256.5957142022053</c:v>
                  </c:pt>
                  <c:pt idx="36">
                    <c:v>3434.8593246080682</c:v>
                  </c:pt>
                  <c:pt idx="37">
                    <c:v>3621.9560692293576</c:v>
                  </c:pt>
                  <c:pt idx="38">
                    <c:v>3818.7188973726311</c:v>
                  </c:pt>
                  <c:pt idx="39">
                    <c:v>4024.418252992185</c:v>
                  </c:pt>
                  <c:pt idx="40">
                    <c:v>4238.7341824512323</c:v>
                  </c:pt>
                  <c:pt idx="41">
                    <c:v>4460.3382528482362</c:v>
                  </c:pt>
                  <c:pt idx="42">
                    <c:v>4688.195161294846</c:v>
                  </c:pt>
                  <c:pt idx="43">
                    <c:v>4921.4880032273322</c:v>
                  </c:pt>
                  <c:pt idx="44">
                    <c:v>5490.9502822633713</c:v>
                  </c:pt>
                  <c:pt idx="45">
                    <c:v>5741.7662106270654</c:v>
                  </c:pt>
                  <c:pt idx="46">
                    <c:v>5989.4699905063126</c:v>
                  </c:pt>
                  <c:pt idx="47">
                    <c:v>6632.5069723322476</c:v>
                  </c:pt>
                  <c:pt idx="48">
                    <c:v>6869.2256398004738</c:v>
                  </c:pt>
                  <c:pt idx="49">
                    <c:v>7540.509087349752</c:v>
                  </c:pt>
                  <c:pt idx="50">
                    <c:v>8226.2828814518798</c:v>
                  </c:pt>
                  <c:pt idx="51">
                    <c:v>8902.1808339629933</c:v>
                  </c:pt>
                  <c:pt idx="52">
                    <c:v>10148.513783777691</c:v>
                  </c:pt>
                  <c:pt idx="53">
                    <c:v>11389.374176084872</c:v>
                  </c:pt>
                  <c:pt idx="54">
                    <c:v>14130.296411545098</c:v>
                  </c:pt>
                  <c:pt idx="55">
                    <c:v>18935.484822749826</c:v>
                  </c:pt>
                  <c:pt idx="56">
                    <c:v>30591.105805123934</c:v>
                  </c:pt>
                  <c:pt idx="57">
                    <c:v>0</c:v>
                  </c:pt>
                </c:numCache>
              </c:numRef>
            </c:plus>
            <c:minus>
              <c:numRef>
                <c:f>b928_4!$J$9:$J$105</c:f>
                <c:numCache>
                  <c:formatCode>General</c:formatCode>
                  <c:ptCount val="97"/>
                  <c:pt idx="0">
                    <c:v>161.85665669659139</c:v>
                  </c:pt>
                  <c:pt idx="1">
                    <c:v>187.61670156695638</c:v>
                  </c:pt>
                  <c:pt idx="2">
                    <c:v>219.0133889354062</c:v>
                  </c:pt>
                  <c:pt idx="3">
                    <c:v>260.56867577077657</c:v>
                  </c:pt>
                  <c:pt idx="4">
                    <c:v>301.89184683907536</c:v>
                  </c:pt>
                  <c:pt idx="5">
                    <c:v>351.55562927052841</c:v>
                  </c:pt>
                  <c:pt idx="6">
                    <c:v>403.38486546388117</c:v>
                  </c:pt>
                  <c:pt idx="7">
                    <c:v>461.45822180187758</c:v>
                  </c:pt>
                  <c:pt idx="8">
                    <c:v>512.26276818540418</c:v>
                  </c:pt>
                  <c:pt idx="9">
                    <c:v>554.66099179325624</c:v>
                  </c:pt>
                  <c:pt idx="10">
                    <c:v>611.03424911591571</c:v>
                  </c:pt>
                  <c:pt idx="11">
                    <c:v>685.76420289800922</c:v>
                  </c:pt>
                  <c:pt idx="12">
                    <c:v>759.6929012099198</c:v>
                  </c:pt>
                  <c:pt idx="13">
                    <c:v>799.95075501447059</c:v>
                  </c:pt>
                  <c:pt idx="14">
                    <c:v>865.2099999944711</c:v>
                  </c:pt>
                  <c:pt idx="15">
                    <c:v>962.83788412236254</c:v>
                  </c:pt>
                  <c:pt idx="16">
                    <c:v>1023.6100136048183</c:v>
                  </c:pt>
                  <c:pt idx="17">
                    <c:v>1080.0402623998589</c:v>
                  </c:pt>
                  <c:pt idx="18">
                    <c:v>1176.1287146457732</c:v>
                  </c:pt>
                  <c:pt idx="19">
                    <c:v>1225.4285097107909</c:v>
                  </c:pt>
                  <c:pt idx="20">
                    <c:v>1320.2333929635822</c:v>
                  </c:pt>
                  <c:pt idx="21">
                    <c:v>1415.6386861590952</c:v>
                  </c:pt>
                  <c:pt idx="22">
                    <c:v>1511.6774254387708</c:v>
                  </c:pt>
                  <c:pt idx="23">
                    <c:v>1547.9160670997967</c:v>
                  </c:pt>
                  <c:pt idx="24">
                    <c:v>1641.7210669209217</c:v>
                  </c:pt>
                  <c:pt idx="25">
                    <c:v>1735.9398735651234</c:v>
                  </c:pt>
                  <c:pt idx="26">
                    <c:v>1830.9213769307262</c:v>
                  </c:pt>
                  <c:pt idx="27">
                    <c:v>1926.5563881593996</c:v>
                  </c:pt>
                  <c:pt idx="28">
                    <c:v>2022.8046289560459</c:v>
                  </c:pt>
                  <c:pt idx="29">
                    <c:v>2203.4947925238371</c:v>
                  </c:pt>
                  <c:pt idx="30">
                    <c:v>2306.3109513696741</c:v>
                  </c:pt>
                  <c:pt idx="31">
                    <c:v>2410.9898824185443</c:v>
                  </c:pt>
                  <c:pt idx="32">
                    <c:v>2517.8055340033929</c:v>
                  </c:pt>
                  <c:pt idx="33">
                    <c:v>2627.7010474521448</c:v>
                  </c:pt>
                  <c:pt idx="34">
                    <c:v>2740.0459179675399</c:v>
                  </c:pt>
                  <c:pt idx="35">
                    <c:v>2968.9799528040035</c:v>
                  </c:pt>
                  <c:pt idx="36">
                    <c:v>3095.3377963015978</c:v>
                  </c:pt>
                  <c:pt idx="37">
                    <c:v>3227.5608233698185</c:v>
                  </c:pt>
                  <c:pt idx="38">
                    <c:v>3366.8624683820722</c:v>
                  </c:pt>
                  <c:pt idx="39">
                    <c:v>3514.7302342643143</c:v>
                  </c:pt>
                  <c:pt idx="40">
                    <c:v>3817.3851575286021</c:v>
                  </c:pt>
                  <c:pt idx="41">
                    <c:v>3994.8832392706304</c:v>
                  </c:pt>
                  <c:pt idx="42">
                    <c:v>4188.0437262582809</c:v>
                  </c:pt>
                  <c:pt idx="43">
                    <c:v>4400.4961154809835</c:v>
                  </c:pt>
                  <c:pt idx="44">
                    <c:v>4636.8494876632367</c:v>
                  </c:pt>
                  <c:pt idx="45">
                    <c:v>4903.0459308736536</c:v>
                  </c:pt>
                  <c:pt idx="46">
                    <c:v>5205.6458575221131</c:v>
                  </c:pt>
                  <c:pt idx="47">
                    <c:v>5555.0372012272919</c:v>
                  </c:pt>
                  <c:pt idx="48">
                    <c:v>5966.0694760610513</c:v>
                  </c:pt>
                  <c:pt idx="49">
                    <c:v>6456.8146342605587</c:v>
                  </c:pt>
                  <c:pt idx="50">
                    <c:v>6796.4441841750622</c:v>
                  </c:pt>
                  <c:pt idx="51">
                    <c:v>7526.6527987223244</c:v>
                  </c:pt>
                  <c:pt idx="52">
                    <c:v>8168.5068214663461</c:v>
                  </c:pt>
                  <c:pt idx="53">
                    <c:v>9086.6884362237925</c:v>
                  </c:pt>
                  <c:pt idx="54">
                    <c:v>10484.869124681452</c:v>
                  </c:pt>
                  <c:pt idx="55">
                    <c:v>12427.102860823858</c:v>
                  </c:pt>
                  <c:pt idx="56">
                    <c:v>15796.002421227911</c:v>
                  </c:pt>
                  <c:pt idx="5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b928_4!$A$9:$A$105</c:f>
              <c:numCache>
                <c:formatCode>General</c:formatCode>
                <c:ptCount val="97"/>
                <c:pt idx="0">
                  <c:v>-16.93</c:v>
                </c:pt>
                <c:pt idx="1">
                  <c:v>-17.23</c:v>
                </c:pt>
                <c:pt idx="2">
                  <c:v>-17.420000000000002</c:v>
                </c:pt>
                <c:pt idx="3">
                  <c:v>-18.329999999999998</c:v>
                </c:pt>
                <c:pt idx="4">
                  <c:v>-18.54</c:v>
                </c:pt>
                <c:pt idx="5">
                  <c:v>-18.809999999999999</c:v>
                </c:pt>
                <c:pt idx="6">
                  <c:v>-19.190000000000001</c:v>
                </c:pt>
                <c:pt idx="7">
                  <c:v>-19.38</c:v>
                </c:pt>
                <c:pt idx="8">
                  <c:v>-19.54</c:v>
                </c:pt>
                <c:pt idx="9">
                  <c:v>-19.600000000000001</c:v>
                </c:pt>
                <c:pt idx="10">
                  <c:v>-19.66</c:v>
                </c:pt>
                <c:pt idx="11">
                  <c:v>-19.690000000000001</c:v>
                </c:pt>
                <c:pt idx="12">
                  <c:v>-19.97</c:v>
                </c:pt>
                <c:pt idx="13">
                  <c:v>-19.989999999999998</c:v>
                </c:pt>
                <c:pt idx="14">
                  <c:v>-20.09</c:v>
                </c:pt>
                <c:pt idx="15">
                  <c:v>-20.2</c:v>
                </c:pt>
                <c:pt idx="16">
                  <c:v>-20.23</c:v>
                </c:pt>
                <c:pt idx="17">
                  <c:v>-20.309999999999999</c:v>
                </c:pt>
                <c:pt idx="18">
                  <c:v>-20.309999999999999</c:v>
                </c:pt>
                <c:pt idx="19">
                  <c:v>-20.399999999999999</c:v>
                </c:pt>
                <c:pt idx="20">
                  <c:v>-20.420000000000002</c:v>
                </c:pt>
                <c:pt idx="21">
                  <c:v>-20.5</c:v>
                </c:pt>
                <c:pt idx="22">
                  <c:v>-20.51</c:v>
                </c:pt>
                <c:pt idx="23">
                  <c:v>-20.55</c:v>
                </c:pt>
                <c:pt idx="24">
                  <c:v>-20.59</c:v>
                </c:pt>
                <c:pt idx="25">
                  <c:v>-20.59</c:v>
                </c:pt>
                <c:pt idx="26">
                  <c:v>-20.59</c:v>
                </c:pt>
                <c:pt idx="27">
                  <c:v>-20.61</c:v>
                </c:pt>
                <c:pt idx="28">
                  <c:v>-20.87</c:v>
                </c:pt>
                <c:pt idx="29">
                  <c:v>-20.9</c:v>
                </c:pt>
                <c:pt idx="30">
                  <c:v>-20.97</c:v>
                </c:pt>
                <c:pt idx="31">
                  <c:v>-20.98</c:v>
                </c:pt>
                <c:pt idx="32">
                  <c:v>-21.09</c:v>
                </c:pt>
                <c:pt idx="33">
                  <c:v>-21.19</c:v>
                </c:pt>
                <c:pt idx="34">
                  <c:v>-21.21</c:v>
                </c:pt>
                <c:pt idx="35">
                  <c:v>-21.28</c:v>
                </c:pt>
                <c:pt idx="36">
                  <c:v>-21.41</c:v>
                </c:pt>
                <c:pt idx="37">
                  <c:v>-21.49</c:v>
                </c:pt>
                <c:pt idx="38">
                  <c:v>-21.54</c:v>
                </c:pt>
                <c:pt idx="39">
                  <c:v>-21.6</c:v>
                </c:pt>
                <c:pt idx="40">
                  <c:v>-21.7</c:v>
                </c:pt>
                <c:pt idx="41">
                  <c:v>-21.73</c:v>
                </c:pt>
                <c:pt idx="42">
                  <c:v>-21.79</c:v>
                </c:pt>
                <c:pt idx="43">
                  <c:v>-21.99</c:v>
                </c:pt>
                <c:pt idx="44">
                  <c:v>-22.06</c:v>
                </c:pt>
                <c:pt idx="45">
                  <c:v>-22.07</c:v>
                </c:pt>
                <c:pt idx="46">
                  <c:v>-22.23</c:v>
                </c:pt>
                <c:pt idx="47">
                  <c:v>-22.25</c:v>
                </c:pt>
                <c:pt idx="48">
                  <c:v>-22.28</c:v>
                </c:pt>
                <c:pt idx="49">
                  <c:v>-22.46</c:v>
                </c:pt>
                <c:pt idx="50">
                  <c:v>-22.65</c:v>
                </c:pt>
                <c:pt idx="51">
                  <c:v>-22.65</c:v>
                </c:pt>
                <c:pt idx="52">
                  <c:v>-22.68</c:v>
                </c:pt>
                <c:pt idx="53">
                  <c:v>-22.72</c:v>
                </c:pt>
                <c:pt idx="54">
                  <c:v>-22.76</c:v>
                </c:pt>
                <c:pt idx="55">
                  <c:v>-22.9</c:v>
                </c:pt>
                <c:pt idx="56">
                  <c:v>-23.1</c:v>
                </c:pt>
                <c:pt idx="57">
                  <c:v>-24.87</c:v>
                </c:pt>
              </c:numCache>
            </c:numRef>
          </c:xVal>
          <c:yVal>
            <c:numRef>
              <c:f>b928_4!$D$9:$D$105</c:f>
              <c:numCache>
                <c:formatCode>0.00E+00</c:formatCode>
                <c:ptCount val="97"/>
                <c:pt idx="0">
                  <c:v>268.49922111566673</c:v>
                </c:pt>
                <c:pt idx="1">
                  <c:v>429.53826476260758</c:v>
                </c:pt>
                <c:pt idx="2">
                  <c:v>595.65884276137001</c:v>
                </c:pt>
                <c:pt idx="3">
                  <c:v>742.40201438386066</c:v>
                </c:pt>
                <c:pt idx="4">
                  <c:v>911.89394132486336</c:v>
                </c:pt>
                <c:pt idx="5">
                  <c:v>1081.6863931478008</c:v>
                </c:pt>
                <c:pt idx="6">
                  <c:v>1248.7342099318039</c:v>
                </c:pt>
                <c:pt idx="7">
                  <c:v>1426.9897790982136</c:v>
                </c:pt>
                <c:pt idx="8">
                  <c:v>1610.0033002089824</c:v>
                </c:pt>
                <c:pt idx="9">
                  <c:v>1802.1037502489305</c:v>
                </c:pt>
                <c:pt idx="10">
                  <c:v>1998.2457930374501</c:v>
                </c:pt>
                <c:pt idx="11">
                  <c:v>2200.3312128746456</c:v>
                </c:pt>
                <c:pt idx="12">
                  <c:v>2391.7380619858068</c:v>
                </c:pt>
                <c:pt idx="13">
                  <c:v>2603.4199295024714</c:v>
                </c:pt>
                <c:pt idx="14">
                  <c:v>2814.772561211762</c:v>
                </c:pt>
                <c:pt idx="15">
                  <c:v>3030.3251227335177</c:v>
                </c:pt>
                <c:pt idx="16">
                  <c:v>3256.5977545193764</c:v>
                </c:pt>
                <c:pt idx="17">
                  <c:v>3484.9374106928108</c:v>
                </c:pt>
                <c:pt idx="18">
                  <c:v>3724.8494254333173</c:v>
                </c:pt>
                <c:pt idx="19">
                  <c:v>3964.441137835599</c:v>
                </c:pt>
                <c:pt idx="20">
                  <c:v>4215.6646328853203</c:v>
                </c:pt>
                <c:pt idx="21">
                  <c:v>4469.2479536289529</c:v>
                </c:pt>
                <c:pt idx="22">
                  <c:v>4735.4270843664535</c:v>
                </c:pt>
                <c:pt idx="23">
                  <c:v>5007.0110874841439</c:v>
                </c:pt>
                <c:pt idx="24">
                  <c:v>5286.7506657683807</c:v>
                </c:pt>
                <c:pt idx="25">
                  <c:v>5578.3434700201969</c:v>
                </c:pt>
                <c:pt idx="26">
                  <c:v>5879.194719969084</c:v>
                </c:pt>
                <c:pt idx="27">
                  <c:v>6188.3206966070038</c:v>
                </c:pt>
                <c:pt idx="28">
                  <c:v>6487.8071018791852</c:v>
                </c:pt>
                <c:pt idx="29">
                  <c:v>6817.6874210962969</c:v>
                </c:pt>
                <c:pt idx="30">
                  <c:v>7156.0218330867065</c:v>
                </c:pt>
                <c:pt idx="31">
                  <c:v>7512.7388031460978</c:v>
                </c:pt>
                <c:pt idx="32">
                  <c:v>7874.1526213503503</c:v>
                </c:pt>
                <c:pt idx="33">
                  <c:v>8251.3109551971793</c:v>
                </c:pt>
                <c:pt idx="34">
                  <c:v>8652.6299760494639</c:v>
                </c:pt>
                <c:pt idx="35">
                  <c:v>9066.8236343270473</c:v>
                </c:pt>
                <c:pt idx="36">
                  <c:v>9494.1066328550896</c:v>
                </c:pt>
                <c:pt idx="37">
                  <c:v>9947.7877475864807</c:v>
                </c:pt>
                <c:pt idx="38">
                  <c:v>10428.305743247618</c:v>
                </c:pt>
                <c:pt idx="39">
                  <c:v>10933.868282665948</c:v>
                </c:pt>
                <c:pt idx="40">
                  <c:v>11463.871198903529</c:v>
                </c:pt>
                <c:pt idx="41">
                  <c:v>12034.779005571676</c:v>
                </c:pt>
                <c:pt idx="42">
                  <c:v>12639.085402388246</c:v>
                </c:pt>
                <c:pt idx="43">
                  <c:v>13267.486441825564</c:v>
                </c:pt>
                <c:pt idx="44">
                  <c:v>13960.410359042924</c:v>
                </c:pt>
                <c:pt idx="45">
                  <c:v>14717.545065852972</c:v>
                </c:pt>
                <c:pt idx="46">
                  <c:v>15519.76468529721</c:v>
                </c:pt>
                <c:pt idx="47">
                  <c:v>16420.046117917926</c:v>
                </c:pt>
                <c:pt idx="48">
                  <c:v>17414.085671047778</c:v>
                </c:pt>
                <c:pt idx="49">
                  <c:v>18503.030930639328</c:v>
                </c:pt>
                <c:pt idx="50">
                  <c:v>19737.712890888364</c:v>
                </c:pt>
                <c:pt idx="51">
                  <c:v>21198.447571944671</c:v>
                </c:pt>
                <c:pt idx="52">
                  <c:v>22921.092734172376</c:v>
                </c:pt>
                <c:pt idx="53">
                  <c:v>25028.803171881475</c:v>
                </c:pt>
                <c:pt idx="54">
                  <c:v>27747.982680947654</c:v>
                </c:pt>
                <c:pt idx="55">
                  <c:v>31565.221825825574</c:v>
                </c:pt>
                <c:pt idx="56">
                  <c:v>38095.580727265224</c:v>
                </c:pt>
                <c:pt idx="5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400528"/>
        <c:axId val="434400920"/>
      </c:scatterChart>
      <c:valAx>
        <c:axId val="434400528"/>
        <c:scaling>
          <c:orientation val="minMax"/>
          <c:min val="-3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47251313340809425"/>
              <c:y val="0.9358072177312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4400920"/>
        <c:crosses val="autoZero"/>
        <c:crossBetween val="midCat"/>
      </c:valAx>
      <c:valAx>
        <c:axId val="434400920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INP per standard</a:t>
                </a:r>
                <a:r>
                  <a:rPr lang="en-GB" sz="10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cubic metre of air</a:t>
                </a:r>
                <a:endParaRPr lang="en-GB" sz="105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891950336223282E-2"/>
              <c:y val="0.19897439108911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4400528"/>
        <c:crossesAt val="-35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0749427598146"/>
          <c:y val="2.8534376775100703E-2"/>
          <c:w val="0.82547666648051976"/>
          <c:h val="0.838060726109427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5E92D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b928_6!$K$9:$K$105</c:f>
                <c:numCache>
                  <c:formatCode>General</c:formatCode>
                  <c:ptCount val="97"/>
                  <c:pt idx="0">
                    <c:v>210.87231940874554</c:v>
                  </c:pt>
                  <c:pt idx="1">
                    <c:v>283.82099391915108</c:v>
                  </c:pt>
                  <c:pt idx="2">
                    <c:v>355.4343602328745</c:v>
                  </c:pt>
                  <c:pt idx="3">
                    <c:v>408.75491329569479</c:v>
                  </c:pt>
                  <c:pt idx="4">
                    <c:v>501.08510336990923</c:v>
                  </c:pt>
                  <c:pt idx="5">
                    <c:v>566.60519713709505</c:v>
                  </c:pt>
                  <c:pt idx="6">
                    <c:v>661.34920603101773</c:v>
                  </c:pt>
                  <c:pt idx="7">
                    <c:v>742.63539552733789</c:v>
                  </c:pt>
                  <c:pt idx="8">
                    <c:v>799.12032966236268</c:v>
                  </c:pt>
                  <c:pt idx="9">
                    <c:v>872.33634294633111</c:v>
                  </c:pt>
                  <c:pt idx="10">
                    <c:v>965.05745982002929</c:v>
                  </c:pt>
                  <c:pt idx="11">
                    <c:v>1015.4513554430615</c:v>
                  </c:pt>
                  <c:pt idx="12">
                    <c:v>1143.0362284437672</c:v>
                  </c:pt>
                  <c:pt idx="13">
                    <c:v>1220.6664537871941</c:v>
                  </c:pt>
                  <c:pt idx="14">
                    <c:v>1311.5642578626162</c:v>
                  </c:pt>
                  <c:pt idx="15">
                    <c:v>1418.3089688576961</c:v>
                  </c:pt>
                  <c:pt idx="16">
                    <c:v>1540.1913601037122</c:v>
                  </c:pt>
                  <c:pt idx="17">
                    <c:v>1581.2902082916974</c:v>
                  </c:pt>
                  <c:pt idx="18">
                    <c:v>1730.8789321576028</c:v>
                  </c:pt>
                  <c:pt idx="19">
                    <c:v>1790.810363578257</c:v>
                  </c:pt>
                  <c:pt idx="20">
                    <c:v>1858.6881168232455</c:v>
                  </c:pt>
                  <c:pt idx="21">
                    <c:v>2051.6348661337674</c:v>
                  </c:pt>
                  <c:pt idx="22">
                    <c:v>2139.5958540992765</c:v>
                  </c:pt>
                  <c:pt idx="23">
                    <c:v>2236.853730180479</c:v>
                  </c:pt>
                  <c:pt idx="24">
                    <c:v>2342.0844041355299</c:v>
                  </c:pt>
                  <c:pt idx="25">
                    <c:v>2457.7014972333432</c:v>
                  </c:pt>
                  <c:pt idx="26">
                    <c:v>2582.5187799328678</c:v>
                  </c:pt>
                  <c:pt idx="27">
                    <c:v>2717.2294261957973</c:v>
                  </c:pt>
                  <c:pt idx="28">
                    <c:v>2862.5668785186094</c:v>
                  </c:pt>
                  <c:pt idx="29">
                    <c:v>3020.2316937594096</c:v>
                  </c:pt>
                  <c:pt idx="30">
                    <c:v>3189.1609560430816</c:v>
                  </c:pt>
                  <c:pt idx="31">
                    <c:v>3371.0811242468703</c:v>
                  </c:pt>
                  <c:pt idx="32">
                    <c:v>3359.8912764796892</c:v>
                  </c:pt>
                  <c:pt idx="33">
                    <c:v>3556.2096259460232</c:v>
                  </c:pt>
                  <c:pt idx="34">
                    <c:v>3766.3846463536524</c:v>
                  </c:pt>
                  <c:pt idx="35">
                    <c:v>3992.0494185929529</c:v>
                  </c:pt>
                  <c:pt idx="36">
                    <c:v>4233.8588482890354</c:v>
                  </c:pt>
                  <c:pt idx="37">
                    <c:v>4228.5500167357886</c:v>
                  </c:pt>
                  <c:pt idx="38">
                    <c:v>4485.3471583414266</c:v>
                  </c:pt>
                  <c:pt idx="39">
                    <c:v>4759.2126606517113</c:v>
                  </c:pt>
                  <c:pt idx="40">
                    <c:v>5051.3064170385833</c:v>
                  </c:pt>
                  <c:pt idx="41">
                    <c:v>5044.8092986987613</c:v>
                  </c:pt>
                  <c:pt idx="42">
                    <c:v>5351.468045333696</c:v>
                  </c:pt>
                  <c:pt idx="43">
                    <c:v>5674.552671442606</c:v>
                  </c:pt>
                  <c:pt idx="44">
                    <c:v>6016.2099340821424</c:v>
                  </c:pt>
                  <c:pt idx="45">
                    <c:v>6374.3624970021247</c:v>
                  </c:pt>
                  <c:pt idx="46">
                    <c:v>6748.412579167386</c:v>
                  </c:pt>
                  <c:pt idx="47">
                    <c:v>7138.2622182504338</c:v>
                  </c:pt>
                  <c:pt idx="48">
                    <c:v>7090.0131594218401</c:v>
                  </c:pt>
                  <c:pt idx="49">
                    <c:v>7477.9326704227788</c:v>
                  </c:pt>
                  <c:pt idx="50">
                    <c:v>8377.7662464126661</c:v>
                  </c:pt>
                  <c:pt idx="51">
                    <c:v>8803.1641976226947</c:v>
                  </c:pt>
                  <c:pt idx="52">
                    <c:v>9225.3312210347394</c:v>
                  </c:pt>
                  <c:pt idx="53">
                    <c:v>9638.0804398866567</c:v>
                  </c:pt>
                  <c:pt idx="54">
                    <c:v>10677.535748512526</c:v>
                  </c:pt>
                  <c:pt idx="55">
                    <c:v>11774.485865070983</c:v>
                  </c:pt>
                  <c:pt idx="56">
                    <c:v>12904.115773975111</c:v>
                  </c:pt>
                  <c:pt idx="57">
                    <c:v>14029.359468842933</c:v>
                  </c:pt>
                  <c:pt idx="58">
                    <c:v>15088.312104795472</c:v>
                  </c:pt>
                  <c:pt idx="59">
                    <c:v>18115.199891084394</c:v>
                  </c:pt>
                  <c:pt idx="60">
                    <c:v>21235.755969697391</c:v>
                  </c:pt>
                  <c:pt idx="61">
                    <c:v>28633.035243892289</c:v>
                  </c:pt>
                  <c:pt idx="62">
                    <c:v>44191.075706822841</c:v>
                  </c:pt>
                  <c:pt idx="63">
                    <c:v>0</c:v>
                  </c:pt>
                </c:numCache>
              </c:numRef>
            </c:plus>
            <c:minus>
              <c:numRef>
                <c:f>b928_6!$J$9:$J$105</c:f>
                <c:numCache>
                  <c:formatCode>General</c:formatCode>
                  <c:ptCount val="97"/>
                  <c:pt idx="0">
                    <c:v>212.13832923096675</c:v>
                  </c:pt>
                  <c:pt idx="1">
                    <c:v>251.80144423995452</c:v>
                  </c:pt>
                  <c:pt idx="2">
                    <c:v>292.58711404931904</c:v>
                  </c:pt>
                  <c:pt idx="3">
                    <c:v>347.5000406283275</c:v>
                  </c:pt>
                  <c:pt idx="4">
                    <c:v>402.11924532185083</c:v>
                  </c:pt>
                  <c:pt idx="5">
                    <c:v>466.70906449351708</c:v>
                  </c:pt>
                  <c:pt idx="6">
                    <c:v>533.77384369897095</c:v>
                  </c:pt>
                  <c:pt idx="7">
                    <c:v>609.84402274919216</c:v>
                  </c:pt>
                  <c:pt idx="8">
                    <c:v>675.38715640745261</c:v>
                  </c:pt>
                  <c:pt idx="9">
                    <c:v>729.59304437895537</c:v>
                  </c:pt>
                  <c:pt idx="10">
                    <c:v>830.46998042875873</c:v>
                  </c:pt>
                  <c:pt idx="11">
                    <c:v>896.59389871911708</c:v>
                  </c:pt>
                  <c:pt idx="12">
                    <c:v>989.30985627874168</c:v>
                  </c:pt>
                  <c:pt idx="13">
                    <c:v>1078.3196449884529</c:v>
                  </c:pt>
                  <c:pt idx="14">
                    <c:v>1163.3794879516533</c:v>
                  </c:pt>
                  <c:pt idx="15">
                    <c:v>1242.3508454781647</c:v>
                  </c:pt>
                  <c:pt idx="16">
                    <c:v>1316.3955171167795</c:v>
                  </c:pt>
                  <c:pt idx="17">
                    <c:v>1436.5590585650607</c:v>
                  </c:pt>
                  <c:pt idx="18">
                    <c:v>1500.5087467734006</c:v>
                  </c:pt>
                  <c:pt idx="19">
                    <c:v>1618.1815447888475</c:v>
                  </c:pt>
                  <c:pt idx="20">
                    <c:v>1736.0506266272141</c:v>
                  </c:pt>
                  <c:pt idx="21">
                    <c:v>1784.0506029545581</c:v>
                  </c:pt>
                  <c:pt idx="22">
                    <c:v>1896.8858712362928</c:v>
                  </c:pt>
                  <c:pt idx="23">
                    <c:v>2008.6473129374485</c:v>
                  </c:pt>
                  <c:pt idx="24">
                    <c:v>2119.4875356973807</c:v>
                  </c:pt>
                  <c:pt idx="25">
                    <c:v>2229.6660263735525</c:v>
                  </c:pt>
                  <c:pt idx="26">
                    <c:v>2338.7613749483871</c:v>
                  </c:pt>
                  <c:pt idx="27">
                    <c:v>2447.1919717136084</c:v>
                  </c:pt>
                  <c:pt idx="28">
                    <c:v>2554.6895773024539</c:v>
                  </c:pt>
                  <c:pt idx="29">
                    <c:v>2764.4781374160257</c:v>
                  </c:pt>
                  <c:pt idx="30">
                    <c:v>2874.3335168054132</c:v>
                  </c:pt>
                  <c:pt idx="31">
                    <c:v>2983.2372351613453</c:v>
                  </c:pt>
                  <c:pt idx="32">
                    <c:v>3092.7817208262068</c:v>
                  </c:pt>
                  <c:pt idx="33">
                    <c:v>3325.8395162074539</c:v>
                  </c:pt>
                  <c:pt idx="34">
                    <c:v>3439.185365082225</c:v>
                  </c:pt>
                  <c:pt idx="35">
                    <c:v>3553.259309391533</c:v>
                  </c:pt>
                  <c:pt idx="36">
                    <c:v>3811.9411127006501</c:v>
                  </c:pt>
                  <c:pt idx="37">
                    <c:v>3933.4257866155008</c:v>
                  </c:pt>
                  <c:pt idx="38">
                    <c:v>4215.6061481717261</c:v>
                  </c:pt>
                  <c:pt idx="39">
                    <c:v>4347.5984515828331</c:v>
                  </c:pt>
                  <c:pt idx="40">
                    <c:v>4482.3214764638005</c:v>
                  </c:pt>
                  <c:pt idx="41">
                    <c:v>4623.3470299571472</c:v>
                  </c:pt>
                  <c:pt idx="42">
                    <c:v>4957.3411747142109</c:v>
                  </c:pt>
                  <c:pt idx="43">
                    <c:v>5117.5866486566838</c:v>
                  </c:pt>
                  <c:pt idx="44">
                    <c:v>5495.2961556525997</c:v>
                  </c:pt>
                  <c:pt idx="45">
                    <c:v>5683.7259520130356</c:v>
                  </c:pt>
                  <c:pt idx="46">
                    <c:v>5886.4944052592518</c:v>
                  </c:pt>
                  <c:pt idx="47">
                    <c:v>6106.8933941961577</c:v>
                  </c:pt>
                  <c:pt idx="48">
                    <c:v>6598.9337919312666</c:v>
                  </c:pt>
                  <c:pt idx="49">
                    <c:v>6877.6744052355334</c:v>
                  </c:pt>
                  <c:pt idx="50">
                    <c:v>7189.1114990499264</c:v>
                  </c:pt>
                  <c:pt idx="51">
                    <c:v>7542.5301399174814</c:v>
                  </c:pt>
                  <c:pt idx="52">
                    <c:v>8257.9134209692675</c:v>
                  </c:pt>
                  <c:pt idx="53">
                    <c:v>8747.1568126394995</c:v>
                  </c:pt>
                  <c:pt idx="54">
                    <c:v>9323.531060460562</c:v>
                  </c:pt>
                  <c:pt idx="55">
                    <c:v>9642.6733166548547</c:v>
                  </c:pt>
                  <c:pt idx="56">
                    <c:v>10466.27001819052</c:v>
                  </c:pt>
                  <c:pt idx="57">
                    <c:v>11505.517473854488</c:v>
                  </c:pt>
                  <c:pt idx="58">
                    <c:v>12392.380137220087</c:v>
                  </c:pt>
                  <c:pt idx="59">
                    <c:v>14191.279622279262</c:v>
                  </c:pt>
                  <c:pt idx="60">
                    <c:v>15664.287179709805</c:v>
                  </c:pt>
                  <c:pt idx="61">
                    <c:v>18413.715491694755</c:v>
                  </c:pt>
                  <c:pt idx="62">
                    <c:v>23954.982933768948</c:v>
                  </c:pt>
                  <c:pt idx="6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b928_6!$A$9:$A$105</c:f>
              <c:numCache>
                <c:formatCode>General</c:formatCode>
                <c:ptCount val="97"/>
                <c:pt idx="0">
                  <c:v>-15.28</c:v>
                </c:pt>
                <c:pt idx="1">
                  <c:v>-15.88</c:v>
                </c:pt>
                <c:pt idx="2">
                  <c:v>-16.03</c:v>
                </c:pt>
                <c:pt idx="3">
                  <c:v>-16.100000000000001</c:v>
                </c:pt>
                <c:pt idx="4">
                  <c:v>-16.7</c:v>
                </c:pt>
                <c:pt idx="5">
                  <c:v>-17.13</c:v>
                </c:pt>
                <c:pt idx="6">
                  <c:v>-17.62</c:v>
                </c:pt>
                <c:pt idx="7">
                  <c:v>-17.95</c:v>
                </c:pt>
                <c:pt idx="8">
                  <c:v>-17.98</c:v>
                </c:pt>
                <c:pt idx="9">
                  <c:v>-18.07</c:v>
                </c:pt>
                <c:pt idx="10">
                  <c:v>-18.190000000000001</c:v>
                </c:pt>
                <c:pt idx="11">
                  <c:v>-18.420000000000002</c:v>
                </c:pt>
                <c:pt idx="12">
                  <c:v>-18.46</c:v>
                </c:pt>
                <c:pt idx="13">
                  <c:v>-18.59</c:v>
                </c:pt>
                <c:pt idx="14">
                  <c:v>-18.79</c:v>
                </c:pt>
                <c:pt idx="15">
                  <c:v>-18.829999999999998</c:v>
                </c:pt>
                <c:pt idx="16">
                  <c:v>-19.02</c:v>
                </c:pt>
                <c:pt idx="17">
                  <c:v>-19.28</c:v>
                </c:pt>
                <c:pt idx="18">
                  <c:v>-19.37</c:v>
                </c:pt>
                <c:pt idx="19">
                  <c:v>-19.48</c:v>
                </c:pt>
                <c:pt idx="20">
                  <c:v>-19.54</c:v>
                </c:pt>
                <c:pt idx="21">
                  <c:v>-19.670000000000002</c:v>
                </c:pt>
                <c:pt idx="22">
                  <c:v>-19.72</c:v>
                </c:pt>
                <c:pt idx="23">
                  <c:v>-19.72</c:v>
                </c:pt>
                <c:pt idx="24">
                  <c:v>-19.78</c:v>
                </c:pt>
                <c:pt idx="25">
                  <c:v>-19.93</c:v>
                </c:pt>
                <c:pt idx="26">
                  <c:v>-19.989999999999998</c:v>
                </c:pt>
                <c:pt idx="27">
                  <c:v>-20.05</c:v>
                </c:pt>
                <c:pt idx="28">
                  <c:v>-20.14</c:v>
                </c:pt>
                <c:pt idx="29">
                  <c:v>-20.22</c:v>
                </c:pt>
                <c:pt idx="30">
                  <c:v>-20.350000000000001</c:v>
                </c:pt>
                <c:pt idx="31">
                  <c:v>-20.420000000000002</c:v>
                </c:pt>
                <c:pt idx="32">
                  <c:v>-20.47</c:v>
                </c:pt>
                <c:pt idx="33">
                  <c:v>-20.53</c:v>
                </c:pt>
                <c:pt idx="34">
                  <c:v>-20.53</c:v>
                </c:pt>
                <c:pt idx="35">
                  <c:v>-20.61</c:v>
                </c:pt>
                <c:pt idx="36">
                  <c:v>-20.7</c:v>
                </c:pt>
                <c:pt idx="37">
                  <c:v>-20.72</c:v>
                </c:pt>
                <c:pt idx="38">
                  <c:v>-20.79</c:v>
                </c:pt>
                <c:pt idx="39">
                  <c:v>-20.81</c:v>
                </c:pt>
                <c:pt idx="40">
                  <c:v>-20.81</c:v>
                </c:pt>
                <c:pt idx="41">
                  <c:v>-20.88</c:v>
                </c:pt>
                <c:pt idx="42">
                  <c:v>-20.97</c:v>
                </c:pt>
                <c:pt idx="43">
                  <c:v>-20.97</c:v>
                </c:pt>
                <c:pt idx="44">
                  <c:v>-21.07</c:v>
                </c:pt>
                <c:pt idx="45">
                  <c:v>-21.17</c:v>
                </c:pt>
                <c:pt idx="46">
                  <c:v>-21.21</c:v>
                </c:pt>
                <c:pt idx="47">
                  <c:v>-21.25</c:v>
                </c:pt>
                <c:pt idx="48">
                  <c:v>-21.29</c:v>
                </c:pt>
                <c:pt idx="49">
                  <c:v>-21.32</c:v>
                </c:pt>
                <c:pt idx="50">
                  <c:v>-21.37</c:v>
                </c:pt>
                <c:pt idx="51">
                  <c:v>-21.38</c:v>
                </c:pt>
                <c:pt idx="52">
                  <c:v>-21.53</c:v>
                </c:pt>
                <c:pt idx="53">
                  <c:v>-21.53</c:v>
                </c:pt>
                <c:pt idx="54">
                  <c:v>-21.71</c:v>
                </c:pt>
                <c:pt idx="55">
                  <c:v>-22.07</c:v>
                </c:pt>
                <c:pt idx="56">
                  <c:v>-22.18</c:v>
                </c:pt>
                <c:pt idx="57">
                  <c:v>-22.25</c:v>
                </c:pt>
                <c:pt idx="58">
                  <c:v>-22.56</c:v>
                </c:pt>
                <c:pt idx="59">
                  <c:v>-22.59</c:v>
                </c:pt>
                <c:pt idx="60">
                  <c:v>-22.79</c:v>
                </c:pt>
                <c:pt idx="61">
                  <c:v>-23.02</c:v>
                </c:pt>
                <c:pt idx="62">
                  <c:v>-23.08</c:v>
                </c:pt>
                <c:pt idx="63">
                  <c:v>-23.15</c:v>
                </c:pt>
              </c:numCache>
            </c:numRef>
          </c:xVal>
          <c:yVal>
            <c:numRef>
              <c:f>b928_6!$D$9:$D$105</c:f>
              <c:numCache>
                <c:formatCode>0.00E+00</c:formatCode>
                <c:ptCount val="97"/>
                <c:pt idx="0">
                  <c:v>391.63818528795764</c:v>
                </c:pt>
                <c:pt idx="1">
                  <c:v>604.97429792119965</c:v>
                </c:pt>
                <c:pt idx="2">
                  <c:v>830.20738307879287</c:v>
                </c:pt>
                <c:pt idx="3">
                  <c:v>1060.9143371229584</c:v>
                </c:pt>
                <c:pt idx="4">
                  <c:v>1281.6047058504398</c:v>
                </c:pt>
                <c:pt idx="5">
                  <c:v>1508.4656680357334</c:v>
                </c:pt>
                <c:pt idx="6">
                  <c:v>1734.8687756780582</c:v>
                </c:pt>
                <c:pt idx="7">
                  <c:v>1969.5533685704484</c:v>
                </c:pt>
                <c:pt idx="8">
                  <c:v>2221.4267619802813</c:v>
                </c:pt>
                <c:pt idx="9">
                  <c:v>2475.1281174909277</c:v>
                </c:pt>
                <c:pt idx="10">
                  <c:v>2732.0394460952111</c:v>
                </c:pt>
                <c:pt idx="11">
                  <c:v>2987.915674335432</c:v>
                </c:pt>
                <c:pt idx="12">
                  <c:v>3258.6633139093274</c:v>
                </c:pt>
                <c:pt idx="13">
                  <c:v>3529.7347958580035</c:v>
                </c:pt>
                <c:pt idx="14">
                  <c:v>3801.843457599753</c:v>
                </c:pt>
                <c:pt idx="15">
                  <c:v>4089.1637518440084</c:v>
                </c:pt>
                <c:pt idx="16">
                  <c:v>4372.823103128404</c:v>
                </c:pt>
                <c:pt idx="17">
                  <c:v>4656.9171095604306</c:v>
                </c:pt>
                <c:pt idx="18">
                  <c:v>4959.1204744983261</c:v>
                </c:pt>
                <c:pt idx="19">
                  <c:v>5266.4764967735318</c:v>
                </c:pt>
                <c:pt idx="20">
                  <c:v>5584.8062267059404</c:v>
                </c:pt>
                <c:pt idx="21">
                  <c:v>5904.8090512981898</c:v>
                </c:pt>
                <c:pt idx="22">
                  <c:v>6239.2315768188901</c:v>
                </c:pt>
                <c:pt idx="23">
                  <c:v>6586.2694422221812</c:v>
                </c:pt>
                <c:pt idx="24">
                  <c:v>6936.8888344715751</c:v>
                </c:pt>
                <c:pt idx="25">
                  <c:v>7288.4384974947907</c:v>
                </c:pt>
                <c:pt idx="26">
                  <c:v>7657.626545883335</c:v>
                </c:pt>
                <c:pt idx="27">
                  <c:v>8036.9612338682873</c:v>
                </c:pt>
                <c:pt idx="28">
                  <c:v>8424.0378736582552</c:v>
                </c:pt>
                <c:pt idx="29">
                  <c:v>8823.3295199818494</c:v>
                </c:pt>
                <c:pt idx="30">
                  <c:v>9229.2054460245508</c:v>
                </c:pt>
                <c:pt idx="31">
                  <c:v>9654.0391597248436</c:v>
                </c:pt>
                <c:pt idx="32">
                  <c:v>10094.667956443176</c:v>
                </c:pt>
                <c:pt idx="33">
                  <c:v>10548.678993031217</c:v>
                </c:pt>
                <c:pt idx="34">
                  <c:v>11025.142230136209</c:v>
                </c:pt>
                <c:pt idx="35">
                  <c:v>11508.989753890624</c:v>
                </c:pt>
                <c:pt idx="36">
                  <c:v>12009.279889603289</c:v>
                </c:pt>
                <c:pt idx="37">
                  <c:v>12537.239053315499</c:v>
                </c:pt>
                <c:pt idx="38">
                  <c:v>13079.724102494389</c:v>
                </c:pt>
                <c:pt idx="39">
                  <c:v>13650.91272987177</c:v>
                </c:pt>
                <c:pt idx="40">
                  <c:v>14249.059146587733</c:v>
                </c:pt>
                <c:pt idx="41">
                  <c:v>14864.773942201149</c:v>
                </c:pt>
                <c:pt idx="42">
                  <c:v>15506.637290720815</c:v>
                </c:pt>
                <c:pt idx="43">
                  <c:v>16192.349843982118</c:v>
                </c:pt>
                <c:pt idx="44">
                  <c:v>16899.507129010763</c:v>
                </c:pt>
                <c:pt idx="45">
                  <c:v>17645.144087865723</c:v>
                </c:pt>
                <c:pt idx="46">
                  <c:v>18442.624451897584</c:v>
                </c:pt>
                <c:pt idx="47">
                  <c:v>19288.734855181712</c:v>
                </c:pt>
                <c:pt idx="48">
                  <c:v>20189.766053696079</c:v>
                </c:pt>
                <c:pt idx="49">
                  <c:v>21154.846109252863</c:v>
                </c:pt>
                <c:pt idx="50">
                  <c:v>22188.65919114769</c:v>
                </c:pt>
                <c:pt idx="51">
                  <c:v>23312.043331448825</c:v>
                </c:pt>
                <c:pt idx="52">
                  <c:v>24510.813590176116</c:v>
                </c:pt>
                <c:pt idx="53">
                  <c:v>25850.333303995074</c:v>
                </c:pt>
                <c:pt idx="54">
                  <c:v>27300.383513957997</c:v>
                </c:pt>
                <c:pt idx="55">
                  <c:v>28887.963634817213</c:v>
                </c:pt>
                <c:pt idx="56">
                  <c:v>30742.122570282918</c:v>
                </c:pt>
                <c:pt idx="57">
                  <c:v>32893.791719443623</c:v>
                </c:pt>
                <c:pt idx="58">
                  <c:v>35385.890569415293</c:v>
                </c:pt>
                <c:pt idx="59">
                  <c:v>38514.789647598613</c:v>
                </c:pt>
                <c:pt idx="60">
                  <c:v>42507.695485968965</c:v>
                </c:pt>
                <c:pt idx="61">
                  <c:v>48143.740927221341</c:v>
                </c:pt>
                <c:pt idx="62">
                  <c:v>57868.277567678415</c:v>
                </c:pt>
                <c:pt idx="6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401704"/>
        <c:axId val="434402096"/>
      </c:scatterChart>
      <c:valAx>
        <c:axId val="434401704"/>
        <c:scaling>
          <c:orientation val="minMax"/>
          <c:min val="-3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47251313340809425"/>
              <c:y val="0.9358072177312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4402096"/>
        <c:crosses val="autoZero"/>
        <c:crossBetween val="midCat"/>
      </c:valAx>
      <c:valAx>
        <c:axId val="434402096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INP per standard</a:t>
                </a:r>
                <a:r>
                  <a:rPr lang="en-GB" sz="10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cubic metre of air</a:t>
                </a:r>
                <a:endParaRPr lang="en-GB" sz="105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891950336223282E-2"/>
              <c:y val="0.19897439108911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4401704"/>
        <c:crossesAt val="-35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0749427598146"/>
          <c:y val="2.8534376775100703E-2"/>
          <c:w val="0.82547666648051976"/>
          <c:h val="0.838060726109427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5E92D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b929_1!$K$9:$K$105</c:f>
                <c:numCache>
                  <c:formatCode>General</c:formatCode>
                  <c:ptCount val="97"/>
                  <c:pt idx="0">
                    <c:v>36.338928193844772</c:v>
                  </c:pt>
                  <c:pt idx="1">
                    <c:v>43.193959765388009</c:v>
                  </c:pt>
                  <c:pt idx="2">
                    <c:v>54.615981459045592</c:v>
                  </c:pt>
                  <c:pt idx="3">
                    <c:v>67.692880923224408</c:v>
                  </c:pt>
                  <c:pt idx="4">
                    <c:v>78.280252139548708</c:v>
                  </c:pt>
                  <c:pt idx="5">
                    <c:v>89.479236668855535</c:v>
                  </c:pt>
                  <c:pt idx="6">
                    <c:v>99.093439061992044</c:v>
                  </c:pt>
                  <c:pt idx="7">
                    <c:v>111.93952738307749</c:v>
                  </c:pt>
                  <c:pt idx="8">
                    <c:v>121.75681762891446</c:v>
                  </c:pt>
                  <c:pt idx="9">
                    <c:v>134.06340930206338</c:v>
                  </c:pt>
                  <c:pt idx="10">
                    <c:v>148.79468263896254</c:v>
                  </c:pt>
                  <c:pt idx="11">
                    <c:v>158.0387999417687</c:v>
                  </c:pt>
                  <c:pt idx="12">
                    <c:v>169.18804344851944</c:v>
                  </c:pt>
                  <c:pt idx="13">
                    <c:v>182.10158082975954</c:v>
                  </c:pt>
                  <c:pt idx="14">
                    <c:v>197.04935814346683</c:v>
                  </c:pt>
                  <c:pt idx="15">
                    <c:v>214.15617364528737</c:v>
                  </c:pt>
                  <c:pt idx="16">
                    <c:v>221.69277143539168</c:v>
                  </c:pt>
                  <c:pt idx="17">
                    <c:v>230.47176966238251</c:v>
                  </c:pt>
                  <c:pt idx="18">
                    <c:v>252.60011515145635</c:v>
                  </c:pt>
                  <c:pt idx="19">
                    <c:v>264.13676308052459</c:v>
                  </c:pt>
                  <c:pt idx="20">
                    <c:v>276.65034841492565</c:v>
                  </c:pt>
                  <c:pt idx="21">
                    <c:v>290.37607599888344</c:v>
                  </c:pt>
                  <c:pt idx="22">
                    <c:v>305.57727949488037</c:v>
                  </c:pt>
                  <c:pt idx="23">
                    <c:v>322.28700037635997</c:v>
                  </c:pt>
                  <c:pt idx="24">
                    <c:v>323.4975288165117</c:v>
                  </c:pt>
                  <c:pt idx="25">
                    <c:v>342.01709021108974</c:v>
                  </c:pt>
                  <c:pt idx="26">
                    <c:v>362.15049554263544</c:v>
                  </c:pt>
                  <c:pt idx="27">
                    <c:v>365.21024499764678</c:v>
                  </c:pt>
                  <c:pt idx="28">
                    <c:v>387.39026277928639</c:v>
                  </c:pt>
                  <c:pt idx="29">
                    <c:v>391.94388422133409</c:v>
                  </c:pt>
                  <c:pt idx="30">
                    <c:v>416.5122238548509</c:v>
                  </c:pt>
                  <c:pt idx="31">
                    <c:v>422.02459436253781</c:v>
                  </c:pt>
                  <c:pt idx="32">
                    <c:v>449.69889877737899</c:v>
                  </c:pt>
                  <c:pt idx="33">
                    <c:v>456.2144161598589</c:v>
                  </c:pt>
                  <c:pt idx="34">
                    <c:v>463.77891386893253</c:v>
                  </c:pt>
                  <c:pt idx="35">
                    <c:v>494.74723253259918</c:v>
                  </c:pt>
                  <c:pt idx="36">
                    <c:v>503.35475737648187</c:v>
                  </c:pt>
                  <c:pt idx="37">
                    <c:v>512.34003102382201</c:v>
                  </c:pt>
                  <c:pt idx="38">
                    <c:v>548.17253535105613</c:v>
                  </c:pt>
                  <c:pt idx="39">
                    <c:v>558.35832626383217</c:v>
                  </c:pt>
                  <c:pt idx="40">
                    <c:v>569.30608945929418</c:v>
                  </c:pt>
                  <c:pt idx="41">
                    <c:v>580.96870835648178</c:v>
                  </c:pt>
                  <c:pt idx="42">
                    <c:v>593.0641774821836</c:v>
                  </c:pt>
                  <c:pt idx="43">
                    <c:v>605.80661759175575</c:v>
                  </c:pt>
                  <c:pt idx="44">
                    <c:v>649.72844643043061</c:v>
                  </c:pt>
                  <c:pt idx="45">
                    <c:v>663.8963591818914</c:v>
                  </c:pt>
                  <c:pt idx="46">
                    <c:v>678.66748957274569</c:v>
                  </c:pt>
                  <c:pt idx="47">
                    <c:v>694.27739747152793</c:v>
                  </c:pt>
                  <c:pt idx="48">
                    <c:v>710.19157390983912</c:v>
                  </c:pt>
                  <c:pt idx="49">
                    <c:v>726.90601335627525</c:v>
                  </c:pt>
                  <c:pt idx="50">
                    <c:v>744.4022927741737</c:v>
                  </c:pt>
                  <c:pt idx="51">
                    <c:v>762.41568314369499</c:v>
                  </c:pt>
                  <c:pt idx="52">
                    <c:v>780.93693140336461</c:v>
                  </c:pt>
                  <c:pt idx="53">
                    <c:v>800.45775252335568</c:v>
                  </c:pt>
                  <c:pt idx="54">
                    <c:v>820.47099049304722</c:v>
                  </c:pt>
                  <c:pt idx="55">
                    <c:v>841.22180796956968</c:v>
                  </c:pt>
                  <c:pt idx="56">
                    <c:v>862.70680444788673</c:v>
                  </c:pt>
                  <c:pt idx="57">
                    <c:v>884.92370691873464</c:v>
                  </c:pt>
                  <c:pt idx="58">
                    <c:v>907.87088954769763</c:v>
                  </c:pt>
                  <c:pt idx="59">
                    <c:v>931.54693867759704</c:v>
                  </c:pt>
                  <c:pt idx="60">
                    <c:v>956.2102967999914</c:v>
                  </c:pt>
                  <c:pt idx="61">
                    <c:v>981.86636204941942</c:v>
                  </c:pt>
                  <c:pt idx="62">
                    <c:v>1008.255218740018</c:v>
                  </c:pt>
                  <c:pt idx="63">
                    <c:v>1035.3732784481765</c:v>
                  </c:pt>
                  <c:pt idx="64">
                    <c:v>1063.7584894054598</c:v>
                  </c:pt>
                  <c:pt idx="65">
                    <c:v>1093.1482175874769</c:v>
                  </c:pt>
                  <c:pt idx="66">
                    <c:v>1068.441598486296</c:v>
                  </c:pt>
                  <c:pt idx="67">
                    <c:v>1154.6617868925671</c:v>
                  </c:pt>
                  <c:pt idx="68">
                    <c:v>1127.663914472698</c:v>
                  </c:pt>
                  <c:pt idx="69">
                    <c:v>1158.8217158942311</c:v>
                  </c:pt>
                  <c:pt idx="70">
                    <c:v>1191.1872188149732</c:v>
                  </c:pt>
                  <c:pt idx="71">
                    <c:v>1224.5040253191617</c:v>
                  </c:pt>
                  <c:pt idx="72">
                    <c:v>1259.0312708046122</c:v>
                  </c:pt>
                  <c:pt idx="73">
                    <c:v>1294.7690951629115</c:v>
                  </c:pt>
                  <c:pt idx="74">
                    <c:v>1331.7134418129688</c:v>
                  </c:pt>
                  <c:pt idx="75">
                    <c:v>1370.1375310165545</c:v>
                  </c:pt>
                  <c:pt idx="76">
                    <c:v>1338.8927304071219</c:v>
                  </c:pt>
                  <c:pt idx="77">
                    <c:v>1376.5383314491412</c:v>
                  </c:pt>
                  <c:pt idx="78">
                    <c:v>1415.5632871670009</c:v>
                  </c:pt>
                  <c:pt idx="79">
                    <c:v>1455.9615677721895</c:v>
                  </c:pt>
                  <c:pt idx="80">
                    <c:v>1497.4494078508437</c:v>
                  </c:pt>
                  <c:pt idx="81">
                    <c:v>1540.5451177233276</c:v>
                  </c:pt>
                  <c:pt idx="82">
                    <c:v>1584.6751581092929</c:v>
                  </c:pt>
                  <c:pt idx="83">
                    <c:v>1630.362104445767</c:v>
                  </c:pt>
                  <c:pt idx="84">
                    <c:v>1677.5776738886918</c:v>
                  </c:pt>
                  <c:pt idx="85">
                    <c:v>1725.9911092198597</c:v>
                  </c:pt>
                  <c:pt idx="86">
                    <c:v>1683.745749019871</c:v>
                  </c:pt>
                  <c:pt idx="87">
                    <c:v>1731.3178470190053</c:v>
                  </c:pt>
                  <c:pt idx="88">
                    <c:v>1780.4789952514252</c:v>
                  </c:pt>
                  <c:pt idx="89">
                    <c:v>1830.6248579089895</c:v>
                  </c:pt>
                  <c:pt idx="90">
                    <c:v>1882.2341617451038</c:v>
                  </c:pt>
                  <c:pt idx="91">
                    <c:v>1935.2351779846067</c:v>
                  </c:pt>
                  <c:pt idx="92">
                    <c:v>1989.5436942409792</c:v>
                  </c:pt>
                  <c:pt idx="93">
                    <c:v>2045.0625612656763</c:v>
                  </c:pt>
                  <c:pt idx="94">
                    <c:v>2101.6812789529336</c:v>
                  </c:pt>
                  <c:pt idx="95">
                    <c:v>2159.5732745826049</c:v>
                  </c:pt>
                  <c:pt idx="96">
                    <c:v>2218.3072763994514</c:v>
                  </c:pt>
                </c:numCache>
              </c:numRef>
            </c:plus>
            <c:minus>
              <c:numRef>
                <c:f>b929_1!$J$9:$J$105</c:f>
                <c:numCache>
                  <c:formatCode>General</c:formatCode>
                  <c:ptCount val="97"/>
                  <c:pt idx="0">
                    <c:v>38.70933992742539</c:v>
                  </c:pt>
                  <c:pt idx="1">
                    <c:v>44.166756191989798</c:v>
                  </c:pt>
                  <c:pt idx="2">
                    <c:v>50.921545727841952</c:v>
                  </c:pt>
                  <c:pt idx="3">
                    <c:v>59.683257487986289</c:v>
                  </c:pt>
                  <c:pt idx="4">
                    <c:v>70.90409622067402</c:v>
                  </c:pt>
                  <c:pt idx="5">
                    <c:v>78.400190141270485</c:v>
                  </c:pt>
                  <c:pt idx="6">
                    <c:v>88.809706771493111</c:v>
                  </c:pt>
                  <c:pt idx="7">
                    <c:v>100.34526456387925</c:v>
                  </c:pt>
                  <c:pt idx="8">
                    <c:v>110.0065526042102</c:v>
                  </c:pt>
                  <c:pt idx="9">
                    <c:v>121.77458561251551</c:v>
                  </c:pt>
                  <c:pt idx="10">
                    <c:v>132.37123117704715</c:v>
                  </c:pt>
                  <c:pt idx="11">
                    <c:v>141.5915417489058</c:v>
                  </c:pt>
                  <c:pt idx="12">
                    <c:v>153.96158668910374</c:v>
                  </c:pt>
                  <c:pt idx="13">
                    <c:v>165.664420940338</c:v>
                  </c:pt>
                  <c:pt idx="14">
                    <c:v>176.5258886638025</c:v>
                  </c:pt>
                  <c:pt idx="15">
                    <c:v>192.25167697460139</c:v>
                  </c:pt>
                  <c:pt idx="16">
                    <c:v>201.4400028282445</c:v>
                  </c:pt>
                  <c:pt idx="17">
                    <c:v>216.18182569423524</c:v>
                  </c:pt>
                  <c:pt idx="18">
                    <c:v>230.53412080485427</c:v>
                  </c:pt>
                  <c:pt idx="19">
                    <c:v>244.60394425242015</c:v>
                  </c:pt>
                  <c:pt idx="20">
                    <c:v>250.07436550767281</c:v>
                  </c:pt>
                  <c:pt idx="21">
                    <c:v>262.6444033013712</c:v>
                  </c:pt>
                  <c:pt idx="22">
                    <c:v>283.50210950698863</c:v>
                  </c:pt>
                  <c:pt idx="23">
                    <c:v>295.37345732742574</c:v>
                  </c:pt>
                  <c:pt idx="24">
                    <c:v>306.55603693148089</c:v>
                  </c:pt>
                  <c:pt idx="25">
                    <c:v>317.13538763540458</c:v>
                  </c:pt>
                  <c:pt idx="26">
                    <c:v>337.83472972335545</c:v>
                  </c:pt>
                  <c:pt idx="27">
                    <c:v>347.40854841109012</c:v>
                  </c:pt>
                  <c:pt idx="28">
                    <c:v>356.38403273414667</c:v>
                  </c:pt>
                  <c:pt idx="29">
                    <c:v>376.43290786782285</c:v>
                  </c:pt>
                  <c:pt idx="30">
                    <c:v>396.93835348620951</c:v>
                  </c:pt>
                  <c:pt idx="31">
                    <c:v>403.92655388557665</c:v>
                  </c:pt>
                  <c:pt idx="32">
                    <c:v>424.19860441549542</c:v>
                  </c:pt>
                  <c:pt idx="33">
                    <c:v>430.19395593268553</c:v>
                  </c:pt>
                  <c:pt idx="34">
                    <c:v>449.95885536334623</c:v>
                  </c:pt>
                  <c:pt idx="35">
                    <c:v>469.95617553205324</c:v>
                  </c:pt>
                  <c:pt idx="36">
                    <c:v>474.10215768623078</c:v>
                  </c:pt>
                  <c:pt idx="37">
                    <c:v>493.53021539425737</c:v>
                  </c:pt>
                  <c:pt idx="38">
                    <c:v>513.12601660567771</c:v>
                  </c:pt>
                  <c:pt idx="39">
                    <c:v>532.85665632481255</c:v>
                  </c:pt>
                  <c:pt idx="40">
                    <c:v>534.42259395235146</c:v>
                  </c:pt>
                  <c:pt idx="41">
                    <c:v>553.39803072982124</c:v>
                  </c:pt>
                  <c:pt idx="42">
                    <c:v>572.28501209194451</c:v>
                  </c:pt>
                  <c:pt idx="43">
                    <c:v>591.48179592914983</c:v>
                  </c:pt>
                  <c:pt idx="44">
                    <c:v>610.56206812963671</c:v>
                  </c:pt>
                  <c:pt idx="45">
                    <c:v>629.51106322813155</c:v>
                  </c:pt>
                  <c:pt idx="46">
                    <c:v>648.76611479867393</c:v>
                  </c:pt>
                  <c:pt idx="47">
                    <c:v>667.88834133344574</c:v>
                  </c:pt>
                  <c:pt idx="48">
                    <c:v>686.87668367027459</c:v>
                  </c:pt>
                  <c:pt idx="49">
                    <c:v>705.96337198820129</c:v>
                  </c:pt>
                  <c:pt idx="50">
                    <c:v>724.92900374385647</c:v>
                  </c:pt>
                  <c:pt idx="51">
                    <c:v>743.78302287982581</c:v>
                  </c:pt>
                  <c:pt idx="52">
                    <c:v>762.7686772041684</c:v>
                  </c:pt>
                  <c:pt idx="53">
                    <c:v>781.67019104694657</c:v>
                  </c:pt>
                  <c:pt idx="54">
                    <c:v>800.50397157428029</c:v>
                  </c:pt>
                  <c:pt idx="55">
                    <c:v>819.28855470632334</c:v>
                  </c:pt>
                  <c:pt idx="56">
                    <c:v>838.04433321122542</c:v>
                  </c:pt>
                  <c:pt idx="57">
                    <c:v>856.79332328642693</c:v>
                  </c:pt>
                  <c:pt idx="58">
                    <c:v>875.33273065793298</c:v>
                  </c:pt>
                  <c:pt idx="59">
                    <c:v>894.14134846381035</c:v>
                  </c:pt>
                  <c:pt idx="60">
                    <c:v>912.79472576842977</c:v>
                  </c:pt>
                  <c:pt idx="61">
                    <c:v>931.32618861031983</c:v>
                  </c:pt>
                  <c:pt idx="62">
                    <c:v>949.98876970031233</c:v>
                  </c:pt>
                  <c:pt idx="63">
                    <c:v>968.81151537562937</c:v>
                  </c:pt>
                  <c:pt idx="64">
                    <c:v>1022.4380362162286</c:v>
                  </c:pt>
                  <c:pt idx="65">
                    <c:v>1041.4566611811397</c:v>
                  </c:pt>
                  <c:pt idx="66">
                    <c:v>1060.7132643704911</c:v>
                  </c:pt>
                  <c:pt idx="67">
                    <c:v>1080.0078779452033</c:v>
                  </c:pt>
                  <c:pt idx="68">
                    <c:v>1099.38439797706</c:v>
                  </c:pt>
                  <c:pt idx="69">
                    <c:v>1118.8877226452043</c:v>
                  </c:pt>
                  <c:pt idx="70">
                    <c:v>1138.5635910959893</c:v>
                  </c:pt>
                  <c:pt idx="71">
                    <c:v>1158.4584412823358</c:v>
                  </c:pt>
                  <c:pt idx="72">
                    <c:v>1220.35667306092</c:v>
                  </c:pt>
                  <c:pt idx="73">
                    <c:v>1240.8107258946602</c:v>
                  </c:pt>
                  <c:pt idx="74">
                    <c:v>1261.3554727609269</c:v>
                  </c:pt>
                  <c:pt idx="75">
                    <c:v>1282.2888606104323</c:v>
                  </c:pt>
                  <c:pt idx="76">
                    <c:v>1303.6638834785158</c:v>
                  </c:pt>
                  <c:pt idx="77">
                    <c:v>1325.0827910661967</c:v>
                  </c:pt>
                  <c:pt idx="78">
                    <c:v>1395.5330284413267</c:v>
                  </c:pt>
                  <c:pt idx="79">
                    <c:v>1418.0034419701383</c:v>
                  </c:pt>
                  <c:pt idx="80">
                    <c:v>1441.1434356662141</c:v>
                  </c:pt>
                  <c:pt idx="81">
                    <c:v>1464.5373663849218</c:v>
                  </c:pt>
                  <c:pt idx="82">
                    <c:v>1488.5084606642724</c:v>
                  </c:pt>
                  <c:pt idx="83">
                    <c:v>1512.9034026425973</c:v>
                  </c:pt>
                  <c:pt idx="84">
                    <c:v>1538.0406437619474</c:v>
                  </c:pt>
                  <c:pt idx="85">
                    <c:v>1620.3438252317389</c:v>
                  </c:pt>
                  <c:pt idx="86">
                    <c:v>1647.247670446209</c:v>
                  </c:pt>
                  <c:pt idx="87">
                    <c:v>1674.9012791749719</c:v>
                  </c:pt>
                  <c:pt idx="88">
                    <c:v>1703.4143273347588</c:v>
                  </c:pt>
                  <c:pt idx="89">
                    <c:v>1732.6629800350945</c:v>
                  </c:pt>
                  <c:pt idx="90">
                    <c:v>1763.2445718846006</c:v>
                  </c:pt>
                  <c:pt idx="91">
                    <c:v>1860.7943189916209</c:v>
                  </c:pt>
                  <c:pt idx="92">
                    <c:v>1894.3462241833217</c:v>
                  </c:pt>
                  <c:pt idx="93">
                    <c:v>1929.157802528006</c:v>
                  </c:pt>
                  <c:pt idx="94">
                    <c:v>1965.6512136946487</c:v>
                  </c:pt>
                  <c:pt idx="95">
                    <c:v>2003.5048651985408</c:v>
                  </c:pt>
                  <c:pt idx="96">
                    <c:v>2043.4158383558404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b929_1!$A$9:$A$105</c:f>
              <c:numCache>
                <c:formatCode>General</c:formatCode>
                <c:ptCount val="97"/>
                <c:pt idx="0">
                  <c:v>-10.85</c:v>
                </c:pt>
                <c:pt idx="1">
                  <c:v>-11.94</c:v>
                </c:pt>
                <c:pt idx="2">
                  <c:v>-12.31</c:v>
                </c:pt>
                <c:pt idx="3">
                  <c:v>-12.72</c:v>
                </c:pt>
                <c:pt idx="4">
                  <c:v>-12.83</c:v>
                </c:pt>
                <c:pt idx="5">
                  <c:v>-13.04</c:v>
                </c:pt>
                <c:pt idx="6">
                  <c:v>-13.1</c:v>
                </c:pt>
                <c:pt idx="7">
                  <c:v>-13.32</c:v>
                </c:pt>
                <c:pt idx="8">
                  <c:v>-13.6</c:v>
                </c:pt>
                <c:pt idx="9">
                  <c:v>-13.68</c:v>
                </c:pt>
                <c:pt idx="10">
                  <c:v>-13.71</c:v>
                </c:pt>
                <c:pt idx="11">
                  <c:v>-13.77</c:v>
                </c:pt>
                <c:pt idx="12">
                  <c:v>-13.87</c:v>
                </c:pt>
                <c:pt idx="13">
                  <c:v>-14.03</c:v>
                </c:pt>
                <c:pt idx="14">
                  <c:v>-14.19</c:v>
                </c:pt>
                <c:pt idx="15">
                  <c:v>-14.24</c:v>
                </c:pt>
                <c:pt idx="16">
                  <c:v>-14.29</c:v>
                </c:pt>
                <c:pt idx="17">
                  <c:v>-14.32</c:v>
                </c:pt>
                <c:pt idx="18">
                  <c:v>-14.38</c:v>
                </c:pt>
                <c:pt idx="19">
                  <c:v>-14.4</c:v>
                </c:pt>
                <c:pt idx="20">
                  <c:v>-14.46</c:v>
                </c:pt>
                <c:pt idx="21">
                  <c:v>-14.46</c:v>
                </c:pt>
                <c:pt idx="22">
                  <c:v>-14.58</c:v>
                </c:pt>
                <c:pt idx="23">
                  <c:v>-14.58</c:v>
                </c:pt>
                <c:pt idx="24">
                  <c:v>-14.69</c:v>
                </c:pt>
                <c:pt idx="25">
                  <c:v>-14.69</c:v>
                </c:pt>
                <c:pt idx="26">
                  <c:v>-14.74</c:v>
                </c:pt>
                <c:pt idx="27">
                  <c:v>-14.78</c:v>
                </c:pt>
                <c:pt idx="28">
                  <c:v>-14.85</c:v>
                </c:pt>
                <c:pt idx="29">
                  <c:v>-14.89</c:v>
                </c:pt>
                <c:pt idx="30">
                  <c:v>-15.03</c:v>
                </c:pt>
                <c:pt idx="31">
                  <c:v>-15.03</c:v>
                </c:pt>
                <c:pt idx="32">
                  <c:v>-15.07</c:v>
                </c:pt>
                <c:pt idx="33">
                  <c:v>-15.07</c:v>
                </c:pt>
                <c:pt idx="34">
                  <c:v>-15.12</c:v>
                </c:pt>
                <c:pt idx="35">
                  <c:v>-15.21</c:v>
                </c:pt>
                <c:pt idx="36">
                  <c:v>-15.33</c:v>
                </c:pt>
                <c:pt idx="37">
                  <c:v>-15.43</c:v>
                </c:pt>
                <c:pt idx="38">
                  <c:v>-15.47</c:v>
                </c:pt>
                <c:pt idx="39">
                  <c:v>-15.54</c:v>
                </c:pt>
                <c:pt idx="40">
                  <c:v>-15.54</c:v>
                </c:pt>
                <c:pt idx="41">
                  <c:v>-15.56</c:v>
                </c:pt>
                <c:pt idx="42">
                  <c:v>-15.61</c:v>
                </c:pt>
                <c:pt idx="43">
                  <c:v>-15.62</c:v>
                </c:pt>
                <c:pt idx="44">
                  <c:v>-15.65</c:v>
                </c:pt>
                <c:pt idx="45">
                  <c:v>-15.65</c:v>
                </c:pt>
                <c:pt idx="46">
                  <c:v>-15.66</c:v>
                </c:pt>
                <c:pt idx="47">
                  <c:v>-15.72</c:v>
                </c:pt>
                <c:pt idx="48">
                  <c:v>-15.72</c:v>
                </c:pt>
                <c:pt idx="49">
                  <c:v>-15.72</c:v>
                </c:pt>
                <c:pt idx="50">
                  <c:v>-15.73</c:v>
                </c:pt>
                <c:pt idx="51">
                  <c:v>-15.76</c:v>
                </c:pt>
                <c:pt idx="52">
                  <c:v>-15.8</c:v>
                </c:pt>
                <c:pt idx="53">
                  <c:v>-15.8</c:v>
                </c:pt>
                <c:pt idx="54">
                  <c:v>-15.82</c:v>
                </c:pt>
                <c:pt idx="55">
                  <c:v>-16.09</c:v>
                </c:pt>
                <c:pt idx="56">
                  <c:v>-16.13</c:v>
                </c:pt>
                <c:pt idx="57">
                  <c:v>-16.14</c:v>
                </c:pt>
                <c:pt idx="58">
                  <c:v>-16.190000000000001</c:v>
                </c:pt>
                <c:pt idx="59">
                  <c:v>-16.190000000000001</c:v>
                </c:pt>
                <c:pt idx="60">
                  <c:v>-16.21</c:v>
                </c:pt>
                <c:pt idx="61">
                  <c:v>-16.23</c:v>
                </c:pt>
                <c:pt idx="62">
                  <c:v>-16.309999999999999</c:v>
                </c:pt>
                <c:pt idx="63">
                  <c:v>-16.39</c:v>
                </c:pt>
                <c:pt idx="64">
                  <c:v>-16.39</c:v>
                </c:pt>
                <c:pt idx="65">
                  <c:v>-16.45</c:v>
                </c:pt>
                <c:pt idx="66">
                  <c:v>-16.53</c:v>
                </c:pt>
                <c:pt idx="67">
                  <c:v>-16.53</c:v>
                </c:pt>
                <c:pt idx="68">
                  <c:v>-16.55</c:v>
                </c:pt>
                <c:pt idx="69">
                  <c:v>-16.55</c:v>
                </c:pt>
                <c:pt idx="70">
                  <c:v>-16.57</c:v>
                </c:pt>
                <c:pt idx="71">
                  <c:v>-16.600000000000001</c:v>
                </c:pt>
                <c:pt idx="72">
                  <c:v>-16.64</c:v>
                </c:pt>
                <c:pt idx="73">
                  <c:v>-16.649999999999999</c:v>
                </c:pt>
                <c:pt idx="74">
                  <c:v>-16.649999999999999</c:v>
                </c:pt>
                <c:pt idx="75">
                  <c:v>-16.7</c:v>
                </c:pt>
                <c:pt idx="76">
                  <c:v>-16.72</c:v>
                </c:pt>
                <c:pt idx="77">
                  <c:v>-16.850000000000001</c:v>
                </c:pt>
                <c:pt idx="78">
                  <c:v>-16.850000000000001</c:v>
                </c:pt>
                <c:pt idx="79">
                  <c:v>-16.850000000000001</c:v>
                </c:pt>
                <c:pt idx="80">
                  <c:v>-16.850000000000001</c:v>
                </c:pt>
                <c:pt idx="81">
                  <c:v>-16.87</c:v>
                </c:pt>
                <c:pt idx="82">
                  <c:v>-16.899999999999999</c:v>
                </c:pt>
                <c:pt idx="83">
                  <c:v>-16.95</c:v>
                </c:pt>
                <c:pt idx="84">
                  <c:v>-17.04</c:v>
                </c:pt>
                <c:pt idx="85">
                  <c:v>-17.059999999999999</c:v>
                </c:pt>
                <c:pt idx="86">
                  <c:v>-17.079999999999998</c:v>
                </c:pt>
                <c:pt idx="87">
                  <c:v>-17.079999999999998</c:v>
                </c:pt>
                <c:pt idx="88">
                  <c:v>-17.079999999999998</c:v>
                </c:pt>
                <c:pt idx="89">
                  <c:v>-17.11</c:v>
                </c:pt>
                <c:pt idx="90">
                  <c:v>-17.11</c:v>
                </c:pt>
                <c:pt idx="91">
                  <c:v>-17.11</c:v>
                </c:pt>
                <c:pt idx="92">
                  <c:v>-17.21</c:v>
                </c:pt>
                <c:pt idx="93">
                  <c:v>-17.23</c:v>
                </c:pt>
                <c:pt idx="94">
                  <c:v>-17.28</c:v>
                </c:pt>
                <c:pt idx="95">
                  <c:v>-17.28</c:v>
                </c:pt>
                <c:pt idx="96">
                  <c:v>-17.29</c:v>
                </c:pt>
              </c:numCache>
            </c:numRef>
          </c:xVal>
          <c:yVal>
            <c:numRef>
              <c:f>b929_1!$D$9:$D$105</c:f>
              <c:numCache>
                <c:formatCode>0.00E+00</c:formatCode>
                <c:ptCount val="97"/>
                <c:pt idx="0">
                  <c:v>75.369715900491585</c:v>
                </c:pt>
                <c:pt idx="1">
                  <c:v>113.57839127399296</c:v>
                </c:pt>
                <c:pt idx="2">
                  <c:v>153.03660691357314</c:v>
                </c:pt>
                <c:pt idx="3">
                  <c:v>192.6157753225599</c:v>
                </c:pt>
                <c:pt idx="4">
                  <c:v>233.18092034608026</c:v>
                </c:pt>
                <c:pt idx="5">
                  <c:v>273.79843064577705</c:v>
                </c:pt>
                <c:pt idx="6">
                  <c:v>315.14382022968948</c:v>
                </c:pt>
                <c:pt idx="7">
                  <c:v>356.35734246306316</c:v>
                </c:pt>
                <c:pt idx="8">
                  <c:v>397.66814207528449</c:v>
                </c:pt>
                <c:pt idx="9">
                  <c:v>439.95802804442047</c:v>
                </c:pt>
                <c:pt idx="10">
                  <c:v>482.77880659496458</c:v>
                </c:pt>
                <c:pt idx="11">
                  <c:v>525.86013597539898</c:v>
                </c:pt>
                <c:pt idx="12">
                  <c:v>569.16430774665332</c:v>
                </c:pt>
                <c:pt idx="13">
                  <c:v>612.60310995636632</c:v>
                </c:pt>
                <c:pt idx="14">
                  <c:v>656.39360412716076</c:v>
                </c:pt>
                <c:pt idx="15">
                  <c:v>701.01650198335119</c:v>
                </c:pt>
                <c:pt idx="16">
                  <c:v>746.03765929967517</c:v>
                </c:pt>
                <c:pt idx="17">
                  <c:v>791.5519232843177</c:v>
                </c:pt>
                <c:pt idx="18">
                  <c:v>837.34848214176122</c:v>
                </c:pt>
                <c:pt idx="19">
                  <c:v>883.74484531665939</c:v>
                </c:pt>
                <c:pt idx="20">
                  <c:v>930.39059603122473</c:v>
                </c:pt>
                <c:pt idx="21">
                  <c:v>977.7495094518041</c:v>
                </c:pt>
                <c:pt idx="22">
                  <c:v>1024.9940357913201</c:v>
                </c:pt>
                <c:pt idx="23">
                  <c:v>1073.2593536032368</c:v>
                </c:pt>
                <c:pt idx="24">
                  <c:v>1121.4527298709613</c:v>
                </c:pt>
                <c:pt idx="25">
                  <c:v>1170.6598247787001</c:v>
                </c:pt>
                <c:pt idx="26">
                  <c:v>1220.0998822086158</c:v>
                </c:pt>
                <c:pt idx="27">
                  <c:v>1270.0814576667333</c:v>
                </c:pt>
                <c:pt idx="28">
                  <c:v>1320.4066328236856</c:v>
                </c:pt>
                <c:pt idx="29">
                  <c:v>1371.3989245700327</c:v>
                </c:pt>
                <c:pt idx="30">
                  <c:v>1422.3589141996706</c:v>
                </c:pt>
                <c:pt idx="31">
                  <c:v>1474.6255707553833</c:v>
                </c:pt>
                <c:pt idx="32">
                  <c:v>1527.2120997115912</c:v>
                </c:pt>
                <c:pt idx="33">
                  <c:v>1580.5849493240514</c:v>
                </c:pt>
                <c:pt idx="34">
                  <c:v>1634.2396845458975</c:v>
                </c:pt>
                <c:pt idx="35">
                  <c:v>1688.233084067296</c:v>
                </c:pt>
                <c:pt idx="36">
                  <c:v>1742.6170267742571</c:v>
                </c:pt>
                <c:pt idx="37">
                  <c:v>1797.7082379660242</c:v>
                </c:pt>
                <c:pt idx="38">
                  <c:v>1853.8000280851932</c:v>
                </c:pt>
                <c:pt idx="39">
                  <c:v>1910.3222224738261</c:v>
                </c:pt>
                <c:pt idx="40">
                  <c:v>1967.9649895637986</c:v>
                </c:pt>
                <c:pt idx="41">
                  <c:v>2026.1378996146534</c:v>
                </c:pt>
                <c:pt idx="42">
                  <c:v>2084.7840658413083</c:v>
                </c:pt>
                <c:pt idx="43">
                  <c:v>2144.4036166249784</c:v>
                </c:pt>
                <c:pt idx="44">
                  <c:v>2204.5970018534849</c:v>
                </c:pt>
                <c:pt idx="45">
                  <c:v>2265.7333530839846</c:v>
                </c:pt>
                <c:pt idx="46">
                  <c:v>2327.5490935858866</c:v>
                </c:pt>
                <c:pt idx="47">
                  <c:v>2389.7743679656005</c:v>
                </c:pt>
                <c:pt idx="48">
                  <c:v>2453.2178110509285</c:v>
                </c:pt>
                <c:pt idx="49">
                  <c:v>2517.4694725855488</c:v>
                </c:pt>
                <c:pt idx="50">
                  <c:v>2582.4776269714775</c:v>
                </c:pt>
                <c:pt idx="51">
                  <c:v>2648.1897844654022</c:v>
                </c:pt>
                <c:pt idx="52">
                  <c:v>2714.6983934977256</c:v>
                </c:pt>
                <c:pt idx="53">
                  <c:v>2782.3999096278726</c:v>
                </c:pt>
                <c:pt idx="54">
                  <c:v>2850.8728621754994</c:v>
                </c:pt>
                <c:pt idx="55">
                  <c:v>2918.3114203437835</c:v>
                </c:pt>
                <c:pt idx="56">
                  <c:v>2988.5199237916495</c:v>
                </c:pt>
                <c:pt idx="57">
                  <c:v>3059.9785971328915</c:v>
                </c:pt>
                <c:pt idx="58">
                  <c:v>3132.1253448626712</c:v>
                </c:pt>
                <c:pt idx="59">
                  <c:v>3205.7571229599889</c:v>
                </c:pt>
                <c:pt idx="60">
                  <c:v>3280.3073974575755</c:v>
                </c:pt>
                <c:pt idx="61">
                  <c:v>3355.9801112286636</c:v>
                </c:pt>
                <c:pt idx="62">
                  <c:v>3432.2772202980304</c:v>
                </c:pt>
                <c:pt idx="63">
                  <c:v>3509.7474753150923</c:v>
                </c:pt>
                <c:pt idx="64">
                  <c:v>3589.1772621231244</c:v>
                </c:pt>
                <c:pt idx="65">
                  <c:v>3669.3179751164598</c:v>
                </c:pt>
                <c:pt idx="66">
                  <c:v>3750.5651227637181</c:v>
                </c:pt>
                <c:pt idx="67">
                  <c:v>3833.9337518039674</c:v>
                </c:pt>
                <c:pt idx="68">
                  <c:v>3918.5086530102158</c:v>
                </c:pt>
                <c:pt idx="69">
                  <c:v>4004.7276281122099</c:v>
                </c:pt>
                <c:pt idx="70">
                  <c:v>4092.2497763067736</c:v>
                </c:pt>
                <c:pt idx="71">
                  <c:v>4181.223686957469</c:v>
                </c:pt>
                <c:pt idx="72">
                  <c:v>4271.7020481345608</c:v>
                </c:pt>
                <c:pt idx="73">
                  <c:v>4364.1481174379333</c:v>
                </c:pt>
                <c:pt idx="74">
                  <c:v>4458.425389863648</c:v>
                </c:pt>
                <c:pt idx="75">
                  <c:v>4553.9867620492023</c:v>
                </c:pt>
                <c:pt idx="76">
                  <c:v>4651.718201372988</c:v>
                </c:pt>
                <c:pt idx="77">
                  <c:v>4750.2117438347977</c:v>
                </c:pt>
                <c:pt idx="78">
                  <c:v>4852.1078805824027</c:v>
                </c:pt>
                <c:pt idx="79">
                  <c:v>4956.1051159740255</c:v>
                </c:pt>
                <c:pt idx="80">
                  <c:v>5062.2919269251151</c:v>
                </c:pt>
                <c:pt idx="81">
                  <c:v>5170.5436266950501</c:v>
                </c:pt>
                <c:pt idx="82">
                  <c:v>5281.0670649982321</c:v>
                </c:pt>
                <c:pt idx="83">
                  <c:v>5393.8529135155904</c:v>
                </c:pt>
                <c:pt idx="84">
                  <c:v>5508.7705864298177</c:v>
                </c:pt>
                <c:pt idx="85">
                  <c:v>5627.2166095561497</c:v>
                </c:pt>
                <c:pt idx="86">
                  <c:v>5748.5209741191939</c:v>
                </c:pt>
                <c:pt idx="87">
                  <c:v>5873.0627887195687</c:v>
                </c:pt>
                <c:pt idx="88">
                  <c:v>6000.7578933395152</c:v>
                </c:pt>
                <c:pt idx="89">
                  <c:v>6131.4126804488715</c:v>
                </c:pt>
                <c:pt idx="90">
                  <c:v>6265.9189774908709</c:v>
                </c:pt>
                <c:pt idx="91">
                  <c:v>6404.110833499949</c:v>
                </c:pt>
                <c:pt idx="92">
                  <c:v>6544.9760436694432</c:v>
                </c:pt>
                <c:pt idx="93">
                  <c:v>6690.930796052704</c:v>
                </c:pt>
                <c:pt idx="94">
                  <c:v>6840.8685631280678</c:v>
                </c:pt>
                <c:pt idx="95">
                  <c:v>6996.071184745967</c:v>
                </c:pt>
                <c:pt idx="96">
                  <c:v>7156.0740644594516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402880"/>
        <c:axId val="434403272"/>
      </c:scatterChart>
      <c:valAx>
        <c:axId val="434402880"/>
        <c:scaling>
          <c:orientation val="minMax"/>
          <c:min val="-3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47251313340809425"/>
              <c:y val="0.9358072177312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4403272"/>
        <c:crosses val="autoZero"/>
        <c:crossBetween val="midCat"/>
      </c:valAx>
      <c:valAx>
        <c:axId val="43440327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INP per standard</a:t>
                </a:r>
                <a:r>
                  <a:rPr lang="en-GB" sz="10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cubic metre of air</a:t>
                </a:r>
                <a:endParaRPr lang="en-GB" sz="105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891950336223282E-2"/>
              <c:y val="0.19897439108911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4402880"/>
        <c:crossesAt val="-35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0749427598146"/>
          <c:y val="2.8534376775100703E-2"/>
          <c:w val="0.82547666648051976"/>
          <c:h val="0.838060726109427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5E92D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b928_9!$K$9:$K$105</c:f>
                <c:numCache>
                  <c:formatCode>General</c:formatCode>
                  <c:ptCount val="97"/>
                  <c:pt idx="0">
                    <c:v>618.40819494842253</c:v>
                  </c:pt>
                  <c:pt idx="1">
                    <c:v>783.85507183014658</c:v>
                  </c:pt>
                  <c:pt idx="2">
                    <c:v>990.18123645796493</c:v>
                  </c:pt>
                  <c:pt idx="3">
                    <c:v>1224.0690037901481</c:v>
                  </c:pt>
                  <c:pt idx="4">
                    <c:v>1415.7299197554678</c:v>
                  </c:pt>
                  <c:pt idx="5">
                    <c:v>1617.3587827520262</c:v>
                  </c:pt>
                  <c:pt idx="6">
                    <c:v>1786.8064219314051</c:v>
                  </c:pt>
                  <c:pt idx="7">
                    <c:v>2020.7628422061732</c:v>
                  </c:pt>
                  <c:pt idx="8">
                    <c:v>2193.3289590114891</c:v>
                  </c:pt>
                  <c:pt idx="9">
                    <c:v>2417.3650354187853</c:v>
                  </c:pt>
                  <c:pt idx="10">
                    <c:v>2682.0182370840066</c:v>
                  </c:pt>
                  <c:pt idx="11">
                    <c:v>2848.8581934131207</c:v>
                  </c:pt>
                  <c:pt idx="12">
                    <c:v>3047.6758272939001</c:v>
                  </c:pt>
                  <c:pt idx="13">
                    <c:v>3280.5402018954123</c:v>
                  </c:pt>
                  <c:pt idx="14">
                    <c:v>3547.3302269125656</c:v>
                  </c:pt>
                  <c:pt idx="15">
                    <c:v>3854.5597220272502</c:v>
                  </c:pt>
                  <c:pt idx="16">
                    <c:v>3986.7962065940214</c:v>
                  </c:pt>
                  <c:pt idx="17">
                    <c:v>4140.2455918616197</c:v>
                  </c:pt>
                  <c:pt idx="18">
                    <c:v>4543.4315157014098</c:v>
                  </c:pt>
                  <c:pt idx="19">
                    <c:v>4746.3945279119798</c:v>
                  </c:pt>
                  <c:pt idx="20">
                    <c:v>4969.9968040875401</c:v>
                  </c:pt>
                  <c:pt idx="21">
                    <c:v>5213.4592691972102</c:v>
                  </c:pt>
                  <c:pt idx="22">
                    <c:v>5485.5301710729973</c:v>
                  </c:pt>
                  <c:pt idx="23">
                    <c:v>5782.1501846168085</c:v>
                  </c:pt>
                  <c:pt idx="24">
                    <c:v>5799.9930443100848</c:v>
                  </c:pt>
                  <c:pt idx="25">
                    <c:v>6129.8589551229788</c:v>
                  </c:pt>
                  <c:pt idx="26">
                    <c:v>6485.8000694059865</c:v>
                  </c:pt>
                  <c:pt idx="27">
                    <c:v>6543.3370155065677</c:v>
                  </c:pt>
                  <c:pt idx="28">
                    <c:v>6935.8817803988804</c:v>
                  </c:pt>
                  <c:pt idx="29">
                    <c:v>7368.067650378649</c:v>
                  </c:pt>
                  <c:pt idx="30">
                    <c:v>7452.5984741859484</c:v>
                  </c:pt>
                  <c:pt idx="31">
                    <c:v>7935.0646764782778</c:v>
                  </c:pt>
                  <c:pt idx="32">
                    <c:v>8033.7799974933314</c:v>
                  </c:pt>
                  <c:pt idx="33">
                    <c:v>8152.1266398459602</c:v>
                  </c:pt>
                  <c:pt idx="34">
                    <c:v>8693.5134292469538</c:v>
                  </c:pt>
                  <c:pt idx="35">
                    <c:v>8829.537536118396</c:v>
                  </c:pt>
                  <c:pt idx="36">
                    <c:v>9440.5177444432084</c:v>
                  </c:pt>
                  <c:pt idx="37">
                    <c:v>9597.3934016026215</c:v>
                  </c:pt>
                  <c:pt idx="38">
                    <c:v>9768.5167390712049</c:v>
                  </c:pt>
                  <c:pt idx="39">
                    <c:v>9948.8164634757577</c:v>
                  </c:pt>
                  <c:pt idx="40">
                    <c:v>10659.021320839563</c:v>
                  </c:pt>
                  <c:pt idx="41">
                    <c:v>10862.005942154818</c:v>
                  </c:pt>
                  <c:pt idx="42">
                    <c:v>11076.621095915179</c:v>
                  </c:pt>
                  <c:pt idx="43">
                    <c:v>11302.266348949894</c:v>
                  </c:pt>
                  <c:pt idx="44">
                    <c:v>11542.587233726732</c:v>
                  </c:pt>
                  <c:pt idx="45">
                    <c:v>11788.626807666933</c:v>
                  </c:pt>
                  <c:pt idx="46">
                    <c:v>12048.257351919687</c:v>
                  </c:pt>
                  <c:pt idx="47">
                    <c:v>12945.902261485118</c:v>
                  </c:pt>
                  <c:pt idx="48">
                    <c:v>13232.053251293566</c:v>
                  </c:pt>
                  <c:pt idx="49">
                    <c:v>13535.862219718276</c:v>
                  </c:pt>
                  <c:pt idx="50">
                    <c:v>13847.934392718138</c:v>
                  </c:pt>
                  <c:pt idx="51">
                    <c:v>14172.436886440317</c:v>
                  </c:pt>
                  <c:pt idx="52">
                    <c:v>14509.05833133245</c:v>
                  </c:pt>
                  <c:pt idx="53">
                    <c:v>14857.521770493762</c:v>
                  </c:pt>
                  <c:pt idx="54">
                    <c:v>15217.577158334891</c:v>
                  </c:pt>
                  <c:pt idx="55">
                    <c:v>15588.994304880694</c:v>
                  </c:pt>
                  <c:pt idx="56">
                    <c:v>15975.917991413795</c:v>
                  </c:pt>
                  <c:pt idx="57">
                    <c:v>16378.15186847818</c:v>
                  </c:pt>
                  <c:pt idx="58">
                    <c:v>16791.144802421204</c:v>
                  </c:pt>
                  <c:pt idx="59">
                    <c:v>17214.699002898535</c:v>
                  </c:pt>
                  <c:pt idx="60">
                    <c:v>17657.424714439232</c:v>
                  </c:pt>
                  <c:pt idx="61">
                    <c:v>18114.783531826331</c:v>
                  </c:pt>
                  <c:pt idx="62">
                    <c:v>18582.146677306693</c:v>
                  </c:pt>
                  <c:pt idx="63">
                    <c:v>19068.221533173099</c:v>
                  </c:pt>
                  <c:pt idx="64">
                    <c:v>19568.365596795251</c:v>
                  </c:pt>
                  <c:pt idx="65">
                    <c:v>20086.891879310049</c:v>
                  </c:pt>
                  <c:pt idx="66">
                    <c:v>20619.043592960992</c:v>
                  </c:pt>
                  <c:pt idx="67">
                    <c:v>21169.13139304881</c:v>
                  </c:pt>
                  <c:pt idx="68">
                    <c:v>21736.907761444028</c:v>
                  </c:pt>
                  <c:pt idx="69">
                    <c:v>22322.077864563496</c:v>
                  </c:pt>
                  <c:pt idx="70">
                    <c:v>22929.035171183757</c:v>
                  </c:pt>
                  <c:pt idx="71">
                    <c:v>23547.922971140943</c:v>
                  </c:pt>
                  <c:pt idx="72">
                    <c:v>22962.66505829063</c:v>
                  </c:pt>
                  <c:pt idx="73">
                    <c:v>24848.210237412033</c:v>
                  </c:pt>
                  <c:pt idx="74">
                    <c:v>25523.763880236267</c:v>
                  </c:pt>
                  <c:pt idx="75">
                    <c:v>24864.197565268139</c:v>
                  </c:pt>
                  <c:pt idx="76">
                    <c:v>25536.85840410773</c:v>
                  </c:pt>
                  <c:pt idx="77">
                    <c:v>26222.77081717876</c:v>
                  </c:pt>
                  <c:pt idx="78">
                    <c:v>26930.177881528063</c:v>
                  </c:pt>
                  <c:pt idx="79">
                    <c:v>27658.384557118145</c:v>
                  </c:pt>
                  <c:pt idx="80">
                    <c:v>28401.939843525426</c:v>
                  </c:pt>
                  <c:pt idx="81">
                    <c:v>29164.445047085199</c:v>
                  </c:pt>
                  <c:pt idx="82">
                    <c:v>29949.524864980012</c:v>
                  </c:pt>
                  <c:pt idx="83">
                    <c:v>30746.5685124107</c:v>
                  </c:pt>
                  <c:pt idx="84">
                    <c:v>31563.644339815328</c:v>
                  </c:pt>
                  <c:pt idx="85">
                    <c:v>32399.305059059123</c:v>
                  </c:pt>
                  <c:pt idx="86">
                    <c:v>33251.923721426159</c:v>
                  </c:pt>
                  <c:pt idx="87">
                    <c:v>34119.686503280136</c:v>
                  </c:pt>
                  <c:pt idx="88">
                    <c:v>35000.587263068803</c:v>
                  </c:pt>
                  <c:pt idx="89">
                    <c:v>35897.309119024365</c:v>
                  </c:pt>
                  <c:pt idx="90">
                    <c:v>36802.584488729342</c:v>
                  </c:pt>
                  <c:pt idx="91">
                    <c:v>37723.596220445754</c:v>
                  </c:pt>
                  <c:pt idx="92">
                    <c:v>38652.629864483722</c:v>
                  </c:pt>
                  <c:pt idx="93">
                    <c:v>39591.521104275293</c:v>
                  </c:pt>
                  <c:pt idx="94">
                    <c:v>40536.96258840755</c:v>
                  </c:pt>
                  <c:pt idx="95">
                    <c:v>41480.564848278656</c:v>
                  </c:pt>
                  <c:pt idx="96">
                    <c:v>42433.136476032509</c:v>
                  </c:pt>
                </c:numCache>
              </c:numRef>
            </c:plus>
            <c:minus>
              <c:numRef>
                <c:f>b928_9!$J$9:$J$105</c:f>
                <c:numCache>
                  <c:formatCode>General</c:formatCode>
                  <c:ptCount val="97"/>
                  <c:pt idx="0">
                    <c:v>677.06012970500103</c:v>
                  </c:pt>
                  <c:pt idx="1">
                    <c:v>772.2518425618847</c:v>
                  </c:pt>
                  <c:pt idx="2">
                    <c:v>924.06118546854839</c:v>
                  </c:pt>
                  <c:pt idx="3">
                    <c:v>1084.7186574786867</c:v>
                  </c:pt>
                  <c:pt idx="4">
                    <c:v>1242.6154165353466</c:v>
                  </c:pt>
                  <c:pt idx="5">
                    <c:v>1430.6483588031742</c:v>
                  </c:pt>
                  <c:pt idx="6">
                    <c:v>1568.2340709936439</c:v>
                  </c:pt>
                  <c:pt idx="7">
                    <c:v>1771.1618380830944</c:v>
                  </c:pt>
                  <c:pt idx="8">
                    <c:v>1945.180751326081</c:v>
                  </c:pt>
                  <c:pt idx="9">
                    <c:v>2153.0850648933138</c:v>
                  </c:pt>
                  <c:pt idx="10">
                    <c:v>2340.1220294419604</c:v>
                  </c:pt>
                  <c:pt idx="11">
                    <c:v>2585.2562916287666</c:v>
                  </c:pt>
                  <c:pt idx="12">
                    <c:v>2813.4134409778312</c:v>
                  </c:pt>
                  <c:pt idx="13">
                    <c:v>3029.3249431311256</c:v>
                  </c:pt>
                  <c:pt idx="14">
                    <c:v>3229.6081989919062</c:v>
                  </c:pt>
                  <c:pt idx="15">
                    <c:v>3412.4486758153066</c:v>
                  </c:pt>
                  <c:pt idx="16">
                    <c:v>3692.2020092978237</c:v>
                  </c:pt>
                  <c:pt idx="17">
                    <c:v>3841.652868994508</c:v>
                  </c:pt>
                  <c:pt idx="18">
                    <c:v>4100.3371660987996</c:v>
                  </c:pt>
                  <c:pt idx="19">
                    <c:v>4352.3146342098635</c:v>
                  </c:pt>
                  <c:pt idx="20">
                    <c:v>4596.5349311174778</c:v>
                  </c:pt>
                  <c:pt idx="21">
                    <c:v>4832.5466663306079</c:v>
                  </c:pt>
                  <c:pt idx="22">
                    <c:v>5060.3388878036058</c:v>
                  </c:pt>
                  <c:pt idx="23">
                    <c:v>5273.5035771128278</c:v>
                  </c:pt>
                  <c:pt idx="24">
                    <c:v>5479.7356023056063</c:v>
                  </c:pt>
                  <c:pt idx="25">
                    <c:v>5676.8680053273183</c:v>
                  </c:pt>
                  <c:pt idx="26">
                    <c:v>6046.8686656064865</c:v>
                  </c:pt>
                  <c:pt idx="27">
                    <c:v>6225.9570363286375</c:v>
                  </c:pt>
                  <c:pt idx="28">
                    <c:v>6600.8244494263909</c:v>
                  </c:pt>
                  <c:pt idx="29">
                    <c:v>6755.6248491461529</c:v>
                  </c:pt>
                  <c:pt idx="30">
                    <c:v>7131.6061024328992</c:v>
                  </c:pt>
                  <c:pt idx="31">
                    <c:v>7267.7560127604238</c:v>
                  </c:pt>
                  <c:pt idx="32">
                    <c:v>7639.267299381394</c:v>
                  </c:pt>
                  <c:pt idx="33">
                    <c:v>7756.8988883148186</c:v>
                  </c:pt>
                  <c:pt idx="34">
                    <c:v>8119.1113791243515</c:v>
                  </c:pt>
                  <c:pt idx="35">
                    <c:v>8490.6344675066775</c:v>
                  </c:pt>
                  <c:pt idx="36">
                    <c:v>8575.9845689355443</c:v>
                  </c:pt>
                  <c:pt idx="37">
                    <c:v>8937.0606609416063</c:v>
                  </c:pt>
                  <c:pt idx="38">
                    <c:v>9299.204948862769</c:v>
                  </c:pt>
                  <c:pt idx="39">
                    <c:v>9669.0584323403527</c:v>
                  </c:pt>
                  <c:pt idx="40">
                    <c:v>9710.1955511879296</c:v>
                  </c:pt>
                  <c:pt idx="41">
                    <c:v>10066.445232644812</c:v>
                  </c:pt>
                  <c:pt idx="42">
                    <c:v>10423.00558375093</c:v>
                  </c:pt>
                  <c:pt idx="43">
                    <c:v>10786.780299414095</c:v>
                  </c:pt>
                  <c:pt idx="44">
                    <c:v>11150.535699337479</c:v>
                  </c:pt>
                  <c:pt idx="45">
                    <c:v>11514.073209603572</c:v>
                  </c:pt>
                  <c:pt idx="46">
                    <c:v>11881.146501310601</c:v>
                  </c:pt>
                  <c:pt idx="47">
                    <c:v>12248.004731823214</c:v>
                  </c:pt>
                  <c:pt idx="48">
                    <c:v>12194.776680653551</c:v>
                  </c:pt>
                  <c:pt idx="49">
                    <c:v>12549.812208266372</c:v>
                  </c:pt>
                  <c:pt idx="50">
                    <c:v>12905.700614156542</c:v>
                  </c:pt>
                  <c:pt idx="51">
                    <c:v>13727.404541924134</c:v>
                  </c:pt>
                  <c:pt idx="52">
                    <c:v>13620.818009518895</c:v>
                  </c:pt>
                  <c:pt idx="53">
                    <c:v>13980.560015546196</c:v>
                  </c:pt>
                  <c:pt idx="54">
                    <c:v>14338.60332802095</c:v>
                  </c:pt>
                  <c:pt idx="55">
                    <c:v>14702.430265900279</c:v>
                  </c:pt>
                  <c:pt idx="56">
                    <c:v>15065.300381201541</c:v>
                  </c:pt>
                  <c:pt idx="57">
                    <c:v>15427.642886865231</c:v>
                  </c:pt>
                  <c:pt idx="58">
                    <c:v>15793.492626065208</c:v>
                  </c:pt>
                  <c:pt idx="59">
                    <c:v>16729.046419364342</c:v>
                  </c:pt>
                  <c:pt idx="60">
                    <c:v>17112.816532140525</c:v>
                  </c:pt>
                  <c:pt idx="61">
                    <c:v>17493.359527145942</c:v>
                  </c:pt>
                  <c:pt idx="62">
                    <c:v>17879.370787742875</c:v>
                  </c:pt>
                  <c:pt idx="63">
                    <c:v>18267.51298623046</c:v>
                  </c:pt>
                  <c:pt idx="64">
                    <c:v>18658.510340050521</c:v>
                  </c:pt>
                  <c:pt idx="65">
                    <c:v>19053.119214733895</c:v>
                  </c:pt>
                  <c:pt idx="66">
                    <c:v>19452.126851367546</c:v>
                  </c:pt>
                  <c:pt idx="67">
                    <c:v>19856.350728394002</c:v>
                  </c:pt>
                  <c:pt idx="68">
                    <c:v>20262.825752909976</c:v>
                  </c:pt>
                  <c:pt idx="69">
                    <c:v>20672.538062537984</c:v>
                  </c:pt>
                  <c:pt idx="70">
                    <c:v>21090.247526273182</c:v>
                  </c:pt>
                  <c:pt idx="71">
                    <c:v>22285.486221481708</c:v>
                  </c:pt>
                  <c:pt idx="72">
                    <c:v>21946.150866634463</c:v>
                  </c:pt>
                  <c:pt idx="73">
                    <c:v>23178.627343622469</c:v>
                  </c:pt>
                  <c:pt idx="74">
                    <c:v>23634.636955795962</c:v>
                  </c:pt>
                  <c:pt idx="75">
                    <c:v>24104.095975731401</c:v>
                  </c:pt>
                  <c:pt idx="76">
                    <c:v>24580.27695959041</c:v>
                  </c:pt>
                  <c:pt idx="77">
                    <c:v>25068.678762733871</c:v>
                  </c:pt>
                  <c:pt idx="78">
                    <c:v>25566.884798505085</c:v>
                  </c:pt>
                  <c:pt idx="79">
                    <c:v>27034.244298608526</c:v>
                  </c:pt>
                  <c:pt idx="80">
                    <c:v>26607.217813890067</c:v>
                  </c:pt>
                  <c:pt idx="81">
                    <c:v>28135.4424935026</c:v>
                  </c:pt>
                  <c:pt idx="82">
                    <c:v>28710.336313243621</c:v>
                  </c:pt>
                  <c:pt idx="83">
                    <c:v>29304.395781408253</c:v>
                  </c:pt>
                  <c:pt idx="84">
                    <c:v>29915.852280694933</c:v>
                  </c:pt>
                  <c:pt idx="85">
                    <c:v>30555.699726055933</c:v>
                  </c:pt>
                  <c:pt idx="86">
                    <c:v>31218.394916330384</c:v>
                  </c:pt>
                  <c:pt idx="87">
                    <c:v>31907.050353187027</c:v>
                  </c:pt>
                  <c:pt idx="88">
                    <c:v>32629.150636786118</c:v>
                  </c:pt>
                  <c:pt idx="89">
                    <c:v>33380.180199295806</c:v>
                  </c:pt>
                  <c:pt idx="90">
                    <c:v>34172.41840675479</c:v>
                  </c:pt>
                  <c:pt idx="91">
                    <c:v>35002.229339263176</c:v>
                  </c:pt>
                  <c:pt idx="92">
                    <c:v>37216.677088196295</c:v>
                  </c:pt>
                  <c:pt idx="93">
                    <c:v>38173.872745463763</c:v>
                  </c:pt>
                  <c:pt idx="94">
                    <c:v>39192.373254247097</c:v>
                  </c:pt>
                  <c:pt idx="95">
                    <c:v>40275.432964981948</c:v>
                  </c:pt>
                  <c:pt idx="96">
                    <c:v>41427.365803679917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b928_9!$A$9:$A$105</c:f>
              <c:numCache>
                <c:formatCode>General</c:formatCode>
                <c:ptCount val="97"/>
                <c:pt idx="0">
                  <c:v>-16.46</c:v>
                </c:pt>
                <c:pt idx="1">
                  <c:v>-18.77</c:v>
                </c:pt>
                <c:pt idx="2">
                  <c:v>-19.32</c:v>
                </c:pt>
                <c:pt idx="3">
                  <c:v>-19.98</c:v>
                </c:pt>
                <c:pt idx="4">
                  <c:v>-20.34</c:v>
                </c:pt>
                <c:pt idx="5">
                  <c:v>-20.43</c:v>
                </c:pt>
                <c:pt idx="6">
                  <c:v>-20.51</c:v>
                </c:pt>
                <c:pt idx="7">
                  <c:v>-20.62</c:v>
                </c:pt>
                <c:pt idx="8">
                  <c:v>-20.64</c:v>
                </c:pt>
                <c:pt idx="9">
                  <c:v>-20.97</c:v>
                </c:pt>
                <c:pt idx="10">
                  <c:v>-21.12</c:v>
                </c:pt>
                <c:pt idx="11">
                  <c:v>-21.46</c:v>
                </c:pt>
                <c:pt idx="12">
                  <c:v>-21.49</c:v>
                </c:pt>
                <c:pt idx="13">
                  <c:v>-21.54</c:v>
                </c:pt>
                <c:pt idx="14">
                  <c:v>-21.66</c:v>
                </c:pt>
                <c:pt idx="15">
                  <c:v>-21.8</c:v>
                </c:pt>
                <c:pt idx="16">
                  <c:v>-21.83</c:v>
                </c:pt>
                <c:pt idx="17">
                  <c:v>-22.03</c:v>
                </c:pt>
                <c:pt idx="18">
                  <c:v>-22.26</c:v>
                </c:pt>
                <c:pt idx="19">
                  <c:v>-22.33</c:v>
                </c:pt>
                <c:pt idx="20">
                  <c:v>-22.37</c:v>
                </c:pt>
                <c:pt idx="21">
                  <c:v>-22.63</c:v>
                </c:pt>
                <c:pt idx="22">
                  <c:v>-22.68</c:v>
                </c:pt>
                <c:pt idx="23">
                  <c:v>-22.77</c:v>
                </c:pt>
                <c:pt idx="24">
                  <c:v>-22.95</c:v>
                </c:pt>
                <c:pt idx="25">
                  <c:v>-23.05</c:v>
                </c:pt>
                <c:pt idx="26">
                  <c:v>-23.24</c:v>
                </c:pt>
                <c:pt idx="27">
                  <c:v>-23.24</c:v>
                </c:pt>
                <c:pt idx="28">
                  <c:v>-23.28</c:v>
                </c:pt>
                <c:pt idx="29">
                  <c:v>-23.46</c:v>
                </c:pt>
                <c:pt idx="30">
                  <c:v>-23.52</c:v>
                </c:pt>
                <c:pt idx="31">
                  <c:v>-23.54</c:v>
                </c:pt>
                <c:pt idx="32">
                  <c:v>-23.61</c:v>
                </c:pt>
                <c:pt idx="33">
                  <c:v>-23.99</c:v>
                </c:pt>
                <c:pt idx="34">
                  <c:v>-24.02</c:v>
                </c:pt>
                <c:pt idx="35">
                  <c:v>-24.1</c:v>
                </c:pt>
                <c:pt idx="36">
                  <c:v>-24.12</c:v>
                </c:pt>
                <c:pt idx="37">
                  <c:v>-24.14</c:v>
                </c:pt>
                <c:pt idx="38">
                  <c:v>-24.17</c:v>
                </c:pt>
                <c:pt idx="39">
                  <c:v>-24.17</c:v>
                </c:pt>
                <c:pt idx="40">
                  <c:v>-24.22</c:v>
                </c:pt>
                <c:pt idx="41">
                  <c:v>-24.28</c:v>
                </c:pt>
                <c:pt idx="42">
                  <c:v>-24.31</c:v>
                </c:pt>
                <c:pt idx="43">
                  <c:v>-24.39</c:v>
                </c:pt>
                <c:pt idx="44">
                  <c:v>-24.39</c:v>
                </c:pt>
                <c:pt idx="45">
                  <c:v>-24.41</c:v>
                </c:pt>
                <c:pt idx="46">
                  <c:v>-24.53</c:v>
                </c:pt>
                <c:pt idx="47">
                  <c:v>-24.53</c:v>
                </c:pt>
                <c:pt idx="48">
                  <c:v>-24.56</c:v>
                </c:pt>
                <c:pt idx="49">
                  <c:v>-24.58</c:v>
                </c:pt>
                <c:pt idx="50">
                  <c:v>-24.58</c:v>
                </c:pt>
                <c:pt idx="51">
                  <c:v>-24.7</c:v>
                </c:pt>
                <c:pt idx="52">
                  <c:v>-24.7</c:v>
                </c:pt>
                <c:pt idx="53">
                  <c:v>-24.76</c:v>
                </c:pt>
                <c:pt idx="54">
                  <c:v>-24.89</c:v>
                </c:pt>
                <c:pt idx="55">
                  <c:v>-24.89</c:v>
                </c:pt>
                <c:pt idx="56">
                  <c:v>-24.95</c:v>
                </c:pt>
                <c:pt idx="57">
                  <c:v>-24.95</c:v>
                </c:pt>
                <c:pt idx="58">
                  <c:v>-24.98</c:v>
                </c:pt>
                <c:pt idx="59">
                  <c:v>-25.07</c:v>
                </c:pt>
                <c:pt idx="60">
                  <c:v>-25.07</c:v>
                </c:pt>
                <c:pt idx="61">
                  <c:v>-25.1</c:v>
                </c:pt>
                <c:pt idx="62">
                  <c:v>-25.1</c:v>
                </c:pt>
                <c:pt idx="63">
                  <c:v>-25.1</c:v>
                </c:pt>
                <c:pt idx="64">
                  <c:v>-25.13</c:v>
                </c:pt>
                <c:pt idx="65">
                  <c:v>-25.26</c:v>
                </c:pt>
                <c:pt idx="66">
                  <c:v>-25.29</c:v>
                </c:pt>
                <c:pt idx="67">
                  <c:v>-25.34</c:v>
                </c:pt>
                <c:pt idx="68">
                  <c:v>-25.36</c:v>
                </c:pt>
                <c:pt idx="69">
                  <c:v>-25.39</c:v>
                </c:pt>
                <c:pt idx="70">
                  <c:v>-25.41</c:v>
                </c:pt>
                <c:pt idx="71">
                  <c:v>-25.42</c:v>
                </c:pt>
                <c:pt idx="72">
                  <c:v>-25.58</c:v>
                </c:pt>
                <c:pt idx="73">
                  <c:v>-25.66</c:v>
                </c:pt>
                <c:pt idx="74">
                  <c:v>-25.66</c:v>
                </c:pt>
                <c:pt idx="75">
                  <c:v>-25.66</c:v>
                </c:pt>
                <c:pt idx="76">
                  <c:v>-25.7</c:v>
                </c:pt>
                <c:pt idx="77">
                  <c:v>-25.7</c:v>
                </c:pt>
                <c:pt idx="78">
                  <c:v>-25.74</c:v>
                </c:pt>
                <c:pt idx="79">
                  <c:v>-25.74</c:v>
                </c:pt>
                <c:pt idx="80">
                  <c:v>-25.76</c:v>
                </c:pt>
                <c:pt idx="81">
                  <c:v>-25.81</c:v>
                </c:pt>
                <c:pt idx="82">
                  <c:v>-25.81</c:v>
                </c:pt>
                <c:pt idx="83">
                  <c:v>-25.84</c:v>
                </c:pt>
                <c:pt idx="84">
                  <c:v>-25.93</c:v>
                </c:pt>
                <c:pt idx="85">
                  <c:v>-25.93</c:v>
                </c:pt>
                <c:pt idx="86">
                  <c:v>-25.96</c:v>
                </c:pt>
                <c:pt idx="87">
                  <c:v>-26</c:v>
                </c:pt>
                <c:pt idx="88">
                  <c:v>-26.09</c:v>
                </c:pt>
                <c:pt idx="89">
                  <c:v>-26.09</c:v>
                </c:pt>
                <c:pt idx="90">
                  <c:v>-26.09</c:v>
                </c:pt>
                <c:pt idx="91">
                  <c:v>-26.12</c:v>
                </c:pt>
                <c:pt idx="92">
                  <c:v>-26.15</c:v>
                </c:pt>
                <c:pt idx="93">
                  <c:v>-26.18</c:v>
                </c:pt>
                <c:pt idx="94">
                  <c:v>-26.21</c:v>
                </c:pt>
                <c:pt idx="95">
                  <c:v>-26.28</c:v>
                </c:pt>
                <c:pt idx="96">
                  <c:v>-26.35</c:v>
                </c:pt>
              </c:numCache>
            </c:numRef>
          </c:xVal>
          <c:yVal>
            <c:numRef>
              <c:f>b928_9!$D$9:$D$105</c:f>
              <c:numCache>
                <c:formatCode>0.00E+00</c:formatCode>
                <c:ptCount val="97"/>
                <c:pt idx="0">
                  <c:v>957.08307759861157</c:v>
                </c:pt>
                <c:pt idx="1">
                  <c:v>1095.4425311118719</c:v>
                </c:pt>
                <c:pt idx="2">
                  <c:v>1585.4103340186891</c:v>
                </c:pt>
                <c:pt idx="3">
                  <c:v>1972.7737022910521</c:v>
                </c:pt>
                <c:pt idx="4">
                  <c:v>2479.6810943335754</c:v>
                </c:pt>
                <c:pt idx="5">
                  <c:v>3149.682615544546</c:v>
                </c:pt>
                <c:pt idx="6">
                  <c:v>3830.9601360624938</c:v>
                </c:pt>
                <c:pt idx="7">
                  <c:v>4496.1604021238691</c:v>
                </c:pt>
                <c:pt idx="8">
                  <c:v>5229.8950103084062</c:v>
                </c:pt>
                <c:pt idx="9">
                  <c:v>5735.6092585202132</c:v>
                </c:pt>
                <c:pt idx="10">
                  <c:v>6373.7965618342487</c:v>
                </c:pt>
                <c:pt idx="11">
                  <c:v>6836.6758407891884</c:v>
                </c:pt>
                <c:pt idx="12">
                  <c:v>7583.5713263372954</c:v>
                </c:pt>
                <c:pt idx="13">
                  <c:v>8317.8358098749704</c:v>
                </c:pt>
                <c:pt idx="14">
                  <c:v>8987.6310923778219</c:v>
                </c:pt>
                <c:pt idx="15">
                  <c:v>9638.1049966482715</c:v>
                </c:pt>
                <c:pt idx="16">
                  <c:v>10411.208084760467</c:v>
                </c:pt>
                <c:pt idx="17">
                  <c:v>10998.19561573616</c:v>
                </c:pt>
                <c:pt idx="18">
                  <c:v>11538.118644449249</c:v>
                </c:pt>
                <c:pt idx="19">
                  <c:v>12277.390560902653</c:v>
                </c:pt>
                <c:pt idx="20">
                  <c:v>13062.739117254399</c:v>
                </c:pt>
                <c:pt idx="21">
                  <c:v>13547.288358037431</c:v>
                </c:pt>
                <c:pt idx="22">
                  <c:v>14328.953478961357</c:v>
                </c:pt>
                <c:pt idx="23">
                  <c:v>15057.18825497875</c:v>
                </c:pt>
                <c:pt idx="24">
                  <c:v>15644.922321101889</c:v>
                </c:pt>
                <c:pt idx="25">
                  <c:v>16360.547915004523</c:v>
                </c:pt>
                <c:pt idx="26">
                  <c:v>16918.370402282049</c:v>
                </c:pt>
                <c:pt idx="27">
                  <c:v>17819.881475246537</c:v>
                </c:pt>
                <c:pt idx="28">
                  <c:v>18657.946069954105</c:v>
                </c:pt>
                <c:pt idx="29">
                  <c:v>19236.085591667372</c:v>
                </c:pt>
                <c:pt idx="30">
                  <c:v>20048.325622287139</c:v>
                </c:pt>
                <c:pt idx="31">
                  <c:v>20950.173991524753</c:v>
                </c:pt>
                <c:pt idx="32">
                  <c:v>21759.441892592571</c:v>
                </c:pt>
                <c:pt idx="33">
                  <c:v>21876.256363973185</c:v>
                </c:pt>
                <c:pt idx="34">
                  <c:v>22779.597724332943</c:v>
                </c:pt>
                <c:pt idx="35">
                  <c:v>23570.652945285074</c:v>
                </c:pt>
                <c:pt idx="36">
                  <c:v>24519.491229994277</c:v>
                </c:pt>
                <c:pt idx="37">
                  <c:v>25480.073106391064</c:v>
                </c:pt>
                <c:pt idx="38">
                  <c:v>26427.2703022803</c:v>
                </c:pt>
                <c:pt idx="39">
                  <c:v>27463.171351263103</c:v>
                </c:pt>
                <c:pt idx="40">
                  <c:v>28383.600582117855</c:v>
                </c:pt>
                <c:pt idx="41">
                  <c:v>29288.592046750269</c:v>
                </c:pt>
                <c:pt idx="42">
                  <c:v>30284.652553634125</c:v>
                </c:pt>
                <c:pt idx="43">
                  <c:v>31157.253231557977</c:v>
                </c:pt>
                <c:pt idx="44">
                  <c:v>32261.758942633933</c:v>
                </c:pt>
                <c:pt idx="45">
                  <c:v>33325.733488155391</c:v>
                </c:pt>
                <c:pt idx="46">
                  <c:v>34119.607158269369</c:v>
                </c:pt>
                <c:pt idx="47">
                  <c:v>35269.817974392339</c:v>
                </c:pt>
                <c:pt idx="48">
                  <c:v>36348.608196659938</c:v>
                </c:pt>
                <c:pt idx="49">
                  <c:v>37472.58168138031</c:v>
                </c:pt>
                <c:pt idx="50">
                  <c:v>38672.443563019428</c:v>
                </c:pt>
                <c:pt idx="51">
                  <c:v>39527.524887149615</c:v>
                </c:pt>
                <c:pt idx="52">
                  <c:v>40762.939513761623</c:v>
                </c:pt>
                <c:pt idx="53">
                  <c:v>41829.799790020632</c:v>
                </c:pt>
                <c:pt idx="54">
                  <c:v>42683.277153950476</c:v>
                </c:pt>
                <c:pt idx="55">
                  <c:v>43976.155176935907</c:v>
                </c:pt>
                <c:pt idx="56">
                  <c:v>45088.946690473487</c:v>
                </c:pt>
                <c:pt idx="57">
                  <c:v>46423.198548130909</c:v>
                </c:pt>
                <c:pt idx="58">
                  <c:v>47677.279262117096</c:v>
                </c:pt>
                <c:pt idx="59">
                  <c:v>48743.320762683601</c:v>
                </c:pt>
                <c:pt idx="60">
                  <c:v>50144.848914486924</c:v>
                </c:pt>
                <c:pt idx="61">
                  <c:v>51463.949117508462</c:v>
                </c:pt>
                <c:pt idx="62">
                  <c:v>52914.228490852751</c:v>
                </c:pt>
                <c:pt idx="63">
                  <c:v>54390.177854262998</c:v>
                </c:pt>
                <c:pt idx="64">
                  <c:v>55785.174581288717</c:v>
                </c:pt>
                <c:pt idx="65">
                  <c:v>56835.52336650074</c:v>
                </c:pt>
                <c:pt idx="66">
                  <c:v>58280.284417888048</c:v>
                </c:pt>
                <c:pt idx="67">
                  <c:v>59675.996080866236</c:v>
                </c:pt>
                <c:pt idx="68">
                  <c:v>61217.189825269634</c:v>
                </c:pt>
                <c:pt idx="69">
                  <c:v>62750.355840968434</c:v>
                </c:pt>
                <c:pt idx="70">
                  <c:v>64355.553541261288</c:v>
                </c:pt>
                <c:pt idx="71">
                  <c:v>66035.015771200458</c:v>
                </c:pt>
                <c:pt idx="72">
                  <c:v>67131.241385729445</c:v>
                </c:pt>
                <c:pt idx="73">
                  <c:v>68580.331476339779</c:v>
                </c:pt>
                <c:pt idx="74">
                  <c:v>70413.129695068259</c:v>
                </c:pt>
                <c:pt idx="75">
                  <c:v>72287.117819336985</c:v>
                </c:pt>
                <c:pt idx="76">
                  <c:v>74028.272077592759</c:v>
                </c:pt>
                <c:pt idx="77">
                  <c:v>75990.455833637316</c:v>
                </c:pt>
                <c:pt idx="78">
                  <c:v>77821.44371377783</c:v>
                </c:pt>
                <c:pt idx="79">
                  <c:v>79880.535048504011</c:v>
                </c:pt>
                <c:pt idx="80">
                  <c:v>81901.546604223215</c:v>
                </c:pt>
                <c:pt idx="81">
                  <c:v>83839.203585656185</c:v>
                </c:pt>
                <c:pt idx="82">
                  <c:v>86063.041030083899</c:v>
                </c:pt>
                <c:pt idx="83">
                  <c:v>88208.76958005807</c:v>
                </c:pt>
                <c:pt idx="84">
                  <c:v>90131.609506853696</c:v>
                </c:pt>
                <c:pt idx="85">
                  <c:v>92548.850119701805</c:v>
                </c:pt>
                <c:pt idx="86">
                  <c:v>94893.045233518147</c:v>
                </c:pt>
                <c:pt idx="87">
                  <c:v>97262.977395550552</c:v>
                </c:pt>
                <c:pt idx="88">
                  <c:v>99458.764881015188</c:v>
                </c:pt>
                <c:pt idx="89">
                  <c:v>102193.07417270819</c:v>
                </c:pt>
                <c:pt idx="90">
                  <c:v>105020.08937953116</c:v>
                </c:pt>
                <c:pt idx="91">
                  <c:v>107792.45239967717</c:v>
                </c:pt>
                <c:pt idx="92">
                  <c:v>110669.56780134176</c:v>
                </c:pt>
                <c:pt idx="93">
                  <c:v>113659.45257819761</c:v>
                </c:pt>
                <c:pt idx="94">
                  <c:v>116771.06931377517</c:v>
                </c:pt>
                <c:pt idx="95">
                  <c:v>119797.49326769197</c:v>
                </c:pt>
                <c:pt idx="96">
                  <c:v>122959.12927414828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09624"/>
        <c:axId val="433610016"/>
      </c:scatterChart>
      <c:valAx>
        <c:axId val="433609624"/>
        <c:scaling>
          <c:orientation val="minMax"/>
          <c:min val="-3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47251313340809425"/>
              <c:y val="0.9358072177312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3610016"/>
        <c:crosses val="autoZero"/>
        <c:crossBetween val="midCat"/>
      </c:valAx>
      <c:valAx>
        <c:axId val="433610016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INP per standard</a:t>
                </a:r>
                <a:r>
                  <a:rPr lang="en-GB" sz="10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cubic metre of air</a:t>
                </a:r>
                <a:endParaRPr lang="en-GB" sz="105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891950336223282E-2"/>
              <c:y val="0.19897439108911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3609624"/>
        <c:crossesAt val="-35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7492309888602"/>
          <c:y val="3.2717371846420408E-2"/>
          <c:w val="0.82547666648051976"/>
          <c:h val="0.83806072610942739"/>
        </c:manualLayout>
      </c:layout>
      <c:scatterChart>
        <c:scatterStyle val="lineMarker"/>
        <c:varyColors val="0"/>
        <c:ser>
          <c:idx val="12"/>
          <c:order val="0"/>
          <c:tx>
            <c:v>B929 Filter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9AC8BA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b929_1!$K$9:$K$205</c:f>
                <c:numCache>
                  <c:formatCode>General</c:formatCode>
                  <c:ptCount val="197"/>
                  <c:pt idx="0">
                    <c:v>36.338928193844772</c:v>
                  </c:pt>
                  <c:pt idx="1">
                    <c:v>43.193959765388009</c:v>
                  </c:pt>
                  <c:pt idx="2">
                    <c:v>54.615981459045592</c:v>
                  </c:pt>
                  <c:pt idx="3">
                    <c:v>67.692880923224408</c:v>
                  </c:pt>
                  <c:pt idx="4">
                    <c:v>78.280252139548708</c:v>
                  </c:pt>
                  <c:pt idx="5">
                    <c:v>89.479236668855535</c:v>
                  </c:pt>
                  <c:pt idx="6">
                    <c:v>99.093439061992044</c:v>
                  </c:pt>
                  <c:pt idx="7">
                    <c:v>111.93952738307749</c:v>
                  </c:pt>
                  <c:pt idx="8">
                    <c:v>121.75681762891446</c:v>
                  </c:pt>
                  <c:pt idx="9">
                    <c:v>134.06340930206338</c:v>
                  </c:pt>
                  <c:pt idx="10">
                    <c:v>148.79468263896254</c:v>
                  </c:pt>
                  <c:pt idx="11">
                    <c:v>158.0387999417687</c:v>
                  </c:pt>
                  <c:pt idx="12">
                    <c:v>169.18804344851944</c:v>
                  </c:pt>
                  <c:pt idx="13">
                    <c:v>182.10158082975954</c:v>
                  </c:pt>
                  <c:pt idx="14">
                    <c:v>197.04935814346683</c:v>
                  </c:pt>
                  <c:pt idx="15">
                    <c:v>214.15617364528737</c:v>
                  </c:pt>
                  <c:pt idx="16">
                    <c:v>221.69277143539168</c:v>
                  </c:pt>
                  <c:pt idx="17">
                    <c:v>230.47176966238251</c:v>
                  </c:pt>
                  <c:pt idx="18">
                    <c:v>252.60011515145635</c:v>
                  </c:pt>
                  <c:pt idx="19">
                    <c:v>264.13676308052459</c:v>
                  </c:pt>
                  <c:pt idx="20">
                    <c:v>276.65034841492565</c:v>
                  </c:pt>
                  <c:pt idx="21">
                    <c:v>290.37607599888344</c:v>
                  </c:pt>
                  <c:pt idx="22">
                    <c:v>305.57727949488037</c:v>
                  </c:pt>
                  <c:pt idx="23">
                    <c:v>322.28700037635997</c:v>
                  </c:pt>
                  <c:pt idx="24">
                    <c:v>323.4975288165117</c:v>
                  </c:pt>
                  <c:pt idx="25">
                    <c:v>342.01709021108974</c:v>
                  </c:pt>
                  <c:pt idx="26">
                    <c:v>362.15049554263544</c:v>
                  </c:pt>
                  <c:pt idx="27">
                    <c:v>365.21024499764678</c:v>
                  </c:pt>
                  <c:pt idx="28">
                    <c:v>387.39026277928639</c:v>
                  </c:pt>
                  <c:pt idx="29">
                    <c:v>391.94388422133409</c:v>
                  </c:pt>
                  <c:pt idx="30">
                    <c:v>416.5122238548509</c:v>
                  </c:pt>
                  <c:pt idx="31">
                    <c:v>422.02459436253781</c:v>
                  </c:pt>
                  <c:pt idx="32">
                    <c:v>449.69889877737899</c:v>
                  </c:pt>
                  <c:pt idx="33">
                    <c:v>456.2144161598589</c:v>
                  </c:pt>
                  <c:pt idx="34">
                    <c:v>463.77891386893253</c:v>
                  </c:pt>
                  <c:pt idx="35">
                    <c:v>494.74723253259918</c:v>
                  </c:pt>
                  <c:pt idx="36">
                    <c:v>503.35475737648187</c:v>
                  </c:pt>
                  <c:pt idx="37">
                    <c:v>512.34003102382201</c:v>
                  </c:pt>
                  <c:pt idx="38">
                    <c:v>548.17253535105613</c:v>
                  </c:pt>
                  <c:pt idx="39">
                    <c:v>558.35832626383217</c:v>
                  </c:pt>
                  <c:pt idx="40">
                    <c:v>569.30608945929418</c:v>
                  </c:pt>
                  <c:pt idx="41">
                    <c:v>580.96870835648178</c:v>
                  </c:pt>
                  <c:pt idx="42">
                    <c:v>593.0641774821836</c:v>
                  </c:pt>
                  <c:pt idx="43">
                    <c:v>605.80661759175575</c:v>
                  </c:pt>
                  <c:pt idx="44">
                    <c:v>649.72844643043061</c:v>
                  </c:pt>
                  <c:pt idx="45">
                    <c:v>663.8963591818914</c:v>
                  </c:pt>
                  <c:pt idx="46">
                    <c:v>678.66748957274569</c:v>
                  </c:pt>
                  <c:pt idx="47">
                    <c:v>694.27739747152793</c:v>
                  </c:pt>
                  <c:pt idx="48">
                    <c:v>710.19157390983912</c:v>
                  </c:pt>
                  <c:pt idx="49">
                    <c:v>726.90601335627525</c:v>
                  </c:pt>
                  <c:pt idx="50">
                    <c:v>744.4022927741737</c:v>
                  </c:pt>
                  <c:pt idx="51">
                    <c:v>762.41568314369499</c:v>
                  </c:pt>
                  <c:pt idx="52">
                    <c:v>780.93693140336461</c:v>
                  </c:pt>
                  <c:pt idx="53">
                    <c:v>800.45775252335568</c:v>
                  </c:pt>
                  <c:pt idx="54">
                    <c:v>820.47099049304722</c:v>
                  </c:pt>
                  <c:pt idx="55">
                    <c:v>841.22180796956968</c:v>
                  </c:pt>
                  <c:pt idx="56">
                    <c:v>862.70680444788673</c:v>
                  </c:pt>
                  <c:pt idx="57">
                    <c:v>884.92370691873464</c:v>
                  </c:pt>
                  <c:pt idx="58">
                    <c:v>907.87088954769763</c:v>
                  </c:pt>
                  <c:pt idx="59">
                    <c:v>931.54693867759704</c:v>
                  </c:pt>
                  <c:pt idx="60">
                    <c:v>956.2102967999914</c:v>
                  </c:pt>
                  <c:pt idx="61">
                    <c:v>981.86636204941942</c:v>
                  </c:pt>
                  <c:pt idx="62">
                    <c:v>1008.255218740018</c:v>
                  </c:pt>
                  <c:pt idx="63">
                    <c:v>1035.3732784481765</c:v>
                  </c:pt>
                  <c:pt idx="64">
                    <c:v>1063.7584894054598</c:v>
                  </c:pt>
                  <c:pt idx="65">
                    <c:v>1093.1482175874769</c:v>
                  </c:pt>
                  <c:pt idx="66">
                    <c:v>1068.441598486296</c:v>
                  </c:pt>
                  <c:pt idx="67">
                    <c:v>1154.6617868925671</c:v>
                  </c:pt>
                  <c:pt idx="68">
                    <c:v>1127.663914472698</c:v>
                  </c:pt>
                  <c:pt idx="69">
                    <c:v>1158.8217158942311</c:v>
                  </c:pt>
                  <c:pt idx="70">
                    <c:v>1191.1872188149732</c:v>
                  </c:pt>
                  <c:pt idx="71">
                    <c:v>1224.5040253191617</c:v>
                  </c:pt>
                  <c:pt idx="72">
                    <c:v>1259.0312708046122</c:v>
                  </c:pt>
                  <c:pt idx="73">
                    <c:v>1294.7690951629115</c:v>
                  </c:pt>
                  <c:pt idx="74">
                    <c:v>1331.7134418129688</c:v>
                  </c:pt>
                  <c:pt idx="75">
                    <c:v>1370.1375310165545</c:v>
                  </c:pt>
                  <c:pt idx="76">
                    <c:v>1338.8927304071219</c:v>
                  </c:pt>
                  <c:pt idx="77">
                    <c:v>1376.5383314491412</c:v>
                  </c:pt>
                  <c:pt idx="78">
                    <c:v>1415.5632871670009</c:v>
                  </c:pt>
                  <c:pt idx="79">
                    <c:v>1455.9615677721895</c:v>
                  </c:pt>
                  <c:pt idx="80">
                    <c:v>1497.4494078508437</c:v>
                  </c:pt>
                  <c:pt idx="81">
                    <c:v>1540.5451177233276</c:v>
                  </c:pt>
                  <c:pt idx="82">
                    <c:v>1584.6751581092929</c:v>
                  </c:pt>
                  <c:pt idx="83">
                    <c:v>1630.362104445767</c:v>
                  </c:pt>
                  <c:pt idx="84">
                    <c:v>1677.5776738886918</c:v>
                  </c:pt>
                  <c:pt idx="85">
                    <c:v>1725.9911092198597</c:v>
                  </c:pt>
                  <c:pt idx="86">
                    <c:v>1683.745749019871</c:v>
                  </c:pt>
                  <c:pt idx="87">
                    <c:v>1731.3178470190053</c:v>
                  </c:pt>
                  <c:pt idx="88">
                    <c:v>1780.4789952514252</c:v>
                  </c:pt>
                  <c:pt idx="89">
                    <c:v>1830.6248579089895</c:v>
                  </c:pt>
                  <c:pt idx="90">
                    <c:v>1882.2341617451038</c:v>
                  </c:pt>
                  <c:pt idx="91">
                    <c:v>1935.2351779846067</c:v>
                  </c:pt>
                  <c:pt idx="92">
                    <c:v>1989.5436942409792</c:v>
                  </c:pt>
                  <c:pt idx="93">
                    <c:v>2045.0625612656763</c:v>
                  </c:pt>
                  <c:pt idx="94">
                    <c:v>2101.6812789529336</c:v>
                  </c:pt>
                  <c:pt idx="95">
                    <c:v>2159.5732745826049</c:v>
                  </c:pt>
                  <c:pt idx="96">
                    <c:v>2218.3072763994514</c:v>
                  </c:pt>
                  <c:pt idx="97">
                    <c:v>2278.3338137517794</c:v>
                  </c:pt>
                  <c:pt idx="98">
                    <c:v>2339.1907627978212</c:v>
                  </c:pt>
                  <c:pt idx="99">
                    <c:v>2401.0017580199233</c:v>
                  </c:pt>
                  <c:pt idx="100">
                    <c:v>2463.5704127536046</c:v>
                  </c:pt>
                  <c:pt idx="101">
                    <c:v>2526.3724245009571</c:v>
                  </c:pt>
                  <c:pt idx="102">
                    <c:v>2590.0923935000037</c:v>
                  </c:pt>
                  <c:pt idx="103">
                    <c:v>2653.5495486102554</c:v>
                  </c:pt>
                  <c:pt idx="104">
                    <c:v>2717.386450675187</c:v>
                  </c:pt>
                  <c:pt idx="105">
                    <c:v>2780.992421560919</c:v>
                  </c:pt>
                  <c:pt idx="106">
                    <c:v>2844.348203001317</c:v>
                  </c:pt>
                  <c:pt idx="107">
                    <c:v>2907.1066588534695</c:v>
                  </c:pt>
                  <c:pt idx="108">
                    <c:v>3144.0718343635713</c:v>
                  </c:pt>
                  <c:pt idx="109">
                    <c:v>3206.6164768184599</c:v>
                  </c:pt>
                  <c:pt idx="110">
                    <c:v>3267.051860348738</c:v>
                  </c:pt>
                  <c:pt idx="111">
                    <c:v>3325.1869054539161</c:v>
                  </c:pt>
                  <c:pt idx="112">
                    <c:v>3582.8163900916757</c:v>
                  </c:pt>
                  <c:pt idx="113">
                    <c:v>3634.7021035348539</c:v>
                  </c:pt>
                  <c:pt idx="114">
                    <c:v>3906.1988129745087</c:v>
                  </c:pt>
                  <c:pt idx="115">
                    <c:v>3946.4349670649081</c:v>
                  </c:pt>
                  <c:pt idx="116">
                    <c:v>4222.8479973642388</c:v>
                  </c:pt>
                  <c:pt idx="117">
                    <c:v>4507.9441007892974</c:v>
                  </c:pt>
                  <c:pt idx="118">
                    <c:v>4796.0194623605485</c:v>
                  </c:pt>
                  <c:pt idx="119">
                    <c:v>5079.9447104134579</c:v>
                  </c:pt>
                  <c:pt idx="120">
                    <c:v>5351.1945123368077</c:v>
                  </c:pt>
                  <c:pt idx="121">
                    <c:v>5958.2820707852288</c:v>
                  </c:pt>
                  <c:pt idx="122">
                    <c:v>6571.999127498244</c:v>
                  </c:pt>
                  <c:pt idx="123">
                    <c:v>7150.5518603977953</c:v>
                  </c:pt>
                  <c:pt idx="124">
                    <c:v>8638.8461099187534</c:v>
                  </c:pt>
                  <c:pt idx="125">
                    <c:v>10699.489779637892</c:v>
                  </c:pt>
                  <c:pt idx="126">
                    <c:v>16389.128801522889</c:v>
                  </c:pt>
                  <c:pt idx="127">
                    <c:v>0</c:v>
                  </c:pt>
                </c:numCache>
              </c:numRef>
            </c:plus>
            <c:minus>
              <c:numRef>
                <c:f>b929_1!$J$9:$J$205</c:f>
                <c:numCache>
                  <c:formatCode>General</c:formatCode>
                  <c:ptCount val="197"/>
                  <c:pt idx="0">
                    <c:v>38.70933992742539</c:v>
                  </c:pt>
                  <c:pt idx="1">
                    <c:v>44.166756191989798</c:v>
                  </c:pt>
                  <c:pt idx="2">
                    <c:v>50.921545727841952</c:v>
                  </c:pt>
                  <c:pt idx="3">
                    <c:v>59.683257487986289</c:v>
                  </c:pt>
                  <c:pt idx="4">
                    <c:v>70.90409622067402</c:v>
                  </c:pt>
                  <c:pt idx="5">
                    <c:v>78.400190141270485</c:v>
                  </c:pt>
                  <c:pt idx="6">
                    <c:v>88.809706771493111</c:v>
                  </c:pt>
                  <c:pt idx="7">
                    <c:v>100.34526456387925</c:v>
                  </c:pt>
                  <c:pt idx="8">
                    <c:v>110.0065526042102</c:v>
                  </c:pt>
                  <c:pt idx="9">
                    <c:v>121.77458561251551</c:v>
                  </c:pt>
                  <c:pt idx="10">
                    <c:v>132.37123117704715</c:v>
                  </c:pt>
                  <c:pt idx="11">
                    <c:v>141.5915417489058</c:v>
                  </c:pt>
                  <c:pt idx="12">
                    <c:v>153.96158668910374</c:v>
                  </c:pt>
                  <c:pt idx="13">
                    <c:v>165.664420940338</c:v>
                  </c:pt>
                  <c:pt idx="14">
                    <c:v>176.5258886638025</c:v>
                  </c:pt>
                  <c:pt idx="15">
                    <c:v>192.25167697460139</c:v>
                  </c:pt>
                  <c:pt idx="16">
                    <c:v>201.4400028282445</c:v>
                  </c:pt>
                  <c:pt idx="17">
                    <c:v>216.18182569423524</c:v>
                  </c:pt>
                  <c:pt idx="18">
                    <c:v>230.53412080485427</c:v>
                  </c:pt>
                  <c:pt idx="19">
                    <c:v>244.60394425242015</c:v>
                  </c:pt>
                  <c:pt idx="20">
                    <c:v>250.07436550767281</c:v>
                  </c:pt>
                  <c:pt idx="21">
                    <c:v>262.6444033013712</c:v>
                  </c:pt>
                  <c:pt idx="22">
                    <c:v>283.50210950698863</c:v>
                  </c:pt>
                  <c:pt idx="23">
                    <c:v>295.37345732742574</c:v>
                  </c:pt>
                  <c:pt idx="24">
                    <c:v>306.55603693148089</c:v>
                  </c:pt>
                  <c:pt idx="25">
                    <c:v>317.13538763540458</c:v>
                  </c:pt>
                  <c:pt idx="26">
                    <c:v>337.83472972335545</c:v>
                  </c:pt>
                  <c:pt idx="27">
                    <c:v>347.40854841109012</c:v>
                  </c:pt>
                  <c:pt idx="28">
                    <c:v>356.38403273414667</c:v>
                  </c:pt>
                  <c:pt idx="29">
                    <c:v>376.43290786782285</c:v>
                  </c:pt>
                  <c:pt idx="30">
                    <c:v>396.93835348620951</c:v>
                  </c:pt>
                  <c:pt idx="31">
                    <c:v>403.92655388557665</c:v>
                  </c:pt>
                  <c:pt idx="32">
                    <c:v>424.19860441549542</c:v>
                  </c:pt>
                  <c:pt idx="33">
                    <c:v>430.19395593268553</c:v>
                  </c:pt>
                  <c:pt idx="34">
                    <c:v>449.95885536334623</c:v>
                  </c:pt>
                  <c:pt idx="35">
                    <c:v>469.95617553205324</c:v>
                  </c:pt>
                  <c:pt idx="36">
                    <c:v>474.10215768623078</c:v>
                  </c:pt>
                  <c:pt idx="37">
                    <c:v>493.53021539425737</c:v>
                  </c:pt>
                  <c:pt idx="38">
                    <c:v>513.12601660567771</c:v>
                  </c:pt>
                  <c:pt idx="39">
                    <c:v>532.85665632481255</c:v>
                  </c:pt>
                  <c:pt idx="40">
                    <c:v>534.42259395235146</c:v>
                  </c:pt>
                  <c:pt idx="41">
                    <c:v>553.39803072982124</c:v>
                  </c:pt>
                  <c:pt idx="42">
                    <c:v>572.28501209194451</c:v>
                  </c:pt>
                  <c:pt idx="43">
                    <c:v>591.48179592914983</c:v>
                  </c:pt>
                  <c:pt idx="44">
                    <c:v>610.56206812963671</c:v>
                  </c:pt>
                  <c:pt idx="45">
                    <c:v>629.51106322813155</c:v>
                  </c:pt>
                  <c:pt idx="46">
                    <c:v>648.76611479867393</c:v>
                  </c:pt>
                  <c:pt idx="47">
                    <c:v>667.88834133344574</c:v>
                  </c:pt>
                  <c:pt idx="48">
                    <c:v>686.87668367027459</c:v>
                  </c:pt>
                  <c:pt idx="49">
                    <c:v>705.96337198820129</c:v>
                  </c:pt>
                  <c:pt idx="50">
                    <c:v>724.92900374385647</c:v>
                  </c:pt>
                  <c:pt idx="51">
                    <c:v>743.78302287982581</c:v>
                  </c:pt>
                  <c:pt idx="52">
                    <c:v>762.7686772041684</c:v>
                  </c:pt>
                  <c:pt idx="53">
                    <c:v>781.67019104694657</c:v>
                  </c:pt>
                  <c:pt idx="54">
                    <c:v>800.50397157428029</c:v>
                  </c:pt>
                  <c:pt idx="55">
                    <c:v>819.28855470632334</c:v>
                  </c:pt>
                  <c:pt idx="56">
                    <c:v>838.04433321122542</c:v>
                  </c:pt>
                  <c:pt idx="57">
                    <c:v>856.79332328642693</c:v>
                  </c:pt>
                  <c:pt idx="58">
                    <c:v>875.33273065793298</c:v>
                  </c:pt>
                  <c:pt idx="59">
                    <c:v>894.14134846381035</c:v>
                  </c:pt>
                  <c:pt idx="60">
                    <c:v>912.79472576842977</c:v>
                  </c:pt>
                  <c:pt idx="61">
                    <c:v>931.32618861031983</c:v>
                  </c:pt>
                  <c:pt idx="62">
                    <c:v>949.98876970031233</c:v>
                  </c:pt>
                  <c:pt idx="63">
                    <c:v>968.81151537562937</c:v>
                  </c:pt>
                  <c:pt idx="64">
                    <c:v>1022.4380362162286</c:v>
                  </c:pt>
                  <c:pt idx="65">
                    <c:v>1041.4566611811397</c:v>
                  </c:pt>
                  <c:pt idx="66">
                    <c:v>1060.7132643704911</c:v>
                  </c:pt>
                  <c:pt idx="67">
                    <c:v>1080.0078779452033</c:v>
                  </c:pt>
                  <c:pt idx="68">
                    <c:v>1099.38439797706</c:v>
                  </c:pt>
                  <c:pt idx="69">
                    <c:v>1118.8877226452043</c:v>
                  </c:pt>
                  <c:pt idx="70">
                    <c:v>1138.5635910959893</c:v>
                  </c:pt>
                  <c:pt idx="71">
                    <c:v>1158.4584412823358</c:v>
                  </c:pt>
                  <c:pt idx="72">
                    <c:v>1220.35667306092</c:v>
                  </c:pt>
                  <c:pt idx="73">
                    <c:v>1240.8107258946602</c:v>
                  </c:pt>
                  <c:pt idx="74">
                    <c:v>1261.3554727609269</c:v>
                  </c:pt>
                  <c:pt idx="75">
                    <c:v>1282.2888606104323</c:v>
                  </c:pt>
                  <c:pt idx="76">
                    <c:v>1303.6638834785158</c:v>
                  </c:pt>
                  <c:pt idx="77">
                    <c:v>1325.0827910661967</c:v>
                  </c:pt>
                  <c:pt idx="78">
                    <c:v>1395.5330284413267</c:v>
                  </c:pt>
                  <c:pt idx="79">
                    <c:v>1418.0034419701383</c:v>
                  </c:pt>
                  <c:pt idx="80">
                    <c:v>1441.1434356662141</c:v>
                  </c:pt>
                  <c:pt idx="81">
                    <c:v>1464.5373663849218</c:v>
                  </c:pt>
                  <c:pt idx="82">
                    <c:v>1488.5084606642724</c:v>
                  </c:pt>
                  <c:pt idx="83">
                    <c:v>1512.9034026425973</c:v>
                  </c:pt>
                  <c:pt idx="84">
                    <c:v>1538.0406437619474</c:v>
                  </c:pt>
                  <c:pt idx="85">
                    <c:v>1620.3438252317389</c:v>
                  </c:pt>
                  <c:pt idx="86">
                    <c:v>1647.247670446209</c:v>
                  </c:pt>
                  <c:pt idx="87">
                    <c:v>1674.9012791749719</c:v>
                  </c:pt>
                  <c:pt idx="88">
                    <c:v>1703.4143273347588</c:v>
                  </c:pt>
                  <c:pt idx="89">
                    <c:v>1732.6629800350945</c:v>
                  </c:pt>
                  <c:pt idx="90">
                    <c:v>1763.2445718846006</c:v>
                  </c:pt>
                  <c:pt idx="91">
                    <c:v>1860.7943189916209</c:v>
                  </c:pt>
                  <c:pt idx="92">
                    <c:v>1894.3462241833217</c:v>
                  </c:pt>
                  <c:pt idx="93">
                    <c:v>1929.157802528006</c:v>
                  </c:pt>
                  <c:pt idx="94">
                    <c:v>1965.6512136946487</c:v>
                  </c:pt>
                  <c:pt idx="95">
                    <c:v>2003.5048651985408</c:v>
                  </c:pt>
                  <c:pt idx="96">
                    <c:v>2043.4158383558404</c:v>
                  </c:pt>
                  <c:pt idx="97">
                    <c:v>2085.1032808346858</c:v>
                  </c:pt>
                  <c:pt idx="98">
                    <c:v>2208.8115503001695</c:v>
                  </c:pt>
                  <c:pt idx="99">
                    <c:v>2256.3968941779576</c:v>
                  </c:pt>
                  <c:pt idx="100">
                    <c:v>2306.8965177002856</c:v>
                  </c:pt>
                  <c:pt idx="101">
                    <c:v>2360.3914020745674</c:v>
                  </c:pt>
                  <c:pt idx="102">
                    <c:v>2417.009221684571</c:v>
                  </c:pt>
                  <c:pt idx="103">
                    <c:v>2477.7300861164235</c:v>
                  </c:pt>
                  <c:pt idx="104">
                    <c:v>2542.5314926794099</c:v>
                  </c:pt>
                  <c:pt idx="105">
                    <c:v>2612.0008193865592</c:v>
                  </c:pt>
                  <c:pt idx="106">
                    <c:v>2686.8193693019407</c:v>
                  </c:pt>
                  <c:pt idx="107">
                    <c:v>2767.7846663193191</c:v>
                  </c:pt>
                  <c:pt idx="108">
                    <c:v>2855.838807079142</c:v>
                  </c:pt>
                  <c:pt idx="109">
                    <c:v>2951.8266633822268</c:v>
                  </c:pt>
                  <c:pt idx="110">
                    <c:v>3057.3686905479572</c:v>
                  </c:pt>
                  <c:pt idx="111">
                    <c:v>3173.5279317924183</c:v>
                  </c:pt>
                  <c:pt idx="112">
                    <c:v>3302.5692667751428</c:v>
                  </c:pt>
                  <c:pt idx="113">
                    <c:v>3317.2644414000556</c:v>
                  </c:pt>
                  <c:pt idx="114">
                    <c:v>3473.0536696885251</c:v>
                  </c:pt>
                  <c:pt idx="115">
                    <c:v>3649.6562423838895</c:v>
                  </c:pt>
                  <c:pt idx="116">
                    <c:v>3707.8430700684617</c:v>
                  </c:pt>
                  <c:pt idx="117">
                    <c:v>3933.7481993340589</c:v>
                  </c:pt>
                  <c:pt idx="118">
                    <c:v>4199.6870228815869</c:v>
                  </c:pt>
                  <c:pt idx="119">
                    <c:v>4346.8242671387616</c:v>
                  </c:pt>
                  <c:pt idx="120">
                    <c:v>4541.0635616717782</c:v>
                  </c:pt>
                  <c:pt idx="121">
                    <c:v>4990.0947139497657</c:v>
                  </c:pt>
                  <c:pt idx="122">
                    <c:v>5360.3248561735918</c:v>
                  </c:pt>
                  <c:pt idx="123">
                    <c:v>5886.8932116976812</c:v>
                  </c:pt>
                  <c:pt idx="124">
                    <c:v>6435.8538738268207</c:v>
                  </c:pt>
                  <c:pt idx="125">
                    <c:v>7452.5520148661981</c:v>
                  </c:pt>
                  <c:pt idx="126">
                    <c:v>9108.1601365139377</c:v>
                  </c:pt>
                  <c:pt idx="1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9AC8BA"/>
                </a:solidFill>
                <a:round/>
              </a:ln>
              <a:effectLst/>
            </c:spPr>
          </c:errBars>
          <c:xVal>
            <c:numRef>
              <c:f>b929_1!$A$9:$A$205</c:f>
              <c:numCache>
                <c:formatCode>General</c:formatCode>
                <c:ptCount val="197"/>
                <c:pt idx="0">
                  <c:v>-10.85</c:v>
                </c:pt>
                <c:pt idx="1">
                  <c:v>-11.94</c:v>
                </c:pt>
                <c:pt idx="2">
                  <c:v>-12.31</c:v>
                </c:pt>
                <c:pt idx="3">
                  <c:v>-12.72</c:v>
                </c:pt>
                <c:pt idx="4">
                  <c:v>-12.83</c:v>
                </c:pt>
                <c:pt idx="5">
                  <c:v>-13.04</c:v>
                </c:pt>
                <c:pt idx="6">
                  <c:v>-13.1</c:v>
                </c:pt>
                <c:pt idx="7">
                  <c:v>-13.32</c:v>
                </c:pt>
                <c:pt idx="8">
                  <c:v>-13.6</c:v>
                </c:pt>
                <c:pt idx="9">
                  <c:v>-13.68</c:v>
                </c:pt>
                <c:pt idx="10">
                  <c:v>-13.71</c:v>
                </c:pt>
                <c:pt idx="11">
                  <c:v>-13.77</c:v>
                </c:pt>
                <c:pt idx="12">
                  <c:v>-13.87</c:v>
                </c:pt>
                <c:pt idx="13">
                  <c:v>-14.03</c:v>
                </c:pt>
                <c:pt idx="14">
                  <c:v>-14.19</c:v>
                </c:pt>
                <c:pt idx="15">
                  <c:v>-14.24</c:v>
                </c:pt>
                <c:pt idx="16">
                  <c:v>-14.29</c:v>
                </c:pt>
                <c:pt idx="17">
                  <c:v>-14.32</c:v>
                </c:pt>
                <c:pt idx="18">
                  <c:v>-14.38</c:v>
                </c:pt>
                <c:pt idx="19">
                  <c:v>-14.4</c:v>
                </c:pt>
                <c:pt idx="20">
                  <c:v>-14.46</c:v>
                </c:pt>
                <c:pt idx="21">
                  <c:v>-14.46</c:v>
                </c:pt>
                <c:pt idx="22">
                  <c:v>-14.58</c:v>
                </c:pt>
                <c:pt idx="23">
                  <c:v>-14.58</c:v>
                </c:pt>
                <c:pt idx="24">
                  <c:v>-14.69</c:v>
                </c:pt>
                <c:pt idx="25">
                  <c:v>-14.69</c:v>
                </c:pt>
                <c:pt idx="26">
                  <c:v>-14.74</c:v>
                </c:pt>
                <c:pt idx="27">
                  <c:v>-14.78</c:v>
                </c:pt>
                <c:pt idx="28">
                  <c:v>-14.85</c:v>
                </c:pt>
                <c:pt idx="29">
                  <c:v>-14.89</c:v>
                </c:pt>
                <c:pt idx="30">
                  <c:v>-15.03</c:v>
                </c:pt>
                <c:pt idx="31">
                  <c:v>-15.03</c:v>
                </c:pt>
                <c:pt idx="32">
                  <c:v>-15.07</c:v>
                </c:pt>
                <c:pt idx="33">
                  <c:v>-15.07</c:v>
                </c:pt>
                <c:pt idx="34">
                  <c:v>-15.12</c:v>
                </c:pt>
                <c:pt idx="35">
                  <c:v>-15.21</c:v>
                </c:pt>
                <c:pt idx="36">
                  <c:v>-15.33</c:v>
                </c:pt>
                <c:pt idx="37">
                  <c:v>-15.43</c:v>
                </c:pt>
                <c:pt idx="38">
                  <c:v>-15.47</c:v>
                </c:pt>
                <c:pt idx="39">
                  <c:v>-15.54</c:v>
                </c:pt>
                <c:pt idx="40">
                  <c:v>-15.54</c:v>
                </c:pt>
                <c:pt idx="41">
                  <c:v>-15.56</c:v>
                </c:pt>
                <c:pt idx="42">
                  <c:v>-15.61</c:v>
                </c:pt>
                <c:pt idx="43">
                  <c:v>-15.62</c:v>
                </c:pt>
                <c:pt idx="44">
                  <c:v>-15.65</c:v>
                </c:pt>
                <c:pt idx="45">
                  <c:v>-15.65</c:v>
                </c:pt>
                <c:pt idx="46">
                  <c:v>-15.66</c:v>
                </c:pt>
                <c:pt idx="47">
                  <c:v>-15.72</c:v>
                </c:pt>
                <c:pt idx="48">
                  <c:v>-15.72</c:v>
                </c:pt>
                <c:pt idx="49">
                  <c:v>-15.72</c:v>
                </c:pt>
                <c:pt idx="50">
                  <c:v>-15.73</c:v>
                </c:pt>
                <c:pt idx="51">
                  <c:v>-15.76</c:v>
                </c:pt>
                <c:pt idx="52">
                  <c:v>-15.8</c:v>
                </c:pt>
                <c:pt idx="53">
                  <c:v>-15.8</c:v>
                </c:pt>
                <c:pt idx="54">
                  <c:v>-15.82</c:v>
                </c:pt>
                <c:pt idx="55">
                  <c:v>-16.09</c:v>
                </c:pt>
                <c:pt idx="56">
                  <c:v>-16.13</c:v>
                </c:pt>
                <c:pt idx="57">
                  <c:v>-16.14</c:v>
                </c:pt>
                <c:pt idx="58">
                  <c:v>-16.190000000000001</c:v>
                </c:pt>
                <c:pt idx="59">
                  <c:v>-16.190000000000001</c:v>
                </c:pt>
                <c:pt idx="60">
                  <c:v>-16.21</c:v>
                </c:pt>
                <c:pt idx="61">
                  <c:v>-16.23</c:v>
                </c:pt>
                <c:pt idx="62">
                  <c:v>-16.309999999999999</c:v>
                </c:pt>
                <c:pt idx="63">
                  <c:v>-16.39</c:v>
                </c:pt>
                <c:pt idx="64">
                  <c:v>-16.39</c:v>
                </c:pt>
                <c:pt idx="65">
                  <c:v>-16.45</c:v>
                </c:pt>
                <c:pt idx="66">
                  <c:v>-16.53</c:v>
                </c:pt>
                <c:pt idx="67">
                  <c:v>-16.53</c:v>
                </c:pt>
                <c:pt idx="68">
                  <c:v>-16.55</c:v>
                </c:pt>
                <c:pt idx="69">
                  <c:v>-16.55</c:v>
                </c:pt>
                <c:pt idx="70">
                  <c:v>-16.57</c:v>
                </c:pt>
                <c:pt idx="71">
                  <c:v>-16.600000000000001</c:v>
                </c:pt>
                <c:pt idx="72">
                  <c:v>-16.64</c:v>
                </c:pt>
                <c:pt idx="73">
                  <c:v>-16.649999999999999</c:v>
                </c:pt>
                <c:pt idx="74">
                  <c:v>-16.649999999999999</c:v>
                </c:pt>
                <c:pt idx="75">
                  <c:v>-16.7</c:v>
                </c:pt>
                <c:pt idx="76">
                  <c:v>-16.72</c:v>
                </c:pt>
                <c:pt idx="77">
                  <c:v>-16.850000000000001</c:v>
                </c:pt>
                <c:pt idx="78">
                  <c:v>-16.850000000000001</c:v>
                </c:pt>
                <c:pt idx="79">
                  <c:v>-16.850000000000001</c:v>
                </c:pt>
                <c:pt idx="80">
                  <c:v>-16.850000000000001</c:v>
                </c:pt>
                <c:pt idx="81">
                  <c:v>-16.87</c:v>
                </c:pt>
                <c:pt idx="82">
                  <c:v>-16.899999999999999</c:v>
                </c:pt>
                <c:pt idx="83">
                  <c:v>-16.95</c:v>
                </c:pt>
                <c:pt idx="84">
                  <c:v>-17.04</c:v>
                </c:pt>
                <c:pt idx="85">
                  <c:v>-17.059999999999999</c:v>
                </c:pt>
                <c:pt idx="86">
                  <c:v>-17.079999999999998</c:v>
                </c:pt>
                <c:pt idx="87">
                  <c:v>-17.079999999999998</c:v>
                </c:pt>
                <c:pt idx="88">
                  <c:v>-17.079999999999998</c:v>
                </c:pt>
                <c:pt idx="89">
                  <c:v>-17.11</c:v>
                </c:pt>
                <c:pt idx="90">
                  <c:v>-17.11</c:v>
                </c:pt>
                <c:pt idx="91">
                  <c:v>-17.11</c:v>
                </c:pt>
                <c:pt idx="92">
                  <c:v>-17.21</c:v>
                </c:pt>
                <c:pt idx="93">
                  <c:v>-17.23</c:v>
                </c:pt>
                <c:pt idx="94">
                  <c:v>-17.28</c:v>
                </c:pt>
                <c:pt idx="95">
                  <c:v>-17.28</c:v>
                </c:pt>
                <c:pt idx="96">
                  <c:v>-17.29</c:v>
                </c:pt>
                <c:pt idx="97">
                  <c:v>-17.32</c:v>
                </c:pt>
                <c:pt idx="98">
                  <c:v>-17.34</c:v>
                </c:pt>
                <c:pt idx="99">
                  <c:v>-17.37</c:v>
                </c:pt>
                <c:pt idx="100">
                  <c:v>-17.39</c:v>
                </c:pt>
                <c:pt idx="101">
                  <c:v>-17.39</c:v>
                </c:pt>
                <c:pt idx="102">
                  <c:v>-17.47</c:v>
                </c:pt>
                <c:pt idx="103">
                  <c:v>-17.489999999999998</c:v>
                </c:pt>
                <c:pt idx="104">
                  <c:v>-17.53</c:v>
                </c:pt>
                <c:pt idx="105">
                  <c:v>-17.55</c:v>
                </c:pt>
                <c:pt idx="106">
                  <c:v>-17.55</c:v>
                </c:pt>
                <c:pt idx="107">
                  <c:v>-17.57</c:v>
                </c:pt>
                <c:pt idx="108">
                  <c:v>-17.579999999999998</c:v>
                </c:pt>
                <c:pt idx="109">
                  <c:v>-17.72</c:v>
                </c:pt>
                <c:pt idx="110">
                  <c:v>-17.809999999999999</c:v>
                </c:pt>
                <c:pt idx="111">
                  <c:v>-17.850000000000001</c:v>
                </c:pt>
                <c:pt idx="112">
                  <c:v>-17.989999999999998</c:v>
                </c:pt>
                <c:pt idx="113">
                  <c:v>-18.010000000000002</c:v>
                </c:pt>
                <c:pt idx="114">
                  <c:v>-18.03</c:v>
                </c:pt>
                <c:pt idx="115">
                  <c:v>-18.04</c:v>
                </c:pt>
                <c:pt idx="116">
                  <c:v>-18.079999999999998</c:v>
                </c:pt>
                <c:pt idx="117">
                  <c:v>-18.13</c:v>
                </c:pt>
                <c:pt idx="118">
                  <c:v>-18.29</c:v>
                </c:pt>
                <c:pt idx="119">
                  <c:v>-18.309999999999999</c:v>
                </c:pt>
                <c:pt idx="120">
                  <c:v>-18.37</c:v>
                </c:pt>
                <c:pt idx="121">
                  <c:v>-18.39</c:v>
                </c:pt>
                <c:pt idx="122">
                  <c:v>-18.559999999999999</c:v>
                </c:pt>
                <c:pt idx="123">
                  <c:v>-18.63</c:v>
                </c:pt>
                <c:pt idx="124">
                  <c:v>-18.899999999999999</c:v>
                </c:pt>
                <c:pt idx="125">
                  <c:v>-18.96</c:v>
                </c:pt>
                <c:pt idx="126">
                  <c:v>-19.29</c:v>
                </c:pt>
                <c:pt idx="127">
                  <c:v>-20.18</c:v>
                </c:pt>
              </c:numCache>
            </c:numRef>
          </c:xVal>
          <c:yVal>
            <c:numRef>
              <c:f>b929_1!$D$9:$D$205</c:f>
              <c:numCache>
                <c:formatCode>0.00E+00</c:formatCode>
                <c:ptCount val="197"/>
                <c:pt idx="0">
                  <c:v>75.369715900491585</c:v>
                </c:pt>
                <c:pt idx="1">
                  <c:v>113.57839127399296</c:v>
                </c:pt>
                <c:pt idx="2">
                  <c:v>153.03660691357314</c:v>
                </c:pt>
                <c:pt idx="3">
                  <c:v>192.6157753225599</c:v>
                </c:pt>
                <c:pt idx="4">
                  <c:v>233.18092034608026</c:v>
                </c:pt>
                <c:pt idx="5">
                  <c:v>273.79843064577705</c:v>
                </c:pt>
                <c:pt idx="6">
                  <c:v>315.14382022968948</c:v>
                </c:pt>
                <c:pt idx="7">
                  <c:v>356.35734246306316</c:v>
                </c:pt>
                <c:pt idx="8">
                  <c:v>397.66814207528449</c:v>
                </c:pt>
                <c:pt idx="9">
                  <c:v>439.95802804442047</c:v>
                </c:pt>
                <c:pt idx="10">
                  <c:v>482.77880659496458</c:v>
                </c:pt>
                <c:pt idx="11">
                  <c:v>525.86013597539898</c:v>
                </c:pt>
                <c:pt idx="12">
                  <c:v>569.16430774665332</c:v>
                </c:pt>
                <c:pt idx="13">
                  <c:v>612.60310995636632</c:v>
                </c:pt>
                <c:pt idx="14">
                  <c:v>656.39360412716076</c:v>
                </c:pt>
                <c:pt idx="15">
                  <c:v>701.01650198335119</c:v>
                </c:pt>
                <c:pt idx="16">
                  <c:v>746.03765929967517</c:v>
                </c:pt>
                <c:pt idx="17">
                  <c:v>791.5519232843177</c:v>
                </c:pt>
                <c:pt idx="18">
                  <c:v>837.34848214176122</c:v>
                </c:pt>
                <c:pt idx="19">
                  <c:v>883.74484531665939</c:v>
                </c:pt>
                <c:pt idx="20">
                  <c:v>930.39059603122473</c:v>
                </c:pt>
                <c:pt idx="21">
                  <c:v>977.7495094518041</c:v>
                </c:pt>
                <c:pt idx="22">
                  <c:v>1024.9940357913201</c:v>
                </c:pt>
                <c:pt idx="23">
                  <c:v>1073.2593536032368</c:v>
                </c:pt>
                <c:pt idx="24">
                  <c:v>1121.4527298709613</c:v>
                </c:pt>
                <c:pt idx="25">
                  <c:v>1170.6598247787001</c:v>
                </c:pt>
                <c:pt idx="26">
                  <c:v>1220.0998822086158</c:v>
                </c:pt>
                <c:pt idx="27">
                  <c:v>1270.0814576667333</c:v>
                </c:pt>
                <c:pt idx="28">
                  <c:v>1320.4066328236856</c:v>
                </c:pt>
                <c:pt idx="29">
                  <c:v>1371.3989245700327</c:v>
                </c:pt>
                <c:pt idx="30">
                  <c:v>1422.3589141996706</c:v>
                </c:pt>
                <c:pt idx="31">
                  <c:v>1474.6255707553833</c:v>
                </c:pt>
                <c:pt idx="32">
                  <c:v>1527.2120997115912</c:v>
                </c:pt>
                <c:pt idx="33">
                  <c:v>1580.5849493240514</c:v>
                </c:pt>
                <c:pt idx="34">
                  <c:v>1634.2396845458975</c:v>
                </c:pt>
                <c:pt idx="35">
                  <c:v>1688.233084067296</c:v>
                </c:pt>
                <c:pt idx="36">
                  <c:v>1742.6170267742571</c:v>
                </c:pt>
                <c:pt idx="37">
                  <c:v>1797.7082379660242</c:v>
                </c:pt>
                <c:pt idx="38">
                  <c:v>1853.8000280851932</c:v>
                </c:pt>
                <c:pt idx="39">
                  <c:v>1910.3222224738261</c:v>
                </c:pt>
                <c:pt idx="40">
                  <c:v>1967.9649895637986</c:v>
                </c:pt>
                <c:pt idx="41">
                  <c:v>2026.1378996146534</c:v>
                </c:pt>
                <c:pt idx="42">
                  <c:v>2084.7840658413083</c:v>
                </c:pt>
                <c:pt idx="43">
                  <c:v>2144.4036166249784</c:v>
                </c:pt>
                <c:pt idx="44">
                  <c:v>2204.5970018534849</c:v>
                </c:pt>
                <c:pt idx="45">
                  <c:v>2265.7333530839846</c:v>
                </c:pt>
                <c:pt idx="46">
                  <c:v>2327.5490935858866</c:v>
                </c:pt>
                <c:pt idx="47">
                  <c:v>2389.7743679656005</c:v>
                </c:pt>
                <c:pt idx="48">
                  <c:v>2453.2178110509285</c:v>
                </c:pt>
                <c:pt idx="49">
                  <c:v>2517.4694725855488</c:v>
                </c:pt>
                <c:pt idx="50">
                  <c:v>2582.4776269714775</c:v>
                </c:pt>
                <c:pt idx="51">
                  <c:v>2648.1897844654022</c:v>
                </c:pt>
                <c:pt idx="52">
                  <c:v>2714.6983934977256</c:v>
                </c:pt>
                <c:pt idx="53">
                  <c:v>2782.3999096278726</c:v>
                </c:pt>
                <c:pt idx="54">
                  <c:v>2850.8728621754994</c:v>
                </c:pt>
                <c:pt idx="55">
                  <c:v>2918.3114203437835</c:v>
                </c:pt>
                <c:pt idx="56">
                  <c:v>2988.5199237916495</c:v>
                </c:pt>
                <c:pt idx="57">
                  <c:v>3059.9785971328915</c:v>
                </c:pt>
                <c:pt idx="58">
                  <c:v>3132.1253448626712</c:v>
                </c:pt>
                <c:pt idx="59">
                  <c:v>3205.7571229599889</c:v>
                </c:pt>
                <c:pt idx="60">
                  <c:v>3280.3073974575755</c:v>
                </c:pt>
                <c:pt idx="61">
                  <c:v>3355.9801112286636</c:v>
                </c:pt>
                <c:pt idx="62">
                  <c:v>3432.2772202980304</c:v>
                </c:pt>
                <c:pt idx="63">
                  <c:v>3509.7474753150923</c:v>
                </c:pt>
                <c:pt idx="64">
                  <c:v>3589.1772621231244</c:v>
                </c:pt>
                <c:pt idx="65">
                  <c:v>3669.3179751164598</c:v>
                </c:pt>
                <c:pt idx="66">
                  <c:v>3750.5651227637181</c:v>
                </c:pt>
                <c:pt idx="67">
                  <c:v>3833.9337518039674</c:v>
                </c:pt>
                <c:pt idx="68">
                  <c:v>3918.5086530102158</c:v>
                </c:pt>
                <c:pt idx="69">
                  <c:v>4004.7276281122099</c:v>
                </c:pt>
                <c:pt idx="70">
                  <c:v>4092.2497763067736</c:v>
                </c:pt>
                <c:pt idx="71">
                  <c:v>4181.223686957469</c:v>
                </c:pt>
                <c:pt idx="72">
                  <c:v>4271.7020481345608</c:v>
                </c:pt>
                <c:pt idx="73">
                  <c:v>4364.1481174379333</c:v>
                </c:pt>
                <c:pt idx="74">
                  <c:v>4458.425389863648</c:v>
                </c:pt>
                <c:pt idx="75">
                  <c:v>4553.9867620492023</c:v>
                </c:pt>
                <c:pt idx="76">
                  <c:v>4651.718201372988</c:v>
                </c:pt>
                <c:pt idx="77">
                  <c:v>4750.2117438347977</c:v>
                </c:pt>
                <c:pt idx="78">
                  <c:v>4852.1078805824027</c:v>
                </c:pt>
                <c:pt idx="79">
                  <c:v>4956.1051159740255</c:v>
                </c:pt>
                <c:pt idx="80">
                  <c:v>5062.2919269251151</c:v>
                </c:pt>
                <c:pt idx="81">
                  <c:v>5170.5436266950501</c:v>
                </c:pt>
                <c:pt idx="82">
                  <c:v>5281.0670649982321</c:v>
                </c:pt>
                <c:pt idx="83">
                  <c:v>5393.8529135155904</c:v>
                </c:pt>
                <c:pt idx="84">
                  <c:v>5508.7705864298177</c:v>
                </c:pt>
                <c:pt idx="85">
                  <c:v>5627.2166095561497</c:v>
                </c:pt>
                <c:pt idx="86">
                  <c:v>5748.5209741191939</c:v>
                </c:pt>
                <c:pt idx="87">
                  <c:v>5873.0627887195687</c:v>
                </c:pt>
                <c:pt idx="88">
                  <c:v>6000.7578933395152</c:v>
                </c:pt>
                <c:pt idx="89">
                  <c:v>6131.4126804488715</c:v>
                </c:pt>
                <c:pt idx="90">
                  <c:v>6265.9189774908709</c:v>
                </c:pt>
                <c:pt idx="91">
                  <c:v>6404.110833499949</c:v>
                </c:pt>
                <c:pt idx="92">
                  <c:v>6544.9760436694432</c:v>
                </c:pt>
                <c:pt idx="93">
                  <c:v>6690.930796052704</c:v>
                </c:pt>
                <c:pt idx="94">
                  <c:v>6840.8685631280678</c:v>
                </c:pt>
                <c:pt idx="95">
                  <c:v>6996.071184745967</c:v>
                </c:pt>
                <c:pt idx="96">
                  <c:v>7156.0740644594516</c:v>
                </c:pt>
                <c:pt idx="97">
                  <c:v>7321.0700200565561</c:v>
                </c:pt>
                <c:pt idx="98">
                  <c:v>7491.7994047583397</c:v>
                </c:pt>
                <c:pt idx="99">
                  <c:v>7668.3963520536045</c:v>
                </c:pt>
                <c:pt idx="100">
                  <c:v>7851.5592005043409</c:v>
                </c:pt>
                <c:pt idx="101">
                  <c:v>8041.9096105063136</c:v>
                </c:pt>
                <c:pt idx="102">
                  <c:v>8238.6506025063427</c:v>
                </c:pt>
                <c:pt idx="103">
                  <c:v>8444.2700690991351</c:v>
                </c:pt>
                <c:pt idx="104">
                  <c:v>8658.3736600882075</c:v>
                </c:pt>
                <c:pt idx="105">
                  <c:v>8882.2945310897267</c:v>
                </c:pt>
                <c:pt idx="106">
                  <c:v>9116.9269395156589</c:v>
                </c:pt>
                <c:pt idx="107">
                  <c:v>9362.7273186155708</c:v>
                </c:pt>
                <c:pt idx="108">
                  <c:v>9621.2929110161258</c:v>
                </c:pt>
                <c:pt idx="109">
                  <c:v>9891.9518946006774</c:v>
                </c:pt>
                <c:pt idx="110">
                  <c:v>10178.874559999058</c:v>
                </c:pt>
                <c:pt idx="111">
                  <c:v>10484.024430436823</c:v>
                </c:pt>
                <c:pt idx="112">
                  <c:v>10807.288145372884</c:v>
                </c:pt>
                <c:pt idx="113">
                  <c:v>11154.936012711427</c:v>
                </c:pt>
                <c:pt idx="114">
                  <c:v>11528.380447293048</c:v>
                </c:pt>
                <c:pt idx="115">
                  <c:v>11931.923424713439</c:v>
                </c:pt>
                <c:pt idx="116">
                  <c:v>12370.105887981754</c:v>
                </c:pt>
                <c:pt idx="117">
                  <c:v>12849.962123388275</c:v>
                </c:pt>
                <c:pt idx="118">
                  <c:v>13378.513688493729</c:v>
                </c:pt>
                <c:pt idx="119">
                  <c:v>13972.205984727325</c:v>
                </c:pt>
                <c:pt idx="120">
                  <c:v>14644.574943568085</c:v>
                </c:pt>
                <c:pt idx="121">
                  <c:v>15421.683441530782</c:v>
                </c:pt>
                <c:pt idx="122">
                  <c:v>16337.918908666625</c:v>
                </c:pt>
                <c:pt idx="123">
                  <c:v>17461.95016351025</c:v>
                </c:pt>
                <c:pt idx="124">
                  <c:v>18907.040190619737</c:v>
                </c:pt>
                <c:pt idx="125">
                  <c:v>20950.690889107656</c:v>
                </c:pt>
                <c:pt idx="126">
                  <c:v>24438.50890962009</c:v>
                </c:pt>
                <c:pt idx="127">
                  <c:v>0</c:v>
                </c:pt>
              </c:numCache>
            </c:numRef>
          </c:yVal>
          <c:smooth val="0"/>
        </c:ser>
        <c:ser>
          <c:idx val="10"/>
          <c:order val="1"/>
          <c:tx>
            <c:v>B929 Filter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b929_2!$K$9:$K$205</c:f>
                <c:numCache>
                  <c:formatCode>General</c:formatCode>
                  <c:ptCount val="197"/>
                  <c:pt idx="0">
                    <c:v>89.748743405506943</c:v>
                  </c:pt>
                  <c:pt idx="1">
                    <c:v>114.13054186757287</c:v>
                  </c:pt>
                  <c:pt idx="2">
                    <c:v>143.80159901333019</c:v>
                  </c:pt>
                  <c:pt idx="3">
                    <c:v>177.75608224398465</c:v>
                  </c:pt>
                  <c:pt idx="4">
                    <c:v>206.10067057152611</c:v>
                  </c:pt>
                  <c:pt idx="5">
                    <c:v>234.31114067489096</c:v>
                  </c:pt>
                  <c:pt idx="6">
                    <c:v>259.22967725045055</c:v>
                  </c:pt>
                  <c:pt idx="7">
                    <c:v>293.32640961059144</c:v>
                  </c:pt>
                  <c:pt idx="8">
                    <c:v>318.70007134833457</c:v>
                  </c:pt>
                  <c:pt idx="9">
                    <c:v>350.58144084131408</c:v>
                  </c:pt>
                  <c:pt idx="10">
                    <c:v>390.2894443377217</c:v>
                  </c:pt>
                  <c:pt idx="11">
                    <c:v>414.05979726342122</c:v>
                  </c:pt>
                  <c:pt idx="12">
                    <c:v>442.82805255302532</c:v>
                  </c:pt>
                  <c:pt idx="13">
                    <c:v>476.93299646181077</c:v>
                  </c:pt>
                  <c:pt idx="14">
                    <c:v>515.66380944487241</c:v>
                  </c:pt>
                  <c:pt idx="15">
                    <c:v>531.82695314247155</c:v>
                  </c:pt>
                  <c:pt idx="16">
                    <c:v>579.93462315838508</c:v>
                  </c:pt>
                  <c:pt idx="17">
                    <c:v>602.35274412582919</c:v>
                  </c:pt>
                  <c:pt idx="18">
                    <c:v>627.59832578512885</c:v>
                  </c:pt>
                  <c:pt idx="19">
                    <c:v>690.90782536179915</c:v>
                  </c:pt>
                  <c:pt idx="20">
                    <c:v>723.79039648924675</c:v>
                  </c:pt>
                  <c:pt idx="21">
                    <c:v>759.82770897344062</c:v>
                  </c:pt>
                  <c:pt idx="22">
                    <c:v>759.54139543328802</c:v>
                  </c:pt>
                  <c:pt idx="23">
                    <c:v>800.5317381336547</c:v>
                  </c:pt>
                  <c:pt idx="24">
                    <c:v>845.18252859434438</c:v>
                  </c:pt>
                  <c:pt idx="25">
                    <c:v>893.04729806610112</c:v>
                  </c:pt>
                  <c:pt idx="26">
                    <c:v>900.0691653572369</c:v>
                  </c:pt>
                  <c:pt idx="27">
                    <c:v>953.60887776226366</c:v>
                  </c:pt>
                  <c:pt idx="28">
                    <c:v>1012.3325886736945</c:v>
                  </c:pt>
                  <c:pt idx="29">
                    <c:v>1022.7072950577483</c:v>
                  </c:pt>
                  <c:pt idx="30">
                    <c:v>1087.6035377129108</c:v>
                  </c:pt>
                  <c:pt idx="31">
                    <c:v>1101.1372255164936</c:v>
                  </c:pt>
                  <c:pt idx="32">
                    <c:v>1174.0644644890356</c:v>
                  </c:pt>
                  <c:pt idx="33">
                    <c:v>1190.8703167050428</c:v>
                  </c:pt>
                  <c:pt idx="34">
                    <c:v>1209.0666491145371</c:v>
                  </c:pt>
                  <c:pt idx="35">
                    <c:v>1291.814545617417</c:v>
                  </c:pt>
                  <c:pt idx="36">
                    <c:v>1312.6798248896405</c:v>
                  </c:pt>
                  <c:pt idx="37">
                    <c:v>1335.82932215045</c:v>
                  </c:pt>
                  <c:pt idx="38">
                    <c:v>1361.0936753449791</c:v>
                  </c:pt>
                  <c:pt idx="39">
                    <c:v>1456.667670669849</c:v>
                  </c:pt>
                  <c:pt idx="40">
                    <c:v>1484.8702131903242</c:v>
                  </c:pt>
                  <c:pt idx="41">
                    <c:v>1514.2533978738695</c:v>
                  </c:pt>
                  <c:pt idx="42">
                    <c:v>1545.3879897270488</c:v>
                  </c:pt>
                  <c:pt idx="43">
                    <c:v>1578.1776184612404</c:v>
                  </c:pt>
                  <c:pt idx="44">
                    <c:v>1694.0602278056931</c:v>
                  </c:pt>
                  <c:pt idx="45">
                    <c:v>1730.4776226257388</c:v>
                  </c:pt>
                  <c:pt idx="46">
                    <c:v>1769.1009151624833</c:v>
                  </c:pt>
                  <c:pt idx="47">
                    <c:v>1808.5200973513599</c:v>
                  </c:pt>
                  <c:pt idx="48">
                    <c:v>1850.0275652688135</c:v>
                  </c:pt>
                  <c:pt idx="49">
                    <c:v>1893.5637810009368</c:v>
                  </c:pt>
                  <c:pt idx="50">
                    <c:v>1938.4292408260617</c:v>
                  </c:pt>
                  <c:pt idx="51">
                    <c:v>1984.5933818515402</c:v>
                  </c:pt>
                  <c:pt idx="52">
                    <c:v>2033.3214608352771</c:v>
                  </c:pt>
                  <c:pt idx="53">
                    <c:v>2083.2898843480239</c:v>
                  </c:pt>
                  <c:pt idx="54">
                    <c:v>2135.1241059946083</c:v>
                  </c:pt>
                  <c:pt idx="55">
                    <c:v>2188.8057906518675</c:v>
                  </c:pt>
                  <c:pt idx="56">
                    <c:v>2244.3201087435482</c:v>
                  </c:pt>
                  <c:pt idx="57">
                    <c:v>2301.6545199041439</c:v>
                  </c:pt>
                  <c:pt idx="58">
                    <c:v>2360.7976633758358</c:v>
                  </c:pt>
                  <c:pt idx="59">
                    <c:v>2422.3996443366182</c:v>
                  </c:pt>
                  <c:pt idx="60">
                    <c:v>2486.4634796988016</c:v>
                  </c:pt>
                  <c:pt idx="61">
                    <c:v>2552.3210478220371</c:v>
                  </c:pt>
                  <c:pt idx="62">
                    <c:v>2619.9580884750458</c:v>
                  </c:pt>
                  <c:pt idx="63">
                    <c:v>2690.7273595660854</c:v>
                  </c:pt>
                  <c:pt idx="64">
                    <c:v>2763.9560380400867</c:v>
                  </c:pt>
                  <c:pt idx="65">
                    <c:v>2838.9395966809416</c:v>
                  </c:pt>
                  <c:pt idx="66">
                    <c:v>2917.0627035755042</c:v>
                  </c:pt>
                  <c:pt idx="67">
                    <c:v>2848.8311716013927</c:v>
                  </c:pt>
                  <c:pt idx="68">
                    <c:v>2926.4217891903618</c:v>
                  </c:pt>
                  <c:pt idx="69">
                    <c:v>3006.9486672518983</c:v>
                  </c:pt>
                  <c:pt idx="70">
                    <c:v>3089.766039484256</c:v>
                  </c:pt>
                  <c:pt idx="71">
                    <c:v>3175.514224978323</c:v>
                  </c:pt>
                  <c:pt idx="72">
                    <c:v>3264.1873126017208</c:v>
                  </c:pt>
                  <c:pt idx="73">
                    <c:v>3355.7694018793659</c:v>
                  </c:pt>
                  <c:pt idx="74">
                    <c:v>3450.93229928649</c:v>
                  </c:pt>
                  <c:pt idx="75">
                    <c:v>3548.2501499546893</c:v>
                  </c:pt>
                  <c:pt idx="76">
                    <c:v>3467.1893547915301</c:v>
                  </c:pt>
                  <c:pt idx="77">
                    <c:v>3753.3853399321192</c:v>
                  </c:pt>
                  <c:pt idx="78">
                    <c:v>3663.5732233913895</c:v>
                  </c:pt>
                  <c:pt idx="79">
                    <c:v>3765.9991678079505</c:v>
                  </c:pt>
                  <c:pt idx="80">
                    <c:v>3872.2794092389681</c:v>
                  </c:pt>
                  <c:pt idx="81">
                    <c:v>3981.0015564777736</c:v>
                  </c:pt>
                  <c:pt idx="82">
                    <c:v>4093.4394888519437</c:v>
                  </c:pt>
                  <c:pt idx="83">
                    <c:v>4209.5158495900059</c:v>
                  </c:pt>
                  <c:pt idx="84">
                    <c:v>4328.4133184345974</c:v>
                  </c:pt>
                  <c:pt idx="85">
                    <c:v>4450.7086000732388</c:v>
                  </c:pt>
                  <c:pt idx="86">
                    <c:v>4576.9937969142829</c:v>
                  </c:pt>
                  <c:pt idx="87">
                    <c:v>4705.634275548915</c:v>
                  </c:pt>
                  <c:pt idx="88">
                    <c:v>4586.8354542030556</c:v>
                  </c:pt>
                  <c:pt idx="89">
                    <c:v>4713.0874107127092</c:v>
                  </c:pt>
                  <c:pt idx="90">
                    <c:v>4842.5873347500165</c:v>
                  </c:pt>
                  <c:pt idx="91">
                    <c:v>5254.4807999858076</c:v>
                  </c:pt>
                  <c:pt idx="92">
                    <c:v>5110.4387054625586</c:v>
                  </c:pt>
                  <c:pt idx="93">
                    <c:v>5248.2638164681466</c:v>
                  </c:pt>
                  <c:pt idx="94">
                    <c:v>5388.9980005177613</c:v>
                  </c:pt>
                  <c:pt idx="95">
                    <c:v>5531.5896701372649</c:v>
                  </c:pt>
                  <c:pt idx="96">
                    <c:v>5677.1045600357229</c:v>
                  </c:pt>
                  <c:pt idx="97">
                    <c:v>5824.4175411587084</c:v>
                  </c:pt>
                  <c:pt idx="98">
                    <c:v>5973.8088131615859</c:v>
                  </c:pt>
                  <c:pt idx="99">
                    <c:v>6124.7933433920907</c:v>
                  </c:pt>
                  <c:pt idx="100">
                    <c:v>6276.1103415520347</c:v>
                  </c:pt>
                  <c:pt idx="101">
                    <c:v>6429.3815657613377</c:v>
                  </c:pt>
                  <c:pt idx="102">
                    <c:v>6581.8026215388345</c:v>
                  </c:pt>
                  <c:pt idx="103">
                    <c:v>7122.4484346895351</c:v>
                  </c:pt>
                  <c:pt idx="104">
                    <c:v>7281.9011320002746</c:v>
                  </c:pt>
                  <c:pt idx="105">
                    <c:v>7439.5201449339293</c:v>
                  </c:pt>
                  <c:pt idx="106">
                    <c:v>7593.5573775508228</c:v>
                  </c:pt>
                  <c:pt idx="107">
                    <c:v>7745.3616104244056</c:v>
                  </c:pt>
                  <c:pt idx="108">
                    <c:v>8358.0854952422342</c:v>
                  </c:pt>
                  <c:pt idx="109">
                    <c:v>8502.4774595039908</c:v>
                  </c:pt>
                  <c:pt idx="110">
                    <c:v>8639.1739917837749</c:v>
                  </c:pt>
                  <c:pt idx="111">
                    <c:v>9291.6791109198657</c:v>
                  </c:pt>
                  <c:pt idx="112">
                    <c:v>9986.6091326091555</c:v>
                  </c:pt>
                  <c:pt idx="113">
                    <c:v>10083.670493835329</c:v>
                  </c:pt>
                  <c:pt idx="114">
                    <c:v>10789.33389627396</c:v>
                  </c:pt>
                  <c:pt idx="115">
                    <c:v>10834.231133747673</c:v>
                  </c:pt>
                  <c:pt idx="116">
                    <c:v>11516.76919505948</c:v>
                  </c:pt>
                  <c:pt idx="117">
                    <c:v>12191.285891042531</c:v>
                  </c:pt>
                  <c:pt idx="118">
                    <c:v>13656.369050637035</c:v>
                  </c:pt>
                  <c:pt idx="119">
                    <c:v>15200.858408830161</c:v>
                  </c:pt>
                  <c:pt idx="120">
                    <c:v>15735.995441906576</c:v>
                  </c:pt>
                  <c:pt idx="121">
                    <c:v>18225.541622161676</c:v>
                  </c:pt>
                  <c:pt idx="122">
                    <c:v>22003.58835196562</c:v>
                  </c:pt>
                  <c:pt idx="123">
                    <c:v>27227.865211969118</c:v>
                  </c:pt>
                  <c:pt idx="124">
                    <c:v>41642.594202711298</c:v>
                  </c:pt>
                  <c:pt idx="125">
                    <c:v>0</c:v>
                  </c:pt>
                </c:numCache>
              </c:numRef>
            </c:plus>
            <c:minus>
              <c:numRef>
                <c:f>b929_2!$J$9:$J$205</c:f>
                <c:numCache>
                  <c:formatCode>General</c:formatCode>
                  <c:ptCount val="197"/>
                  <c:pt idx="0">
                    <c:v>98.888984546946389</c:v>
                  </c:pt>
                  <c:pt idx="1">
                    <c:v>112.33629258338513</c:v>
                  </c:pt>
                  <c:pt idx="2">
                    <c:v>134.24628524722607</c:v>
                  </c:pt>
                  <c:pt idx="3">
                    <c:v>157.36075658259188</c:v>
                  </c:pt>
                  <c:pt idx="4">
                    <c:v>179.93362324835869</c:v>
                  </c:pt>
                  <c:pt idx="5">
                    <c:v>206.43238603597968</c:v>
                  </c:pt>
                  <c:pt idx="6">
                    <c:v>226.36397768444274</c:v>
                  </c:pt>
                  <c:pt idx="7">
                    <c:v>255.1115651506521</c:v>
                  </c:pt>
                  <c:pt idx="8">
                    <c:v>280.42555208323256</c:v>
                  </c:pt>
                  <c:pt idx="9">
                    <c:v>310.32757664270207</c:v>
                  </c:pt>
                  <c:pt idx="10">
                    <c:v>336.98991007212999</c:v>
                  </c:pt>
                  <c:pt idx="11">
                    <c:v>371.91818139896071</c:v>
                  </c:pt>
                  <c:pt idx="12">
                    <c:v>404.68224988274545</c:v>
                  </c:pt>
                  <c:pt idx="13">
                    <c:v>435.51806697282967</c:v>
                  </c:pt>
                  <c:pt idx="14">
                    <c:v>463.92148811968718</c:v>
                  </c:pt>
                  <c:pt idx="15">
                    <c:v>490.127247961043</c:v>
                  </c:pt>
                  <c:pt idx="16">
                    <c:v>529.86270091778499</c:v>
                  </c:pt>
                  <c:pt idx="17">
                    <c:v>550.93146965865128</c:v>
                  </c:pt>
                  <c:pt idx="18">
                    <c:v>587.81649226553975</c:v>
                  </c:pt>
                  <c:pt idx="19">
                    <c:v>623.61068789646686</c:v>
                  </c:pt>
                  <c:pt idx="20">
                    <c:v>658.15052993438724</c:v>
                  </c:pt>
                  <c:pt idx="21">
                    <c:v>691.3713025454623</c:v>
                  </c:pt>
                  <c:pt idx="22">
                    <c:v>723.28135199778956</c:v>
                  </c:pt>
                  <c:pt idx="23">
                    <c:v>753.94508915815322</c:v>
                  </c:pt>
                  <c:pt idx="24">
                    <c:v>782.50754539984621</c:v>
                  </c:pt>
                  <c:pt idx="25">
                    <c:v>836.21851424544275</c:v>
                  </c:pt>
                  <c:pt idx="26">
                    <c:v>862.23630298973603</c:v>
                  </c:pt>
                  <c:pt idx="27">
                    <c:v>887.04114525999933</c:v>
                  </c:pt>
                  <c:pt idx="28">
                    <c:v>940.08933946377886</c:v>
                  </c:pt>
                  <c:pt idx="29">
                    <c:v>961.61606955192713</c:v>
                  </c:pt>
                  <c:pt idx="30">
                    <c:v>1014.0586543915892</c:v>
                  </c:pt>
                  <c:pt idx="31">
                    <c:v>1032.7047896341817</c:v>
                  </c:pt>
                  <c:pt idx="32">
                    <c:v>1084.7061503523569</c:v>
                  </c:pt>
                  <c:pt idx="33">
                    <c:v>1100.5386622858405</c:v>
                  </c:pt>
                  <c:pt idx="34">
                    <c:v>1150.8625529951564</c:v>
                  </c:pt>
                  <c:pt idx="35">
                    <c:v>1202.4183882174821</c:v>
                  </c:pt>
                  <c:pt idx="36">
                    <c:v>1254.0111074352383</c:v>
                  </c:pt>
                  <c:pt idx="37">
                    <c:v>1263.5611709348029</c:v>
                  </c:pt>
                  <c:pt idx="38">
                    <c:v>1313.7932225013697</c:v>
                  </c:pt>
                  <c:pt idx="39">
                    <c:v>1364.4659170982573</c:v>
                  </c:pt>
                  <c:pt idx="40">
                    <c:v>1414.95252056298</c:v>
                  </c:pt>
                  <c:pt idx="41">
                    <c:v>1466.3127729223809</c:v>
                  </c:pt>
                  <c:pt idx="42">
                    <c:v>1467.4164583092092</c:v>
                  </c:pt>
                  <c:pt idx="43">
                    <c:v>1516.5252275888586</c:v>
                  </c:pt>
                  <c:pt idx="44">
                    <c:v>1565.427707201251</c:v>
                  </c:pt>
                  <c:pt idx="45">
                    <c:v>1615.1702567087943</c:v>
                  </c:pt>
                  <c:pt idx="46">
                    <c:v>1664.6838196590038</c:v>
                  </c:pt>
                  <c:pt idx="47">
                    <c:v>1713.9545825019288</c:v>
                  </c:pt>
                  <c:pt idx="48">
                    <c:v>1763.543132881272</c:v>
                  </c:pt>
                  <c:pt idx="49">
                    <c:v>1812.9069009138279</c:v>
                  </c:pt>
                  <c:pt idx="50">
                    <c:v>1862.0625548823441</c:v>
                  </c:pt>
                  <c:pt idx="51">
                    <c:v>1911.6063772797927</c:v>
                  </c:pt>
                  <c:pt idx="52">
                    <c:v>1961.0027967139724</c:v>
                  </c:pt>
                  <c:pt idx="53">
                    <c:v>2010.2885735503442</c:v>
                  </c:pt>
                  <c:pt idx="54">
                    <c:v>2059.5065373115081</c:v>
                  </c:pt>
                  <c:pt idx="55">
                    <c:v>2108.7048164519547</c:v>
                  </c:pt>
                  <c:pt idx="56">
                    <c:v>2157.9361865619749</c:v>
                  </c:pt>
                  <c:pt idx="57">
                    <c:v>2206.6903947507449</c:v>
                  </c:pt>
                  <c:pt idx="58">
                    <c:v>2256.1651266394597</c:v>
                  </c:pt>
                  <c:pt idx="59">
                    <c:v>2305.2943211563324</c:v>
                  </c:pt>
                  <c:pt idx="60">
                    <c:v>2354.1576669189217</c:v>
                  </c:pt>
                  <c:pt idx="61">
                    <c:v>2403.3906081265959</c:v>
                  </c:pt>
                  <c:pt idx="62">
                    <c:v>2539.9916655225124</c:v>
                  </c:pt>
                  <c:pt idx="63">
                    <c:v>2502.1840098332123</c:v>
                  </c:pt>
                  <c:pt idx="64">
                    <c:v>2641.5176707657865</c:v>
                  </c:pt>
                  <c:pt idx="65">
                    <c:v>2692.5850743170467</c:v>
                  </c:pt>
                  <c:pt idx="66">
                    <c:v>2743.7894181334664</c:v>
                  </c:pt>
                  <c:pt idx="67">
                    <c:v>2795.2408332494642</c:v>
                  </c:pt>
                  <c:pt idx="68">
                    <c:v>2847.0524516705918</c:v>
                  </c:pt>
                  <c:pt idx="69">
                    <c:v>2899.3400477080745</c:v>
                  </c:pt>
                  <c:pt idx="70">
                    <c:v>2952.2217385694289</c:v>
                  </c:pt>
                  <c:pt idx="71">
                    <c:v>3113.2325093246818</c:v>
                  </c:pt>
                  <c:pt idx="72">
                    <c:v>3167.8625296266368</c:v>
                  </c:pt>
                  <c:pt idx="73">
                    <c:v>3222.7694871712179</c:v>
                  </c:pt>
                  <c:pt idx="74">
                    <c:v>3278.7205773685055</c:v>
                  </c:pt>
                  <c:pt idx="75">
                    <c:v>3335.8548374329544</c:v>
                  </c:pt>
                  <c:pt idx="76">
                    <c:v>3393.1412432041316</c:v>
                  </c:pt>
                  <c:pt idx="77">
                    <c:v>3451.3574060940141</c:v>
                  </c:pt>
                  <c:pt idx="78">
                    <c:v>3638.1858580574481</c:v>
                  </c:pt>
                  <c:pt idx="79">
                    <c:v>3700.4044485105187</c:v>
                  </c:pt>
                  <c:pt idx="80">
                    <c:v>3763.3479133309256</c:v>
                  </c:pt>
                  <c:pt idx="81">
                    <c:v>3827.8597422042321</c:v>
                  </c:pt>
                  <c:pt idx="82">
                    <c:v>3893.5426738847236</c:v>
                  </c:pt>
                  <c:pt idx="83">
                    <c:v>3961.2348297742601</c:v>
                  </c:pt>
                  <c:pt idx="84">
                    <c:v>4179.0698018713083</c:v>
                  </c:pt>
                  <c:pt idx="85">
                    <c:v>4251.9861630365567</c:v>
                  </c:pt>
                  <c:pt idx="86">
                    <c:v>4326.9864112469177</c:v>
                  </c:pt>
                  <c:pt idx="87">
                    <c:v>4404.3703327893445</c:v>
                  </c:pt>
                  <c:pt idx="88">
                    <c:v>4483.8240066586495</c:v>
                  </c:pt>
                  <c:pt idx="89">
                    <c:v>4566.9420850223578</c:v>
                  </c:pt>
                  <c:pt idx="90">
                    <c:v>4652.825413375168</c:v>
                  </c:pt>
                  <c:pt idx="91">
                    <c:v>4741.8673055793679</c:v>
                  </c:pt>
                  <c:pt idx="92">
                    <c:v>5014.637462057598</c:v>
                  </c:pt>
                  <c:pt idx="93">
                    <c:v>5114.7934406344639</c:v>
                  </c:pt>
                  <c:pt idx="94">
                    <c:v>5218.8671535910471</c:v>
                  </c:pt>
                  <c:pt idx="95">
                    <c:v>5328.7582798624098</c:v>
                  </c:pt>
                  <c:pt idx="96">
                    <c:v>5443.7745371648589</c:v>
                  </c:pt>
                  <c:pt idx="97">
                    <c:v>5564.6182126064978</c:v>
                  </c:pt>
                  <c:pt idx="98">
                    <c:v>5692.7159544127471</c:v>
                  </c:pt>
                  <c:pt idx="99">
                    <c:v>5828.28379279214</c:v>
                  </c:pt>
                  <c:pt idx="100">
                    <c:v>5971.6534927444645</c:v>
                  </c:pt>
                  <c:pt idx="101">
                    <c:v>6125.2345081939229</c:v>
                  </c:pt>
                  <c:pt idx="102">
                    <c:v>6289.0041881495008</c:v>
                  </c:pt>
                  <c:pt idx="103">
                    <c:v>6464.429601747609</c:v>
                  </c:pt>
                  <c:pt idx="104">
                    <c:v>6653.2159109844588</c:v>
                  </c:pt>
                  <c:pt idx="105">
                    <c:v>6857.3631294452071</c:v>
                  </c:pt>
                  <c:pt idx="106">
                    <c:v>7079.2382710139464</c:v>
                  </c:pt>
                  <c:pt idx="107">
                    <c:v>7320.9843786430974</c:v>
                  </c:pt>
                  <c:pt idx="108">
                    <c:v>7586.6663451434606</c:v>
                  </c:pt>
                  <c:pt idx="109">
                    <c:v>7879.0002291805731</c:v>
                  </c:pt>
                  <c:pt idx="110">
                    <c:v>8203.6862533707954</c:v>
                  </c:pt>
                  <c:pt idx="111">
                    <c:v>8566.1987642519307</c:v>
                  </c:pt>
                  <c:pt idx="112">
                    <c:v>8637.9220710691934</c:v>
                  </c:pt>
                  <c:pt idx="113">
                    <c:v>9081.7840410070457</c:v>
                  </c:pt>
                  <c:pt idx="114">
                    <c:v>9592.6891200242499</c:v>
                  </c:pt>
                  <c:pt idx="115">
                    <c:v>9800.5329698836522</c:v>
                  </c:pt>
                  <c:pt idx="116">
                    <c:v>10469.006800939595</c:v>
                  </c:pt>
                  <c:pt idx="117">
                    <c:v>11268.479359303945</c:v>
                  </c:pt>
                  <c:pt idx="118">
                    <c:v>11780.350000058059</c:v>
                  </c:pt>
                  <c:pt idx="119">
                    <c:v>12464.382116224666</c:v>
                  </c:pt>
                  <c:pt idx="120">
                    <c:v>13399.314803155208</c:v>
                  </c:pt>
                  <c:pt idx="121">
                    <c:v>14728.238682630659</c:v>
                  </c:pt>
                  <c:pt idx="122">
                    <c:v>16116.329232854619</c:v>
                  </c:pt>
                  <c:pt idx="123">
                    <c:v>18684.295820618583</c:v>
                  </c:pt>
                  <c:pt idx="124">
                    <c:v>22869.716548557659</c:v>
                  </c:pt>
                  <c:pt idx="12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errBars>
          <c:xVal>
            <c:numRef>
              <c:f>b929_2!$A$9:$A$205</c:f>
              <c:numCache>
                <c:formatCode>General</c:formatCode>
                <c:ptCount val="197"/>
                <c:pt idx="0">
                  <c:v>-9.6</c:v>
                </c:pt>
                <c:pt idx="1">
                  <c:v>-13.05</c:v>
                </c:pt>
                <c:pt idx="2">
                  <c:v>-13.05</c:v>
                </c:pt>
                <c:pt idx="3">
                  <c:v>-13.67</c:v>
                </c:pt>
                <c:pt idx="4">
                  <c:v>-14.01</c:v>
                </c:pt>
                <c:pt idx="5">
                  <c:v>-14.1</c:v>
                </c:pt>
                <c:pt idx="6">
                  <c:v>-14.64</c:v>
                </c:pt>
                <c:pt idx="7">
                  <c:v>-14.65</c:v>
                </c:pt>
                <c:pt idx="8">
                  <c:v>-15.04</c:v>
                </c:pt>
                <c:pt idx="9">
                  <c:v>-15.11</c:v>
                </c:pt>
                <c:pt idx="10">
                  <c:v>-15.13</c:v>
                </c:pt>
                <c:pt idx="11">
                  <c:v>-15.16</c:v>
                </c:pt>
                <c:pt idx="12">
                  <c:v>-15.29</c:v>
                </c:pt>
                <c:pt idx="13">
                  <c:v>-15.37</c:v>
                </c:pt>
                <c:pt idx="14">
                  <c:v>-15.49</c:v>
                </c:pt>
                <c:pt idx="15">
                  <c:v>-15.51</c:v>
                </c:pt>
                <c:pt idx="16">
                  <c:v>-15.88</c:v>
                </c:pt>
                <c:pt idx="17">
                  <c:v>-15.91</c:v>
                </c:pt>
                <c:pt idx="18">
                  <c:v>-15.91</c:v>
                </c:pt>
                <c:pt idx="19">
                  <c:v>-15.95</c:v>
                </c:pt>
                <c:pt idx="20">
                  <c:v>-15.95</c:v>
                </c:pt>
                <c:pt idx="21">
                  <c:v>-15.99</c:v>
                </c:pt>
                <c:pt idx="22">
                  <c:v>-16.16</c:v>
                </c:pt>
                <c:pt idx="23">
                  <c:v>-16.25</c:v>
                </c:pt>
                <c:pt idx="24">
                  <c:v>-16.25</c:v>
                </c:pt>
                <c:pt idx="25">
                  <c:v>-16.27</c:v>
                </c:pt>
                <c:pt idx="26">
                  <c:v>-16.37</c:v>
                </c:pt>
                <c:pt idx="27">
                  <c:v>-16.440000000000001</c:v>
                </c:pt>
                <c:pt idx="28">
                  <c:v>-16.52</c:v>
                </c:pt>
                <c:pt idx="29">
                  <c:v>-16.55</c:v>
                </c:pt>
                <c:pt idx="30">
                  <c:v>-16.55</c:v>
                </c:pt>
                <c:pt idx="31">
                  <c:v>-16.71</c:v>
                </c:pt>
                <c:pt idx="32">
                  <c:v>-16.73</c:v>
                </c:pt>
                <c:pt idx="33">
                  <c:v>-16.84</c:v>
                </c:pt>
                <c:pt idx="34">
                  <c:v>-16.920000000000002</c:v>
                </c:pt>
                <c:pt idx="35">
                  <c:v>-16.96</c:v>
                </c:pt>
                <c:pt idx="36">
                  <c:v>-16.98</c:v>
                </c:pt>
                <c:pt idx="37">
                  <c:v>-17</c:v>
                </c:pt>
                <c:pt idx="38">
                  <c:v>-17</c:v>
                </c:pt>
                <c:pt idx="39">
                  <c:v>-17.02</c:v>
                </c:pt>
                <c:pt idx="40">
                  <c:v>-17.02</c:v>
                </c:pt>
                <c:pt idx="41">
                  <c:v>-17.02</c:v>
                </c:pt>
                <c:pt idx="42">
                  <c:v>-17.04</c:v>
                </c:pt>
                <c:pt idx="43">
                  <c:v>-17.059999999999999</c:v>
                </c:pt>
                <c:pt idx="44">
                  <c:v>-17.11</c:v>
                </c:pt>
                <c:pt idx="45">
                  <c:v>-17.11</c:v>
                </c:pt>
                <c:pt idx="46">
                  <c:v>-17.2</c:v>
                </c:pt>
                <c:pt idx="47">
                  <c:v>-17.21</c:v>
                </c:pt>
                <c:pt idx="48">
                  <c:v>-17.23</c:v>
                </c:pt>
                <c:pt idx="49">
                  <c:v>-17.25</c:v>
                </c:pt>
                <c:pt idx="50">
                  <c:v>-17.25</c:v>
                </c:pt>
                <c:pt idx="51">
                  <c:v>-17.27</c:v>
                </c:pt>
                <c:pt idx="52">
                  <c:v>-17.29</c:v>
                </c:pt>
                <c:pt idx="53">
                  <c:v>-17.29</c:v>
                </c:pt>
                <c:pt idx="54">
                  <c:v>-17.38</c:v>
                </c:pt>
                <c:pt idx="55">
                  <c:v>-17.48</c:v>
                </c:pt>
                <c:pt idx="56">
                  <c:v>-17.5</c:v>
                </c:pt>
                <c:pt idx="57">
                  <c:v>-17.57</c:v>
                </c:pt>
                <c:pt idx="58">
                  <c:v>-17.600000000000001</c:v>
                </c:pt>
                <c:pt idx="59">
                  <c:v>-17.670000000000002</c:v>
                </c:pt>
                <c:pt idx="60">
                  <c:v>-17.670000000000002</c:v>
                </c:pt>
                <c:pt idx="61">
                  <c:v>-17.670000000000002</c:v>
                </c:pt>
                <c:pt idx="62">
                  <c:v>-17.71</c:v>
                </c:pt>
                <c:pt idx="63">
                  <c:v>-17.739999999999998</c:v>
                </c:pt>
                <c:pt idx="64">
                  <c:v>-17.739999999999998</c:v>
                </c:pt>
                <c:pt idx="65">
                  <c:v>-17.739999999999998</c:v>
                </c:pt>
                <c:pt idx="66">
                  <c:v>-17.77</c:v>
                </c:pt>
                <c:pt idx="67">
                  <c:v>-17.829999999999998</c:v>
                </c:pt>
                <c:pt idx="68">
                  <c:v>-17.829999999999998</c:v>
                </c:pt>
                <c:pt idx="69">
                  <c:v>-17.829999999999998</c:v>
                </c:pt>
                <c:pt idx="70">
                  <c:v>-17.829999999999998</c:v>
                </c:pt>
                <c:pt idx="71">
                  <c:v>-17.850000000000001</c:v>
                </c:pt>
                <c:pt idx="72">
                  <c:v>-17.98</c:v>
                </c:pt>
                <c:pt idx="73">
                  <c:v>-18</c:v>
                </c:pt>
                <c:pt idx="74">
                  <c:v>-18.03</c:v>
                </c:pt>
                <c:pt idx="75">
                  <c:v>-18.059999999999999</c:v>
                </c:pt>
                <c:pt idx="76">
                  <c:v>-18.16</c:v>
                </c:pt>
                <c:pt idx="77">
                  <c:v>-18.16</c:v>
                </c:pt>
                <c:pt idx="78">
                  <c:v>-18.16</c:v>
                </c:pt>
                <c:pt idx="79">
                  <c:v>-18.2</c:v>
                </c:pt>
                <c:pt idx="80">
                  <c:v>-18.239999999999998</c:v>
                </c:pt>
                <c:pt idx="81">
                  <c:v>-18.32</c:v>
                </c:pt>
                <c:pt idx="82">
                  <c:v>-18.350000000000001</c:v>
                </c:pt>
                <c:pt idx="83">
                  <c:v>-18.579999999999998</c:v>
                </c:pt>
                <c:pt idx="84">
                  <c:v>-18.66</c:v>
                </c:pt>
                <c:pt idx="85">
                  <c:v>-18.72</c:v>
                </c:pt>
                <c:pt idx="86">
                  <c:v>-18.75</c:v>
                </c:pt>
                <c:pt idx="87">
                  <c:v>-18.850000000000001</c:v>
                </c:pt>
                <c:pt idx="88">
                  <c:v>-18.920000000000002</c:v>
                </c:pt>
                <c:pt idx="89">
                  <c:v>-19.02</c:v>
                </c:pt>
                <c:pt idx="90">
                  <c:v>-19.04</c:v>
                </c:pt>
                <c:pt idx="91">
                  <c:v>-19.07</c:v>
                </c:pt>
                <c:pt idx="92">
                  <c:v>-19.149999999999999</c:v>
                </c:pt>
                <c:pt idx="93">
                  <c:v>-19.2</c:v>
                </c:pt>
                <c:pt idx="94">
                  <c:v>-19.27</c:v>
                </c:pt>
                <c:pt idx="95">
                  <c:v>-19.3</c:v>
                </c:pt>
                <c:pt idx="96">
                  <c:v>-19.36</c:v>
                </c:pt>
                <c:pt idx="97">
                  <c:v>-19.420000000000002</c:v>
                </c:pt>
                <c:pt idx="98">
                  <c:v>-19.45</c:v>
                </c:pt>
                <c:pt idx="99">
                  <c:v>-19.47</c:v>
                </c:pt>
                <c:pt idx="100">
                  <c:v>-19.510000000000002</c:v>
                </c:pt>
                <c:pt idx="101">
                  <c:v>-19.559999999999999</c:v>
                </c:pt>
                <c:pt idx="102">
                  <c:v>-19.600000000000001</c:v>
                </c:pt>
                <c:pt idx="103">
                  <c:v>-19.600000000000001</c:v>
                </c:pt>
                <c:pt idx="104">
                  <c:v>-19.75</c:v>
                </c:pt>
                <c:pt idx="105">
                  <c:v>-19.8</c:v>
                </c:pt>
                <c:pt idx="106">
                  <c:v>-19.97</c:v>
                </c:pt>
                <c:pt idx="107">
                  <c:v>-20.149999999999999</c:v>
                </c:pt>
                <c:pt idx="108">
                  <c:v>-20.2</c:v>
                </c:pt>
                <c:pt idx="109">
                  <c:v>-20.399999999999999</c:v>
                </c:pt>
                <c:pt idx="110">
                  <c:v>-20.45</c:v>
                </c:pt>
                <c:pt idx="111">
                  <c:v>-20.54</c:v>
                </c:pt>
                <c:pt idx="112">
                  <c:v>-20.77</c:v>
                </c:pt>
                <c:pt idx="113">
                  <c:v>-20.94</c:v>
                </c:pt>
                <c:pt idx="114">
                  <c:v>-21.49</c:v>
                </c:pt>
                <c:pt idx="115">
                  <c:v>-21.59</c:v>
                </c:pt>
                <c:pt idx="116">
                  <c:v>-21.83</c:v>
                </c:pt>
                <c:pt idx="117">
                  <c:v>-21.9</c:v>
                </c:pt>
                <c:pt idx="118">
                  <c:v>-22.15</c:v>
                </c:pt>
                <c:pt idx="119">
                  <c:v>-22.26</c:v>
                </c:pt>
                <c:pt idx="120">
                  <c:v>-22.26</c:v>
                </c:pt>
                <c:pt idx="121">
                  <c:v>-22.48</c:v>
                </c:pt>
                <c:pt idx="122">
                  <c:v>-22.6</c:v>
                </c:pt>
                <c:pt idx="123">
                  <c:v>-22.87</c:v>
                </c:pt>
                <c:pt idx="124">
                  <c:v>-23.07</c:v>
                </c:pt>
                <c:pt idx="125">
                  <c:v>-23.35</c:v>
                </c:pt>
              </c:numCache>
            </c:numRef>
          </c:xVal>
          <c:yVal>
            <c:numRef>
              <c:f>b929_2!$D$9:$D$205</c:f>
              <c:numCache>
                <c:formatCode>0.00E+00</c:formatCode>
                <c:ptCount val="197"/>
                <c:pt idx="0">
                  <c:v>197.06361863934819</c:v>
                </c:pt>
                <c:pt idx="1">
                  <c:v>285.82937522069136</c:v>
                </c:pt>
                <c:pt idx="2">
                  <c:v>389.17906251152493</c:v>
                </c:pt>
                <c:pt idx="3">
                  <c:v>488.52181232064584</c:v>
                </c:pt>
                <c:pt idx="4">
                  <c:v>590.41293312709638</c:v>
                </c:pt>
                <c:pt idx="5">
                  <c:v>695.4321260274869</c:v>
                </c:pt>
                <c:pt idx="6">
                  <c:v>796.15623272803646</c:v>
                </c:pt>
                <c:pt idx="7">
                  <c:v>903.74244192462186</c:v>
                </c:pt>
                <c:pt idx="8">
                  <c:v>1007.154902322064</c:v>
                </c:pt>
                <c:pt idx="9">
                  <c:v>1115.698146811164</c:v>
                </c:pt>
                <c:pt idx="10">
                  <c:v>1225.9111904729907</c:v>
                </c:pt>
                <c:pt idx="11">
                  <c:v>1336.9377849631501</c:v>
                </c:pt>
                <c:pt idx="12">
                  <c:v>1447.4003546242989</c:v>
                </c:pt>
                <c:pt idx="13">
                  <c:v>1559.5816445664905</c:v>
                </c:pt>
                <c:pt idx="14">
                  <c:v>1672.0730936541063</c:v>
                </c:pt>
                <c:pt idx="15">
                  <c:v>1787.2430794076588</c:v>
                </c:pt>
                <c:pt idx="16">
                  <c:v>1897.0787371749598</c:v>
                </c:pt>
                <c:pt idx="17">
                  <c:v>2014.1305906699474</c:v>
                </c:pt>
                <c:pt idx="18">
                  <c:v>2132.8627644788571</c:v>
                </c:pt>
                <c:pt idx="19">
                  <c:v>2251.9185197749389</c:v>
                </c:pt>
                <c:pt idx="20">
                  <c:v>2372.9015738724588</c:v>
                </c:pt>
                <c:pt idx="21">
                  <c:v>2494.2395535816995</c:v>
                </c:pt>
                <c:pt idx="22">
                  <c:v>2614.0158501661031</c:v>
                </c:pt>
                <c:pt idx="23">
                  <c:v>2736.5732194640195</c:v>
                </c:pt>
                <c:pt idx="24">
                  <c:v>2862.3241543205618</c:v>
                </c:pt>
                <c:pt idx="25">
                  <c:v>2988.8805524102613</c:v>
                </c:pt>
                <c:pt idx="26">
                  <c:v>3114.8811029221692</c:v>
                </c:pt>
                <c:pt idx="27">
                  <c:v>3242.8176704010716</c:v>
                </c:pt>
                <c:pt idx="28">
                  <c:v>3371.796676909476</c:v>
                </c:pt>
                <c:pt idx="29">
                  <c:v>3503.3246515890269</c:v>
                </c:pt>
                <c:pt idx="30">
                  <c:v>3636.9763088541299</c:v>
                </c:pt>
                <c:pt idx="31">
                  <c:v>3767.964446303552</c:v>
                </c:pt>
                <c:pt idx="32">
                  <c:v>3903.948488372333</c:v>
                </c:pt>
                <c:pt idx="33">
                  <c:v>4038.9698803745769</c:v>
                </c:pt>
                <c:pt idx="34">
                  <c:v>4176.2326581424495</c:v>
                </c:pt>
                <c:pt idx="35">
                  <c:v>4316.128231616326</c:v>
                </c:pt>
                <c:pt idx="36">
                  <c:v>4458.1635895999434</c:v>
                </c:pt>
                <c:pt idx="37">
                  <c:v>4601.8062283185709</c:v>
                </c:pt>
                <c:pt idx="38">
                  <c:v>4747.6777205462558</c:v>
                </c:pt>
                <c:pt idx="39">
                  <c:v>4894.6508572898856</c:v>
                </c:pt>
                <c:pt idx="40">
                  <c:v>5043.9346250741837</c:v>
                </c:pt>
                <c:pt idx="41">
                  <c:v>5194.9851056640528</c:v>
                </c:pt>
                <c:pt idx="42">
                  <c:v>5347.2556022715198</c:v>
                </c:pt>
                <c:pt idx="43">
                  <c:v>5501.3747094125965</c:v>
                </c:pt>
                <c:pt idx="44">
                  <c:v>5656.4833208899508</c:v>
                </c:pt>
                <c:pt idx="45">
                  <c:v>5815.0396038975223</c:v>
                </c:pt>
                <c:pt idx="46">
                  <c:v>5972.8170639870032</c:v>
                </c:pt>
                <c:pt idx="47">
                  <c:v>6135.0993508837246</c:v>
                </c:pt>
                <c:pt idx="48">
                  <c:v>6299.1625390980407</c:v>
                </c:pt>
                <c:pt idx="49">
                  <c:v>6465.3740709923886</c:v>
                </c:pt>
                <c:pt idx="50">
                  <c:v>6634.4310675856468</c:v>
                </c:pt>
                <c:pt idx="51">
                  <c:v>6805.117232614045</c:v>
                </c:pt>
                <c:pt idx="52">
                  <c:v>6978.1297907150411</c:v>
                </c:pt>
                <c:pt idx="53">
                  <c:v>7154.1824666522325</c:v>
                </c:pt>
                <c:pt idx="54">
                  <c:v>7329.7376046609961</c:v>
                </c:pt>
                <c:pt idx="55">
                  <c:v>7507.3810514286524</c:v>
                </c:pt>
                <c:pt idx="56">
                  <c:v>7690.3377194244313</c:v>
                </c:pt>
                <c:pt idx="57">
                  <c:v>7874.1963635452721</c:v>
                </c:pt>
                <c:pt idx="58">
                  <c:v>8062.2104593268232</c:v>
                </c:pt>
                <c:pt idx="59">
                  <c:v>8251.5821564712078</c:v>
                </c:pt>
                <c:pt idx="60">
                  <c:v>8446.4503178636369</c:v>
                </c:pt>
                <c:pt idx="61">
                  <c:v>8644.3398111777351</c:v>
                </c:pt>
                <c:pt idx="62">
                  <c:v>8843.8500739508872</c:v>
                </c:pt>
                <c:pt idx="63">
                  <c:v>9046.936210992435</c:v>
                </c:pt>
                <c:pt idx="64">
                  <c:v>9254.4792658231781</c:v>
                </c:pt>
                <c:pt idx="65">
                  <c:v>9465.4529393127887</c:v>
                </c:pt>
                <c:pt idx="66">
                  <c:v>9678.8240713487285</c:v>
                </c:pt>
                <c:pt idx="67">
                  <c:v>9894.6761659334916</c:v>
                </c:pt>
                <c:pt idx="68">
                  <c:v>10116.657702669863</c:v>
                </c:pt>
                <c:pt idx="69">
                  <c:v>10342.568319518372</c:v>
                </c:pt>
                <c:pt idx="70">
                  <c:v>10572.549616243028</c:v>
                </c:pt>
                <c:pt idx="71">
                  <c:v>10805.961425223464</c:v>
                </c:pt>
                <c:pt idx="72">
                  <c:v>11039.266859997611</c:v>
                </c:pt>
                <c:pt idx="73">
                  <c:v>11281.557126648568</c:v>
                </c:pt>
                <c:pt idx="74">
                  <c:v>11528.14037958964</c:v>
                </c:pt>
                <c:pt idx="75">
                  <c:v>11779.618003821897</c:v>
                </c:pt>
                <c:pt idx="76">
                  <c:v>12033.124506360893</c:v>
                </c:pt>
                <c:pt idx="77">
                  <c:v>12296.301183678466</c:v>
                </c:pt>
                <c:pt idx="78">
                  <c:v>12565.018827717957</c:v>
                </c:pt>
                <c:pt idx="79">
                  <c:v>12837.729967612528</c:v>
                </c:pt>
                <c:pt idx="80">
                  <c:v>13116.448458606041</c:v>
                </c:pt>
                <c:pt idx="81">
                  <c:v>13399.58006642108</c:v>
                </c:pt>
                <c:pt idx="82">
                  <c:v>13691.592856953845</c:v>
                </c:pt>
                <c:pt idx="83">
                  <c:v>13980.540255496713</c:v>
                </c:pt>
                <c:pt idx="84">
                  <c:v>14283.924153695127</c:v>
                </c:pt>
                <c:pt idx="85">
                  <c:v>14595.869678017498</c:v>
                </c:pt>
                <c:pt idx="86">
                  <c:v>14917.379302456733</c:v>
                </c:pt>
                <c:pt idx="87">
                  <c:v>15243.333094019505</c:v>
                </c:pt>
                <c:pt idx="88">
                  <c:v>15579.683201647194</c:v>
                </c:pt>
                <c:pt idx="89">
                  <c:v>15923.451438364757</c:v>
                </c:pt>
                <c:pt idx="90">
                  <c:v>16281.79934669015</c:v>
                </c:pt>
                <c:pt idx="91">
                  <c:v>16649.947052140433</c:v>
                </c:pt>
                <c:pt idx="92">
                  <c:v>17025.978568640108</c:v>
                </c:pt>
                <c:pt idx="93">
                  <c:v>17415.536770618073</c:v>
                </c:pt>
                <c:pt idx="94">
                  <c:v>17816.187402994437</c:v>
                </c:pt>
                <c:pt idx="95">
                  <c:v>18232.70654551034</c:v>
                </c:pt>
                <c:pt idx="96">
                  <c:v>18661.352152307849</c:v>
                </c:pt>
                <c:pt idx="97">
                  <c:v>19105.094397036311</c:v>
                </c:pt>
                <c:pt idx="98">
                  <c:v>19567.168086757989</c:v>
                </c:pt>
                <c:pt idx="99">
                  <c:v>20047.452409681198</c:v>
                </c:pt>
                <c:pt idx="100">
                  <c:v>20545.182064277404</c:v>
                </c:pt>
                <c:pt idx="101">
                  <c:v>21062.573870198565</c:v>
                </c:pt>
                <c:pt idx="102">
                  <c:v>21602.825049223549</c:v>
                </c:pt>
                <c:pt idx="103">
                  <c:v>22170.190305804754</c:v>
                </c:pt>
                <c:pt idx="104">
                  <c:v>22752.451242120271</c:v>
                </c:pt>
                <c:pt idx="105">
                  <c:v>23371.215142586483</c:v>
                </c:pt>
                <c:pt idx="106">
                  <c:v>24011.83722430492</c:v>
                </c:pt>
                <c:pt idx="107">
                  <c:v>24686.063582143946</c:v>
                </c:pt>
                <c:pt idx="108">
                  <c:v>25411.017702647354</c:v>
                </c:pt>
                <c:pt idx="109">
                  <c:v>26165.577318859327</c:v>
                </c:pt>
                <c:pt idx="110">
                  <c:v>26984.293450692247</c:v>
                </c:pt>
                <c:pt idx="111">
                  <c:v>27855.607719750114</c:v>
                </c:pt>
                <c:pt idx="112">
                  <c:v>28776.346931302036</c:v>
                </c:pt>
                <c:pt idx="113">
                  <c:v>29778.002781360377</c:v>
                </c:pt>
                <c:pt idx="114">
                  <c:v>30814.845478110787</c:v>
                </c:pt>
                <c:pt idx="115">
                  <c:v>32016.292666305377</c:v>
                </c:pt>
                <c:pt idx="116">
                  <c:v>33322.639019742906</c:v>
                </c:pt>
                <c:pt idx="117">
                  <c:v>34814.123219253037</c:v>
                </c:pt>
                <c:pt idx="118">
                  <c:v>36473.596726518488</c:v>
                </c:pt>
                <c:pt idx="119">
                  <c:v>38420.05152033404</c:v>
                </c:pt>
                <c:pt idx="120">
                  <c:v>40747.133977094913</c:v>
                </c:pt>
                <c:pt idx="121">
                  <c:v>43550.521696299023</c:v>
                </c:pt>
                <c:pt idx="122">
                  <c:v>47196.443835698017</c:v>
                </c:pt>
                <c:pt idx="123">
                  <c:v>52308.990328598033</c:v>
                </c:pt>
                <c:pt idx="124">
                  <c:v>61105.535224919557</c:v>
                </c:pt>
                <c:pt idx="125">
                  <c:v>0</c:v>
                </c:pt>
              </c:numCache>
            </c:numRef>
          </c:yVal>
          <c:smooth val="0"/>
        </c:ser>
        <c:ser>
          <c:idx val="0"/>
          <c:order val="2"/>
          <c:tx>
            <c:v>DeMott B929 Filters 1 and 2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DeMott!$J$10:$N$10</c:f>
              <c:numCache>
                <c:formatCode>General</c:formatCode>
                <c:ptCount val="5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0</c:v>
                </c:pt>
              </c:numCache>
            </c:numRef>
          </c:xVal>
          <c:yVal>
            <c:numRef>
              <c:f>DeMott!$J$35:$N$35</c:f>
              <c:numCache>
                <c:formatCode>General</c:formatCode>
                <c:ptCount val="5"/>
                <c:pt idx="0">
                  <c:v>388354751.35921764</c:v>
                </c:pt>
                <c:pt idx="1">
                  <c:v>3903678.1713108658</c:v>
                </c:pt>
                <c:pt idx="2">
                  <c:v>39239.131777928422</c:v>
                </c:pt>
                <c:pt idx="3">
                  <c:v>394.42530739376821</c:v>
                </c:pt>
                <c:pt idx="4">
                  <c:v>3.9646984034487653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225840"/>
        <c:axId val="428493344"/>
      </c:scatterChart>
      <c:valAx>
        <c:axId val="428225840"/>
        <c:scaling>
          <c:orientation val="minMax"/>
          <c:max val="-5"/>
          <c:min val="-2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47251313340809425"/>
              <c:y val="0.9358072177312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8493344"/>
        <c:crosses val="autoZero"/>
        <c:crossBetween val="midCat"/>
        <c:majorUnit val="5"/>
      </c:valAx>
      <c:valAx>
        <c:axId val="428493344"/>
        <c:scaling>
          <c:logBase val="10"/>
          <c:orientation val="minMax"/>
          <c:max val="10000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INP per standard</a:t>
                </a:r>
                <a:r>
                  <a:rPr lang="en-GB" sz="10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cubic metre of air</a:t>
                </a:r>
                <a:endParaRPr lang="en-GB" sz="105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891950336223282E-2"/>
              <c:y val="0.19897439108911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8225840"/>
        <c:crossesAt val="-35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5681507983698149"/>
          <c:y val="0.12156542609771404"/>
          <c:w val="0.18109310013072086"/>
          <c:h val="0.10588310274370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0749427598146"/>
          <c:y val="2.8534376775100703E-2"/>
          <c:w val="0.82547666648051976"/>
          <c:h val="0.838060726109427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5E92D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b929_2!$K$9:$K$105</c:f>
                <c:numCache>
                  <c:formatCode>General</c:formatCode>
                  <c:ptCount val="97"/>
                  <c:pt idx="0">
                    <c:v>89.748743405506943</c:v>
                  </c:pt>
                  <c:pt idx="1">
                    <c:v>114.13054186757287</c:v>
                  </c:pt>
                  <c:pt idx="2">
                    <c:v>143.80159901333019</c:v>
                  </c:pt>
                  <c:pt idx="3">
                    <c:v>177.75608224398465</c:v>
                  </c:pt>
                  <c:pt idx="4">
                    <c:v>206.10067057152611</c:v>
                  </c:pt>
                  <c:pt idx="5">
                    <c:v>234.31114067489096</c:v>
                  </c:pt>
                  <c:pt idx="6">
                    <c:v>259.22967725045055</c:v>
                  </c:pt>
                  <c:pt idx="7">
                    <c:v>293.32640961059144</c:v>
                  </c:pt>
                  <c:pt idx="8">
                    <c:v>318.70007134833457</c:v>
                  </c:pt>
                  <c:pt idx="9">
                    <c:v>350.58144084131408</c:v>
                  </c:pt>
                  <c:pt idx="10">
                    <c:v>390.2894443377217</c:v>
                  </c:pt>
                  <c:pt idx="11">
                    <c:v>414.05979726342122</c:v>
                  </c:pt>
                  <c:pt idx="12">
                    <c:v>442.82805255302532</c:v>
                  </c:pt>
                  <c:pt idx="13">
                    <c:v>476.93299646181077</c:v>
                  </c:pt>
                  <c:pt idx="14">
                    <c:v>515.66380944487241</c:v>
                  </c:pt>
                  <c:pt idx="15">
                    <c:v>531.82695314247155</c:v>
                  </c:pt>
                  <c:pt idx="16">
                    <c:v>579.93462315838508</c:v>
                  </c:pt>
                  <c:pt idx="17">
                    <c:v>602.35274412582919</c:v>
                  </c:pt>
                  <c:pt idx="18">
                    <c:v>627.59832578512885</c:v>
                  </c:pt>
                  <c:pt idx="19">
                    <c:v>690.90782536179915</c:v>
                  </c:pt>
                  <c:pt idx="20">
                    <c:v>723.79039648924675</c:v>
                  </c:pt>
                  <c:pt idx="21">
                    <c:v>759.82770897344062</c:v>
                  </c:pt>
                  <c:pt idx="22">
                    <c:v>759.54139543328802</c:v>
                  </c:pt>
                  <c:pt idx="23">
                    <c:v>800.5317381336547</c:v>
                  </c:pt>
                  <c:pt idx="24">
                    <c:v>845.18252859434438</c:v>
                  </c:pt>
                  <c:pt idx="25">
                    <c:v>893.04729806610112</c:v>
                  </c:pt>
                  <c:pt idx="26">
                    <c:v>900.0691653572369</c:v>
                  </c:pt>
                  <c:pt idx="27">
                    <c:v>953.60887776226366</c:v>
                  </c:pt>
                  <c:pt idx="28">
                    <c:v>1012.3325886736945</c:v>
                  </c:pt>
                  <c:pt idx="29">
                    <c:v>1022.7072950577483</c:v>
                  </c:pt>
                  <c:pt idx="30">
                    <c:v>1087.6035377129108</c:v>
                  </c:pt>
                  <c:pt idx="31">
                    <c:v>1101.1372255164936</c:v>
                  </c:pt>
                  <c:pt idx="32">
                    <c:v>1174.0644644890356</c:v>
                  </c:pt>
                  <c:pt idx="33">
                    <c:v>1190.8703167050428</c:v>
                  </c:pt>
                  <c:pt idx="34">
                    <c:v>1209.0666491145371</c:v>
                  </c:pt>
                  <c:pt idx="35">
                    <c:v>1291.814545617417</c:v>
                  </c:pt>
                  <c:pt idx="36">
                    <c:v>1312.6798248896405</c:v>
                  </c:pt>
                  <c:pt idx="37">
                    <c:v>1335.82932215045</c:v>
                  </c:pt>
                  <c:pt idx="38">
                    <c:v>1361.0936753449791</c:v>
                  </c:pt>
                  <c:pt idx="39">
                    <c:v>1456.667670669849</c:v>
                  </c:pt>
                  <c:pt idx="40">
                    <c:v>1484.8702131903242</c:v>
                  </c:pt>
                  <c:pt idx="41">
                    <c:v>1514.2533978738695</c:v>
                  </c:pt>
                  <c:pt idx="42">
                    <c:v>1545.3879897270488</c:v>
                  </c:pt>
                  <c:pt idx="43">
                    <c:v>1578.1776184612404</c:v>
                  </c:pt>
                  <c:pt idx="44">
                    <c:v>1694.0602278056931</c:v>
                  </c:pt>
                  <c:pt idx="45">
                    <c:v>1730.4776226257388</c:v>
                  </c:pt>
                  <c:pt idx="46">
                    <c:v>1769.1009151624833</c:v>
                  </c:pt>
                  <c:pt idx="47">
                    <c:v>1808.5200973513599</c:v>
                  </c:pt>
                  <c:pt idx="48">
                    <c:v>1850.0275652688135</c:v>
                  </c:pt>
                  <c:pt idx="49">
                    <c:v>1893.5637810009368</c:v>
                  </c:pt>
                  <c:pt idx="50">
                    <c:v>1938.4292408260617</c:v>
                  </c:pt>
                  <c:pt idx="51">
                    <c:v>1984.5933818515402</c:v>
                  </c:pt>
                  <c:pt idx="52">
                    <c:v>2033.3214608352771</c:v>
                  </c:pt>
                  <c:pt idx="53">
                    <c:v>2083.2898843480239</c:v>
                  </c:pt>
                  <c:pt idx="54">
                    <c:v>2135.1241059946083</c:v>
                  </c:pt>
                  <c:pt idx="55">
                    <c:v>2188.8057906518675</c:v>
                  </c:pt>
                  <c:pt idx="56">
                    <c:v>2244.3201087435482</c:v>
                  </c:pt>
                  <c:pt idx="57">
                    <c:v>2301.6545199041439</c:v>
                  </c:pt>
                  <c:pt idx="58">
                    <c:v>2360.7976633758358</c:v>
                  </c:pt>
                  <c:pt idx="59">
                    <c:v>2422.3996443366182</c:v>
                  </c:pt>
                  <c:pt idx="60">
                    <c:v>2486.4634796988016</c:v>
                  </c:pt>
                  <c:pt idx="61">
                    <c:v>2552.3210478220371</c:v>
                  </c:pt>
                  <c:pt idx="62">
                    <c:v>2619.9580884750458</c:v>
                  </c:pt>
                  <c:pt idx="63">
                    <c:v>2690.7273595660854</c:v>
                  </c:pt>
                  <c:pt idx="64">
                    <c:v>2763.9560380400867</c:v>
                  </c:pt>
                  <c:pt idx="65">
                    <c:v>2838.9395966809416</c:v>
                  </c:pt>
                  <c:pt idx="66">
                    <c:v>2917.0627035755042</c:v>
                  </c:pt>
                  <c:pt idx="67">
                    <c:v>2848.8311716013927</c:v>
                  </c:pt>
                  <c:pt idx="68">
                    <c:v>2926.4217891903618</c:v>
                  </c:pt>
                  <c:pt idx="69">
                    <c:v>3006.9486672518983</c:v>
                  </c:pt>
                  <c:pt idx="70">
                    <c:v>3089.766039484256</c:v>
                  </c:pt>
                  <c:pt idx="71">
                    <c:v>3175.514224978323</c:v>
                  </c:pt>
                  <c:pt idx="72">
                    <c:v>3264.1873126017208</c:v>
                  </c:pt>
                  <c:pt idx="73">
                    <c:v>3355.7694018793659</c:v>
                  </c:pt>
                  <c:pt idx="74">
                    <c:v>3450.93229928649</c:v>
                  </c:pt>
                  <c:pt idx="75">
                    <c:v>3548.2501499546893</c:v>
                  </c:pt>
                  <c:pt idx="76">
                    <c:v>3467.1893547915301</c:v>
                  </c:pt>
                  <c:pt idx="77">
                    <c:v>3753.3853399321192</c:v>
                  </c:pt>
                  <c:pt idx="78">
                    <c:v>3663.5732233913895</c:v>
                  </c:pt>
                  <c:pt idx="79">
                    <c:v>3765.9991678079505</c:v>
                  </c:pt>
                  <c:pt idx="80">
                    <c:v>3872.2794092389681</c:v>
                  </c:pt>
                  <c:pt idx="81">
                    <c:v>3981.0015564777736</c:v>
                  </c:pt>
                  <c:pt idx="82">
                    <c:v>4093.4394888519437</c:v>
                  </c:pt>
                  <c:pt idx="83">
                    <c:v>4209.5158495900059</c:v>
                  </c:pt>
                  <c:pt idx="84">
                    <c:v>4328.4133184345974</c:v>
                  </c:pt>
                  <c:pt idx="85">
                    <c:v>4450.7086000732388</c:v>
                  </c:pt>
                  <c:pt idx="86">
                    <c:v>4576.9937969142829</c:v>
                  </c:pt>
                  <c:pt idx="87">
                    <c:v>4705.634275548915</c:v>
                  </c:pt>
                  <c:pt idx="88">
                    <c:v>4586.8354542030556</c:v>
                  </c:pt>
                  <c:pt idx="89">
                    <c:v>4713.0874107127092</c:v>
                  </c:pt>
                  <c:pt idx="90">
                    <c:v>4842.5873347500165</c:v>
                  </c:pt>
                  <c:pt idx="91">
                    <c:v>5254.4807999858076</c:v>
                  </c:pt>
                  <c:pt idx="92">
                    <c:v>5110.4387054625586</c:v>
                  </c:pt>
                  <c:pt idx="93">
                    <c:v>5248.2638164681466</c:v>
                  </c:pt>
                  <c:pt idx="94">
                    <c:v>5388.9980005177613</c:v>
                  </c:pt>
                  <c:pt idx="95">
                    <c:v>5531.5896701372649</c:v>
                  </c:pt>
                  <c:pt idx="96">
                    <c:v>5677.1045600357229</c:v>
                  </c:pt>
                </c:numCache>
              </c:numRef>
            </c:plus>
            <c:minus>
              <c:numRef>
                <c:f>b929_2!$J$9:$J$105</c:f>
                <c:numCache>
                  <c:formatCode>General</c:formatCode>
                  <c:ptCount val="97"/>
                  <c:pt idx="0">
                    <c:v>98.888984546946389</c:v>
                  </c:pt>
                  <c:pt idx="1">
                    <c:v>112.33629258338513</c:v>
                  </c:pt>
                  <c:pt idx="2">
                    <c:v>134.24628524722607</c:v>
                  </c:pt>
                  <c:pt idx="3">
                    <c:v>157.36075658259188</c:v>
                  </c:pt>
                  <c:pt idx="4">
                    <c:v>179.93362324835869</c:v>
                  </c:pt>
                  <c:pt idx="5">
                    <c:v>206.43238603597968</c:v>
                  </c:pt>
                  <c:pt idx="6">
                    <c:v>226.36397768444274</c:v>
                  </c:pt>
                  <c:pt idx="7">
                    <c:v>255.1115651506521</c:v>
                  </c:pt>
                  <c:pt idx="8">
                    <c:v>280.42555208323256</c:v>
                  </c:pt>
                  <c:pt idx="9">
                    <c:v>310.32757664270207</c:v>
                  </c:pt>
                  <c:pt idx="10">
                    <c:v>336.98991007212999</c:v>
                  </c:pt>
                  <c:pt idx="11">
                    <c:v>371.91818139896071</c:v>
                  </c:pt>
                  <c:pt idx="12">
                    <c:v>404.68224988274545</c:v>
                  </c:pt>
                  <c:pt idx="13">
                    <c:v>435.51806697282967</c:v>
                  </c:pt>
                  <c:pt idx="14">
                    <c:v>463.92148811968718</c:v>
                  </c:pt>
                  <c:pt idx="15">
                    <c:v>490.127247961043</c:v>
                  </c:pt>
                  <c:pt idx="16">
                    <c:v>529.86270091778499</c:v>
                  </c:pt>
                  <c:pt idx="17">
                    <c:v>550.93146965865128</c:v>
                  </c:pt>
                  <c:pt idx="18">
                    <c:v>587.81649226553975</c:v>
                  </c:pt>
                  <c:pt idx="19">
                    <c:v>623.61068789646686</c:v>
                  </c:pt>
                  <c:pt idx="20">
                    <c:v>658.15052993438724</c:v>
                  </c:pt>
                  <c:pt idx="21">
                    <c:v>691.3713025454623</c:v>
                  </c:pt>
                  <c:pt idx="22">
                    <c:v>723.28135199778956</c:v>
                  </c:pt>
                  <c:pt idx="23">
                    <c:v>753.94508915815322</c:v>
                  </c:pt>
                  <c:pt idx="24">
                    <c:v>782.50754539984621</c:v>
                  </c:pt>
                  <c:pt idx="25">
                    <c:v>836.21851424544275</c:v>
                  </c:pt>
                  <c:pt idx="26">
                    <c:v>862.23630298973603</c:v>
                  </c:pt>
                  <c:pt idx="27">
                    <c:v>887.04114525999933</c:v>
                  </c:pt>
                  <c:pt idx="28">
                    <c:v>940.08933946377886</c:v>
                  </c:pt>
                  <c:pt idx="29">
                    <c:v>961.61606955192713</c:v>
                  </c:pt>
                  <c:pt idx="30">
                    <c:v>1014.0586543915892</c:v>
                  </c:pt>
                  <c:pt idx="31">
                    <c:v>1032.7047896341817</c:v>
                  </c:pt>
                  <c:pt idx="32">
                    <c:v>1084.7061503523569</c:v>
                  </c:pt>
                  <c:pt idx="33">
                    <c:v>1100.5386622858405</c:v>
                  </c:pt>
                  <c:pt idx="34">
                    <c:v>1150.8625529951564</c:v>
                  </c:pt>
                  <c:pt idx="35">
                    <c:v>1202.4183882174821</c:v>
                  </c:pt>
                  <c:pt idx="36">
                    <c:v>1254.0111074352383</c:v>
                  </c:pt>
                  <c:pt idx="37">
                    <c:v>1263.5611709348029</c:v>
                  </c:pt>
                  <c:pt idx="38">
                    <c:v>1313.7932225013697</c:v>
                  </c:pt>
                  <c:pt idx="39">
                    <c:v>1364.4659170982573</c:v>
                  </c:pt>
                  <c:pt idx="40">
                    <c:v>1414.95252056298</c:v>
                  </c:pt>
                  <c:pt idx="41">
                    <c:v>1466.3127729223809</c:v>
                  </c:pt>
                  <c:pt idx="42">
                    <c:v>1467.4164583092092</c:v>
                  </c:pt>
                  <c:pt idx="43">
                    <c:v>1516.5252275888586</c:v>
                  </c:pt>
                  <c:pt idx="44">
                    <c:v>1565.427707201251</c:v>
                  </c:pt>
                  <c:pt idx="45">
                    <c:v>1615.1702567087943</c:v>
                  </c:pt>
                  <c:pt idx="46">
                    <c:v>1664.6838196590038</c:v>
                  </c:pt>
                  <c:pt idx="47">
                    <c:v>1713.9545825019288</c:v>
                  </c:pt>
                  <c:pt idx="48">
                    <c:v>1763.543132881272</c:v>
                  </c:pt>
                  <c:pt idx="49">
                    <c:v>1812.9069009138279</c:v>
                  </c:pt>
                  <c:pt idx="50">
                    <c:v>1862.0625548823441</c:v>
                  </c:pt>
                  <c:pt idx="51">
                    <c:v>1911.6063772797927</c:v>
                  </c:pt>
                  <c:pt idx="52">
                    <c:v>1961.0027967139724</c:v>
                  </c:pt>
                  <c:pt idx="53">
                    <c:v>2010.2885735503442</c:v>
                  </c:pt>
                  <c:pt idx="54">
                    <c:v>2059.5065373115081</c:v>
                  </c:pt>
                  <c:pt idx="55">
                    <c:v>2108.7048164519547</c:v>
                  </c:pt>
                  <c:pt idx="56">
                    <c:v>2157.9361865619749</c:v>
                  </c:pt>
                  <c:pt idx="57">
                    <c:v>2206.6903947507449</c:v>
                  </c:pt>
                  <c:pt idx="58">
                    <c:v>2256.1651266394597</c:v>
                  </c:pt>
                  <c:pt idx="59">
                    <c:v>2305.2943211563324</c:v>
                  </c:pt>
                  <c:pt idx="60">
                    <c:v>2354.1576669189217</c:v>
                  </c:pt>
                  <c:pt idx="61">
                    <c:v>2403.3906081265959</c:v>
                  </c:pt>
                  <c:pt idx="62">
                    <c:v>2539.9916655225124</c:v>
                  </c:pt>
                  <c:pt idx="63">
                    <c:v>2502.1840098332123</c:v>
                  </c:pt>
                  <c:pt idx="64">
                    <c:v>2641.5176707657865</c:v>
                  </c:pt>
                  <c:pt idx="65">
                    <c:v>2692.5850743170467</c:v>
                  </c:pt>
                  <c:pt idx="66">
                    <c:v>2743.7894181334664</c:v>
                  </c:pt>
                  <c:pt idx="67">
                    <c:v>2795.2408332494642</c:v>
                  </c:pt>
                  <c:pt idx="68">
                    <c:v>2847.0524516705918</c:v>
                  </c:pt>
                  <c:pt idx="69">
                    <c:v>2899.3400477080745</c:v>
                  </c:pt>
                  <c:pt idx="70">
                    <c:v>2952.2217385694289</c:v>
                  </c:pt>
                  <c:pt idx="71">
                    <c:v>3113.2325093246818</c:v>
                  </c:pt>
                  <c:pt idx="72">
                    <c:v>3167.8625296266368</c:v>
                  </c:pt>
                  <c:pt idx="73">
                    <c:v>3222.7694871712179</c:v>
                  </c:pt>
                  <c:pt idx="74">
                    <c:v>3278.7205773685055</c:v>
                  </c:pt>
                  <c:pt idx="75">
                    <c:v>3335.8548374329544</c:v>
                  </c:pt>
                  <c:pt idx="76">
                    <c:v>3393.1412432041316</c:v>
                  </c:pt>
                  <c:pt idx="77">
                    <c:v>3451.3574060940141</c:v>
                  </c:pt>
                  <c:pt idx="78">
                    <c:v>3638.1858580574481</c:v>
                  </c:pt>
                  <c:pt idx="79">
                    <c:v>3700.4044485105187</c:v>
                  </c:pt>
                  <c:pt idx="80">
                    <c:v>3763.3479133309256</c:v>
                  </c:pt>
                  <c:pt idx="81">
                    <c:v>3827.8597422042321</c:v>
                  </c:pt>
                  <c:pt idx="82">
                    <c:v>3893.5426738847236</c:v>
                  </c:pt>
                  <c:pt idx="83">
                    <c:v>3961.2348297742601</c:v>
                  </c:pt>
                  <c:pt idx="84">
                    <c:v>4179.0698018713083</c:v>
                  </c:pt>
                  <c:pt idx="85">
                    <c:v>4251.9861630365567</c:v>
                  </c:pt>
                  <c:pt idx="86">
                    <c:v>4326.9864112469177</c:v>
                  </c:pt>
                  <c:pt idx="87">
                    <c:v>4404.3703327893445</c:v>
                  </c:pt>
                  <c:pt idx="88">
                    <c:v>4483.8240066586495</c:v>
                  </c:pt>
                  <c:pt idx="89">
                    <c:v>4566.9420850223578</c:v>
                  </c:pt>
                  <c:pt idx="90">
                    <c:v>4652.825413375168</c:v>
                  </c:pt>
                  <c:pt idx="91">
                    <c:v>4741.8673055793679</c:v>
                  </c:pt>
                  <c:pt idx="92">
                    <c:v>5014.637462057598</c:v>
                  </c:pt>
                  <c:pt idx="93">
                    <c:v>5114.7934406344639</c:v>
                  </c:pt>
                  <c:pt idx="94">
                    <c:v>5218.8671535910471</c:v>
                  </c:pt>
                  <c:pt idx="95">
                    <c:v>5328.7582798624098</c:v>
                  </c:pt>
                  <c:pt idx="96">
                    <c:v>5443.7745371648589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b929_2!$A$9:$A$105</c:f>
              <c:numCache>
                <c:formatCode>General</c:formatCode>
                <c:ptCount val="97"/>
                <c:pt idx="0">
                  <c:v>-9.6</c:v>
                </c:pt>
                <c:pt idx="1">
                  <c:v>-13.05</c:v>
                </c:pt>
                <c:pt idx="2">
                  <c:v>-13.05</c:v>
                </c:pt>
                <c:pt idx="3">
                  <c:v>-13.67</c:v>
                </c:pt>
                <c:pt idx="4">
                  <c:v>-14.01</c:v>
                </c:pt>
                <c:pt idx="5">
                  <c:v>-14.1</c:v>
                </c:pt>
                <c:pt idx="6">
                  <c:v>-14.64</c:v>
                </c:pt>
                <c:pt idx="7">
                  <c:v>-14.65</c:v>
                </c:pt>
                <c:pt idx="8">
                  <c:v>-15.04</c:v>
                </c:pt>
                <c:pt idx="9">
                  <c:v>-15.11</c:v>
                </c:pt>
                <c:pt idx="10">
                  <c:v>-15.13</c:v>
                </c:pt>
                <c:pt idx="11">
                  <c:v>-15.16</c:v>
                </c:pt>
                <c:pt idx="12">
                  <c:v>-15.29</c:v>
                </c:pt>
                <c:pt idx="13">
                  <c:v>-15.37</c:v>
                </c:pt>
                <c:pt idx="14">
                  <c:v>-15.49</c:v>
                </c:pt>
                <c:pt idx="15">
                  <c:v>-15.51</c:v>
                </c:pt>
                <c:pt idx="16">
                  <c:v>-15.88</c:v>
                </c:pt>
                <c:pt idx="17">
                  <c:v>-15.91</c:v>
                </c:pt>
                <c:pt idx="18">
                  <c:v>-15.91</c:v>
                </c:pt>
                <c:pt idx="19">
                  <c:v>-15.95</c:v>
                </c:pt>
                <c:pt idx="20">
                  <c:v>-15.95</c:v>
                </c:pt>
                <c:pt idx="21">
                  <c:v>-15.99</c:v>
                </c:pt>
                <c:pt idx="22">
                  <c:v>-16.16</c:v>
                </c:pt>
                <c:pt idx="23">
                  <c:v>-16.25</c:v>
                </c:pt>
                <c:pt idx="24">
                  <c:v>-16.25</c:v>
                </c:pt>
                <c:pt idx="25">
                  <c:v>-16.27</c:v>
                </c:pt>
                <c:pt idx="26">
                  <c:v>-16.37</c:v>
                </c:pt>
                <c:pt idx="27">
                  <c:v>-16.440000000000001</c:v>
                </c:pt>
                <c:pt idx="28">
                  <c:v>-16.52</c:v>
                </c:pt>
                <c:pt idx="29">
                  <c:v>-16.55</c:v>
                </c:pt>
                <c:pt idx="30">
                  <c:v>-16.55</c:v>
                </c:pt>
                <c:pt idx="31">
                  <c:v>-16.71</c:v>
                </c:pt>
                <c:pt idx="32">
                  <c:v>-16.73</c:v>
                </c:pt>
                <c:pt idx="33">
                  <c:v>-16.84</c:v>
                </c:pt>
                <c:pt idx="34">
                  <c:v>-16.920000000000002</c:v>
                </c:pt>
                <c:pt idx="35">
                  <c:v>-16.96</c:v>
                </c:pt>
                <c:pt idx="36">
                  <c:v>-16.98</c:v>
                </c:pt>
                <c:pt idx="37">
                  <c:v>-17</c:v>
                </c:pt>
                <c:pt idx="38">
                  <c:v>-17</c:v>
                </c:pt>
                <c:pt idx="39">
                  <c:v>-17.02</c:v>
                </c:pt>
                <c:pt idx="40">
                  <c:v>-17.02</c:v>
                </c:pt>
                <c:pt idx="41">
                  <c:v>-17.02</c:v>
                </c:pt>
                <c:pt idx="42">
                  <c:v>-17.04</c:v>
                </c:pt>
                <c:pt idx="43">
                  <c:v>-17.059999999999999</c:v>
                </c:pt>
                <c:pt idx="44">
                  <c:v>-17.11</c:v>
                </c:pt>
                <c:pt idx="45">
                  <c:v>-17.11</c:v>
                </c:pt>
                <c:pt idx="46">
                  <c:v>-17.2</c:v>
                </c:pt>
                <c:pt idx="47">
                  <c:v>-17.21</c:v>
                </c:pt>
                <c:pt idx="48">
                  <c:v>-17.23</c:v>
                </c:pt>
                <c:pt idx="49">
                  <c:v>-17.25</c:v>
                </c:pt>
                <c:pt idx="50">
                  <c:v>-17.25</c:v>
                </c:pt>
                <c:pt idx="51">
                  <c:v>-17.27</c:v>
                </c:pt>
                <c:pt idx="52">
                  <c:v>-17.29</c:v>
                </c:pt>
                <c:pt idx="53">
                  <c:v>-17.29</c:v>
                </c:pt>
                <c:pt idx="54">
                  <c:v>-17.38</c:v>
                </c:pt>
                <c:pt idx="55">
                  <c:v>-17.48</c:v>
                </c:pt>
                <c:pt idx="56">
                  <c:v>-17.5</c:v>
                </c:pt>
                <c:pt idx="57">
                  <c:v>-17.57</c:v>
                </c:pt>
                <c:pt idx="58">
                  <c:v>-17.600000000000001</c:v>
                </c:pt>
                <c:pt idx="59">
                  <c:v>-17.670000000000002</c:v>
                </c:pt>
                <c:pt idx="60">
                  <c:v>-17.670000000000002</c:v>
                </c:pt>
                <c:pt idx="61">
                  <c:v>-17.670000000000002</c:v>
                </c:pt>
                <c:pt idx="62">
                  <c:v>-17.71</c:v>
                </c:pt>
                <c:pt idx="63">
                  <c:v>-17.739999999999998</c:v>
                </c:pt>
                <c:pt idx="64">
                  <c:v>-17.739999999999998</c:v>
                </c:pt>
                <c:pt idx="65">
                  <c:v>-17.739999999999998</c:v>
                </c:pt>
                <c:pt idx="66">
                  <c:v>-17.77</c:v>
                </c:pt>
                <c:pt idx="67">
                  <c:v>-17.829999999999998</c:v>
                </c:pt>
                <c:pt idx="68">
                  <c:v>-17.829999999999998</c:v>
                </c:pt>
                <c:pt idx="69">
                  <c:v>-17.829999999999998</c:v>
                </c:pt>
                <c:pt idx="70">
                  <c:v>-17.829999999999998</c:v>
                </c:pt>
                <c:pt idx="71">
                  <c:v>-17.850000000000001</c:v>
                </c:pt>
                <c:pt idx="72">
                  <c:v>-17.98</c:v>
                </c:pt>
                <c:pt idx="73">
                  <c:v>-18</c:v>
                </c:pt>
                <c:pt idx="74">
                  <c:v>-18.03</c:v>
                </c:pt>
                <c:pt idx="75">
                  <c:v>-18.059999999999999</c:v>
                </c:pt>
                <c:pt idx="76">
                  <c:v>-18.16</c:v>
                </c:pt>
                <c:pt idx="77">
                  <c:v>-18.16</c:v>
                </c:pt>
                <c:pt idx="78">
                  <c:v>-18.16</c:v>
                </c:pt>
                <c:pt idx="79">
                  <c:v>-18.2</c:v>
                </c:pt>
                <c:pt idx="80">
                  <c:v>-18.239999999999998</c:v>
                </c:pt>
                <c:pt idx="81">
                  <c:v>-18.32</c:v>
                </c:pt>
                <c:pt idx="82">
                  <c:v>-18.350000000000001</c:v>
                </c:pt>
                <c:pt idx="83">
                  <c:v>-18.579999999999998</c:v>
                </c:pt>
                <c:pt idx="84">
                  <c:v>-18.66</c:v>
                </c:pt>
                <c:pt idx="85">
                  <c:v>-18.72</c:v>
                </c:pt>
                <c:pt idx="86">
                  <c:v>-18.75</c:v>
                </c:pt>
                <c:pt idx="87">
                  <c:v>-18.850000000000001</c:v>
                </c:pt>
                <c:pt idx="88">
                  <c:v>-18.920000000000002</c:v>
                </c:pt>
                <c:pt idx="89">
                  <c:v>-19.02</c:v>
                </c:pt>
                <c:pt idx="90">
                  <c:v>-19.04</c:v>
                </c:pt>
                <c:pt idx="91">
                  <c:v>-19.07</c:v>
                </c:pt>
                <c:pt idx="92">
                  <c:v>-19.149999999999999</c:v>
                </c:pt>
                <c:pt idx="93">
                  <c:v>-19.2</c:v>
                </c:pt>
                <c:pt idx="94">
                  <c:v>-19.27</c:v>
                </c:pt>
                <c:pt idx="95">
                  <c:v>-19.3</c:v>
                </c:pt>
                <c:pt idx="96">
                  <c:v>-19.36</c:v>
                </c:pt>
              </c:numCache>
            </c:numRef>
          </c:xVal>
          <c:yVal>
            <c:numRef>
              <c:f>b929_2!$D$9:$D$105</c:f>
              <c:numCache>
                <c:formatCode>0.00E+00</c:formatCode>
                <c:ptCount val="97"/>
                <c:pt idx="0">
                  <c:v>197.06361863934819</c:v>
                </c:pt>
                <c:pt idx="1">
                  <c:v>285.82937522069136</c:v>
                </c:pt>
                <c:pt idx="2">
                  <c:v>389.17906251152493</c:v>
                </c:pt>
                <c:pt idx="3">
                  <c:v>488.52181232064584</c:v>
                </c:pt>
                <c:pt idx="4">
                  <c:v>590.41293312709638</c:v>
                </c:pt>
                <c:pt idx="5">
                  <c:v>695.4321260274869</c:v>
                </c:pt>
                <c:pt idx="6">
                  <c:v>796.15623272803646</c:v>
                </c:pt>
                <c:pt idx="7">
                  <c:v>903.74244192462186</c:v>
                </c:pt>
                <c:pt idx="8">
                  <c:v>1007.154902322064</c:v>
                </c:pt>
                <c:pt idx="9">
                  <c:v>1115.698146811164</c:v>
                </c:pt>
                <c:pt idx="10">
                  <c:v>1225.9111904729907</c:v>
                </c:pt>
                <c:pt idx="11">
                  <c:v>1336.9377849631501</c:v>
                </c:pt>
                <c:pt idx="12">
                  <c:v>1447.4003546242989</c:v>
                </c:pt>
                <c:pt idx="13">
                  <c:v>1559.5816445664905</c:v>
                </c:pt>
                <c:pt idx="14">
                  <c:v>1672.0730936541063</c:v>
                </c:pt>
                <c:pt idx="15">
                  <c:v>1787.2430794076588</c:v>
                </c:pt>
                <c:pt idx="16">
                  <c:v>1897.0787371749598</c:v>
                </c:pt>
                <c:pt idx="17">
                  <c:v>2014.1305906699474</c:v>
                </c:pt>
                <c:pt idx="18">
                  <c:v>2132.8627644788571</c:v>
                </c:pt>
                <c:pt idx="19">
                  <c:v>2251.9185197749389</c:v>
                </c:pt>
                <c:pt idx="20">
                  <c:v>2372.9015738724588</c:v>
                </c:pt>
                <c:pt idx="21">
                  <c:v>2494.2395535816995</c:v>
                </c:pt>
                <c:pt idx="22">
                  <c:v>2614.0158501661031</c:v>
                </c:pt>
                <c:pt idx="23">
                  <c:v>2736.5732194640195</c:v>
                </c:pt>
                <c:pt idx="24">
                  <c:v>2862.3241543205618</c:v>
                </c:pt>
                <c:pt idx="25">
                  <c:v>2988.8805524102613</c:v>
                </c:pt>
                <c:pt idx="26">
                  <c:v>3114.8811029221692</c:v>
                </c:pt>
                <c:pt idx="27">
                  <c:v>3242.8176704010716</c:v>
                </c:pt>
                <c:pt idx="28">
                  <c:v>3371.796676909476</c:v>
                </c:pt>
                <c:pt idx="29">
                  <c:v>3503.3246515890269</c:v>
                </c:pt>
                <c:pt idx="30">
                  <c:v>3636.9763088541299</c:v>
                </c:pt>
                <c:pt idx="31">
                  <c:v>3767.964446303552</c:v>
                </c:pt>
                <c:pt idx="32">
                  <c:v>3903.948488372333</c:v>
                </c:pt>
                <c:pt idx="33">
                  <c:v>4038.9698803745769</c:v>
                </c:pt>
                <c:pt idx="34">
                  <c:v>4176.2326581424495</c:v>
                </c:pt>
                <c:pt idx="35">
                  <c:v>4316.128231616326</c:v>
                </c:pt>
                <c:pt idx="36">
                  <c:v>4458.1635895999434</c:v>
                </c:pt>
                <c:pt idx="37">
                  <c:v>4601.8062283185709</c:v>
                </c:pt>
                <c:pt idx="38">
                  <c:v>4747.6777205462558</c:v>
                </c:pt>
                <c:pt idx="39">
                  <c:v>4894.6508572898856</c:v>
                </c:pt>
                <c:pt idx="40">
                  <c:v>5043.9346250741837</c:v>
                </c:pt>
                <c:pt idx="41">
                  <c:v>5194.9851056640528</c:v>
                </c:pt>
                <c:pt idx="42">
                  <c:v>5347.2556022715198</c:v>
                </c:pt>
                <c:pt idx="43">
                  <c:v>5501.3747094125965</c:v>
                </c:pt>
                <c:pt idx="44">
                  <c:v>5656.4833208899508</c:v>
                </c:pt>
                <c:pt idx="45">
                  <c:v>5815.0396038975223</c:v>
                </c:pt>
                <c:pt idx="46">
                  <c:v>5972.8170639870032</c:v>
                </c:pt>
                <c:pt idx="47">
                  <c:v>6135.0993508837246</c:v>
                </c:pt>
                <c:pt idx="48">
                  <c:v>6299.1625390980407</c:v>
                </c:pt>
                <c:pt idx="49">
                  <c:v>6465.3740709923886</c:v>
                </c:pt>
                <c:pt idx="50">
                  <c:v>6634.4310675856468</c:v>
                </c:pt>
                <c:pt idx="51">
                  <c:v>6805.117232614045</c:v>
                </c:pt>
                <c:pt idx="52">
                  <c:v>6978.1297907150411</c:v>
                </c:pt>
                <c:pt idx="53">
                  <c:v>7154.1824666522325</c:v>
                </c:pt>
                <c:pt idx="54">
                  <c:v>7329.7376046609961</c:v>
                </c:pt>
                <c:pt idx="55">
                  <c:v>7507.3810514286524</c:v>
                </c:pt>
                <c:pt idx="56">
                  <c:v>7690.3377194244313</c:v>
                </c:pt>
                <c:pt idx="57">
                  <c:v>7874.1963635452721</c:v>
                </c:pt>
                <c:pt idx="58">
                  <c:v>8062.2104593268232</c:v>
                </c:pt>
                <c:pt idx="59">
                  <c:v>8251.5821564712078</c:v>
                </c:pt>
                <c:pt idx="60">
                  <c:v>8446.4503178636369</c:v>
                </c:pt>
                <c:pt idx="61">
                  <c:v>8644.3398111777351</c:v>
                </c:pt>
                <c:pt idx="62">
                  <c:v>8843.8500739508872</c:v>
                </c:pt>
                <c:pt idx="63">
                  <c:v>9046.936210992435</c:v>
                </c:pt>
                <c:pt idx="64">
                  <c:v>9254.4792658231781</c:v>
                </c:pt>
                <c:pt idx="65">
                  <c:v>9465.4529393127887</c:v>
                </c:pt>
                <c:pt idx="66">
                  <c:v>9678.8240713487285</c:v>
                </c:pt>
                <c:pt idx="67">
                  <c:v>9894.6761659334916</c:v>
                </c:pt>
                <c:pt idx="68">
                  <c:v>10116.657702669863</c:v>
                </c:pt>
                <c:pt idx="69">
                  <c:v>10342.568319518372</c:v>
                </c:pt>
                <c:pt idx="70">
                  <c:v>10572.549616243028</c:v>
                </c:pt>
                <c:pt idx="71">
                  <c:v>10805.961425223464</c:v>
                </c:pt>
                <c:pt idx="72">
                  <c:v>11039.266859997611</c:v>
                </c:pt>
                <c:pt idx="73">
                  <c:v>11281.557126648568</c:v>
                </c:pt>
                <c:pt idx="74">
                  <c:v>11528.14037958964</c:v>
                </c:pt>
                <c:pt idx="75">
                  <c:v>11779.618003821897</c:v>
                </c:pt>
                <c:pt idx="76">
                  <c:v>12033.124506360893</c:v>
                </c:pt>
                <c:pt idx="77">
                  <c:v>12296.301183678466</c:v>
                </c:pt>
                <c:pt idx="78">
                  <c:v>12565.018827717957</c:v>
                </c:pt>
                <c:pt idx="79">
                  <c:v>12837.729967612528</c:v>
                </c:pt>
                <c:pt idx="80">
                  <c:v>13116.448458606041</c:v>
                </c:pt>
                <c:pt idx="81">
                  <c:v>13399.58006642108</c:v>
                </c:pt>
                <c:pt idx="82">
                  <c:v>13691.592856953845</c:v>
                </c:pt>
                <c:pt idx="83">
                  <c:v>13980.540255496713</c:v>
                </c:pt>
                <c:pt idx="84">
                  <c:v>14283.924153695127</c:v>
                </c:pt>
                <c:pt idx="85">
                  <c:v>14595.869678017498</c:v>
                </c:pt>
                <c:pt idx="86">
                  <c:v>14917.379302456733</c:v>
                </c:pt>
                <c:pt idx="87">
                  <c:v>15243.333094019505</c:v>
                </c:pt>
                <c:pt idx="88">
                  <c:v>15579.683201647194</c:v>
                </c:pt>
                <c:pt idx="89">
                  <c:v>15923.451438364757</c:v>
                </c:pt>
                <c:pt idx="90">
                  <c:v>16281.79934669015</c:v>
                </c:pt>
                <c:pt idx="91">
                  <c:v>16649.947052140433</c:v>
                </c:pt>
                <c:pt idx="92">
                  <c:v>17025.978568640108</c:v>
                </c:pt>
                <c:pt idx="93">
                  <c:v>17415.536770618073</c:v>
                </c:pt>
                <c:pt idx="94">
                  <c:v>17816.187402994437</c:v>
                </c:pt>
                <c:pt idx="95">
                  <c:v>18232.70654551034</c:v>
                </c:pt>
                <c:pt idx="96">
                  <c:v>18661.352152307849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10800"/>
        <c:axId val="433611192"/>
      </c:scatterChart>
      <c:valAx>
        <c:axId val="433610800"/>
        <c:scaling>
          <c:orientation val="minMax"/>
          <c:min val="-3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47251313340809425"/>
              <c:y val="0.9358072177312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3611192"/>
        <c:crosses val="autoZero"/>
        <c:crossBetween val="midCat"/>
      </c:valAx>
      <c:valAx>
        <c:axId val="43361119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INP per standard</a:t>
                </a:r>
                <a:r>
                  <a:rPr lang="en-GB" sz="10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cubic metre of air</a:t>
                </a:r>
                <a:endParaRPr lang="en-GB" sz="105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891950336223282E-2"/>
              <c:y val="0.19897439108911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3610800"/>
        <c:crossesAt val="-35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0749427598146"/>
          <c:y val="2.8534376775100703E-2"/>
          <c:w val="0.82547666648051976"/>
          <c:h val="0.838060726109427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5E92D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b931_2!$K$9:$K$105</c:f>
                <c:numCache>
                  <c:formatCode>General</c:formatCode>
                  <c:ptCount val="97"/>
                  <c:pt idx="0">
                    <c:v>105.00309375933783</c:v>
                  </c:pt>
                  <c:pt idx="1">
                    <c:v>132.37828424488433</c:v>
                  </c:pt>
                  <c:pt idx="2">
                    <c:v>167.28811526062822</c:v>
                  </c:pt>
                  <c:pt idx="3">
                    <c:v>205.18111438597424</c:v>
                  </c:pt>
                  <c:pt idx="4">
                    <c:v>237.62189600355794</c:v>
                  </c:pt>
                  <c:pt idx="5">
                    <c:v>254.81131686307003</c:v>
                  </c:pt>
                  <c:pt idx="6">
                    <c:v>298.61744034435316</c:v>
                  </c:pt>
                  <c:pt idx="7">
                    <c:v>337.50367813988959</c:v>
                  </c:pt>
                  <c:pt idx="8">
                    <c:v>365.73809877905597</c:v>
                  </c:pt>
                  <c:pt idx="9">
                    <c:v>401.44295645282068</c:v>
                  </c:pt>
                  <c:pt idx="10">
                    <c:v>446.43496034093221</c:v>
                  </c:pt>
                  <c:pt idx="11">
                    <c:v>472.73965995776581</c:v>
                  </c:pt>
                  <c:pt idx="12">
                    <c:v>505.00926085490909</c:v>
                  </c:pt>
                  <c:pt idx="13">
                    <c:v>542.77852003923772</c:v>
                  </c:pt>
                  <c:pt idx="14">
                    <c:v>585.95106686744589</c:v>
                  </c:pt>
                  <c:pt idx="15">
                    <c:v>636.748759004421</c:v>
                  </c:pt>
                  <c:pt idx="16">
                    <c:v>657.49871906893463</c:v>
                  </c:pt>
                  <c:pt idx="17">
                    <c:v>718.98467044756217</c:v>
                  </c:pt>
                  <c:pt idx="18">
                    <c:v>747.73864841434875</c:v>
                  </c:pt>
                  <c:pt idx="19">
                    <c:v>780.20527500007836</c:v>
                  </c:pt>
                  <c:pt idx="20">
                    <c:v>815.4860415314879</c:v>
                  </c:pt>
                  <c:pt idx="21">
                    <c:v>855.31739823491716</c:v>
                  </c:pt>
                  <c:pt idx="22">
                    <c:v>898.34203030493745</c:v>
                  </c:pt>
                  <c:pt idx="23">
                    <c:v>945.82733475497321</c:v>
                  </c:pt>
                  <c:pt idx="24">
                    <c:v>997.22624382506001</c:v>
                  </c:pt>
                  <c:pt idx="25">
                    <c:v>1053.9959875715465</c:v>
                  </c:pt>
                  <c:pt idx="26">
                    <c:v>1115.7207819275907</c:v>
                  </c:pt>
                  <c:pt idx="27">
                    <c:v>1119.7777957570306</c:v>
                  </c:pt>
                  <c:pt idx="28">
                    <c:v>1188.4241493258289</c:v>
                  </c:pt>
                  <c:pt idx="29">
                    <c:v>1196.9141900093707</c:v>
                  </c:pt>
                  <c:pt idx="30">
                    <c:v>1272.3669485109324</c:v>
                  </c:pt>
                  <c:pt idx="31">
                    <c:v>1285.0065315372119</c:v>
                  </c:pt>
                  <c:pt idx="32">
                    <c:v>1368.7756772037656</c:v>
                  </c:pt>
                  <c:pt idx="33">
                    <c:v>1384.7945899220292</c:v>
                  </c:pt>
                  <c:pt idx="34">
                    <c:v>1477.3964354844791</c:v>
                  </c:pt>
                  <c:pt idx="35">
                    <c:v>1496.8861613222425</c:v>
                  </c:pt>
                  <c:pt idx="36">
                    <c:v>1518.8846956379898</c:v>
                  </c:pt>
                  <c:pt idx="37">
                    <c:v>1623.5421991108167</c:v>
                  </c:pt>
                  <c:pt idx="38">
                    <c:v>1648.2509119758693</c:v>
                  </c:pt>
                  <c:pt idx="39">
                    <c:v>1766.1297145868675</c:v>
                  </c:pt>
                  <c:pt idx="40">
                    <c:v>1794.6304714548323</c:v>
                  </c:pt>
                  <c:pt idx="41">
                    <c:v>1824.8658185968168</c:v>
                  </c:pt>
                  <c:pt idx="42">
                    <c:v>1959.8155220689907</c:v>
                  </c:pt>
                  <c:pt idx="43">
                    <c:v>1994.1841720042735</c:v>
                  </c:pt>
                  <c:pt idx="44">
                    <c:v>2030.5692520732593</c:v>
                  </c:pt>
                  <c:pt idx="45">
                    <c:v>2068.8703068245013</c:v>
                  </c:pt>
                  <c:pt idx="46">
                    <c:v>2108.9938796989682</c:v>
                  </c:pt>
                  <c:pt idx="47">
                    <c:v>2150.8533069214482</c:v>
                  </c:pt>
                  <c:pt idx="48">
                    <c:v>2313.8439984463694</c:v>
                  </c:pt>
                  <c:pt idx="49">
                    <c:v>2360.419052319075</c:v>
                  </c:pt>
                  <c:pt idx="50">
                    <c:v>2408.4309974952466</c:v>
                  </c:pt>
                  <c:pt idx="51">
                    <c:v>2459.0951897157811</c:v>
                  </c:pt>
                  <c:pt idx="52">
                    <c:v>2511.6562449914363</c:v>
                  </c:pt>
                  <c:pt idx="53">
                    <c:v>2565.401911124547</c:v>
                  </c:pt>
                  <c:pt idx="54">
                    <c:v>2766.063777683969</c:v>
                  </c:pt>
                  <c:pt idx="55">
                    <c:v>2826.0494896282271</c:v>
                  </c:pt>
                  <c:pt idx="56">
                    <c:v>2887.5557551296311</c:v>
                  </c:pt>
                  <c:pt idx="57">
                    <c:v>2951.1638001072401</c:v>
                  </c:pt>
                  <c:pt idx="58">
                    <c:v>3016.7655349732904</c:v>
                  </c:pt>
                  <c:pt idx="59">
                    <c:v>3084.2534304134201</c:v>
                  </c:pt>
                  <c:pt idx="60">
                    <c:v>3154.1731766866351</c:v>
                  </c:pt>
                  <c:pt idx="61">
                    <c:v>3225.1038439185959</c:v>
                  </c:pt>
                  <c:pt idx="62">
                    <c:v>3298.2371683165147</c:v>
                  </c:pt>
                  <c:pt idx="63">
                    <c:v>3563.6101166634899</c:v>
                  </c:pt>
                  <c:pt idx="64">
                    <c:v>3644.0774591564991</c:v>
                  </c:pt>
                  <c:pt idx="65">
                    <c:v>3725.5649923970554</c:v>
                  </c:pt>
                  <c:pt idx="66">
                    <c:v>3809.3119335362317</c:v>
                  </c:pt>
                  <c:pt idx="67">
                    <c:v>3895.1318872262659</c:v>
                  </c:pt>
                  <c:pt idx="68">
                    <c:v>3982.1462694568991</c:v>
                  </c:pt>
                  <c:pt idx="69">
                    <c:v>4070.8503215278433</c:v>
                  </c:pt>
                  <c:pt idx="70">
                    <c:v>4161.7108766580486</c:v>
                  </c:pt>
                  <c:pt idx="71">
                    <c:v>4253.1613274351139</c:v>
                  </c:pt>
                  <c:pt idx="72">
                    <c:v>4597.6025148924018</c:v>
                  </c:pt>
                  <c:pt idx="73">
                    <c:v>4695.9385076051049</c:v>
                  </c:pt>
                  <c:pt idx="74">
                    <c:v>4795.1110591844426</c:v>
                  </c:pt>
                  <c:pt idx="75">
                    <c:v>4894.7970114661766</c:v>
                  </c:pt>
                  <c:pt idx="76">
                    <c:v>4995.3678329500854</c:v>
                  </c:pt>
                  <c:pt idx="77">
                    <c:v>5095.7777123889582</c:v>
                  </c:pt>
                  <c:pt idx="78">
                    <c:v>5502.235369315028</c:v>
                  </c:pt>
                  <c:pt idx="79">
                    <c:v>5606.1713745573225</c:v>
                  </c:pt>
                  <c:pt idx="80">
                    <c:v>5709.3844330399197</c:v>
                  </c:pt>
                  <c:pt idx="81">
                    <c:v>5810.6826856541438</c:v>
                  </c:pt>
                  <c:pt idx="82">
                    <c:v>6262.7580299183492</c:v>
                  </c:pt>
                  <c:pt idx="83">
                    <c:v>6362.2625506120694</c:v>
                  </c:pt>
                  <c:pt idx="84">
                    <c:v>6458.4292092035621</c:v>
                  </c:pt>
                  <c:pt idx="85">
                    <c:v>6944.8838395591547</c:v>
                  </c:pt>
                  <c:pt idx="86">
                    <c:v>7031.0495953098161</c:v>
                  </c:pt>
                  <c:pt idx="87">
                    <c:v>7544.8036759030647</c:v>
                  </c:pt>
                  <c:pt idx="88">
                    <c:v>8088.3875597442257</c:v>
                  </c:pt>
                  <c:pt idx="89">
                    <c:v>8143.7026679696546</c:v>
                  </c:pt>
                  <c:pt idx="90">
                    <c:v>8695.151430027785</c:v>
                  </c:pt>
                  <c:pt idx="91">
                    <c:v>9262.2637128781244</c:v>
                  </c:pt>
                  <c:pt idx="92">
                    <c:v>9250.4806440012653</c:v>
                  </c:pt>
                  <c:pt idx="93">
                    <c:v>10409.693374516912</c:v>
                  </c:pt>
                  <c:pt idx="94">
                    <c:v>10963.83649055239</c:v>
                  </c:pt>
                  <c:pt idx="95">
                    <c:v>11480.390979997843</c:v>
                  </c:pt>
                  <c:pt idx="96">
                    <c:v>12703.319611958463</c:v>
                  </c:pt>
                </c:numCache>
              </c:numRef>
            </c:plus>
            <c:minus>
              <c:numRef>
                <c:f>b931_2!$J$9:$J$105</c:f>
                <c:numCache>
                  <c:formatCode>General</c:formatCode>
                  <c:ptCount val="97"/>
                  <c:pt idx="0">
                    <c:v>110.31407188530343</c:v>
                  </c:pt>
                  <c:pt idx="1">
                    <c:v>125.70948137791881</c:v>
                  </c:pt>
                  <c:pt idx="2">
                    <c:v>150.51891418230335</c:v>
                  </c:pt>
                  <c:pt idx="3">
                    <c:v>170.87713864008188</c:v>
                  </c:pt>
                  <c:pt idx="4">
                    <c:v>203.19883917112833</c:v>
                  </c:pt>
                  <c:pt idx="5">
                    <c:v>226.06264575027953</c:v>
                  </c:pt>
                  <c:pt idx="6">
                    <c:v>256.58767008384297</c:v>
                  </c:pt>
                  <c:pt idx="7">
                    <c:v>290.07082027734845</c:v>
                  </c:pt>
                  <c:pt idx="8">
                    <c:v>318.93008342172044</c:v>
                  </c:pt>
                  <c:pt idx="9">
                    <c:v>354.07225789673089</c:v>
                  </c:pt>
                  <c:pt idx="10">
                    <c:v>385.26612638111919</c:v>
                  </c:pt>
                  <c:pt idx="11">
                    <c:v>426.57774825570306</c:v>
                  </c:pt>
                  <c:pt idx="12">
                    <c:v>450.91450345825325</c:v>
                  </c:pt>
                  <c:pt idx="13">
                    <c:v>486.2145581966181</c:v>
                  </c:pt>
                  <c:pt idx="14">
                    <c:v>519.27144740042502</c:v>
                  </c:pt>
                  <c:pt idx="15">
                    <c:v>567.77101721828672</c:v>
                  </c:pt>
                  <c:pt idx="16">
                    <c:v>595.85666142557034</c:v>
                  </c:pt>
                  <c:pt idx="17">
                    <c:v>641.80172537647763</c:v>
                  </c:pt>
                  <c:pt idx="18">
                    <c:v>687.29182540083184</c:v>
                  </c:pt>
                  <c:pt idx="19">
                    <c:v>707.41461568983584</c:v>
                  </c:pt>
                  <c:pt idx="20">
                    <c:v>748.73690114063788</c:v>
                  </c:pt>
                  <c:pt idx="21">
                    <c:v>788.81766955502235</c:v>
                  </c:pt>
                  <c:pt idx="22">
                    <c:v>827.63397883691266</c:v>
                  </c:pt>
                  <c:pt idx="23">
                    <c:v>865.22457694134562</c:v>
                  </c:pt>
                  <c:pt idx="24">
                    <c:v>931.68670590681359</c:v>
                  </c:pt>
                  <c:pt idx="25">
                    <c:v>966.27372276842482</c:v>
                  </c:pt>
                  <c:pt idx="26">
                    <c:v>999.8145685285167</c:v>
                  </c:pt>
                  <c:pt idx="27">
                    <c:v>1031.0596374764</c:v>
                  </c:pt>
                  <c:pt idx="28">
                    <c:v>1097.0821640940926</c:v>
                  </c:pt>
                  <c:pt idx="29">
                    <c:v>1125.5134652859899</c:v>
                  </c:pt>
                  <c:pt idx="30">
                    <c:v>1192.5089693561429</c:v>
                  </c:pt>
                  <c:pt idx="31">
                    <c:v>1217.8817522544432</c:v>
                  </c:pt>
                  <c:pt idx="32">
                    <c:v>1284.9811911824474</c:v>
                  </c:pt>
                  <c:pt idx="33">
                    <c:v>1306.7560868969695</c:v>
                  </c:pt>
                  <c:pt idx="34">
                    <c:v>1373.1904649590892</c:v>
                  </c:pt>
                  <c:pt idx="35">
                    <c:v>1441.8943086227453</c:v>
                  </c:pt>
                  <c:pt idx="36">
                    <c:v>1458.3260896149513</c:v>
                  </c:pt>
                  <c:pt idx="37">
                    <c:v>1526.2253581445532</c:v>
                  </c:pt>
                  <c:pt idx="38">
                    <c:v>1595.191589357868</c:v>
                  </c:pt>
                  <c:pt idx="39">
                    <c:v>1606.9348110381147</c:v>
                  </c:pt>
                  <c:pt idx="40">
                    <c:v>1674.6651049013662</c:v>
                  </c:pt>
                  <c:pt idx="41">
                    <c:v>1743.4134738202204</c:v>
                  </c:pt>
                  <c:pt idx="42">
                    <c:v>1813.7163382640483</c:v>
                  </c:pt>
                  <c:pt idx="43">
                    <c:v>1818.9220015959711</c:v>
                  </c:pt>
                  <c:pt idx="44">
                    <c:v>1887.8342602976161</c:v>
                  </c:pt>
                  <c:pt idx="45">
                    <c:v>1957.865453980382</c:v>
                  </c:pt>
                  <c:pt idx="46">
                    <c:v>2029.045455635953</c:v>
                  </c:pt>
                  <c:pt idx="47">
                    <c:v>2100.8503161400681</c:v>
                  </c:pt>
                  <c:pt idx="48">
                    <c:v>2174.4684618880142</c:v>
                  </c:pt>
                  <c:pt idx="49">
                    <c:v>2248.8258979256184</c:v>
                  </c:pt>
                  <c:pt idx="50">
                    <c:v>2241.4085437774156</c:v>
                  </c:pt>
                  <c:pt idx="51">
                    <c:v>2315.0801207982099</c:v>
                  </c:pt>
                  <c:pt idx="52">
                    <c:v>2389.2649466263188</c:v>
                  </c:pt>
                  <c:pt idx="53">
                    <c:v>2465.1489148682485</c:v>
                  </c:pt>
                  <c:pt idx="54">
                    <c:v>2542.3001882994031</c:v>
                  </c:pt>
                  <c:pt idx="55">
                    <c:v>2620.8433440970934</c:v>
                  </c:pt>
                  <c:pt idx="56">
                    <c:v>2700.9179723193201</c:v>
                  </c:pt>
                  <c:pt idx="57">
                    <c:v>2782.6788835989828</c:v>
                  </c:pt>
                  <c:pt idx="58">
                    <c:v>2866.2965983812114</c:v>
                  </c:pt>
                  <c:pt idx="59">
                    <c:v>2951.3657839331754</c:v>
                  </c:pt>
                  <c:pt idx="60">
                    <c:v>3038.0767423860025</c:v>
                  </c:pt>
                  <c:pt idx="61">
                    <c:v>3127.240605752389</c:v>
                  </c:pt>
                  <c:pt idx="62">
                    <c:v>3219.1010855074596</c:v>
                  </c:pt>
                  <c:pt idx="63">
                    <c:v>3312.7044118069725</c:v>
                  </c:pt>
                  <c:pt idx="64">
                    <c:v>3408.9290635427305</c:v>
                  </c:pt>
                  <c:pt idx="65">
                    <c:v>3508.6964546097761</c:v>
                  </c:pt>
                  <c:pt idx="66">
                    <c:v>3480.4149248217404</c:v>
                  </c:pt>
                  <c:pt idx="67">
                    <c:v>3581.9052728008769</c:v>
                  </c:pt>
                  <c:pt idx="68">
                    <c:v>3826.5791336834923</c:v>
                  </c:pt>
                  <c:pt idx="69">
                    <c:v>3796.4820657308746</c:v>
                  </c:pt>
                  <c:pt idx="70">
                    <c:v>3909.8728408399729</c:v>
                  </c:pt>
                  <c:pt idx="71">
                    <c:v>4027.9895309607441</c:v>
                  </c:pt>
                  <c:pt idx="72">
                    <c:v>4150.8064129996719</c:v>
                  </c:pt>
                  <c:pt idx="73">
                    <c:v>4280.1321224947415</c:v>
                  </c:pt>
                  <c:pt idx="74">
                    <c:v>4415.4902490967606</c:v>
                  </c:pt>
                  <c:pt idx="75">
                    <c:v>4557.6638702665941</c:v>
                  </c:pt>
                  <c:pt idx="76">
                    <c:v>4708.1590318577601</c:v>
                  </c:pt>
                  <c:pt idx="77">
                    <c:v>4866.7587172255235</c:v>
                  </c:pt>
                  <c:pt idx="78">
                    <c:v>5035.8657574859635</c:v>
                  </c:pt>
                  <c:pt idx="79">
                    <c:v>5215.5501204733646</c:v>
                  </c:pt>
                  <c:pt idx="80">
                    <c:v>5407.3216740530761</c:v>
                  </c:pt>
                  <c:pt idx="81">
                    <c:v>5613.600640965391</c:v>
                  </c:pt>
                  <c:pt idx="82">
                    <c:v>5617.1861300093688</c:v>
                  </c:pt>
                  <c:pt idx="83">
                    <c:v>5847.8924281966838</c:v>
                  </c:pt>
                  <c:pt idx="84">
                    <c:v>6098.5840076828963</c:v>
                  </c:pt>
                  <c:pt idx="85">
                    <c:v>6372.583537678619</c:v>
                  </c:pt>
                  <c:pt idx="86">
                    <c:v>6673.8988415602016</c:v>
                  </c:pt>
                  <c:pt idx="87">
                    <c:v>6743.4143982931</c:v>
                  </c:pt>
                  <c:pt idx="88">
                    <c:v>7100.016033751237</c:v>
                  </c:pt>
                  <c:pt idx="89">
                    <c:v>7501.3356457615455</c:v>
                  </c:pt>
                  <c:pt idx="90">
                    <c:v>7654.5448563733862</c:v>
                  </c:pt>
                  <c:pt idx="91">
                    <c:v>8153.754148215784</c:v>
                  </c:pt>
                  <c:pt idx="92">
                    <c:v>8401.8352508867538</c:v>
                  </c:pt>
                  <c:pt idx="93">
                    <c:v>9054.127724588503</c:v>
                  </c:pt>
                  <c:pt idx="94">
                    <c:v>9461.9387380839726</c:v>
                  </c:pt>
                  <c:pt idx="95">
                    <c:v>9983.2137126991693</c:v>
                  </c:pt>
                  <c:pt idx="96">
                    <c:v>10664.689448467489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b931_2!$A$9:$A$105</c:f>
              <c:numCache>
                <c:formatCode>General</c:formatCode>
                <c:ptCount val="97"/>
                <c:pt idx="0">
                  <c:v>-11.45</c:v>
                </c:pt>
                <c:pt idx="1">
                  <c:v>-12.7</c:v>
                </c:pt>
                <c:pt idx="2">
                  <c:v>-13.77</c:v>
                </c:pt>
                <c:pt idx="3">
                  <c:v>-15.49</c:v>
                </c:pt>
                <c:pt idx="4">
                  <c:v>-15.63</c:v>
                </c:pt>
                <c:pt idx="5">
                  <c:v>-15.63</c:v>
                </c:pt>
                <c:pt idx="6">
                  <c:v>-15.8</c:v>
                </c:pt>
                <c:pt idx="7">
                  <c:v>-15.87</c:v>
                </c:pt>
                <c:pt idx="8">
                  <c:v>-16.059999999999999</c:v>
                </c:pt>
                <c:pt idx="9">
                  <c:v>-16.100000000000001</c:v>
                </c:pt>
                <c:pt idx="10">
                  <c:v>-16.100000000000001</c:v>
                </c:pt>
                <c:pt idx="11">
                  <c:v>-16.34</c:v>
                </c:pt>
                <c:pt idx="12">
                  <c:v>-16.54</c:v>
                </c:pt>
                <c:pt idx="13">
                  <c:v>-16.84</c:v>
                </c:pt>
                <c:pt idx="14">
                  <c:v>-16.91</c:v>
                </c:pt>
                <c:pt idx="15">
                  <c:v>-17</c:v>
                </c:pt>
                <c:pt idx="16">
                  <c:v>-17.07</c:v>
                </c:pt>
                <c:pt idx="17">
                  <c:v>-17.100000000000001</c:v>
                </c:pt>
                <c:pt idx="18">
                  <c:v>-17.18</c:v>
                </c:pt>
                <c:pt idx="19">
                  <c:v>-17.38</c:v>
                </c:pt>
                <c:pt idx="20">
                  <c:v>-17.420000000000002</c:v>
                </c:pt>
                <c:pt idx="21">
                  <c:v>-17.559999999999999</c:v>
                </c:pt>
                <c:pt idx="22">
                  <c:v>-17.760000000000002</c:v>
                </c:pt>
                <c:pt idx="23">
                  <c:v>-17.89</c:v>
                </c:pt>
                <c:pt idx="24">
                  <c:v>-17.940000000000001</c:v>
                </c:pt>
                <c:pt idx="25">
                  <c:v>-17.97</c:v>
                </c:pt>
                <c:pt idx="26">
                  <c:v>-18.010000000000002</c:v>
                </c:pt>
                <c:pt idx="27">
                  <c:v>-18.07</c:v>
                </c:pt>
                <c:pt idx="28">
                  <c:v>-18.11</c:v>
                </c:pt>
                <c:pt idx="29">
                  <c:v>-18.11</c:v>
                </c:pt>
                <c:pt idx="30">
                  <c:v>-18.149999999999999</c:v>
                </c:pt>
                <c:pt idx="31">
                  <c:v>-18.2</c:v>
                </c:pt>
                <c:pt idx="32">
                  <c:v>-18.3</c:v>
                </c:pt>
                <c:pt idx="33">
                  <c:v>-18.3</c:v>
                </c:pt>
                <c:pt idx="34">
                  <c:v>-18.760000000000002</c:v>
                </c:pt>
                <c:pt idx="35">
                  <c:v>-18.84</c:v>
                </c:pt>
                <c:pt idx="36">
                  <c:v>-18.84</c:v>
                </c:pt>
                <c:pt idx="37">
                  <c:v>-18.87</c:v>
                </c:pt>
                <c:pt idx="38">
                  <c:v>-18.87</c:v>
                </c:pt>
                <c:pt idx="39">
                  <c:v>-18.920000000000002</c:v>
                </c:pt>
                <c:pt idx="40">
                  <c:v>-18.95</c:v>
                </c:pt>
                <c:pt idx="41">
                  <c:v>-18.95</c:v>
                </c:pt>
                <c:pt idx="42">
                  <c:v>-18.98</c:v>
                </c:pt>
                <c:pt idx="43">
                  <c:v>-19.010000000000002</c:v>
                </c:pt>
                <c:pt idx="44">
                  <c:v>-19.11</c:v>
                </c:pt>
                <c:pt idx="45">
                  <c:v>-19.16</c:v>
                </c:pt>
                <c:pt idx="46">
                  <c:v>-19.170000000000002</c:v>
                </c:pt>
                <c:pt idx="47">
                  <c:v>-19.239999999999998</c:v>
                </c:pt>
                <c:pt idx="48">
                  <c:v>-19.32</c:v>
                </c:pt>
                <c:pt idx="49">
                  <c:v>-19.32</c:v>
                </c:pt>
                <c:pt idx="50">
                  <c:v>-19.37</c:v>
                </c:pt>
                <c:pt idx="51">
                  <c:v>-19.37</c:v>
                </c:pt>
                <c:pt idx="52">
                  <c:v>-19.45</c:v>
                </c:pt>
                <c:pt idx="53">
                  <c:v>-19.489999999999998</c:v>
                </c:pt>
                <c:pt idx="54">
                  <c:v>-19.53</c:v>
                </c:pt>
                <c:pt idx="55">
                  <c:v>-19.670000000000002</c:v>
                </c:pt>
                <c:pt idx="56">
                  <c:v>-19.73</c:v>
                </c:pt>
                <c:pt idx="57">
                  <c:v>-19.73</c:v>
                </c:pt>
                <c:pt idx="58">
                  <c:v>-19.760000000000002</c:v>
                </c:pt>
                <c:pt idx="59">
                  <c:v>-19.809999999999999</c:v>
                </c:pt>
                <c:pt idx="60">
                  <c:v>-19.84</c:v>
                </c:pt>
                <c:pt idx="61">
                  <c:v>-19.899999999999999</c:v>
                </c:pt>
                <c:pt idx="62">
                  <c:v>-19.93</c:v>
                </c:pt>
                <c:pt idx="63">
                  <c:v>-20</c:v>
                </c:pt>
                <c:pt idx="64">
                  <c:v>-20.09</c:v>
                </c:pt>
                <c:pt idx="65">
                  <c:v>-20.21</c:v>
                </c:pt>
                <c:pt idx="66">
                  <c:v>-20.239999999999998</c:v>
                </c:pt>
                <c:pt idx="67">
                  <c:v>-20.239999999999998</c:v>
                </c:pt>
                <c:pt idx="68">
                  <c:v>-20.239999999999998</c:v>
                </c:pt>
                <c:pt idx="69">
                  <c:v>-20.28</c:v>
                </c:pt>
                <c:pt idx="70">
                  <c:v>-20.39</c:v>
                </c:pt>
                <c:pt idx="71">
                  <c:v>-20.57</c:v>
                </c:pt>
                <c:pt idx="72">
                  <c:v>-20.75</c:v>
                </c:pt>
                <c:pt idx="73">
                  <c:v>-20.84</c:v>
                </c:pt>
                <c:pt idx="74">
                  <c:v>-20.98</c:v>
                </c:pt>
                <c:pt idx="75">
                  <c:v>-21.08</c:v>
                </c:pt>
                <c:pt idx="76">
                  <c:v>-21.11</c:v>
                </c:pt>
                <c:pt idx="77">
                  <c:v>-21.21</c:v>
                </c:pt>
                <c:pt idx="78">
                  <c:v>-21.28</c:v>
                </c:pt>
                <c:pt idx="79">
                  <c:v>-21.43</c:v>
                </c:pt>
                <c:pt idx="80">
                  <c:v>-21.43</c:v>
                </c:pt>
                <c:pt idx="81">
                  <c:v>-21.48</c:v>
                </c:pt>
                <c:pt idx="82">
                  <c:v>-21.48</c:v>
                </c:pt>
                <c:pt idx="83">
                  <c:v>-21.53</c:v>
                </c:pt>
                <c:pt idx="84">
                  <c:v>-21.7</c:v>
                </c:pt>
                <c:pt idx="85">
                  <c:v>-21.9</c:v>
                </c:pt>
                <c:pt idx="86">
                  <c:v>-22.02</c:v>
                </c:pt>
                <c:pt idx="87">
                  <c:v>-22.29</c:v>
                </c:pt>
                <c:pt idx="88">
                  <c:v>-22.37</c:v>
                </c:pt>
                <c:pt idx="89">
                  <c:v>-22.37</c:v>
                </c:pt>
                <c:pt idx="90">
                  <c:v>-22.67</c:v>
                </c:pt>
                <c:pt idx="91">
                  <c:v>-22.69</c:v>
                </c:pt>
                <c:pt idx="92">
                  <c:v>-22.98</c:v>
                </c:pt>
                <c:pt idx="93">
                  <c:v>-23.04</c:v>
                </c:pt>
                <c:pt idx="94">
                  <c:v>-23.04</c:v>
                </c:pt>
                <c:pt idx="95">
                  <c:v>-23.24</c:v>
                </c:pt>
                <c:pt idx="96">
                  <c:v>-23.55</c:v>
                </c:pt>
              </c:numCache>
            </c:numRef>
          </c:xVal>
          <c:yVal>
            <c:numRef>
              <c:f>b931_2!$D$9:$D$105</c:f>
              <c:numCache>
                <c:formatCode>0.00E+00</c:formatCode>
                <c:ptCount val="97"/>
                <c:pt idx="0">
                  <c:v>215.08365249075021</c:v>
                </c:pt>
                <c:pt idx="1">
                  <c:v>323.58033086138829</c:v>
                </c:pt>
                <c:pt idx="2">
                  <c:v>431.53268945862374</c:v>
                </c:pt>
                <c:pt idx="3">
                  <c:v>528.32980935087664</c:v>
                </c:pt>
                <c:pt idx="4">
                  <c:v>643.7140917277826</c:v>
                </c:pt>
                <c:pt idx="5">
                  <c:v>762.50282831394441</c:v>
                </c:pt>
                <c:pt idx="6">
                  <c:v>879.69889384844794</c:v>
                </c:pt>
                <c:pt idx="7">
                  <c:v>999.76128566063562</c:v>
                </c:pt>
                <c:pt idx="8">
                  <c:v>1118.8664436492218</c:v>
                </c:pt>
                <c:pt idx="9">
                  <c:v>1241.9790833073735</c:v>
                </c:pt>
                <c:pt idx="10">
                  <c:v>1367.1889545524427</c:v>
                </c:pt>
                <c:pt idx="11">
                  <c:v>1488.9811339887276</c:v>
                </c:pt>
                <c:pt idx="12">
                  <c:v>1612.6396948826302</c:v>
                </c:pt>
                <c:pt idx="13">
                  <c:v>1734.9538922521269</c:v>
                </c:pt>
                <c:pt idx="14">
                  <c:v>1864.054381627202</c:v>
                </c:pt>
                <c:pt idx="15">
                  <c:v>1994.0783918740246</c:v>
                </c:pt>
                <c:pt idx="16">
                  <c:v>2126.0994280906802</c:v>
                </c:pt>
                <c:pt idx="17">
                  <c:v>2260.7427965783095</c:v>
                </c:pt>
                <c:pt idx="18">
                  <c:v>2395.5823522533665</c:v>
                </c:pt>
                <c:pt idx="19">
                  <c:v>2528.436260715257</c:v>
                </c:pt>
                <c:pt idx="20">
                  <c:v>2667.6013772590186</c:v>
                </c:pt>
                <c:pt idx="21">
                  <c:v>2805.291942011861</c:v>
                </c:pt>
                <c:pt idx="22">
                  <c:v>2942.4527585122241</c:v>
                </c:pt>
                <c:pt idx="23">
                  <c:v>3083.5055295392149</c:v>
                </c:pt>
                <c:pt idx="24">
                  <c:v>3229.2059603964972</c:v>
                </c:pt>
                <c:pt idx="25">
                  <c:v>3377.5302797908994</c:v>
                </c:pt>
                <c:pt idx="26">
                  <c:v>3527.4156933716827</c:v>
                </c:pt>
                <c:pt idx="27">
                  <c:v>3678.5085826734262</c:v>
                </c:pt>
                <c:pt idx="28">
                  <c:v>3832.4027685684764</c:v>
                </c:pt>
                <c:pt idx="29">
                  <c:v>3989.9807134611347</c:v>
                </c:pt>
                <c:pt idx="30">
                  <c:v>4148.1407980287213</c:v>
                </c:pt>
                <c:pt idx="31">
                  <c:v>4308.1047282839563</c:v>
                </c:pt>
                <c:pt idx="32">
                  <c:v>4468.2330848492484</c:v>
                </c:pt>
                <c:pt idx="33">
                  <c:v>4634.8805684102372</c:v>
                </c:pt>
                <c:pt idx="34">
                  <c:v>4782.7859245189893</c:v>
                </c:pt>
                <c:pt idx="35">
                  <c:v>4950.3153601795075</c:v>
                </c:pt>
                <c:pt idx="36">
                  <c:v>5124.4810525650973</c:v>
                </c:pt>
                <c:pt idx="37">
                  <c:v>5299.754372952666</c:v>
                </c:pt>
                <c:pt idx="38">
                  <c:v>5479.3207650339746</c:v>
                </c:pt>
                <c:pt idx="39">
                  <c:v>5659.0915559763534</c:v>
                </c:pt>
                <c:pt idx="40">
                  <c:v>5842.8072633778147</c:v>
                </c:pt>
                <c:pt idx="41">
                  <c:v>6031.1333686871922</c:v>
                </c:pt>
                <c:pt idx="42">
                  <c:v>6220.9579651631666</c:v>
                </c:pt>
                <c:pt idx="43">
                  <c:v>6413.9825581237719</c:v>
                </c:pt>
                <c:pt idx="44">
                  <c:v>6606.3968362088272</c:v>
                </c:pt>
                <c:pt idx="45">
                  <c:v>6804.9630282623293</c:v>
                </c:pt>
                <c:pt idx="46">
                  <c:v>7009.3774583038903</c:v>
                </c:pt>
                <c:pt idx="47">
                  <c:v>7213.9552950975767</c:v>
                </c:pt>
                <c:pt idx="48">
                  <c:v>7421.6462807799853</c:v>
                </c:pt>
                <c:pt idx="49">
                  <c:v>7638.1348322760687</c:v>
                </c:pt>
                <c:pt idx="50">
                  <c:v>7855.6598641905775</c:v>
                </c:pt>
                <c:pt idx="51">
                  <c:v>8080.5562565550763</c:v>
                </c:pt>
                <c:pt idx="52">
                  <c:v>8304.8489173808448</c:v>
                </c:pt>
                <c:pt idx="53">
                  <c:v>8536.2485120199581</c:v>
                </c:pt>
                <c:pt idx="54">
                  <c:v>8772.435186173223</c:v>
                </c:pt>
                <c:pt idx="55">
                  <c:v>9006.790679105623</c:v>
                </c:pt>
                <c:pt idx="56">
                  <c:v>9251.6586987637529</c:v>
                </c:pt>
                <c:pt idx="57">
                  <c:v>9506.2140069204852</c:v>
                </c:pt>
                <c:pt idx="58">
                  <c:v>9764.3493203234684</c:v>
                </c:pt>
                <c:pt idx="59">
                  <c:v>10026.989266030932</c:v>
                </c:pt>
                <c:pt idx="60">
                  <c:v>10297.311110057521</c:v>
                </c:pt>
                <c:pt idx="61">
                  <c:v>10571.92438261293</c:v>
                </c:pt>
                <c:pt idx="62">
                  <c:v>10855.632682952186</c:v>
                </c:pt>
                <c:pt idx="63">
                  <c:v>11143.449317118884</c:v>
                </c:pt>
                <c:pt idx="64">
                  <c:v>11437.13323646456</c:v>
                </c:pt>
                <c:pt idx="65">
                  <c:v>11736.084351783422</c:v>
                </c:pt>
                <c:pt idx="66">
                  <c:v>12050.867011265729</c:v>
                </c:pt>
                <c:pt idx="67">
                  <c:v>12377.136482220667</c:v>
                </c:pt>
                <c:pt idx="68">
                  <c:v>12712.864345116239</c:v>
                </c:pt>
                <c:pt idx="69">
                  <c:v>13055.176403400268</c:v>
                </c:pt>
                <c:pt idx="70">
                  <c:v>13401.849696347606</c:v>
                </c:pt>
                <c:pt idx="71">
                  <c:v>13752.796469197485</c:v>
                </c:pt>
                <c:pt idx="72">
                  <c:v>14114.67363324402</c:v>
                </c:pt>
                <c:pt idx="73">
                  <c:v>14497.924221179288</c:v>
                </c:pt>
                <c:pt idx="74">
                  <c:v>14889.116092630269</c:v>
                </c:pt>
                <c:pt idx="75">
                  <c:v>15298.959156495421</c:v>
                </c:pt>
                <c:pt idx="76">
                  <c:v>15732.571267324391</c:v>
                </c:pt>
                <c:pt idx="77">
                  <c:v>16174.911005880249</c:v>
                </c:pt>
                <c:pt idx="78">
                  <c:v>16639.108450678505</c:v>
                </c:pt>
                <c:pt idx="79">
                  <c:v>17112.85858445027</c:v>
                </c:pt>
                <c:pt idx="80">
                  <c:v>17627.690020977661</c:v>
                </c:pt>
                <c:pt idx="81">
                  <c:v>18159.851973808483</c:v>
                </c:pt>
                <c:pt idx="82">
                  <c:v>18724.92991121826</c:v>
                </c:pt>
                <c:pt idx="83">
                  <c:v>19312.254126897915</c:v>
                </c:pt>
                <c:pt idx="84">
                  <c:v>19914.584309020345</c:v>
                </c:pt>
                <c:pt idx="85">
                  <c:v>20546.559274261053</c:v>
                </c:pt>
                <c:pt idx="86">
                  <c:v>21229.617359115106</c:v>
                </c:pt>
                <c:pt idx="87">
                  <c:v>21930.997015090597</c:v>
                </c:pt>
                <c:pt idx="88">
                  <c:v>22715.514315703316</c:v>
                </c:pt>
                <c:pt idx="89">
                  <c:v>23573.81804890704</c:v>
                </c:pt>
                <c:pt idx="90">
                  <c:v>24442.407982970504</c:v>
                </c:pt>
                <c:pt idx="91">
                  <c:v>25446.029611782986</c:v>
                </c:pt>
                <c:pt idx="92">
                  <c:v>26486.574967179196</c:v>
                </c:pt>
                <c:pt idx="93">
                  <c:v>27692.889066822663</c:v>
                </c:pt>
                <c:pt idx="94">
                  <c:v>29057.028663062658</c:v>
                </c:pt>
                <c:pt idx="95">
                  <c:v>30554.812587539654</c:v>
                </c:pt>
                <c:pt idx="96">
                  <c:v>32257.264886615791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11976"/>
        <c:axId val="433612368"/>
      </c:scatterChart>
      <c:valAx>
        <c:axId val="433611976"/>
        <c:scaling>
          <c:orientation val="minMax"/>
          <c:min val="-3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47251313340809425"/>
              <c:y val="0.9358072177312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3612368"/>
        <c:crosses val="autoZero"/>
        <c:crossBetween val="midCat"/>
      </c:valAx>
      <c:valAx>
        <c:axId val="433612368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INP per standard</a:t>
                </a:r>
                <a:r>
                  <a:rPr lang="en-GB" sz="10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cubic metre of air</a:t>
                </a:r>
                <a:endParaRPr lang="en-GB" sz="105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891950336223282E-2"/>
              <c:y val="0.19897439108911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3611976"/>
        <c:crossesAt val="-35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0749427598146"/>
          <c:y val="2.8534376775100703E-2"/>
          <c:w val="0.82547666648051976"/>
          <c:h val="0.838060726109427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5E92D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b932_2!$K$9:$K$105</c:f>
                <c:numCache>
                  <c:formatCode>General</c:formatCode>
                  <c:ptCount val="97"/>
                  <c:pt idx="0">
                    <c:v>56.378355153208112</c:v>
                  </c:pt>
                  <c:pt idx="1">
                    <c:v>71.69335319922439</c:v>
                  </c:pt>
                  <c:pt idx="2">
                    <c:v>90.331157709350265</c:v>
                  </c:pt>
                  <c:pt idx="3">
                    <c:v>111.65996289015244</c:v>
                  </c:pt>
                  <c:pt idx="4">
                    <c:v>129.46433323857931</c:v>
                  </c:pt>
                  <c:pt idx="5">
                    <c:v>147.18439691545601</c:v>
                  </c:pt>
                  <c:pt idx="6">
                    <c:v>162.83624347548098</c:v>
                  </c:pt>
                  <c:pt idx="7">
                    <c:v>184.25430161710696</c:v>
                  </c:pt>
                  <c:pt idx="8">
                    <c:v>200.1919997920715</c:v>
                  </c:pt>
                  <c:pt idx="9">
                    <c:v>220.21817923722296</c:v>
                  </c:pt>
                  <c:pt idx="10">
                    <c:v>245.16147516256316</c:v>
                  </c:pt>
                  <c:pt idx="11">
                    <c:v>260.09177606008456</c:v>
                  </c:pt>
                  <c:pt idx="12">
                    <c:v>278.16201049578405</c:v>
                  </c:pt>
                  <c:pt idx="13">
                    <c:v>299.58504323794915</c:v>
                  </c:pt>
                  <c:pt idx="14">
                    <c:v>323.91429334321691</c:v>
                  </c:pt>
                  <c:pt idx="15">
                    <c:v>334.06510488637338</c:v>
                  </c:pt>
                  <c:pt idx="16">
                    <c:v>364.2854220068624</c:v>
                  </c:pt>
                  <c:pt idx="17">
                    <c:v>378.36592384108053</c:v>
                  </c:pt>
                  <c:pt idx="18">
                    <c:v>394.22275677814429</c:v>
                  </c:pt>
                  <c:pt idx="19">
                    <c:v>433.99370763975617</c:v>
                  </c:pt>
                  <c:pt idx="20">
                    <c:v>454.64852204215646</c:v>
                  </c:pt>
                  <c:pt idx="21">
                    <c:v>477.28529753601237</c:v>
                  </c:pt>
                  <c:pt idx="22">
                    <c:v>477.10121970224321</c:v>
                  </c:pt>
                  <c:pt idx="23">
                    <c:v>502.84973552040583</c:v>
                  </c:pt>
                  <c:pt idx="24">
                    <c:v>530.89793454606968</c:v>
                  </c:pt>
                  <c:pt idx="25">
                    <c:v>560.96530588820451</c:v>
                  </c:pt>
                  <c:pt idx="26">
                    <c:v>565.37248628950624</c:v>
                  </c:pt>
                  <c:pt idx="27">
                    <c:v>599.005165060884</c:v>
                  </c:pt>
                  <c:pt idx="28">
                    <c:v>635.8946782135888</c:v>
                  </c:pt>
                  <c:pt idx="29">
                    <c:v>642.40822020852841</c:v>
                  </c:pt>
                  <c:pt idx="30">
                    <c:v>683.17563060100485</c:v>
                  </c:pt>
                  <c:pt idx="31">
                    <c:v>691.67374910356648</c:v>
                  </c:pt>
                  <c:pt idx="32">
                    <c:v>737.48663394697132</c:v>
                  </c:pt>
                  <c:pt idx="33">
                    <c:v>748.04045633529915</c:v>
                  </c:pt>
                  <c:pt idx="34">
                    <c:v>759.46776516070645</c:v>
                  </c:pt>
                  <c:pt idx="35">
                    <c:v>811.45049046619943</c:v>
                  </c:pt>
                  <c:pt idx="36">
                    <c:v>824.55453830741612</c:v>
                  </c:pt>
                  <c:pt idx="37">
                    <c:v>839.09358931866939</c:v>
                  </c:pt>
                  <c:pt idx="38">
                    <c:v>854.96124814149539</c:v>
                  </c:pt>
                  <c:pt idx="39">
                    <c:v>915.00196900075855</c:v>
                  </c:pt>
                  <c:pt idx="40">
                    <c:v>932.71552205353919</c:v>
                  </c:pt>
                  <c:pt idx="41">
                    <c:v>951.17075255679811</c:v>
                  </c:pt>
                  <c:pt idx="42">
                    <c:v>970.72625460401275</c:v>
                  </c:pt>
                  <c:pt idx="43">
                    <c:v>991.32148500752385</c:v>
                  </c:pt>
                  <c:pt idx="44">
                    <c:v>1064.1210422175545</c:v>
                  </c:pt>
                  <c:pt idx="45">
                    <c:v>1086.995383759519</c:v>
                  </c:pt>
                  <c:pt idx="46">
                    <c:v>1111.2555352325182</c:v>
                  </c:pt>
                  <c:pt idx="47">
                    <c:v>1136.0156412633312</c:v>
                  </c:pt>
                  <c:pt idx="48">
                    <c:v>1162.0876666900695</c:v>
                  </c:pt>
                  <c:pt idx="49">
                    <c:v>1189.434206012548</c:v>
                  </c:pt>
                  <c:pt idx="50">
                    <c:v>1217.6157852282445</c:v>
                  </c:pt>
                  <c:pt idx="51">
                    <c:v>1246.6132012301712</c:v>
                  </c:pt>
                  <c:pt idx="52">
                    <c:v>1277.2213688304876</c:v>
                  </c:pt>
                  <c:pt idx="53">
                    <c:v>1308.60871894566</c:v>
                  </c:pt>
                  <c:pt idx="54">
                    <c:v>1341.1681999058858</c:v>
                  </c:pt>
                  <c:pt idx="55">
                    <c:v>1374.8882899648722</c:v>
                  </c:pt>
                  <c:pt idx="56">
                    <c:v>1409.7596692903899</c:v>
                  </c:pt>
                  <c:pt idx="57">
                    <c:v>1445.7744563098672</c:v>
                  </c:pt>
                  <c:pt idx="58">
                    <c:v>1482.9255101341023</c:v>
                  </c:pt>
                  <c:pt idx="59">
                    <c:v>1521.6212650561729</c:v>
                  </c:pt>
                  <c:pt idx="60">
                    <c:v>1561.8636121480235</c:v>
                  </c:pt>
                  <c:pt idx="61">
                    <c:v>1603.2327905742297</c:v>
                  </c:pt>
                  <c:pt idx="62">
                    <c:v>1645.7198372139883</c:v>
                  </c:pt>
                  <c:pt idx="63">
                    <c:v>1690.1746348567949</c:v>
                  </c:pt>
                  <c:pt idx="64">
                    <c:v>1736.1744681921621</c:v>
                  </c:pt>
                  <c:pt idx="65">
                    <c:v>1783.2767046716247</c:v>
                  </c:pt>
                  <c:pt idx="66">
                    <c:v>1832.3512725509911</c:v>
                  </c:pt>
                  <c:pt idx="67">
                    <c:v>1789.4764802025406</c:v>
                  </c:pt>
                  <c:pt idx="68">
                    <c:v>1838.2163188212812</c:v>
                  </c:pt>
                  <c:pt idx="69">
                    <c:v>1888.80076360869</c:v>
                  </c:pt>
                  <c:pt idx="70">
                    <c:v>1940.8240952090628</c:v>
                  </c:pt>
                  <c:pt idx="71">
                    <c:v>1994.6885964270434</c:v>
                  </c:pt>
                  <c:pt idx="72">
                    <c:v>2050.3905457720921</c:v>
                  </c:pt>
                  <c:pt idx="73">
                    <c:v>2107.9199455534085</c:v>
                  </c:pt>
                  <c:pt idx="74">
                    <c:v>2167.6988579708213</c:v>
                  </c:pt>
                  <c:pt idx="75">
                    <c:v>2228.831464644838</c:v>
                  </c:pt>
                  <c:pt idx="76">
                    <c:v>2177.8951849653199</c:v>
                  </c:pt>
                  <c:pt idx="77">
                    <c:v>2357.6925272931262</c:v>
                  </c:pt>
                  <c:pt idx="78">
                    <c:v>2301.2579928216719</c:v>
                  </c:pt>
                  <c:pt idx="79">
                    <c:v>2365.5991576913743</c:v>
                  </c:pt>
                  <c:pt idx="80">
                    <c:v>2432.3616146512818</c:v>
                  </c:pt>
                  <c:pt idx="81">
                    <c:v>2500.6579993277614</c:v>
                  </c:pt>
                  <c:pt idx="82">
                    <c:v>2571.2886315517953</c:v>
                  </c:pt>
                  <c:pt idx="83">
                    <c:v>2644.2048986694667</c:v>
                  </c:pt>
                  <c:pt idx="84">
                    <c:v>2718.8932979444362</c:v>
                  </c:pt>
                  <c:pt idx="85">
                    <c:v>2795.7161380363577</c:v>
                  </c:pt>
                  <c:pt idx="86">
                    <c:v>2875.0453993161309</c:v>
                  </c:pt>
                  <c:pt idx="87">
                    <c:v>2955.8540950729744</c:v>
                  </c:pt>
                  <c:pt idx="88">
                    <c:v>2881.2061644704963</c:v>
                  </c:pt>
                  <c:pt idx="89">
                    <c:v>2960.5137628043526</c:v>
                  </c:pt>
                  <c:pt idx="90">
                    <c:v>3041.8615912427917</c:v>
                  </c:pt>
                  <c:pt idx="91">
                    <c:v>3300.6252666069049</c:v>
                  </c:pt>
                  <c:pt idx="92">
                    <c:v>3210.117215054082</c:v>
                  </c:pt>
                  <c:pt idx="93">
                    <c:v>3296.6942937044928</c:v>
                  </c:pt>
                  <c:pt idx="94">
                    <c:v>3385.0986062020907</c:v>
                  </c:pt>
                  <c:pt idx="95">
                    <c:v>3474.6694568431371</c:v>
                  </c:pt>
                  <c:pt idx="96">
                    <c:v>3566.0763769540945</c:v>
                  </c:pt>
                </c:numCache>
              </c:numRef>
            </c:plus>
            <c:minus>
              <c:numRef>
                <c:f>b932_2!$J$9:$J$105</c:f>
                <c:numCache>
                  <c:formatCode>General</c:formatCode>
                  <c:ptCount val="97"/>
                  <c:pt idx="0">
                    <c:v>62.120510936055524</c:v>
                  </c:pt>
                  <c:pt idx="1">
                    <c:v>70.566132090682871</c:v>
                  </c:pt>
                  <c:pt idx="2">
                    <c:v>84.328051710803123</c:v>
                  </c:pt>
                  <c:pt idx="3">
                    <c:v>98.846565966596529</c:v>
                  </c:pt>
                  <c:pt idx="4">
                    <c:v>113.02472698250928</c:v>
                  </c:pt>
                  <c:pt idx="5">
                    <c:v>129.66932605177638</c:v>
                  </c:pt>
                  <c:pt idx="6">
                    <c:v>142.18793025135568</c:v>
                  </c:pt>
                  <c:pt idx="7">
                    <c:v>160.24531518255961</c:v>
                  </c:pt>
                  <c:pt idx="8">
                    <c:v>176.14542734046788</c:v>
                  </c:pt>
                  <c:pt idx="9">
                    <c:v>194.92804609474143</c:v>
                  </c:pt>
                  <c:pt idx="10">
                    <c:v>211.6752146117183</c:v>
                  </c:pt>
                  <c:pt idx="11">
                    <c:v>233.6156231325902</c:v>
                  </c:pt>
                  <c:pt idx="12">
                    <c:v>254.19627966719446</c:v>
                  </c:pt>
                  <c:pt idx="13">
                    <c:v>273.56543185170943</c:v>
                  </c:pt>
                  <c:pt idx="14">
                    <c:v>291.40633878108287</c:v>
                  </c:pt>
                  <c:pt idx="15">
                    <c:v>307.86647175599234</c:v>
                  </c:pt>
                  <c:pt idx="16">
                    <c:v>332.82691379288593</c:v>
                  </c:pt>
                  <c:pt idx="17">
                    <c:v>346.05953360158639</c:v>
                  </c:pt>
                  <c:pt idx="18">
                    <c:v>369.22905122195533</c:v>
                  </c:pt>
                  <c:pt idx="19">
                    <c:v>391.71318538995303</c:v>
                  </c:pt>
                  <c:pt idx="20">
                    <c:v>413.40919989972002</c:v>
                  </c:pt>
                  <c:pt idx="21">
                    <c:v>434.27643666396477</c:v>
                  </c:pt>
                  <c:pt idx="22">
                    <c:v>454.32013904111778</c:v>
                  </c:pt>
                  <c:pt idx="23">
                    <c:v>473.58077227870405</c:v>
                  </c:pt>
                  <c:pt idx="24">
                    <c:v>491.52117837468393</c:v>
                  </c:pt>
                  <c:pt idx="25">
                    <c:v>525.26166632741092</c:v>
                  </c:pt>
                  <c:pt idx="26">
                    <c:v>541.60324920092637</c:v>
                  </c:pt>
                  <c:pt idx="27">
                    <c:v>557.18270947024905</c:v>
                  </c:pt>
                  <c:pt idx="28">
                    <c:v>590.50665286843878</c:v>
                  </c:pt>
                  <c:pt idx="29">
                    <c:v>604.02647585972875</c:v>
                  </c:pt>
                  <c:pt idx="30">
                    <c:v>636.96982523490828</c:v>
                  </c:pt>
                  <c:pt idx="31">
                    <c:v>648.67974790993492</c:v>
                  </c:pt>
                  <c:pt idx="32">
                    <c:v>681.34578879936555</c:v>
                  </c:pt>
                  <c:pt idx="33">
                    <c:v>691.28787012365069</c:v>
                  </c:pt>
                  <c:pt idx="34">
                    <c:v>722.89990533450271</c:v>
                  </c:pt>
                  <c:pt idx="35">
                    <c:v>755.28586134799855</c:v>
                  </c:pt>
                  <c:pt idx="36">
                    <c:v>787.69491548858127</c:v>
                  </c:pt>
                  <c:pt idx="37">
                    <c:v>793.68971911492451</c:v>
                  </c:pt>
                  <c:pt idx="38">
                    <c:v>825.24380849564238</c:v>
                  </c:pt>
                  <c:pt idx="39">
                    <c:v>857.07466891918364</c:v>
                  </c:pt>
                  <c:pt idx="40">
                    <c:v>888.78854188463913</c:v>
                  </c:pt>
                  <c:pt idx="41">
                    <c:v>921.05123068376054</c:v>
                  </c:pt>
                  <c:pt idx="42">
                    <c:v>921.73912192083026</c:v>
                  </c:pt>
                  <c:pt idx="43">
                    <c:v>952.58716102787037</c:v>
                  </c:pt>
                  <c:pt idx="44">
                    <c:v>983.30552087318051</c:v>
                  </c:pt>
                  <c:pt idx="45">
                    <c:v>1014.5515987642472</c:v>
                  </c:pt>
                  <c:pt idx="46">
                    <c:v>1045.653735860413</c:v>
                  </c:pt>
                  <c:pt idx="47">
                    <c:v>1076.603253159356</c:v>
                  </c:pt>
                  <c:pt idx="48">
                    <c:v>1107.7523501119447</c:v>
                  </c:pt>
                  <c:pt idx="49">
                    <c:v>1138.7601448008063</c:v>
                  </c:pt>
                  <c:pt idx="50">
                    <c:v>1169.6371080614294</c:v>
                  </c:pt>
                  <c:pt idx="51">
                    <c:v>1200.7578642886979</c:v>
                  </c:pt>
                  <c:pt idx="52">
                    <c:v>1231.7859282933441</c:v>
                  </c:pt>
                  <c:pt idx="53">
                    <c:v>1262.7443934367154</c:v>
                  </c:pt>
                  <c:pt idx="54">
                    <c:v>1293.6601658558518</c:v>
                  </c:pt>
                  <c:pt idx="55">
                    <c:v>1324.5634807168869</c:v>
                  </c:pt>
                  <c:pt idx="56">
                    <c:v>1355.4874924288717</c:v>
                  </c:pt>
                  <c:pt idx="57">
                    <c:v>1386.1116217570609</c:v>
                  </c:pt>
                  <c:pt idx="58">
                    <c:v>1417.1883350863029</c:v>
                  </c:pt>
                  <c:pt idx="59">
                    <c:v>1448.0478551918604</c:v>
                  </c:pt>
                  <c:pt idx="60">
                    <c:v>1478.7402441827728</c:v>
                  </c:pt>
                  <c:pt idx="61">
                    <c:v>1509.6647290147312</c:v>
                  </c:pt>
                  <c:pt idx="62">
                    <c:v>1595.4797573580222</c:v>
                  </c:pt>
                  <c:pt idx="63">
                    <c:v>1571.7191234926458</c:v>
                  </c:pt>
                  <c:pt idx="64">
                    <c:v>1659.2507852319736</c:v>
                  </c:pt>
                  <c:pt idx="65">
                    <c:v>1691.3273614378606</c:v>
                  </c:pt>
                  <c:pt idx="66">
                    <c:v>1723.4898444500104</c:v>
                  </c:pt>
                  <c:pt idx="67">
                    <c:v>1755.8074210371046</c:v>
                  </c:pt>
                  <c:pt idx="68">
                    <c:v>1788.3511631200454</c:v>
                  </c:pt>
                  <c:pt idx="69">
                    <c:v>1821.1938026988234</c:v>
                  </c:pt>
                  <c:pt idx="70">
                    <c:v>1854.4095436200048</c:v>
                  </c:pt>
                  <c:pt idx="71">
                    <c:v>1955.5591873976928</c:v>
                  </c:pt>
                  <c:pt idx="72">
                    <c:v>1989.8730859175125</c:v>
                  </c:pt>
                  <c:pt idx="73">
                    <c:v>2024.3608091384099</c:v>
                  </c:pt>
                  <c:pt idx="74">
                    <c:v>2059.5043537041402</c:v>
                  </c:pt>
                  <c:pt idx="75">
                    <c:v>2095.3910655257901</c:v>
                  </c:pt>
                  <c:pt idx="76">
                    <c:v>2131.3731775751144</c:v>
                  </c:pt>
                  <c:pt idx="77">
                    <c:v>2167.9392298928587</c:v>
                  </c:pt>
                  <c:pt idx="78">
                    <c:v>2285.308001905275</c:v>
                  </c:pt>
                  <c:pt idx="79">
                    <c:v>2324.3883037156879</c:v>
                  </c:pt>
                  <c:pt idx="80">
                    <c:v>2363.9238010467961</c:v>
                  </c:pt>
                  <c:pt idx="81">
                    <c:v>2404.444419995014</c:v>
                  </c:pt>
                  <c:pt idx="82">
                    <c:v>2445.7005640190609</c:v>
                  </c:pt>
                  <c:pt idx="83">
                    <c:v>2488.2187865999317</c:v>
                  </c:pt>
                  <c:pt idx="84">
                    <c:v>2625.0664237991941</c:v>
                  </c:pt>
                  <c:pt idx="85">
                    <c:v>2670.8663807565613</c:v>
                  </c:pt>
                  <c:pt idx="86">
                    <c:v>2717.9752872037971</c:v>
                  </c:pt>
                  <c:pt idx="87">
                    <c:v>2766.5814744139693</c:v>
                  </c:pt>
                  <c:pt idx="88">
                    <c:v>2816.4877012449069</c:v>
                  </c:pt>
                  <c:pt idx="89">
                    <c:v>2868.6958173300845</c:v>
                  </c:pt>
                  <c:pt idx="90">
                    <c:v>2922.6408968344012</c:v>
                  </c:pt>
                  <c:pt idx="91">
                    <c:v>2978.5700263291251</c:v>
                  </c:pt>
                  <c:pt idx="92">
                    <c:v>3149.9289071039225</c:v>
                  </c:pt>
                  <c:pt idx="93">
                    <c:v>3212.8399000154886</c:v>
                  </c:pt>
                  <c:pt idx="94">
                    <c:v>3278.2118341429868</c:v>
                  </c:pt>
                  <c:pt idx="95">
                    <c:v>3347.2381823971691</c:v>
                  </c:pt>
                  <c:pt idx="96">
                    <c:v>3419.483979304262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b932_2!$A$9:$A$105</c:f>
              <c:numCache>
                <c:formatCode>General</c:formatCode>
                <c:ptCount val="97"/>
                <c:pt idx="0">
                  <c:v>-14.35</c:v>
                </c:pt>
                <c:pt idx="1">
                  <c:v>-14.86</c:v>
                </c:pt>
                <c:pt idx="2">
                  <c:v>-15.37</c:v>
                </c:pt>
                <c:pt idx="3">
                  <c:v>-15.54</c:v>
                </c:pt>
                <c:pt idx="4">
                  <c:v>-15.82</c:v>
                </c:pt>
                <c:pt idx="5">
                  <c:v>-16.2</c:v>
                </c:pt>
                <c:pt idx="6">
                  <c:v>-16.22</c:v>
                </c:pt>
                <c:pt idx="7">
                  <c:v>-16.38</c:v>
                </c:pt>
                <c:pt idx="8">
                  <c:v>-16.47</c:v>
                </c:pt>
                <c:pt idx="9">
                  <c:v>-16.64</c:v>
                </c:pt>
                <c:pt idx="10">
                  <c:v>-16.88</c:v>
                </c:pt>
                <c:pt idx="11">
                  <c:v>-17.22</c:v>
                </c:pt>
                <c:pt idx="12">
                  <c:v>-17.27</c:v>
                </c:pt>
                <c:pt idx="13">
                  <c:v>-17.309999999999999</c:v>
                </c:pt>
                <c:pt idx="14">
                  <c:v>-17.57</c:v>
                </c:pt>
                <c:pt idx="15">
                  <c:v>-17.920000000000002</c:v>
                </c:pt>
                <c:pt idx="16">
                  <c:v>-18.05</c:v>
                </c:pt>
                <c:pt idx="17">
                  <c:v>-18.36</c:v>
                </c:pt>
                <c:pt idx="18">
                  <c:v>-18.38</c:v>
                </c:pt>
                <c:pt idx="19">
                  <c:v>-18.48</c:v>
                </c:pt>
                <c:pt idx="20">
                  <c:v>-18.579999999999998</c:v>
                </c:pt>
                <c:pt idx="21">
                  <c:v>-18.84</c:v>
                </c:pt>
                <c:pt idx="22">
                  <c:v>-18.899999999999999</c:v>
                </c:pt>
                <c:pt idx="23">
                  <c:v>-18.899999999999999</c:v>
                </c:pt>
                <c:pt idx="24">
                  <c:v>-18.95</c:v>
                </c:pt>
                <c:pt idx="25">
                  <c:v>-18.98</c:v>
                </c:pt>
                <c:pt idx="26">
                  <c:v>-19.16</c:v>
                </c:pt>
                <c:pt idx="27">
                  <c:v>-19.21</c:v>
                </c:pt>
                <c:pt idx="28">
                  <c:v>-19.32</c:v>
                </c:pt>
                <c:pt idx="29">
                  <c:v>-19.350000000000001</c:v>
                </c:pt>
                <c:pt idx="30">
                  <c:v>-19.420000000000002</c:v>
                </c:pt>
                <c:pt idx="31">
                  <c:v>-19.45</c:v>
                </c:pt>
                <c:pt idx="32">
                  <c:v>-19.52</c:v>
                </c:pt>
                <c:pt idx="33">
                  <c:v>-19.579999999999998</c:v>
                </c:pt>
                <c:pt idx="34">
                  <c:v>-19.579999999999998</c:v>
                </c:pt>
                <c:pt idx="35">
                  <c:v>-19.739999999999998</c:v>
                </c:pt>
                <c:pt idx="36">
                  <c:v>-19.829999999999998</c:v>
                </c:pt>
                <c:pt idx="37">
                  <c:v>-19.87</c:v>
                </c:pt>
                <c:pt idx="38">
                  <c:v>-19.899999999999999</c:v>
                </c:pt>
                <c:pt idx="39">
                  <c:v>-19.899999999999999</c:v>
                </c:pt>
                <c:pt idx="40">
                  <c:v>-19.920000000000002</c:v>
                </c:pt>
                <c:pt idx="41">
                  <c:v>-20.010000000000002</c:v>
                </c:pt>
                <c:pt idx="42">
                  <c:v>-20.23</c:v>
                </c:pt>
                <c:pt idx="43">
                  <c:v>-20.27</c:v>
                </c:pt>
                <c:pt idx="44">
                  <c:v>-20.27</c:v>
                </c:pt>
                <c:pt idx="45">
                  <c:v>-20.27</c:v>
                </c:pt>
                <c:pt idx="46">
                  <c:v>-20.54</c:v>
                </c:pt>
                <c:pt idx="47">
                  <c:v>-20.57</c:v>
                </c:pt>
                <c:pt idx="48">
                  <c:v>-20.59</c:v>
                </c:pt>
                <c:pt idx="49">
                  <c:v>-20.65</c:v>
                </c:pt>
                <c:pt idx="50">
                  <c:v>-20.65</c:v>
                </c:pt>
                <c:pt idx="51">
                  <c:v>-20.71</c:v>
                </c:pt>
                <c:pt idx="52">
                  <c:v>-20.79</c:v>
                </c:pt>
                <c:pt idx="53">
                  <c:v>-20.81</c:v>
                </c:pt>
                <c:pt idx="54">
                  <c:v>-20.91</c:v>
                </c:pt>
                <c:pt idx="55">
                  <c:v>-20.91</c:v>
                </c:pt>
                <c:pt idx="56">
                  <c:v>-20.96</c:v>
                </c:pt>
                <c:pt idx="57">
                  <c:v>-20.98</c:v>
                </c:pt>
                <c:pt idx="58">
                  <c:v>-21</c:v>
                </c:pt>
                <c:pt idx="59">
                  <c:v>-21.02</c:v>
                </c:pt>
                <c:pt idx="60">
                  <c:v>-21.05</c:v>
                </c:pt>
                <c:pt idx="61">
                  <c:v>-21.1</c:v>
                </c:pt>
                <c:pt idx="62">
                  <c:v>-21.1</c:v>
                </c:pt>
                <c:pt idx="63">
                  <c:v>-21.1</c:v>
                </c:pt>
                <c:pt idx="64">
                  <c:v>-21.17</c:v>
                </c:pt>
                <c:pt idx="65">
                  <c:v>-21.17</c:v>
                </c:pt>
                <c:pt idx="66">
                  <c:v>-21.23</c:v>
                </c:pt>
                <c:pt idx="67">
                  <c:v>-21.25</c:v>
                </c:pt>
                <c:pt idx="68">
                  <c:v>-21.27</c:v>
                </c:pt>
                <c:pt idx="69">
                  <c:v>-21.3</c:v>
                </c:pt>
                <c:pt idx="70">
                  <c:v>-21.3</c:v>
                </c:pt>
                <c:pt idx="71">
                  <c:v>-21.32</c:v>
                </c:pt>
                <c:pt idx="72">
                  <c:v>-21.39</c:v>
                </c:pt>
                <c:pt idx="73">
                  <c:v>-21.45</c:v>
                </c:pt>
                <c:pt idx="74">
                  <c:v>-21.48</c:v>
                </c:pt>
                <c:pt idx="75">
                  <c:v>-21.56</c:v>
                </c:pt>
                <c:pt idx="76">
                  <c:v>-21.63</c:v>
                </c:pt>
                <c:pt idx="77">
                  <c:v>-21.63</c:v>
                </c:pt>
                <c:pt idx="78">
                  <c:v>-21.69</c:v>
                </c:pt>
                <c:pt idx="79">
                  <c:v>-21.8</c:v>
                </c:pt>
                <c:pt idx="80">
                  <c:v>-21.87</c:v>
                </c:pt>
                <c:pt idx="81">
                  <c:v>-21.87</c:v>
                </c:pt>
                <c:pt idx="82">
                  <c:v>-21.91</c:v>
                </c:pt>
                <c:pt idx="83">
                  <c:v>-21.95</c:v>
                </c:pt>
                <c:pt idx="84">
                  <c:v>-21.96</c:v>
                </c:pt>
                <c:pt idx="85">
                  <c:v>-22.06</c:v>
                </c:pt>
                <c:pt idx="86">
                  <c:v>-22.11</c:v>
                </c:pt>
                <c:pt idx="87">
                  <c:v>-22.14</c:v>
                </c:pt>
                <c:pt idx="88">
                  <c:v>-22.16</c:v>
                </c:pt>
                <c:pt idx="89">
                  <c:v>-22.16</c:v>
                </c:pt>
                <c:pt idx="90">
                  <c:v>-22.16</c:v>
                </c:pt>
                <c:pt idx="91">
                  <c:v>-22.25</c:v>
                </c:pt>
                <c:pt idx="92">
                  <c:v>-22.25</c:v>
                </c:pt>
                <c:pt idx="93">
                  <c:v>-22.28</c:v>
                </c:pt>
                <c:pt idx="94">
                  <c:v>-22.32</c:v>
                </c:pt>
                <c:pt idx="95">
                  <c:v>-22.39</c:v>
                </c:pt>
                <c:pt idx="96">
                  <c:v>-22.39</c:v>
                </c:pt>
              </c:numCache>
            </c:numRef>
          </c:xVal>
          <c:yVal>
            <c:numRef>
              <c:f>b932_2!$D$9:$D$105</c:f>
              <c:numCache>
                <c:formatCode>0.00E+00</c:formatCode>
                <c:ptCount val="97"/>
                <c:pt idx="0">
                  <c:v>107.87915305900043</c:v>
                </c:pt>
                <c:pt idx="1">
                  <c:v>168.35251790095023</c:v>
                </c:pt>
                <c:pt idx="2">
                  <c:v>228.55110251897906</c:v>
                </c:pt>
                <c:pt idx="3">
                  <c:v>292.2265529250169</c:v>
                </c:pt>
                <c:pt idx="4">
                  <c:v>355.03999781969293</c:v>
                </c:pt>
                <c:pt idx="5">
                  <c:v>416.71636754243792</c:v>
                </c:pt>
                <c:pt idx="6">
                  <c:v>483.53937108901198</c:v>
                </c:pt>
                <c:pt idx="7">
                  <c:v>548.93019763056986</c:v>
                </c:pt>
                <c:pt idx="8">
                  <c:v>615.83250421770879</c:v>
                </c:pt>
                <c:pt idx="9">
                  <c:v>682.00939064219472</c:v>
                </c:pt>
                <c:pt idx="10">
                  <c:v>747.40288240653183</c:v>
                </c:pt>
                <c:pt idx="11">
                  <c:v>811.09097401838267</c:v>
                </c:pt>
                <c:pt idx="12">
                  <c:v>880.73620692224119</c:v>
                </c:pt>
                <c:pt idx="13">
                  <c:v>951.19625782955382</c:v>
                </c:pt>
                <c:pt idx="14">
                  <c:v>1017.5271376004429</c:v>
                </c:pt>
                <c:pt idx="15">
                  <c:v>1081.6977845500649</c:v>
                </c:pt>
                <c:pt idx="16">
                  <c:v>1151.5255979043429</c:v>
                </c:pt>
                <c:pt idx="17">
                  <c:v>1216.6483686825084</c:v>
                </c:pt>
                <c:pt idx="18">
                  <c:v>1290.6356912830322</c:v>
                </c:pt>
                <c:pt idx="19">
                  <c:v>1362.8539491267293</c:v>
                </c:pt>
                <c:pt idx="20">
                  <c:v>1435.6727483857733</c:v>
                </c:pt>
                <c:pt idx="21">
                  <c:v>1503.5657794892218</c:v>
                </c:pt>
                <c:pt idx="22">
                  <c:v>1578.8766768080086</c:v>
                </c:pt>
                <c:pt idx="23">
                  <c:v>1657.1033405074904</c:v>
                </c:pt>
                <c:pt idx="24">
                  <c:v>1734.2646102878632</c:v>
                </c:pt>
                <c:pt idx="25">
                  <c:v>1812.9303336789976</c:v>
                </c:pt>
                <c:pt idx="26">
                  <c:v>1886.5485018936779</c:v>
                </c:pt>
                <c:pt idx="27">
                  <c:v>1965.9347395076893</c:v>
                </c:pt>
                <c:pt idx="28">
                  <c:v>2043.604711192793</c:v>
                </c:pt>
                <c:pt idx="29">
                  <c:v>2125.4174945268696</c:v>
                </c:pt>
                <c:pt idx="30">
                  <c:v>2206.3421329882408</c:v>
                </c:pt>
                <c:pt idx="31">
                  <c:v>2289.866407290162</c:v>
                </c:pt>
                <c:pt idx="32">
                  <c:v>2372.4751867763016</c:v>
                </c:pt>
                <c:pt idx="33">
                  <c:v>2456.3965988873656</c:v>
                </c:pt>
                <c:pt idx="34">
                  <c:v>2544.0277381255737</c:v>
                </c:pt>
                <c:pt idx="35">
                  <c:v>2624.960981422742</c:v>
                </c:pt>
                <c:pt idx="36">
                  <c:v>2710.0391054227284</c:v>
                </c:pt>
                <c:pt idx="37">
                  <c:v>2798.5882015395164</c:v>
                </c:pt>
                <c:pt idx="38">
                  <c:v>2888.6663211875048</c:v>
                </c:pt>
                <c:pt idx="39">
                  <c:v>2981.3629539480812</c:v>
                </c:pt>
                <c:pt idx="40">
                  <c:v>3074.0949423542274</c:v>
                </c:pt>
                <c:pt idx="41">
                  <c:v>3164.1707966017411</c:v>
                </c:pt>
                <c:pt idx="42">
                  <c:v>3247.7467866661327</c:v>
                </c:pt>
                <c:pt idx="43">
                  <c:v>3342.5656611937593</c:v>
                </c:pt>
                <c:pt idx="44">
                  <c:v>3440.9493425152391</c:v>
                </c:pt>
                <c:pt idx="45">
                  <c:v>3540.5552126097391</c:v>
                </c:pt>
                <c:pt idx="46">
                  <c:v>3624.4712267337313</c:v>
                </c:pt>
                <c:pt idx="47">
                  <c:v>3724.6281642722024</c:v>
                </c:pt>
                <c:pt idx="48">
                  <c:v>3826.7533346828</c:v>
                </c:pt>
                <c:pt idx="49">
                  <c:v>3927.4994390895654</c:v>
                </c:pt>
                <c:pt idx="50">
                  <c:v>4033.7019113084066</c:v>
                </c:pt>
                <c:pt idx="51">
                  <c:v>4137.172636481856</c:v>
                </c:pt>
                <c:pt idx="52">
                  <c:v>4240.5797089299185</c:v>
                </c:pt>
                <c:pt idx="53">
                  <c:v>4349.7296691087868</c:v>
                </c:pt>
                <c:pt idx="54">
                  <c:v>4454.4783877252985</c:v>
                </c:pt>
                <c:pt idx="55">
                  <c:v>4568.2131943918066</c:v>
                </c:pt>
                <c:pt idx="56">
                  <c:v>4679.7853155032763</c:v>
                </c:pt>
                <c:pt idx="57">
                  <c:v>4795.3019307527657</c:v>
                </c:pt>
                <c:pt idx="58">
                  <c:v>4912.5415910370102</c:v>
                </c:pt>
                <c:pt idx="59">
                  <c:v>5031.5563751232075</c:v>
                </c:pt>
                <c:pt idx="60">
                  <c:v>5151.610071174794</c:v>
                </c:pt>
                <c:pt idx="61">
                  <c:v>5271.9286779475033</c:v>
                </c:pt>
                <c:pt idx="62">
                  <c:v>5398.2016723602701</c:v>
                </c:pt>
                <c:pt idx="63">
                  <c:v>5526.4951202119446</c:v>
                </c:pt>
                <c:pt idx="64">
                  <c:v>5651.1566575722745</c:v>
                </c:pt>
                <c:pt idx="65">
                  <c:v>5783.6914011747222</c:v>
                </c:pt>
                <c:pt idx="66">
                  <c:v>5913.4359371517603</c:v>
                </c:pt>
                <c:pt idx="67">
                  <c:v>6048.8050550179814</c:v>
                </c:pt>
                <c:pt idx="68">
                  <c:v>6186.5457272832691</c:v>
                </c:pt>
                <c:pt idx="69">
                  <c:v>6325.8767337415411</c:v>
                </c:pt>
                <c:pt idx="70">
                  <c:v>6470.352163735236</c:v>
                </c:pt>
                <c:pt idx="71">
                  <c:v>6615.7382001901251</c:v>
                </c:pt>
                <c:pt idx="72">
                  <c:v>6759.4231264699401</c:v>
                </c:pt>
                <c:pt idx="73">
                  <c:v>6906.7213178744196</c:v>
                </c:pt>
                <c:pt idx="74">
                  <c:v>7059.6575407992204</c:v>
                </c:pt>
                <c:pt idx="75">
                  <c:v>7210.9267475757943</c:v>
                </c:pt>
                <c:pt idx="76">
                  <c:v>7366.1620985071067</c:v>
                </c:pt>
                <c:pt idx="77">
                  <c:v>7531.4910368219935</c:v>
                </c:pt>
                <c:pt idx="78">
                  <c:v>7694.3745402228642</c:v>
                </c:pt>
                <c:pt idx="79">
                  <c:v>7855.610254118852</c:v>
                </c:pt>
                <c:pt idx="80">
                  <c:v>8024.4749160491765</c:v>
                </c:pt>
                <c:pt idx="81">
                  <c:v>8204.6660818442488</c:v>
                </c:pt>
                <c:pt idx="82">
                  <c:v>8384.7063178824774</c:v>
                </c:pt>
                <c:pt idx="83">
                  <c:v>8569.0216341208634</c:v>
                </c:pt>
                <c:pt idx="84">
                  <c:v>8761.1409507032731</c:v>
                </c:pt>
                <c:pt idx="85">
                  <c:v>8947.9197042357737</c:v>
                </c:pt>
                <c:pt idx="86">
                  <c:v>9145.1628458912855</c:v>
                </c:pt>
                <c:pt idx="87">
                  <c:v>9349.9327602061549</c:v>
                </c:pt>
                <c:pt idx="88">
                  <c:v>9561.4047644982347</c:v>
                </c:pt>
                <c:pt idx="89">
                  <c:v>9781.09438174344</c:v>
                </c:pt>
                <c:pt idx="90">
                  <c:v>10006.973246250711</c:v>
                </c:pt>
                <c:pt idx="91">
                  <c:v>10228.573149175112</c:v>
                </c:pt>
                <c:pt idx="92">
                  <c:v>10467.939265693212</c:v>
                </c:pt>
                <c:pt idx="93">
                  <c:v>10710.9835638676</c:v>
                </c:pt>
                <c:pt idx="94">
                  <c:v>10960.569895319662</c:v>
                </c:pt>
                <c:pt idx="95">
                  <c:v>11214.593753856903</c:v>
                </c:pt>
                <c:pt idx="96">
                  <c:v>11486.422139128341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77768"/>
        <c:axId val="437078160"/>
      </c:scatterChart>
      <c:valAx>
        <c:axId val="437077768"/>
        <c:scaling>
          <c:orientation val="minMax"/>
          <c:min val="-3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47251313340809425"/>
              <c:y val="0.9358072177312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078160"/>
        <c:crosses val="autoZero"/>
        <c:crossBetween val="midCat"/>
      </c:valAx>
      <c:valAx>
        <c:axId val="437078160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INP per standard</a:t>
                </a:r>
                <a:r>
                  <a:rPr lang="en-GB" sz="10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cubic metre of air</a:t>
                </a:r>
                <a:endParaRPr lang="en-GB" sz="105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891950336223282E-2"/>
              <c:y val="0.19897439108911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077768"/>
        <c:crossesAt val="-35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0749427598146"/>
          <c:y val="2.8534376775100703E-2"/>
          <c:w val="0.82547666648051976"/>
          <c:h val="0.838060726109427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5E92D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b932_4!$K$9:$K$105</c:f>
                <c:numCache>
                  <c:formatCode>General</c:formatCode>
                  <c:ptCount val="97"/>
                  <c:pt idx="0">
                    <c:v>202.53303031447106</c:v>
                  </c:pt>
                  <c:pt idx="1">
                    <c:v>255.34975845829837</c:v>
                  </c:pt>
                  <c:pt idx="2">
                    <c:v>322.69639000025074</c:v>
                  </c:pt>
                  <c:pt idx="3">
                    <c:v>395.79562089170599</c:v>
                  </c:pt>
                  <c:pt idx="4">
                    <c:v>458.38281513476147</c:v>
                  </c:pt>
                  <c:pt idx="5">
                    <c:v>491.56545099753583</c:v>
                  </c:pt>
                  <c:pt idx="6">
                    <c:v>576.06678571710029</c:v>
                  </c:pt>
                  <c:pt idx="7">
                    <c:v>651.08292763461122</c:v>
                  </c:pt>
                  <c:pt idx="8">
                    <c:v>705.56268703613159</c:v>
                  </c:pt>
                  <c:pt idx="9">
                    <c:v>774.44607287650786</c:v>
                  </c:pt>
                  <c:pt idx="10">
                    <c:v>861.23550381473024</c:v>
                  </c:pt>
                  <c:pt idx="11">
                    <c:v>911.99650706496845</c:v>
                  </c:pt>
                  <c:pt idx="12">
                    <c:v>974.25843897621178</c:v>
                  </c:pt>
                  <c:pt idx="13">
                    <c:v>1047.1240449971926</c:v>
                  </c:pt>
                  <c:pt idx="14">
                    <c:v>1130.4074872371054</c:v>
                  </c:pt>
                  <c:pt idx="15">
                    <c:v>1228.3925758894138</c:v>
                  </c:pt>
                  <c:pt idx="16">
                    <c:v>1268.4472950409406</c:v>
                  </c:pt>
                  <c:pt idx="17">
                    <c:v>1387.0399800088449</c:v>
                  </c:pt>
                  <c:pt idx="18">
                    <c:v>1442.5272177097715</c:v>
                  </c:pt>
                  <c:pt idx="19">
                    <c:v>1505.1730992949681</c:v>
                  </c:pt>
                  <c:pt idx="20">
                    <c:v>1573.2452127913382</c:v>
                  </c:pt>
                  <c:pt idx="21">
                    <c:v>1650.0912416782869</c:v>
                  </c:pt>
                  <c:pt idx="22">
                    <c:v>1733.0943508004948</c:v>
                  </c:pt>
                  <c:pt idx="23">
                    <c:v>1824.6980195920148</c:v>
                  </c:pt>
                  <c:pt idx="24">
                    <c:v>1923.8476137110349</c:v>
                  </c:pt>
                  <c:pt idx="25">
                    <c:v>2033.3527136136104</c:v>
                  </c:pt>
                  <c:pt idx="26">
                    <c:v>2152.411891196411</c:v>
                  </c:pt>
                  <c:pt idx="27">
                    <c:v>2160.2908289693614</c:v>
                  </c:pt>
                  <c:pt idx="28">
                    <c:v>2292.6954841834313</c:v>
                  </c:pt>
                  <c:pt idx="29">
                    <c:v>2309.1234023646471</c:v>
                  </c:pt>
                  <c:pt idx="30">
                    <c:v>2454.6516306168282</c:v>
                  </c:pt>
                  <c:pt idx="31">
                    <c:v>2479.0815681450113</c:v>
                  </c:pt>
                  <c:pt idx="32">
                    <c:v>2640.6447923018554</c:v>
                  </c:pt>
                  <c:pt idx="33">
                    <c:v>2671.5915597638295</c:v>
                  </c:pt>
                  <c:pt idx="34">
                    <c:v>2850.1856185805323</c:v>
                  </c:pt>
                  <c:pt idx="35">
                    <c:v>2887.8254495645833</c:v>
                  </c:pt>
                  <c:pt idx="36">
                    <c:v>2930.3038379679933</c:v>
                  </c:pt>
                  <c:pt idx="37">
                    <c:v>3132.1427176864304</c:v>
                  </c:pt>
                  <c:pt idx="38">
                    <c:v>3179.8476043280471</c:v>
                  </c:pt>
                  <c:pt idx="39">
                    <c:v>3407.1796829965401</c:v>
                  </c:pt>
                  <c:pt idx="40">
                    <c:v>3462.1968421562074</c:v>
                  </c:pt>
                  <c:pt idx="41">
                    <c:v>3520.5598205287852</c:v>
                  </c:pt>
                  <c:pt idx="42">
                    <c:v>3780.8079062001812</c:v>
                  </c:pt>
                  <c:pt idx="43">
                    <c:v>3847.1411993357287</c:v>
                  </c:pt>
                  <c:pt idx="44">
                    <c:v>3917.3636848296846</c:v>
                  </c:pt>
                  <c:pt idx="45">
                    <c:v>3991.281673212352</c:v>
                  </c:pt>
                  <c:pt idx="46">
                    <c:v>4068.7149817964387</c:v>
                  </c:pt>
                  <c:pt idx="47">
                    <c:v>4149.4965362989351</c:v>
                  </c:pt>
                  <c:pt idx="48">
                    <c:v>4463.812817064435</c:v>
                  </c:pt>
                  <c:pt idx="49">
                    <c:v>4553.6878807501507</c:v>
                  </c:pt>
                  <c:pt idx="50">
                    <c:v>4646.3349256806687</c:v>
                  </c:pt>
                  <c:pt idx="51">
                    <c:v>4744.097126605664</c:v>
                  </c:pt>
                  <c:pt idx="52">
                    <c:v>4845.5181757912042</c:v>
                  </c:pt>
                  <c:pt idx="53">
                    <c:v>4949.2249526103642</c:v>
                  </c:pt>
                  <c:pt idx="54">
                    <c:v>5336.1807303826927</c:v>
                  </c:pt>
                  <c:pt idx="55">
                    <c:v>5451.920898360584</c:v>
                  </c:pt>
                  <c:pt idx="56">
                    <c:v>5570.5946699206215</c:v>
                  </c:pt>
                  <c:pt idx="57">
                    <c:v>5693.3227085631606</c:v>
                  </c:pt>
                  <c:pt idx="58">
                    <c:v>5819.8967007040865</c:v>
                  </c:pt>
                  <c:pt idx="59">
                    <c:v>5950.1094238952246</c:v>
                  </c:pt>
                  <c:pt idx="60">
                    <c:v>6085.0130402942423</c:v>
                  </c:pt>
                  <c:pt idx="61">
                    <c:v>6221.8681784389209</c:v>
                  </c:pt>
                  <c:pt idx="62">
                    <c:v>6362.9725652471452</c:v>
                  </c:pt>
                  <c:pt idx="63">
                    <c:v>6874.71159737588</c:v>
                  </c:pt>
                  <c:pt idx="64">
                    <c:v>7029.9604772881421</c:v>
                  </c:pt>
                  <c:pt idx="65">
                    <c:v>7187.1792306159041</c:v>
                  </c:pt>
                  <c:pt idx="66">
                    <c:v>7348.7572272546431</c:v>
                  </c:pt>
                  <c:pt idx="67">
                    <c:v>7514.3352741834578</c:v>
                  </c:pt>
                  <c:pt idx="68">
                    <c:v>7682.2196756380117</c:v>
                  </c:pt>
                  <c:pt idx="69">
                    <c:v>7853.3654704602968</c:v>
                  </c:pt>
                  <c:pt idx="70">
                    <c:v>8028.6729406951945</c:v>
                  </c:pt>
                  <c:pt idx="71">
                    <c:v>8205.1219889218464</c:v>
                  </c:pt>
                  <c:pt idx="72">
                    <c:v>8869.3388378079308</c:v>
                  </c:pt>
                  <c:pt idx="73">
                    <c:v>9059.0709095473776</c:v>
                  </c:pt>
                  <c:pt idx="74">
                    <c:v>9250.4209435038356</c:v>
                  </c:pt>
                  <c:pt idx="75">
                    <c:v>9442.7663110445865</c:v>
                  </c:pt>
                  <c:pt idx="76">
                    <c:v>9636.8236827098262</c:v>
                  </c:pt>
                  <c:pt idx="77">
                    <c:v>9830.5772916485857</c:v>
                  </c:pt>
                  <c:pt idx="78">
                    <c:v>10614.399629129499</c:v>
                  </c:pt>
                  <c:pt idx="79">
                    <c:v>10814.963279023923</c:v>
                  </c:pt>
                  <c:pt idx="80">
                    <c:v>11014.141403691719</c:v>
                  </c:pt>
                  <c:pt idx="81">
                    <c:v>11209.637064910228</c:v>
                  </c:pt>
                  <c:pt idx="82">
                    <c:v>12081.447782764964</c:v>
                  </c:pt>
                  <c:pt idx="83">
                    <c:v>12273.501682907472</c:v>
                  </c:pt>
                  <c:pt idx="84">
                    <c:v>12459.132919084264</c:v>
                  </c:pt>
                  <c:pt idx="85">
                    <c:v>13397.265123658508</c:v>
                  </c:pt>
                  <c:pt idx="86">
                    <c:v>13563.637664620303</c:v>
                  </c:pt>
                  <c:pt idx="87">
                    <c:v>14554.438915033468</c:v>
                  </c:pt>
                  <c:pt idx="88">
                    <c:v>15602.78098320143</c:v>
                  </c:pt>
                  <c:pt idx="89">
                    <c:v>15709.714842386473</c:v>
                  </c:pt>
                  <c:pt idx="90">
                    <c:v>16773.263502659254</c:v>
                  </c:pt>
                  <c:pt idx="91">
                    <c:v>17867.044543370739</c:v>
                  </c:pt>
                  <c:pt idx="92">
                    <c:v>17844.681607288763</c:v>
                  </c:pt>
                  <c:pt idx="93">
                    <c:v>20080.173961261284</c:v>
                  </c:pt>
                  <c:pt idx="94">
                    <c:v>21149.06525275316</c:v>
                  </c:pt>
                  <c:pt idx="95">
                    <c:v>22145.535445978468</c:v>
                  </c:pt>
                  <c:pt idx="96">
                    <c:v>24504.088199713875</c:v>
                  </c:pt>
                </c:numCache>
              </c:numRef>
            </c:plus>
            <c:minus>
              <c:numRef>
                <c:f>b932_4!$J$9:$J$105</c:f>
                <c:numCache>
                  <c:formatCode>General</c:formatCode>
                  <c:ptCount val="97"/>
                  <c:pt idx="0">
                    <c:v>212.77432818487873</c:v>
                  </c:pt>
                  <c:pt idx="1">
                    <c:v>242.49108308806268</c:v>
                  </c:pt>
                  <c:pt idx="2">
                    <c:v>290.36350781403809</c:v>
                  </c:pt>
                  <c:pt idx="3">
                    <c:v>329.65585234571972</c:v>
                  </c:pt>
                  <c:pt idx="4">
                    <c:v>392.01446146841658</c:v>
                  </c:pt>
                  <c:pt idx="5">
                    <c:v>436.13984393333084</c:v>
                  </c:pt>
                  <c:pt idx="6">
                    <c:v>495.03585282345136</c:v>
                  </c:pt>
                  <c:pt idx="7">
                    <c:v>559.63518329249735</c:v>
                  </c:pt>
                  <c:pt idx="8">
                    <c:v>615.32098928020412</c:v>
                  </c:pt>
                  <c:pt idx="9">
                    <c:v>683.11967990877156</c:v>
                  </c:pt>
                  <c:pt idx="10">
                    <c:v>743.30731852300062</c:v>
                  </c:pt>
                  <c:pt idx="11">
                    <c:v>823.0007178753624</c:v>
                  </c:pt>
                  <c:pt idx="12">
                    <c:v>869.97025170805728</c:v>
                  </c:pt>
                  <c:pt idx="13">
                    <c:v>938.07558270789025</c:v>
                  </c:pt>
                  <c:pt idx="14">
                    <c:v>1001.8571600024525</c:v>
                  </c:pt>
                  <c:pt idx="15">
                    <c:v>1095.4098719869805</c:v>
                  </c:pt>
                  <c:pt idx="16">
                    <c:v>1149.6090017114939</c:v>
                  </c:pt>
                  <c:pt idx="17">
                    <c:v>1238.2384519186323</c:v>
                  </c:pt>
                  <c:pt idx="18">
                    <c:v>1325.9916284779499</c:v>
                  </c:pt>
                  <c:pt idx="19">
                    <c:v>1364.841667825654</c:v>
                  </c:pt>
                  <c:pt idx="20">
                    <c:v>1444.5612577811007</c:v>
                  </c:pt>
                  <c:pt idx="21">
                    <c:v>1521.8881600658344</c:v>
                  </c:pt>
                  <c:pt idx="22">
                    <c:v>1596.7781491420697</c:v>
                  </c:pt>
                  <c:pt idx="23">
                    <c:v>1669.3059453373517</c:v>
                  </c:pt>
                  <c:pt idx="24">
                    <c:v>1797.493923476643</c:v>
                  </c:pt>
                  <c:pt idx="25">
                    <c:v>1864.2327004046738</c:v>
                  </c:pt>
                  <c:pt idx="26">
                    <c:v>1928.9555050957692</c:v>
                  </c:pt>
                  <c:pt idx="27">
                    <c:v>1989.2533986312935</c:v>
                  </c:pt>
                  <c:pt idx="28">
                    <c:v>2116.5970832619819</c:v>
                  </c:pt>
                  <c:pt idx="29">
                    <c:v>2171.4720320048777</c:v>
                  </c:pt>
                  <c:pt idx="30">
                    <c:v>2300.6934402514144</c:v>
                  </c:pt>
                  <c:pt idx="31">
                    <c:v>2349.6737259377524</c:v>
                  </c:pt>
                  <c:pt idx="32">
                    <c:v>2479.0974056834489</c:v>
                  </c:pt>
                  <c:pt idx="33">
                    <c:v>2521.1434315335732</c:v>
                  </c:pt>
                  <c:pt idx="34">
                    <c:v>2649.2868318378823</c:v>
                  </c:pt>
                  <c:pt idx="35">
                    <c:v>2781.8068508996002</c:v>
                  </c:pt>
                  <c:pt idx="36">
                    <c:v>2813.5548393064601</c:v>
                  </c:pt>
                  <c:pt idx="37">
                    <c:v>2944.5256118348448</c:v>
                  </c:pt>
                  <c:pt idx="38">
                    <c:v>3077.554754029115</c:v>
                  </c:pt>
                  <c:pt idx="39">
                    <c:v>3100.2671394350982</c:v>
                  </c:pt>
                  <c:pt idx="40">
                    <c:v>3230.9155379915605</c:v>
                  </c:pt>
                  <c:pt idx="41">
                    <c:v>3363.5280666551503</c:v>
                  </c:pt>
                  <c:pt idx="42">
                    <c:v>3499.1388997591853</c:v>
                  </c:pt>
                  <c:pt idx="43">
                    <c:v>3509.2525735194313</c:v>
                  </c:pt>
                  <c:pt idx="44">
                    <c:v>3642.1847308053002</c:v>
                  </c:pt>
                  <c:pt idx="45">
                    <c:v>3777.275557493575</c:v>
                  </c:pt>
                  <c:pt idx="46">
                    <c:v>3914.5826827673204</c:v>
                  </c:pt>
                  <c:pt idx="47">
                    <c:v>4053.0960375542031</c:v>
                  </c:pt>
                  <c:pt idx="48">
                    <c:v>4195.106804452399</c:v>
                  </c:pt>
                  <c:pt idx="49">
                    <c:v>4338.544496435723</c:v>
                  </c:pt>
                  <c:pt idx="50">
                    <c:v>4324.3322051228979</c:v>
                  </c:pt>
                  <c:pt idx="51">
                    <c:v>4466.4505644089131</c:v>
                  </c:pt>
                  <c:pt idx="52">
                    <c:v>4609.5602429872679</c:v>
                  </c:pt>
                  <c:pt idx="53">
                    <c:v>4755.9475410514042</c:v>
                  </c:pt>
                  <c:pt idx="54">
                    <c:v>4904.780007804412</c:v>
                  </c:pt>
                  <c:pt idx="55">
                    <c:v>5056.2978871246796</c:v>
                  </c:pt>
                  <c:pt idx="56">
                    <c:v>5210.7703724222938</c:v>
                  </c:pt>
                  <c:pt idx="57">
                    <c:v>5368.4960082983416</c:v>
                  </c:pt>
                  <c:pt idx="58">
                    <c:v>5529.8036342677378</c:v>
                  </c:pt>
                  <c:pt idx="59">
                    <c:v>5693.9119125872121</c:v>
                  </c:pt>
                  <c:pt idx="60">
                    <c:v>5861.1878298437705</c:v>
                  </c:pt>
                  <c:pt idx="61">
                    <c:v>6033.1952833352761</c:v>
                  </c:pt>
                  <c:pt idx="62">
                    <c:v>6210.4042549563319</c:v>
                  </c:pt>
                  <c:pt idx="63">
                    <c:v>6390.9761003388085</c:v>
                  </c:pt>
                  <c:pt idx="64">
                    <c:v>6576.6045902981032</c:v>
                  </c:pt>
                  <c:pt idx="65">
                    <c:v>6769.0662917909831</c:v>
                  </c:pt>
                  <c:pt idx="66">
                    <c:v>6714.6662368841944</c:v>
                  </c:pt>
                  <c:pt idx="67">
                    <c:v>6910.4560140690319</c:v>
                  </c:pt>
                  <c:pt idx="68">
                    <c:v>7382.2935054648497</c:v>
                  </c:pt>
                  <c:pt idx="69">
                    <c:v>7324.4029562995674</c:v>
                  </c:pt>
                  <c:pt idx="70">
                    <c:v>7543.1473180572539</c:v>
                  </c:pt>
                  <c:pt idx="71">
                    <c:v>7771.0071988538348</c:v>
                  </c:pt>
                  <c:pt idx="72">
                    <c:v>8007.9333107902603</c:v>
                  </c:pt>
                  <c:pt idx="73">
                    <c:v>8257.4128515151315</c:v>
                  </c:pt>
                  <c:pt idx="74">
                    <c:v>8518.5277312768667</c:v>
                  </c:pt>
                  <c:pt idx="75">
                    <c:v>8792.7880643531698</c:v>
                  </c:pt>
                  <c:pt idx="76">
                    <c:v>9083.0978438188413</c:v>
                  </c:pt>
                  <c:pt idx="77">
                    <c:v>9389.0392098829943</c:v>
                  </c:pt>
                  <c:pt idx="78">
                    <c:v>9715.2452344541762</c:v>
                  </c:pt>
                  <c:pt idx="79">
                    <c:v>10061.851497413116</c:v>
                  </c:pt>
                  <c:pt idx="80">
                    <c:v>10431.769700804976</c:v>
                  </c:pt>
                  <c:pt idx="81">
                    <c:v>10829.66680252271</c:v>
                  </c:pt>
                  <c:pt idx="82">
                    <c:v>10836.792137837989</c:v>
                  </c:pt>
                  <c:pt idx="83">
                    <c:v>11281.803226378288</c:v>
                  </c:pt>
                  <c:pt idx="84">
                    <c:v>11765.357556566563</c:v>
                  </c:pt>
                  <c:pt idx="85">
                    <c:v>12293.862779473508</c:v>
                  </c:pt>
                  <c:pt idx="86">
                    <c:v>12875.047881887973</c:v>
                  </c:pt>
                  <c:pt idx="87">
                    <c:v>13009.347504212225</c:v>
                  </c:pt>
                  <c:pt idx="88">
                    <c:v>13697.157468938722</c:v>
                  </c:pt>
                  <c:pt idx="89">
                    <c:v>14471.206811305579</c:v>
                  </c:pt>
                  <c:pt idx="90">
                    <c:v>14766.928850982969</c:v>
                  </c:pt>
                  <c:pt idx="91">
                    <c:v>15729.762915005849</c:v>
                  </c:pt>
                  <c:pt idx="92">
                    <c:v>16208.45961293664</c:v>
                  </c:pt>
                  <c:pt idx="93">
                    <c:v>17466.517893746783</c:v>
                  </c:pt>
                  <c:pt idx="94">
                    <c:v>18253.265975813138</c:v>
                  </c:pt>
                  <c:pt idx="95">
                    <c:v>19258.839019374824</c:v>
                  </c:pt>
                  <c:pt idx="96">
                    <c:v>20573.367162890707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b932_4!$A$9:$A$105</c:f>
              <c:numCache>
                <c:formatCode>General</c:formatCode>
                <c:ptCount val="97"/>
                <c:pt idx="0">
                  <c:v>-18.149999999999999</c:v>
                </c:pt>
                <c:pt idx="1">
                  <c:v>-18.25</c:v>
                </c:pt>
                <c:pt idx="2">
                  <c:v>-18.63</c:v>
                </c:pt>
                <c:pt idx="3">
                  <c:v>-18.75</c:v>
                </c:pt>
                <c:pt idx="4">
                  <c:v>-18.899999999999999</c:v>
                </c:pt>
                <c:pt idx="5">
                  <c:v>-20.38</c:v>
                </c:pt>
                <c:pt idx="6">
                  <c:v>-20.43</c:v>
                </c:pt>
                <c:pt idx="7">
                  <c:v>-20.54</c:v>
                </c:pt>
                <c:pt idx="8">
                  <c:v>-20.86</c:v>
                </c:pt>
                <c:pt idx="9">
                  <c:v>-21.28</c:v>
                </c:pt>
                <c:pt idx="10">
                  <c:v>-21.38</c:v>
                </c:pt>
                <c:pt idx="11">
                  <c:v>-21.52</c:v>
                </c:pt>
                <c:pt idx="12">
                  <c:v>-21.59</c:v>
                </c:pt>
                <c:pt idx="13">
                  <c:v>-21.68</c:v>
                </c:pt>
                <c:pt idx="14">
                  <c:v>-21.7</c:v>
                </c:pt>
                <c:pt idx="15">
                  <c:v>-21.77</c:v>
                </c:pt>
                <c:pt idx="16">
                  <c:v>-21.77</c:v>
                </c:pt>
                <c:pt idx="17">
                  <c:v>-22.03</c:v>
                </c:pt>
                <c:pt idx="18">
                  <c:v>-22.09</c:v>
                </c:pt>
                <c:pt idx="19">
                  <c:v>-22.23</c:v>
                </c:pt>
                <c:pt idx="20">
                  <c:v>-22.25</c:v>
                </c:pt>
                <c:pt idx="21">
                  <c:v>-22.39</c:v>
                </c:pt>
                <c:pt idx="22">
                  <c:v>-22.54</c:v>
                </c:pt>
                <c:pt idx="23">
                  <c:v>-22.6</c:v>
                </c:pt>
                <c:pt idx="24">
                  <c:v>-22.64</c:v>
                </c:pt>
                <c:pt idx="25">
                  <c:v>-22.76</c:v>
                </c:pt>
                <c:pt idx="26">
                  <c:v>-22.78</c:v>
                </c:pt>
                <c:pt idx="27">
                  <c:v>-22.81</c:v>
                </c:pt>
                <c:pt idx="28">
                  <c:v>-22.85</c:v>
                </c:pt>
                <c:pt idx="29">
                  <c:v>-22.87</c:v>
                </c:pt>
                <c:pt idx="30">
                  <c:v>-22.92</c:v>
                </c:pt>
                <c:pt idx="31">
                  <c:v>-22.96</c:v>
                </c:pt>
                <c:pt idx="32">
                  <c:v>-22.98</c:v>
                </c:pt>
                <c:pt idx="33">
                  <c:v>-23.01</c:v>
                </c:pt>
                <c:pt idx="34">
                  <c:v>-23.05</c:v>
                </c:pt>
                <c:pt idx="35">
                  <c:v>-23.05</c:v>
                </c:pt>
                <c:pt idx="36">
                  <c:v>-23.05</c:v>
                </c:pt>
                <c:pt idx="37">
                  <c:v>-23.1</c:v>
                </c:pt>
                <c:pt idx="38">
                  <c:v>-23.13</c:v>
                </c:pt>
                <c:pt idx="39">
                  <c:v>-23.15</c:v>
                </c:pt>
                <c:pt idx="40">
                  <c:v>-23.17</c:v>
                </c:pt>
                <c:pt idx="41">
                  <c:v>-23.2</c:v>
                </c:pt>
                <c:pt idx="42">
                  <c:v>-23.2</c:v>
                </c:pt>
                <c:pt idx="43">
                  <c:v>-23.2</c:v>
                </c:pt>
                <c:pt idx="44">
                  <c:v>-23.24</c:v>
                </c:pt>
                <c:pt idx="45">
                  <c:v>-23.24</c:v>
                </c:pt>
                <c:pt idx="46">
                  <c:v>-23.26</c:v>
                </c:pt>
                <c:pt idx="47">
                  <c:v>-23.35</c:v>
                </c:pt>
                <c:pt idx="48">
                  <c:v>-23.39</c:v>
                </c:pt>
                <c:pt idx="49">
                  <c:v>-23.6</c:v>
                </c:pt>
                <c:pt idx="50">
                  <c:v>-23.62</c:v>
                </c:pt>
                <c:pt idx="51">
                  <c:v>-23.62</c:v>
                </c:pt>
                <c:pt idx="52">
                  <c:v>-23.65</c:v>
                </c:pt>
                <c:pt idx="53">
                  <c:v>-23.72</c:v>
                </c:pt>
                <c:pt idx="54">
                  <c:v>-23.78</c:v>
                </c:pt>
                <c:pt idx="55">
                  <c:v>-23.81</c:v>
                </c:pt>
                <c:pt idx="56">
                  <c:v>-23.82</c:v>
                </c:pt>
                <c:pt idx="57">
                  <c:v>-23.87</c:v>
                </c:pt>
                <c:pt idx="58">
                  <c:v>-23.93</c:v>
                </c:pt>
                <c:pt idx="59">
                  <c:v>-23.93</c:v>
                </c:pt>
                <c:pt idx="60">
                  <c:v>-24</c:v>
                </c:pt>
                <c:pt idx="61">
                  <c:v>-24.08</c:v>
                </c:pt>
                <c:pt idx="62">
                  <c:v>-24.08</c:v>
                </c:pt>
                <c:pt idx="63">
                  <c:v>-24.22</c:v>
                </c:pt>
                <c:pt idx="64">
                  <c:v>-24.22</c:v>
                </c:pt>
                <c:pt idx="65">
                  <c:v>-24.31</c:v>
                </c:pt>
                <c:pt idx="66">
                  <c:v>-24.31</c:v>
                </c:pt>
                <c:pt idx="67">
                  <c:v>-24.37</c:v>
                </c:pt>
                <c:pt idx="68">
                  <c:v>-24.4</c:v>
                </c:pt>
                <c:pt idx="69">
                  <c:v>-24.44</c:v>
                </c:pt>
                <c:pt idx="70">
                  <c:v>-24.45</c:v>
                </c:pt>
                <c:pt idx="71">
                  <c:v>-24.48</c:v>
                </c:pt>
                <c:pt idx="72">
                  <c:v>-24.53</c:v>
                </c:pt>
                <c:pt idx="73">
                  <c:v>-24.55</c:v>
                </c:pt>
                <c:pt idx="74">
                  <c:v>-24.62</c:v>
                </c:pt>
                <c:pt idx="75">
                  <c:v>-24.64</c:v>
                </c:pt>
                <c:pt idx="76">
                  <c:v>-24.69</c:v>
                </c:pt>
                <c:pt idx="77">
                  <c:v>-24.78</c:v>
                </c:pt>
                <c:pt idx="78">
                  <c:v>-24.8</c:v>
                </c:pt>
                <c:pt idx="79">
                  <c:v>-24.89</c:v>
                </c:pt>
                <c:pt idx="80">
                  <c:v>-24.91</c:v>
                </c:pt>
                <c:pt idx="81">
                  <c:v>-24.96</c:v>
                </c:pt>
                <c:pt idx="82">
                  <c:v>-24.96</c:v>
                </c:pt>
                <c:pt idx="83">
                  <c:v>-25.02</c:v>
                </c:pt>
                <c:pt idx="84">
                  <c:v>-25.11</c:v>
                </c:pt>
                <c:pt idx="85">
                  <c:v>-25.18</c:v>
                </c:pt>
                <c:pt idx="86">
                  <c:v>-25.2</c:v>
                </c:pt>
                <c:pt idx="87">
                  <c:v>-25.26</c:v>
                </c:pt>
                <c:pt idx="88">
                  <c:v>-25.32</c:v>
                </c:pt>
                <c:pt idx="89">
                  <c:v>-25.36</c:v>
                </c:pt>
                <c:pt idx="90">
                  <c:v>-25.42</c:v>
                </c:pt>
                <c:pt idx="91">
                  <c:v>-25.47</c:v>
                </c:pt>
                <c:pt idx="92">
                  <c:v>-25.59</c:v>
                </c:pt>
                <c:pt idx="93">
                  <c:v>-25.67</c:v>
                </c:pt>
                <c:pt idx="94">
                  <c:v>-25.71</c:v>
                </c:pt>
                <c:pt idx="95">
                  <c:v>-25.82</c:v>
                </c:pt>
                <c:pt idx="96">
                  <c:v>-25.91</c:v>
                </c:pt>
              </c:numCache>
            </c:numRef>
          </c:xVal>
          <c:yVal>
            <c:numRef>
              <c:f>b932_4!$D$9:$D$105</c:f>
              <c:numCache>
                <c:formatCode>0.00E+00</c:formatCode>
                <c:ptCount val="97"/>
                <c:pt idx="0">
                  <c:v>220.092864773152</c:v>
                </c:pt>
                <c:pt idx="1">
                  <c:v>432.2869483843055</c:v>
                </c:pt>
                <c:pt idx="2">
                  <c:v>621.89809953845986</c:v>
                </c:pt>
                <c:pt idx="3">
                  <c:v>835.10973647617868</c:v>
                </c:pt>
                <c:pt idx="4">
                  <c:v>1047.0753712316273</c:v>
                </c:pt>
                <c:pt idx="5">
                  <c:v>1077.7269059411228</c:v>
                </c:pt>
                <c:pt idx="6">
                  <c:v>1300.4565526228605</c:v>
                </c:pt>
                <c:pt idx="7">
                  <c:v>1514.5601579210118</c:v>
                </c:pt>
                <c:pt idx="8">
                  <c:v>1688.6776095420018</c:v>
                </c:pt>
                <c:pt idx="9">
                  <c:v>1834.1314141379603</c:v>
                </c:pt>
                <c:pt idx="10">
                  <c:v>2051.1880724779562</c:v>
                </c:pt>
                <c:pt idx="11">
                  <c:v>2259.597378488133</c:v>
                </c:pt>
                <c:pt idx="12">
                  <c:v>2487.8674446546788</c:v>
                </c:pt>
                <c:pt idx="13">
                  <c:v>2712.8968528268947</c:v>
                </c:pt>
                <c:pt idx="14">
                  <c:v>2959.7244948272933</c:v>
                </c:pt>
                <c:pt idx="15">
                  <c:v>3195.2092620707749</c:v>
                </c:pt>
                <c:pt idx="16">
                  <c:v>3453.4355961895253</c:v>
                </c:pt>
                <c:pt idx="17">
                  <c:v>3636.6272207452598</c:v>
                </c:pt>
                <c:pt idx="18">
                  <c:v>3881.8861591967125</c:v>
                </c:pt>
                <c:pt idx="19">
                  <c:v>4103.2276665292939</c:v>
                </c:pt>
                <c:pt idx="20">
                  <c:v>4367.1867679794996</c:v>
                </c:pt>
                <c:pt idx="21">
                  <c:v>4592.342123511633</c:v>
                </c:pt>
                <c:pt idx="22">
                  <c:v>4814.5850181998958</c:v>
                </c:pt>
                <c:pt idx="23">
                  <c:v>5072.603644071025</c:v>
                </c:pt>
                <c:pt idx="24">
                  <c:v>5341.5708824825651</c:v>
                </c:pt>
                <c:pt idx="25">
                  <c:v>5581.6826183544836</c:v>
                </c:pt>
                <c:pt idx="26">
                  <c:v>5865.4427878137722</c:v>
                </c:pt>
                <c:pt idx="27">
                  <c:v>6148.8472292411525</c:v>
                </c:pt>
                <c:pt idx="28">
                  <c:v>6431.8629875118895</c:v>
                </c:pt>
                <c:pt idx="29">
                  <c:v>6727.2690551551814</c:v>
                </c:pt>
                <c:pt idx="30">
                  <c:v>7013.8547663403915</c:v>
                </c:pt>
                <c:pt idx="31">
                  <c:v>7308.7685976913936</c:v>
                </c:pt>
                <c:pt idx="32">
                  <c:v>7616.7621833116855</c:v>
                </c:pt>
                <c:pt idx="33">
                  <c:v>7924.7746311581295</c:v>
                </c:pt>
                <c:pt idx="34">
                  <c:v>8232.7920080343083</c:v>
                </c:pt>
                <c:pt idx="35">
                  <c:v>8563.7066401625216</c:v>
                </c:pt>
                <c:pt idx="36">
                  <c:v>8899.5976183347302</c:v>
                </c:pt>
                <c:pt idx="37">
                  <c:v>9217.6633822248987</c:v>
                </c:pt>
                <c:pt idx="38">
                  <c:v>9549.9972678076356</c:v>
                </c:pt>
                <c:pt idx="39">
                  <c:v>9892.3579970112896</c:v>
                </c:pt>
                <c:pt idx="40">
                  <c:v>10240.278875923097</c:v>
                </c:pt>
                <c:pt idx="41">
                  <c:v>10589.148138813347</c:v>
                </c:pt>
                <c:pt idx="42">
                  <c:v>10958.35206742017</c:v>
                </c:pt>
                <c:pt idx="43">
                  <c:v>11333.761393796056</c:v>
                </c:pt>
                <c:pt idx="44">
                  <c:v>11696.23661947779</c:v>
                </c:pt>
                <c:pt idx="45">
                  <c:v>12084.704308766439</c:v>
                </c:pt>
                <c:pt idx="46">
                  <c:v>12470.266537588004</c:v>
                </c:pt>
                <c:pt idx="47">
                  <c:v>12827.831286381543</c:v>
                </c:pt>
                <c:pt idx="48">
                  <c:v>13217.2529012286</c:v>
                </c:pt>
                <c:pt idx="49">
                  <c:v>13522.517150413354</c:v>
                </c:pt>
                <c:pt idx="50">
                  <c:v>13936.842008324295</c:v>
                </c:pt>
                <c:pt idx="51">
                  <c:v>14370.570765027258</c:v>
                </c:pt>
                <c:pt idx="52">
                  <c:v>14796.024040806602</c:v>
                </c:pt>
                <c:pt idx="53">
                  <c:v>15207.208197846719</c:v>
                </c:pt>
                <c:pt idx="54">
                  <c:v>15632.604579322402</c:v>
                </c:pt>
                <c:pt idx="55">
                  <c:v>16084.990761671954</c:v>
                </c:pt>
                <c:pt idx="56">
                  <c:v>16559.360647425918</c:v>
                </c:pt>
                <c:pt idx="57">
                  <c:v>17019.962034714164</c:v>
                </c:pt>
                <c:pt idx="58">
                  <c:v>17484.799525408074</c:v>
                </c:pt>
                <c:pt idx="59">
                  <c:v>17998.30097092528</c:v>
                </c:pt>
                <c:pt idx="60">
                  <c:v>18479.544201881243</c:v>
                </c:pt>
                <c:pt idx="61">
                  <c:v>18965.724604756782</c:v>
                </c:pt>
                <c:pt idx="62">
                  <c:v>19517.266926558445</c:v>
                </c:pt>
                <c:pt idx="63">
                  <c:v>19987.944453444332</c:v>
                </c:pt>
                <c:pt idx="64">
                  <c:v>20568.141466957932</c:v>
                </c:pt>
                <c:pt idx="65">
                  <c:v>21100.264790741832</c:v>
                </c:pt>
                <c:pt idx="66">
                  <c:v>21712.257295924905</c:v>
                </c:pt>
                <c:pt idx="67">
                  <c:v>22297.962206043208</c:v>
                </c:pt>
                <c:pt idx="68">
                  <c:v>22923.315949262524</c:v>
                </c:pt>
                <c:pt idx="69">
                  <c:v>23560.250383427981</c:v>
                </c:pt>
                <c:pt idx="70">
                  <c:v>24240.040701142025</c:v>
                </c:pt>
                <c:pt idx="71">
                  <c:v>24926.419083872603</c:v>
                </c:pt>
                <c:pt idx="72">
                  <c:v>25620.318196053227</c:v>
                </c:pt>
                <c:pt idx="73">
                  <c:v>26361.956269587521</c:v>
                </c:pt>
                <c:pt idx="74">
                  <c:v>27090.276658334806</c:v>
                </c:pt>
                <c:pt idx="75">
                  <c:v>27886.481972728809</c:v>
                </c:pt>
                <c:pt idx="76">
                  <c:v>28688.662673314342</c:v>
                </c:pt>
                <c:pt idx="77">
                  <c:v>29489.384210524098</c:v>
                </c:pt>
                <c:pt idx="78">
                  <c:v>30384.12310527686</c:v>
                </c:pt>
                <c:pt idx="79">
                  <c:v>31256.365513643399</c:v>
                </c:pt>
                <c:pt idx="80">
                  <c:v>32231.48693594864</c:v>
                </c:pt>
                <c:pt idx="81">
                  <c:v>33225.587357626195</c:v>
                </c:pt>
                <c:pt idx="82">
                  <c:v>34315.38052263076</c:v>
                </c:pt>
                <c:pt idx="83">
                  <c:v>35406.016089794146</c:v>
                </c:pt>
                <c:pt idx="84">
                  <c:v>36528.802878101007</c:v>
                </c:pt>
                <c:pt idx="85">
                  <c:v>37737.559723876489</c:v>
                </c:pt>
                <c:pt idx="86">
                  <c:v>39071.958122826254</c:v>
                </c:pt>
                <c:pt idx="87">
                  <c:v>40453.448529933317</c:v>
                </c:pt>
                <c:pt idx="88">
                  <c:v>41933.114800929019</c:v>
                </c:pt>
                <c:pt idx="89">
                  <c:v>43546.747586457328</c:v>
                </c:pt>
                <c:pt idx="90">
                  <c:v>45270.965435820319</c:v>
                </c:pt>
                <c:pt idx="91">
                  <c:v>47160.379359597158</c:v>
                </c:pt>
                <c:pt idx="92">
                  <c:v>49155.353580323746</c:v>
                </c:pt>
                <c:pt idx="93">
                  <c:v>51416.165964300861</c:v>
                </c:pt>
                <c:pt idx="94">
                  <c:v>53999.714999087868</c:v>
                </c:pt>
                <c:pt idx="95">
                  <c:v>56848.67963689263</c:v>
                </c:pt>
                <c:pt idx="96">
                  <c:v>60178.475580933016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78944"/>
        <c:axId val="437079336"/>
      </c:scatterChart>
      <c:valAx>
        <c:axId val="437078944"/>
        <c:scaling>
          <c:orientation val="minMax"/>
          <c:min val="-3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47251313340809425"/>
              <c:y val="0.9358072177312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079336"/>
        <c:crosses val="autoZero"/>
        <c:crossBetween val="midCat"/>
      </c:valAx>
      <c:valAx>
        <c:axId val="437079336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INP per standard</a:t>
                </a:r>
                <a:r>
                  <a:rPr lang="en-GB" sz="10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cubic metre of air</a:t>
                </a:r>
                <a:endParaRPr lang="en-GB" sz="105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891950336223282E-2"/>
              <c:y val="0.19897439108911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078944"/>
        <c:crossesAt val="-35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0749427598146"/>
          <c:y val="2.8534376775100703E-2"/>
          <c:w val="0.82547666648051976"/>
          <c:h val="0.838060726109427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5E92D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b932_6!$K$9:$K$105</c:f>
                <c:numCache>
                  <c:formatCode>General</c:formatCode>
                  <c:ptCount val="97"/>
                  <c:pt idx="0">
                    <c:v>128.34443938594487</c:v>
                  </c:pt>
                  <c:pt idx="1">
                    <c:v>162.61880093747118</c:v>
                  </c:pt>
                  <c:pt idx="2">
                    <c:v>205.39369869401594</c:v>
                  </c:pt>
                  <c:pt idx="3">
                    <c:v>252.44431942469615</c:v>
                  </c:pt>
                  <c:pt idx="4">
                    <c:v>292.18930847127046</c:v>
                  </c:pt>
                  <c:pt idx="5">
                    <c:v>331.5144059308156</c:v>
                  </c:pt>
                  <c:pt idx="6">
                    <c:v>366.15185621162408</c:v>
                  </c:pt>
                  <c:pt idx="7">
                    <c:v>413.04308014843838</c:v>
                  </c:pt>
                  <c:pt idx="8">
                    <c:v>446.93161945998236</c:v>
                  </c:pt>
                  <c:pt idx="9">
                    <c:v>490.85256210012665</c:v>
                  </c:pt>
                  <c:pt idx="10">
                    <c:v>545.19596152499082</c:v>
                  </c:pt>
                  <c:pt idx="11">
                    <c:v>577.50568069016413</c:v>
                  </c:pt>
                  <c:pt idx="12">
                    <c:v>651.80502290661627</c:v>
                  </c:pt>
                  <c:pt idx="13">
                    <c:v>699.81418968792889</c:v>
                  </c:pt>
                  <c:pt idx="14">
                    <c:v>715.03425586791559</c:v>
                  </c:pt>
                  <c:pt idx="15">
                    <c:v>775.32829947406219</c:v>
                  </c:pt>
                  <c:pt idx="16">
                    <c:v>800.4201674851455</c:v>
                  </c:pt>
                  <c:pt idx="17">
                    <c:v>875.36071416290986</c:v>
                  </c:pt>
                  <c:pt idx="18">
                    <c:v>909.92388200727294</c:v>
                  </c:pt>
                  <c:pt idx="19">
                    <c:v>948.63697578541746</c:v>
                  </c:pt>
                  <c:pt idx="20">
                    <c:v>1046.1684629392821</c:v>
                  </c:pt>
                  <c:pt idx="21">
                    <c:v>1096.1060272719196</c:v>
                  </c:pt>
                  <c:pt idx="22">
                    <c:v>1150.5722407840844</c:v>
                  </c:pt>
                  <c:pt idx="23">
                    <c:v>1147.3006874613836</c:v>
                  </c:pt>
                  <c:pt idx="24">
                    <c:v>1209.2129685119544</c:v>
                  </c:pt>
                  <c:pt idx="25">
                    <c:v>1276.1361324531258</c:v>
                  </c:pt>
                  <c:pt idx="26">
                    <c:v>1349.7628661781821</c:v>
                  </c:pt>
                  <c:pt idx="27">
                    <c:v>1428.9170074779581</c:v>
                  </c:pt>
                  <c:pt idx="28">
                    <c:v>1436.2013820390378</c:v>
                  </c:pt>
                  <c:pt idx="29">
                    <c:v>1524.1764941116519</c:v>
                  </c:pt>
                  <c:pt idx="30">
                    <c:v>1620.6926841776303</c:v>
                  </c:pt>
                  <c:pt idx="31">
                    <c:v>1633.4192292984437</c:v>
                  </c:pt>
                  <c:pt idx="32">
                    <c:v>1739.9741414947455</c:v>
                  </c:pt>
                  <c:pt idx="33">
                    <c:v>1757.2921127128552</c:v>
                  </c:pt>
                  <c:pt idx="34">
                    <c:v>1875.8039337307562</c:v>
                  </c:pt>
                  <c:pt idx="35">
                    <c:v>1896.9232133655642</c:v>
                  </c:pt>
                  <c:pt idx="36">
                    <c:v>1921.7838878833215</c:v>
                  </c:pt>
                  <c:pt idx="37">
                    <c:v>2054.6358670139607</c:v>
                  </c:pt>
                  <c:pt idx="38">
                    <c:v>2082.9858572662738</c:v>
                  </c:pt>
                  <c:pt idx="39">
                    <c:v>2231.6370408222547</c:v>
                  </c:pt>
                  <c:pt idx="40">
                    <c:v>2264.569570863664</c:v>
                  </c:pt>
                  <c:pt idx="41">
                    <c:v>2300.2189082235641</c:v>
                  </c:pt>
                  <c:pt idx="42">
                    <c:v>2468.1600270714557</c:v>
                  </c:pt>
                  <c:pt idx="43">
                    <c:v>2507.7567025862086</c:v>
                  </c:pt>
                  <c:pt idx="44">
                    <c:v>2550.3467171803441</c:v>
                  </c:pt>
                  <c:pt idx="45">
                    <c:v>2595.7727772186454</c:v>
                  </c:pt>
                  <c:pt idx="46">
                    <c:v>2789.4868677728191</c:v>
                  </c:pt>
                  <c:pt idx="47">
                    <c:v>2839.5618765842501</c:v>
                  </c:pt>
                  <c:pt idx="48">
                    <c:v>2892.0121214035903</c:v>
                  </c:pt>
                  <c:pt idx="49">
                    <c:v>2945.9760632567791</c:v>
                  </c:pt>
                  <c:pt idx="50">
                    <c:v>3002.8384537782595</c:v>
                  </c:pt>
                  <c:pt idx="51">
                    <c:v>3232.3387477743217</c:v>
                  </c:pt>
                  <c:pt idx="52">
                    <c:v>3294.22602852312</c:v>
                  </c:pt>
                  <c:pt idx="53">
                    <c:v>3358.5421494368861</c:v>
                  </c:pt>
                  <c:pt idx="54">
                    <c:v>3425.1453680024083</c:v>
                  </c:pt>
                  <c:pt idx="55">
                    <c:v>3493.9002577536767</c:v>
                  </c:pt>
                  <c:pt idx="56">
                    <c:v>3766.552450826297</c:v>
                  </c:pt>
                  <c:pt idx="57">
                    <c:v>3841.239253684751</c:v>
                  </c:pt>
                  <c:pt idx="58">
                    <c:v>3918.249422549668</c:v>
                  </c:pt>
                  <c:pt idx="59">
                    <c:v>3996.6315492208505</c:v>
                  </c:pt>
                  <c:pt idx="60">
                    <c:v>4077.7678388506142</c:v>
                  </c:pt>
                  <c:pt idx="61">
                    <c:v>4399.768183347951</c:v>
                  </c:pt>
                  <c:pt idx="62">
                    <c:v>4486.9931025477426</c:v>
                  </c:pt>
                  <c:pt idx="63">
                    <c:v>4575.3122447006544</c:v>
                  </c:pt>
                  <c:pt idx="64">
                    <c:v>4665.312124008884</c:v>
                  </c:pt>
                  <c:pt idx="65">
                    <c:v>4757.5362994832776</c:v>
                  </c:pt>
                  <c:pt idx="66">
                    <c:v>4850.1816034228823</c:v>
                  </c:pt>
                  <c:pt idx="67">
                    <c:v>5230.87279172328</c:v>
                  </c:pt>
                  <c:pt idx="68">
                    <c:v>5328.6608697148085</c:v>
                  </c:pt>
                  <c:pt idx="69">
                    <c:v>5427.0437359363768</c:v>
                  </c:pt>
                  <c:pt idx="70">
                    <c:v>5525.7152144211814</c:v>
                  </c:pt>
                  <c:pt idx="71">
                    <c:v>5954.8004912271372</c:v>
                  </c:pt>
                  <c:pt idx="72">
                    <c:v>6055.5605371590482</c:v>
                  </c:pt>
                  <c:pt idx="73">
                    <c:v>6155.4249836169802</c:v>
                  </c:pt>
                  <c:pt idx="74">
                    <c:v>6628.2374660653722</c:v>
                  </c:pt>
                  <c:pt idx="75">
                    <c:v>6725.4759242077016</c:v>
                  </c:pt>
                  <c:pt idx="76">
                    <c:v>7236.4585188886376</c:v>
                  </c:pt>
                  <c:pt idx="77">
                    <c:v>7328.2740170194284</c:v>
                  </c:pt>
                  <c:pt idx="78">
                    <c:v>7415.3305467171367</c:v>
                  </c:pt>
                  <c:pt idx="79">
                    <c:v>7953.0618367300158</c:v>
                  </c:pt>
                  <c:pt idx="80">
                    <c:v>8523.4364099677477</c:v>
                  </c:pt>
                  <c:pt idx="81">
                    <c:v>8581.9519067045057</c:v>
                  </c:pt>
                  <c:pt idx="82">
                    <c:v>9164.9606212140443</c:v>
                  </c:pt>
                  <c:pt idx="83">
                    <c:v>9769.2447237521374</c:v>
                  </c:pt>
                  <c:pt idx="84">
                    <c:v>9767.7886911167461</c:v>
                  </c:pt>
                  <c:pt idx="85">
                    <c:v>10350.366203250469</c:v>
                  </c:pt>
                  <c:pt idx="86">
                    <c:v>11627.839709654378</c:v>
                  </c:pt>
                  <c:pt idx="87">
                    <c:v>12221.972923900961</c:v>
                  </c:pt>
                  <c:pt idx="88">
                    <c:v>12770.768624482871</c:v>
                  </c:pt>
                  <c:pt idx="89">
                    <c:v>14098.828603748838</c:v>
                  </c:pt>
                  <c:pt idx="90">
                    <c:v>16413.518847428608</c:v>
                  </c:pt>
                  <c:pt idx="91">
                    <c:v>17685.965105943807</c:v>
                  </c:pt>
                  <c:pt idx="92">
                    <c:v>21135.00556319665</c:v>
                  </c:pt>
                  <c:pt idx="93">
                    <c:v>27464.368463226871</c:v>
                  </c:pt>
                  <c:pt idx="94">
                    <c:v>43619.564213800964</c:v>
                  </c:pt>
                  <c:pt idx="95">
                    <c:v>0</c:v>
                  </c:pt>
                </c:numCache>
              </c:numRef>
            </c:plus>
            <c:minus>
              <c:numRef>
                <c:f>b932_6!$J$9:$J$105</c:f>
                <c:numCache>
                  <c:formatCode>General</c:formatCode>
                  <c:ptCount val="97"/>
                  <c:pt idx="0">
                    <c:v>133.61164160564201</c:v>
                  </c:pt>
                  <c:pt idx="1">
                    <c:v>152.94410955929783</c:v>
                  </c:pt>
                  <c:pt idx="2">
                    <c:v>183.34448466046643</c:v>
                  </c:pt>
                  <c:pt idx="3">
                    <c:v>215.8327690686265</c:v>
                  </c:pt>
                  <c:pt idx="4">
                    <c:v>247.64614129833237</c:v>
                  </c:pt>
                  <c:pt idx="5">
                    <c:v>285.58641250974358</c:v>
                  </c:pt>
                  <c:pt idx="6">
                    <c:v>313.05479035064457</c:v>
                  </c:pt>
                  <c:pt idx="7">
                    <c:v>354.87661264621732</c:v>
                  </c:pt>
                  <c:pt idx="8">
                    <c:v>390.43654232771775</c:v>
                  </c:pt>
                  <c:pt idx="9">
                    <c:v>433.87449828910877</c:v>
                  </c:pt>
                  <c:pt idx="10">
                    <c:v>472.41378518233478</c:v>
                  </c:pt>
                  <c:pt idx="11">
                    <c:v>523.83013007447369</c:v>
                  </c:pt>
                  <c:pt idx="12">
                    <c:v>553.72021070236042</c:v>
                  </c:pt>
                  <c:pt idx="13">
                    <c:v>597.99477418130823</c:v>
                  </c:pt>
                  <c:pt idx="14">
                    <c:v>661.07342338739329</c:v>
                  </c:pt>
                  <c:pt idx="15">
                    <c:v>699.84853386421105</c:v>
                  </c:pt>
                  <c:pt idx="16">
                    <c:v>735.23889126225822</c:v>
                  </c:pt>
                  <c:pt idx="17">
                    <c:v>793.30135760165876</c:v>
                  </c:pt>
                  <c:pt idx="18">
                    <c:v>850.55206645448698</c:v>
                  </c:pt>
                  <c:pt idx="19">
                    <c:v>876.00000206558389</c:v>
                  </c:pt>
                  <c:pt idx="20">
                    <c:v>928.78874892683541</c:v>
                  </c:pt>
                  <c:pt idx="21">
                    <c:v>979.80794255677426</c:v>
                  </c:pt>
                  <c:pt idx="22">
                    <c:v>1029.005024908977</c:v>
                  </c:pt>
                  <c:pt idx="23">
                    <c:v>1076.4230949789603</c:v>
                  </c:pt>
                  <c:pt idx="24">
                    <c:v>1161.9253095314486</c:v>
                  </c:pt>
                  <c:pt idx="25">
                    <c:v>1206.9537571310705</c:v>
                  </c:pt>
                  <c:pt idx="26">
                    <c:v>1249.7400304987489</c:v>
                  </c:pt>
                  <c:pt idx="27">
                    <c:v>1290.594133642107</c:v>
                  </c:pt>
                  <c:pt idx="28">
                    <c:v>1376.603315281377</c:v>
                  </c:pt>
                  <c:pt idx="29">
                    <c:v>1414.0460145880686</c:v>
                  </c:pt>
                  <c:pt idx="30">
                    <c:v>1501.5063741481986</c:v>
                  </c:pt>
                  <c:pt idx="31">
                    <c:v>1534.611228560613</c:v>
                  </c:pt>
                  <c:pt idx="32">
                    <c:v>1622.4399397303459</c:v>
                  </c:pt>
                  <c:pt idx="33">
                    <c:v>1652.3983189188195</c:v>
                  </c:pt>
                  <c:pt idx="34">
                    <c:v>1740.4354112034659</c:v>
                  </c:pt>
                  <c:pt idx="35">
                    <c:v>1766.7312997098579</c:v>
                  </c:pt>
                  <c:pt idx="36">
                    <c:v>1854.9445723311567</c:v>
                  </c:pt>
                  <c:pt idx="37">
                    <c:v>1945.7553973738391</c:v>
                  </c:pt>
                  <c:pt idx="38">
                    <c:v>1965.1554683015884</c:v>
                  </c:pt>
                  <c:pt idx="39">
                    <c:v>2055.6014812696135</c:v>
                  </c:pt>
                  <c:pt idx="40">
                    <c:v>2148.021598621669</c:v>
                  </c:pt>
                  <c:pt idx="41">
                    <c:v>2162.2476791824674</c:v>
                  </c:pt>
                  <c:pt idx="42">
                    <c:v>2254.0554823395601</c:v>
                  </c:pt>
                  <c:pt idx="43">
                    <c:v>2347.9765094805643</c:v>
                  </c:pt>
                  <c:pt idx="44">
                    <c:v>2443.3870815199061</c:v>
                  </c:pt>
                  <c:pt idx="45">
                    <c:v>2541.6946013740212</c:v>
                  </c:pt>
                  <c:pt idx="46">
                    <c:v>2545.6323764700246</c:v>
                  </c:pt>
                  <c:pt idx="47">
                    <c:v>2643.0995271436041</c:v>
                  </c:pt>
                  <c:pt idx="48">
                    <c:v>2743.1622313838898</c:v>
                  </c:pt>
                  <c:pt idx="49">
                    <c:v>2844.6187793508711</c:v>
                  </c:pt>
                  <c:pt idx="50">
                    <c:v>2948.9578102379837</c:v>
                  </c:pt>
                  <c:pt idx="51">
                    <c:v>2945.1182655748084</c:v>
                  </c:pt>
                  <c:pt idx="52">
                    <c:v>3049.7064337346751</c:v>
                  </c:pt>
                  <c:pt idx="53">
                    <c:v>3157.1092437707384</c:v>
                  </c:pt>
                  <c:pt idx="54">
                    <c:v>3267.5617122679459</c:v>
                  </c:pt>
                  <c:pt idx="55">
                    <c:v>3380.645973621517</c:v>
                  </c:pt>
                  <c:pt idx="56">
                    <c:v>3496.625070299403</c:v>
                  </c:pt>
                  <c:pt idx="57">
                    <c:v>3616.4989738358581</c:v>
                  </c:pt>
                  <c:pt idx="58">
                    <c:v>3740.6317047382522</c:v>
                  </c:pt>
                  <c:pt idx="59">
                    <c:v>3867.9829878310811</c:v>
                  </c:pt>
                  <c:pt idx="60">
                    <c:v>3853.2090057264345</c:v>
                  </c:pt>
                  <c:pt idx="61">
                    <c:v>3984.1397834414579</c:v>
                  </c:pt>
                  <c:pt idx="62">
                    <c:v>4120.2941895245931</c:v>
                  </c:pt>
                  <c:pt idx="63">
                    <c:v>4261.534469622311</c:v>
                  </c:pt>
                  <c:pt idx="64">
                    <c:v>4409.1567854460172</c:v>
                  </c:pt>
                  <c:pt idx="65">
                    <c:v>4563.1428004175514</c:v>
                  </c:pt>
                  <c:pt idx="66">
                    <c:v>4724.2425127325168</c:v>
                  </c:pt>
                  <c:pt idx="67">
                    <c:v>4893.3021809359034</c:v>
                  </c:pt>
                  <c:pt idx="68">
                    <c:v>4883.0978815568296</c:v>
                  </c:pt>
                  <c:pt idx="69">
                    <c:v>5258.4990713021743</c:v>
                  </c:pt>
                  <c:pt idx="70">
                    <c:v>5252.7265052928578</c:v>
                  </c:pt>
                  <c:pt idx="71">
                    <c:v>5454.9385409502138</c:v>
                  </c:pt>
                  <c:pt idx="72">
                    <c:v>5669.5500636586303</c:v>
                  </c:pt>
                  <c:pt idx="73">
                    <c:v>5899.8073566094963</c:v>
                  </c:pt>
                  <c:pt idx="74">
                    <c:v>6146.2976814627555</c:v>
                  </c:pt>
                  <c:pt idx="75">
                    <c:v>6170.9531940628431</c:v>
                  </c:pt>
                  <c:pt idx="76">
                    <c:v>6446.3947434831043</c:v>
                  </c:pt>
                  <c:pt idx="77">
                    <c:v>6745.2925730192592</c:v>
                  </c:pt>
                  <c:pt idx="78">
                    <c:v>7073.0534681843792</c:v>
                  </c:pt>
                  <c:pt idx="79">
                    <c:v>7152.3055426318715</c:v>
                  </c:pt>
                  <c:pt idx="80">
                    <c:v>7533.9129288333952</c:v>
                  </c:pt>
                  <c:pt idx="81">
                    <c:v>7959.2861938438791</c:v>
                  </c:pt>
                  <c:pt idx="82">
                    <c:v>8117.7856256944879</c:v>
                  </c:pt>
                  <c:pt idx="83">
                    <c:v>8638.0619199407138</c:v>
                  </c:pt>
                  <c:pt idx="84">
                    <c:v>8883.195567064482</c:v>
                  </c:pt>
                  <c:pt idx="85">
                    <c:v>9544.8337624225278</c:v>
                  </c:pt>
                  <c:pt idx="86">
                    <c:v>9931.423576044117</c:v>
                  </c:pt>
                  <c:pt idx="87">
                    <c:v>10414.200574955619</c:v>
                  </c:pt>
                  <c:pt idx="88">
                    <c:v>11027.220730356972</c:v>
                  </c:pt>
                  <c:pt idx="89">
                    <c:v>11822.547131836445</c:v>
                  </c:pt>
                  <c:pt idx="90">
                    <c:v>12887.968101723774</c:v>
                  </c:pt>
                  <c:pt idx="91">
                    <c:v>14376.276710618115</c:v>
                  </c:pt>
                  <c:pt idx="92">
                    <c:v>15988.581255802119</c:v>
                  </c:pt>
                  <c:pt idx="93">
                    <c:v>18193.352578468479</c:v>
                  </c:pt>
                  <c:pt idx="94">
                    <c:v>23597.830527701088</c:v>
                  </c:pt>
                  <c:pt idx="9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E92D2"/>
                </a:solidFill>
                <a:round/>
              </a:ln>
              <a:effectLst/>
            </c:spPr>
          </c:errBars>
          <c:xVal>
            <c:numRef>
              <c:f>b932_6!$A$9:$A$105</c:f>
              <c:numCache>
                <c:formatCode>General</c:formatCode>
                <c:ptCount val="97"/>
                <c:pt idx="0">
                  <c:v>-15.48</c:v>
                </c:pt>
                <c:pt idx="1">
                  <c:v>-15.48</c:v>
                </c:pt>
                <c:pt idx="2">
                  <c:v>-16.5</c:v>
                </c:pt>
                <c:pt idx="3">
                  <c:v>-16.59</c:v>
                </c:pt>
                <c:pt idx="4">
                  <c:v>-17.100000000000001</c:v>
                </c:pt>
                <c:pt idx="5">
                  <c:v>-17.25</c:v>
                </c:pt>
                <c:pt idx="6">
                  <c:v>-17.3</c:v>
                </c:pt>
                <c:pt idx="7">
                  <c:v>-17.36</c:v>
                </c:pt>
                <c:pt idx="8">
                  <c:v>-17.54</c:v>
                </c:pt>
                <c:pt idx="9">
                  <c:v>-17.62</c:v>
                </c:pt>
                <c:pt idx="10">
                  <c:v>-17.71</c:v>
                </c:pt>
                <c:pt idx="11">
                  <c:v>-17.8</c:v>
                </c:pt>
                <c:pt idx="12">
                  <c:v>-17.82</c:v>
                </c:pt>
                <c:pt idx="13">
                  <c:v>-18.239999999999998</c:v>
                </c:pt>
                <c:pt idx="14">
                  <c:v>-18.27</c:v>
                </c:pt>
                <c:pt idx="15">
                  <c:v>-18.3</c:v>
                </c:pt>
                <c:pt idx="16">
                  <c:v>-18.309999999999999</c:v>
                </c:pt>
                <c:pt idx="17">
                  <c:v>-18.37</c:v>
                </c:pt>
                <c:pt idx="18">
                  <c:v>-18.37</c:v>
                </c:pt>
                <c:pt idx="19">
                  <c:v>-18.41</c:v>
                </c:pt>
                <c:pt idx="20">
                  <c:v>-18.47</c:v>
                </c:pt>
                <c:pt idx="21">
                  <c:v>-18.57</c:v>
                </c:pt>
                <c:pt idx="22">
                  <c:v>-18.57</c:v>
                </c:pt>
                <c:pt idx="23">
                  <c:v>-18.760000000000002</c:v>
                </c:pt>
                <c:pt idx="24">
                  <c:v>-18.809999999999999</c:v>
                </c:pt>
                <c:pt idx="25">
                  <c:v>-18.850000000000001</c:v>
                </c:pt>
                <c:pt idx="26">
                  <c:v>-18.88</c:v>
                </c:pt>
                <c:pt idx="27">
                  <c:v>-18.940000000000001</c:v>
                </c:pt>
                <c:pt idx="28">
                  <c:v>-18.940000000000001</c:v>
                </c:pt>
                <c:pt idx="29">
                  <c:v>-19.03</c:v>
                </c:pt>
                <c:pt idx="30">
                  <c:v>-19.07</c:v>
                </c:pt>
                <c:pt idx="31">
                  <c:v>-19.11</c:v>
                </c:pt>
                <c:pt idx="32">
                  <c:v>-19.170000000000002</c:v>
                </c:pt>
                <c:pt idx="33">
                  <c:v>-19.170000000000002</c:v>
                </c:pt>
                <c:pt idx="34">
                  <c:v>-19.2</c:v>
                </c:pt>
                <c:pt idx="35">
                  <c:v>-19.2</c:v>
                </c:pt>
                <c:pt idx="36">
                  <c:v>-19.22</c:v>
                </c:pt>
                <c:pt idx="37">
                  <c:v>-19.329999999999998</c:v>
                </c:pt>
                <c:pt idx="38">
                  <c:v>-19.36</c:v>
                </c:pt>
                <c:pt idx="39">
                  <c:v>-19.39</c:v>
                </c:pt>
                <c:pt idx="40">
                  <c:v>-19.43</c:v>
                </c:pt>
                <c:pt idx="41">
                  <c:v>-19.48</c:v>
                </c:pt>
                <c:pt idx="42">
                  <c:v>-19.53</c:v>
                </c:pt>
                <c:pt idx="43">
                  <c:v>-19.55</c:v>
                </c:pt>
                <c:pt idx="44">
                  <c:v>-19.579999999999998</c:v>
                </c:pt>
                <c:pt idx="45">
                  <c:v>-19.63</c:v>
                </c:pt>
                <c:pt idx="46">
                  <c:v>-19.63</c:v>
                </c:pt>
                <c:pt idx="47">
                  <c:v>-19.63</c:v>
                </c:pt>
                <c:pt idx="48">
                  <c:v>-19.7</c:v>
                </c:pt>
                <c:pt idx="49">
                  <c:v>-19.760000000000002</c:v>
                </c:pt>
                <c:pt idx="50">
                  <c:v>-19.850000000000001</c:v>
                </c:pt>
                <c:pt idx="51">
                  <c:v>-19.87</c:v>
                </c:pt>
                <c:pt idx="52">
                  <c:v>-19.87</c:v>
                </c:pt>
                <c:pt idx="53">
                  <c:v>-19.89</c:v>
                </c:pt>
                <c:pt idx="54">
                  <c:v>-19.89</c:v>
                </c:pt>
                <c:pt idx="55">
                  <c:v>-19.95</c:v>
                </c:pt>
                <c:pt idx="56">
                  <c:v>-19.95</c:v>
                </c:pt>
                <c:pt idx="57">
                  <c:v>-19.95</c:v>
                </c:pt>
                <c:pt idx="58">
                  <c:v>-20.010000000000002</c:v>
                </c:pt>
                <c:pt idx="59">
                  <c:v>-20.059999999999999</c:v>
                </c:pt>
                <c:pt idx="60">
                  <c:v>-20.09</c:v>
                </c:pt>
                <c:pt idx="61">
                  <c:v>-20.09</c:v>
                </c:pt>
                <c:pt idx="62">
                  <c:v>-20.14</c:v>
                </c:pt>
                <c:pt idx="63">
                  <c:v>-20.190000000000001</c:v>
                </c:pt>
                <c:pt idx="64">
                  <c:v>-20.21</c:v>
                </c:pt>
                <c:pt idx="65">
                  <c:v>-20.21</c:v>
                </c:pt>
                <c:pt idx="66">
                  <c:v>-20.3</c:v>
                </c:pt>
                <c:pt idx="67">
                  <c:v>-20.329999999999998</c:v>
                </c:pt>
                <c:pt idx="68">
                  <c:v>-20.36</c:v>
                </c:pt>
                <c:pt idx="69">
                  <c:v>-20.41</c:v>
                </c:pt>
                <c:pt idx="70">
                  <c:v>-20.41</c:v>
                </c:pt>
                <c:pt idx="71">
                  <c:v>-20.53</c:v>
                </c:pt>
                <c:pt idx="72">
                  <c:v>-20.53</c:v>
                </c:pt>
                <c:pt idx="73">
                  <c:v>-20.59</c:v>
                </c:pt>
                <c:pt idx="74">
                  <c:v>-20.73</c:v>
                </c:pt>
                <c:pt idx="75">
                  <c:v>-20.84</c:v>
                </c:pt>
                <c:pt idx="76">
                  <c:v>-20.86</c:v>
                </c:pt>
                <c:pt idx="77">
                  <c:v>-20.94</c:v>
                </c:pt>
                <c:pt idx="78">
                  <c:v>-21</c:v>
                </c:pt>
                <c:pt idx="79">
                  <c:v>-21.06</c:v>
                </c:pt>
                <c:pt idx="80">
                  <c:v>-21.06</c:v>
                </c:pt>
                <c:pt idx="81">
                  <c:v>-21.09</c:v>
                </c:pt>
                <c:pt idx="82">
                  <c:v>-21.09</c:v>
                </c:pt>
                <c:pt idx="83">
                  <c:v>-21.19</c:v>
                </c:pt>
                <c:pt idx="84">
                  <c:v>-21.21</c:v>
                </c:pt>
                <c:pt idx="85">
                  <c:v>-21.24</c:v>
                </c:pt>
                <c:pt idx="86">
                  <c:v>-21.31</c:v>
                </c:pt>
                <c:pt idx="87">
                  <c:v>-21.41</c:v>
                </c:pt>
                <c:pt idx="88">
                  <c:v>-21.42</c:v>
                </c:pt>
                <c:pt idx="89">
                  <c:v>-21.57</c:v>
                </c:pt>
                <c:pt idx="90">
                  <c:v>-21.61</c:v>
                </c:pt>
                <c:pt idx="91">
                  <c:v>-21.64</c:v>
                </c:pt>
                <c:pt idx="92">
                  <c:v>-21.84</c:v>
                </c:pt>
                <c:pt idx="93">
                  <c:v>-21.93</c:v>
                </c:pt>
                <c:pt idx="94">
                  <c:v>-21.98</c:v>
                </c:pt>
                <c:pt idx="95">
                  <c:v>-22.75</c:v>
                </c:pt>
              </c:numCache>
            </c:numRef>
          </c:xVal>
          <c:yVal>
            <c:numRef>
              <c:f>b932_6!$D$9:$D$105</c:f>
              <c:numCache>
                <c:formatCode>0.00E+00</c:formatCode>
                <c:ptCount val="97"/>
                <c:pt idx="0">
                  <c:v>226.38096734638518</c:v>
                </c:pt>
                <c:pt idx="1">
                  <c:v>365.71219580838499</c:v>
                </c:pt>
                <c:pt idx="2">
                  <c:v>485.14106200093516</c:v>
                </c:pt>
                <c:pt idx="3">
                  <c:v>625.19056262697313</c:v>
                </c:pt>
                <c:pt idx="4">
                  <c:v>754.57842660234598</c:v>
                </c:pt>
                <c:pt idx="5">
                  <c:v>895.26494402185801</c:v>
                </c:pt>
                <c:pt idx="6">
                  <c:v>1040.7203585701677</c:v>
                </c:pt>
                <c:pt idx="7">
                  <c:v>1187.4661197302651</c:v>
                </c:pt>
                <c:pt idx="8">
                  <c:v>1331.5770949154389</c:v>
                </c:pt>
                <c:pt idx="9">
                  <c:v>1480.8291118617685</c:v>
                </c:pt>
                <c:pt idx="10">
                  <c:v>1631.3865741988063</c:v>
                </c:pt>
                <c:pt idx="11">
                  <c:v>1783.6526776536416</c:v>
                </c:pt>
                <c:pt idx="12">
                  <c:v>1940.5336270528899</c:v>
                </c:pt>
                <c:pt idx="13">
                  <c:v>2081.7926515817248</c:v>
                </c:pt>
                <c:pt idx="14">
                  <c:v>2241.9293572439542</c:v>
                </c:pt>
                <c:pt idx="15">
                  <c:v>2404.0575342504899</c:v>
                </c:pt>
                <c:pt idx="16">
                  <c:v>2569.1964581477159</c:v>
                </c:pt>
                <c:pt idx="17">
                  <c:v>2733.9990932086021</c:v>
                </c:pt>
                <c:pt idx="18">
                  <c:v>2903.8940726472938</c:v>
                </c:pt>
                <c:pt idx="19">
                  <c:v>3074.0223443177933</c:v>
                </c:pt>
                <c:pt idx="20">
                  <c:v>3245.3821005371869</c:v>
                </c:pt>
                <c:pt idx="21">
                  <c:v>3416.9101287098915</c:v>
                </c:pt>
                <c:pt idx="22">
                  <c:v>3596.0513713247024</c:v>
                </c:pt>
                <c:pt idx="23">
                  <c:v>3767.2328832061389</c:v>
                </c:pt>
                <c:pt idx="24">
                  <c:v>3948.5190431959104</c:v>
                </c:pt>
                <c:pt idx="25">
                  <c:v>4132.9529959743113</c:v>
                </c:pt>
                <c:pt idx="26">
                  <c:v>4320.6346774241838</c:v>
                </c:pt>
                <c:pt idx="27">
                  <c:v>4509.2538227792966</c:v>
                </c:pt>
                <c:pt idx="28">
                  <c:v>4704.3192901390839</c:v>
                </c:pt>
                <c:pt idx="29">
                  <c:v>4896.7717629907274</c:v>
                </c:pt>
                <c:pt idx="30">
                  <c:v>5095.2700177567367</c:v>
                </c:pt>
                <c:pt idx="31">
                  <c:v>5296.8482310731461</c:v>
                </c:pt>
                <c:pt idx="32">
                  <c:v>5500.2910022662018</c:v>
                </c:pt>
                <c:pt idx="33">
                  <c:v>5710.9623482121133</c:v>
                </c:pt>
                <c:pt idx="34">
                  <c:v>5923.0719418008757</c:v>
                </c:pt>
                <c:pt idx="35">
                  <c:v>6140.707941821739</c:v>
                </c:pt>
                <c:pt idx="36">
                  <c:v>6360.6648584104842</c:v>
                </c:pt>
                <c:pt idx="37">
                  <c:v>6578.2128059770557</c:v>
                </c:pt>
                <c:pt idx="38">
                  <c:v>6805.0984011597902</c:v>
                </c:pt>
                <c:pt idx="39">
                  <c:v>7036.0141732618677</c:v>
                </c:pt>
                <c:pt idx="40">
                  <c:v>7270.3833720823677</c:v>
                </c:pt>
                <c:pt idx="41">
                  <c:v>7508.3282513994</c:v>
                </c:pt>
                <c:pt idx="42">
                  <c:v>7750.7225619658338</c:v>
                </c:pt>
                <c:pt idx="43">
                  <c:v>8000.0174818168198</c:v>
                </c:pt>
                <c:pt idx="44">
                  <c:v>8253.4088322031312</c:v>
                </c:pt>
                <c:pt idx="45">
                  <c:v>8510.2876611955035</c:v>
                </c:pt>
                <c:pt idx="46">
                  <c:v>8776.2902076524097</c:v>
                </c:pt>
                <c:pt idx="47">
                  <c:v>9047.7777274115906</c:v>
                </c:pt>
                <c:pt idx="48">
                  <c:v>9319.4642727970331</c:v>
                </c:pt>
                <c:pt idx="49">
                  <c:v>9597.7882901301473</c:v>
                </c:pt>
                <c:pt idx="50">
                  <c:v>9879.7156708027924</c:v>
                </c:pt>
                <c:pt idx="51">
                  <c:v>10173.91709998754</c:v>
                </c:pt>
                <c:pt idx="52">
                  <c:v>10476.612688923995</c:v>
                </c:pt>
                <c:pt idx="53">
                  <c:v>10784.727461845234</c:v>
                </c:pt>
                <c:pt idx="54">
                  <c:v>11102.012169417474</c:v>
                </c:pt>
                <c:pt idx="55">
                  <c:v>11421.946120097629</c:v>
                </c:pt>
                <c:pt idx="56">
                  <c:v>11755.297551105492</c:v>
                </c:pt>
                <c:pt idx="57">
                  <c:v>12097.308422229295</c:v>
                </c:pt>
                <c:pt idx="58">
                  <c:v>12443.141125660042</c:v>
                </c:pt>
                <c:pt idx="59">
                  <c:v>12799.389608508705</c:v>
                </c:pt>
                <c:pt idx="60">
                  <c:v>13167.564110214335</c:v>
                </c:pt>
                <c:pt idx="61">
                  <c:v>13549.233680664032</c:v>
                </c:pt>
                <c:pt idx="62">
                  <c:v>13937.660762335003</c:v>
                </c:pt>
                <c:pt idx="63">
                  <c:v>14338.099369272972</c:v>
                </c:pt>
                <c:pt idx="64">
                  <c:v>14754.211450341265</c:v>
                </c:pt>
                <c:pt idx="65">
                  <c:v>15185.944496398048</c:v>
                </c:pt>
                <c:pt idx="66">
                  <c:v>15623.534307123349</c:v>
                </c:pt>
                <c:pt idx="67">
                  <c:v>16082.579309657815</c:v>
                </c:pt>
                <c:pt idx="68">
                  <c:v>16558.396625319736</c:v>
                </c:pt>
                <c:pt idx="69">
                  <c:v>17050.19829156499</c:v>
                </c:pt>
                <c:pt idx="70">
                  <c:v>17566.60480127974</c:v>
                </c:pt>
                <c:pt idx="71">
                  <c:v>18091.439428732301</c:v>
                </c:pt>
                <c:pt idx="72">
                  <c:v>18651.808177024093</c:v>
                </c:pt>
                <c:pt idx="73">
                  <c:v>19230.553484044864</c:v>
                </c:pt>
                <c:pt idx="74">
                  <c:v>19827.251893193916</c:v>
                </c:pt>
                <c:pt idx="75">
                  <c:v>20456.655386453334</c:v>
                </c:pt>
                <c:pt idx="76">
                  <c:v>21129.597800744734</c:v>
                </c:pt>
                <c:pt idx="77">
                  <c:v>21831.626953462172</c:v>
                </c:pt>
                <c:pt idx="78">
                  <c:v>22576.631506301557</c:v>
                </c:pt>
                <c:pt idx="79">
                  <c:v>23367.108134324102</c:v>
                </c:pt>
                <c:pt idx="80">
                  <c:v>24216.86607504671</c:v>
                </c:pt>
                <c:pt idx="81">
                  <c:v>25121.335357199154</c:v>
                </c:pt>
                <c:pt idx="82">
                  <c:v>26097.091180209718</c:v>
                </c:pt>
                <c:pt idx="83">
                  <c:v>27137.549269585317</c:v>
                </c:pt>
                <c:pt idx="84">
                  <c:v>28280.453542190146</c:v>
                </c:pt>
                <c:pt idx="85">
                  <c:v>29531.214776093228</c:v>
                </c:pt>
                <c:pt idx="86">
                  <c:v>30908.585297568712</c:v>
                </c:pt>
                <c:pt idx="87">
                  <c:v>32444.844887945259</c:v>
                </c:pt>
                <c:pt idx="88">
                  <c:v>34201.525429742338</c:v>
                </c:pt>
                <c:pt idx="89">
                  <c:v>36208.256179282849</c:v>
                </c:pt>
                <c:pt idx="90">
                  <c:v>38602.500010881449</c:v>
                </c:pt>
                <c:pt idx="91">
                  <c:v>41535.754836902917</c:v>
                </c:pt>
                <c:pt idx="92">
                  <c:v>45290.174273263474</c:v>
                </c:pt>
                <c:pt idx="93">
                  <c:v>50612.967207330708</c:v>
                </c:pt>
                <c:pt idx="94">
                  <c:v>59730.390142665972</c:v>
                </c:pt>
                <c:pt idx="9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80120"/>
        <c:axId val="437080512"/>
      </c:scatterChart>
      <c:valAx>
        <c:axId val="437080120"/>
        <c:scaling>
          <c:orientation val="minMax"/>
          <c:min val="-3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47251313340809425"/>
              <c:y val="0.9358072177312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080512"/>
        <c:crosses val="autoZero"/>
        <c:crossBetween val="midCat"/>
      </c:valAx>
      <c:valAx>
        <c:axId val="43708051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INP per standard</a:t>
                </a:r>
                <a:r>
                  <a:rPr lang="en-GB" sz="10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cubic metre of air</a:t>
                </a:r>
                <a:endParaRPr lang="en-GB" sz="105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891950336223282E-2"/>
              <c:y val="0.19897439108911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080120"/>
        <c:crossesAt val="-35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0749427598146"/>
          <c:y val="2.8534376775100703E-2"/>
          <c:w val="0.82547666648051976"/>
          <c:h val="0.83806072610942739"/>
        </c:manualLayout>
      </c:layout>
      <c:scatterChart>
        <c:scatterStyle val="lineMarker"/>
        <c:varyColors val="0"/>
        <c:ser>
          <c:idx val="10"/>
          <c:order val="0"/>
          <c:tx>
            <c:v>B924 Filter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b924_4!$K$9:$K$205</c:f>
                <c:numCache>
                  <c:formatCode>General</c:formatCode>
                  <c:ptCount val="197"/>
                  <c:pt idx="0">
                    <c:v>195.79116152034194</c:v>
                  </c:pt>
                  <c:pt idx="1">
                    <c:v>248.15364584120525</c:v>
                  </c:pt>
                  <c:pt idx="2">
                    <c:v>334.08859484906213</c:v>
                  </c:pt>
                  <c:pt idx="3">
                    <c:v>384.69067368770556</c:v>
                  </c:pt>
                  <c:pt idx="4">
                    <c:v>445.31496117150942</c:v>
                  </c:pt>
                  <c:pt idx="5">
                    <c:v>506.64616073712466</c:v>
                  </c:pt>
                  <c:pt idx="6">
                    <c:v>593.28718376989605</c:v>
                  </c:pt>
                  <c:pt idx="7">
                    <c:v>630.86401851161816</c:v>
                  </c:pt>
                  <c:pt idx="8">
                    <c:v>723.26282458772187</c:v>
                  </c:pt>
                  <c:pt idx="9">
                    <c:v>794.30422068689143</c:v>
                  </c:pt>
                  <c:pt idx="10">
                    <c:v>832.70371593193158</c:v>
                  </c:pt>
                  <c:pt idx="11">
                    <c:v>932.80855109987635</c:v>
                  </c:pt>
                  <c:pt idx="12">
                    <c:v>994.33875939513302</c:v>
                  </c:pt>
                  <c:pt idx="13">
                    <c:v>1067.9784914962252</c:v>
                  </c:pt>
                  <c:pt idx="14">
                    <c:v>1153.4560063260958</c:v>
                  </c:pt>
                  <c:pt idx="15">
                    <c:v>1251.0591455780918</c:v>
                  </c:pt>
                  <c:pt idx="16">
                    <c:v>1289.6796835309672</c:v>
                  </c:pt>
                  <c:pt idx="17">
                    <c:v>1411.6435780472905</c:v>
                  </c:pt>
                  <c:pt idx="18">
                    <c:v>1465.1963770293648</c:v>
                  </c:pt>
                  <c:pt idx="19">
                    <c:v>1526.3940453529497</c:v>
                  </c:pt>
                  <c:pt idx="20">
                    <c:v>1594.6616277200867</c:v>
                  </c:pt>
                  <c:pt idx="21">
                    <c:v>1669.609267584492</c:v>
                  </c:pt>
                  <c:pt idx="22">
                    <c:v>1752.1162744468554</c:v>
                  </c:pt>
                  <c:pt idx="23">
                    <c:v>1843.2111854420466</c:v>
                  </c:pt>
                  <c:pt idx="24">
                    <c:v>1941.8519514058576</c:v>
                  </c:pt>
                  <c:pt idx="25">
                    <c:v>2050.5112560799644</c:v>
                  </c:pt>
                  <c:pt idx="26">
                    <c:v>2167.2049819018157</c:v>
                  </c:pt>
                  <c:pt idx="27">
                    <c:v>2173.5676607573841</c:v>
                  </c:pt>
                  <c:pt idx="28">
                    <c:v>2303.4577790722765</c:v>
                  </c:pt>
                  <c:pt idx="29">
                    <c:v>2445.6303280870652</c:v>
                  </c:pt>
                  <c:pt idx="30">
                    <c:v>2600.7798845241509</c:v>
                  </c:pt>
                  <c:pt idx="31">
                    <c:v>2617.8462182494573</c:v>
                  </c:pt>
                  <c:pt idx="32">
                    <c:v>2641.0256527538681</c:v>
                  </c:pt>
                  <c:pt idx="33">
                    <c:v>2814.5013048576629</c:v>
                  </c:pt>
                  <c:pt idx="34">
                    <c:v>2843.7725858629051</c:v>
                  </c:pt>
                  <c:pt idx="35">
                    <c:v>3035.9716683984116</c:v>
                  </c:pt>
                  <c:pt idx="36">
                    <c:v>3072.4021532560118</c:v>
                  </c:pt>
                  <c:pt idx="37">
                    <c:v>3285.5612228115042</c:v>
                  </c:pt>
                  <c:pt idx="38">
                    <c:v>3328.2280443069558</c:v>
                  </c:pt>
                  <c:pt idx="39">
                    <c:v>3565.9320916655061</c:v>
                  </c:pt>
                  <c:pt idx="40">
                    <c:v>3615.2452910160205</c:v>
                  </c:pt>
                  <c:pt idx="41">
                    <c:v>3668.628848732872</c:v>
                  </c:pt>
                  <c:pt idx="42">
                    <c:v>3725.9277172884013</c:v>
                  </c:pt>
                  <c:pt idx="43">
                    <c:v>3997.8182430907777</c:v>
                  </c:pt>
                  <c:pt idx="44">
                    <c:v>4062.2049823266734</c:v>
                  </c:pt>
                  <c:pt idx="45">
                    <c:v>4129.6918536562825</c:v>
                  </c:pt>
                  <c:pt idx="46">
                    <c:v>4439.0565181584989</c:v>
                  </c:pt>
                  <c:pt idx="47">
                    <c:v>4513.7698366899413</c:v>
                  </c:pt>
                  <c:pt idx="48">
                    <c:v>4593.1055025760033</c:v>
                  </c:pt>
                  <c:pt idx="49">
                    <c:v>4675.6880533695885</c:v>
                  </c:pt>
                  <c:pt idx="50">
                    <c:v>5031.8976213493279</c:v>
                  </c:pt>
                  <c:pt idx="51">
                    <c:v>5122.4299813146617</c:v>
                  </c:pt>
                  <c:pt idx="52">
                    <c:v>5216.5201706412399</c:v>
                  </c:pt>
                  <c:pt idx="53">
                    <c:v>5313.954631458083</c:v>
                  </c:pt>
                  <c:pt idx="54">
                    <c:v>5726.7173823453877</c:v>
                  </c:pt>
                  <c:pt idx="55">
                    <c:v>5832.4347541747493</c:v>
                  </c:pt>
                  <c:pt idx="56">
                    <c:v>5941.6711244269227</c:v>
                  </c:pt>
                  <c:pt idx="57">
                    <c:v>6052.9705914555279</c:v>
                  </c:pt>
                  <c:pt idx="58">
                    <c:v>6168.4549113240209</c:v>
                  </c:pt>
                  <c:pt idx="59">
                    <c:v>6649.2931901724132</c:v>
                  </c:pt>
                  <c:pt idx="60">
                    <c:v>6772.7486332805311</c:v>
                  </c:pt>
                  <c:pt idx="61">
                    <c:v>6897.7839986043818</c:v>
                  </c:pt>
                  <c:pt idx="62">
                    <c:v>7025.3091037000158</c:v>
                  </c:pt>
                  <c:pt idx="63">
                    <c:v>7156.165783082889</c:v>
                  </c:pt>
                  <c:pt idx="64">
                    <c:v>7710.5227079700653</c:v>
                  </c:pt>
                  <c:pt idx="65">
                    <c:v>7846.5858953986135</c:v>
                  </c:pt>
                  <c:pt idx="66">
                    <c:v>7983.9826845852931</c:v>
                  </c:pt>
                  <c:pt idx="67">
                    <c:v>8603.6429924378335</c:v>
                  </c:pt>
                  <c:pt idx="68">
                    <c:v>8744.0550618505022</c:v>
                  </c:pt>
                  <c:pt idx="69">
                    <c:v>8883.1071639175025</c:v>
                  </c:pt>
                  <c:pt idx="70">
                    <c:v>9022.8165200565654</c:v>
                  </c:pt>
                  <c:pt idx="71">
                    <c:v>9703.2822631446925</c:v>
                  </c:pt>
                  <c:pt idx="72">
                    <c:v>9839.5337460049541</c:v>
                  </c:pt>
                  <c:pt idx="73">
                    <c:v>10573.88234800499</c:v>
                  </c:pt>
                  <c:pt idx="74">
                    <c:v>10698.984355610768</c:v>
                  </c:pt>
                  <c:pt idx="75">
                    <c:v>11479.931267457303</c:v>
                  </c:pt>
                  <c:pt idx="76">
                    <c:v>11588.571549420018</c:v>
                  </c:pt>
                  <c:pt idx="77">
                    <c:v>12403.852288340502</c:v>
                  </c:pt>
                  <c:pt idx="78">
                    <c:v>12483.175866645564</c:v>
                  </c:pt>
                  <c:pt idx="79">
                    <c:v>13314.56579231702</c:v>
                  </c:pt>
                  <c:pt idx="80">
                    <c:v>14176.281984117662</c:v>
                  </c:pt>
                  <c:pt idx="81">
                    <c:v>15057.069764162648</c:v>
                  </c:pt>
                  <c:pt idx="82">
                    <c:v>15943.644912198133</c:v>
                  </c:pt>
                  <c:pt idx="83">
                    <c:v>16819.678041473315</c:v>
                  </c:pt>
                  <c:pt idx="84">
                    <c:v>17661.353432688345</c:v>
                  </c:pt>
                  <c:pt idx="85">
                    <c:v>19625.0689255246</c:v>
                  </c:pt>
                  <c:pt idx="86">
                    <c:v>21646.069885119061</c:v>
                  </c:pt>
                  <c:pt idx="87">
                    <c:v>23634.83410989137</c:v>
                  </c:pt>
                  <c:pt idx="88">
                    <c:v>27089.544307025761</c:v>
                  </c:pt>
                  <c:pt idx="89">
                    <c:v>32319.273431318925</c:v>
                  </c:pt>
                  <c:pt idx="90">
                    <c:v>41901.136087610277</c:v>
                  </c:pt>
                  <c:pt idx="91">
                    <c:v>66311.746513878548</c:v>
                  </c:pt>
                  <c:pt idx="92">
                    <c:v>0</c:v>
                  </c:pt>
                </c:numCache>
              </c:numRef>
            </c:plus>
            <c:minus>
              <c:numRef>
                <c:f>b924_4!$J$9:$J$205</c:f>
                <c:numCache>
                  <c:formatCode>General</c:formatCode>
                  <c:ptCount val="197"/>
                  <c:pt idx="0">
                    <c:v>209.53899871326189</c:v>
                  </c:pt>
                  <c:pt idx="1">
                    <c:v>240.20456854782668</c:v>
                  </c:pt>
                  <c:pt idx="2">
                    <c:v>289.15180013818218</c:v>
                  </c:pt>
                  <c:pt idx="3">
                    <c:v>328.21926655564931</c:v>
                  </c:pt>
                  <c:pt idx="4">
                    <c:v>376.20634574085909</c:v>
                  </c:pt>
                  <c:pt idx="5">
                    <c:v>434.28622754318843</c:v>
                  </c:pt>
                  <c:pt idx="6">
                    <c:v>494.42852764117612</c:v>
                  </c:pt>
                  <c:pt idx="7">
                    <c:v>560.15906157365669</c:v>
                  </c:pt>
                  <c:pt idx="8">
                    <c:v>616.05950393357386</c:v>
                  </c:pt>
                  <c:pt idx="9">
                    <c:v>684.55154272789343</c:v>
                  </c:pt>
                  <c:pt idx="10">
                    <c:v>746.21818096094751</c:v>
                  </c:pt>
                  <c:pt idx="11">
                    <c:v>800.87557536620932</c:v>
                  </c:pt>
                  <c:pt idx="12">
                    <c:v>875.62200367822936</c:v>
                  </c:pt>
                  <c:pt idx="13">
                    <c:v>945.85557756231788</c:v>
                  </c:pt>
                  <c:pt idx="14">
                    <c:v>1011.4450792651281</c:v>
                  </c:pt>
                  <c:pt idx="15">
                    <c:v>1071.9041724415551</c:v>
                  </c:pt>
                  <c:pt idx="16">
                    <c:v>1165.1173176718653</c:v>
                  </c:pt>
                  <c:pt idx="17">
                    <c:v>1258.8061955572473</c:v>
                  </c:pt>
                  <c:pt idx="18">
                    <c:v>1303.8565127266615</c:v>
                  </c:pt>
                  <c:pt idx="19">
                    <c:v>1390.195339278293</c:v>
                  </c:pt>
                  <c:pt idx="20">
                    <c:v>1474.9252504945307</c:v>
                  </c:pt>
                  <c:pt idx="21">
                    <c:v>1557.8621491495937</c:v>
                  </c:pt>
                  <c:pt idx="22">
                    <c:v>1637.1049855855629</c:v>
                  </c:pt>
                  <c:pt idx="23">
                    <c:v>1713.6199825396413</c:v>
                  </c:pt>
                  <c:pt idx="24">
                    <c:v>1787.5667047661759</c:v>
                  </c:pt>
                  <c:pt idx="25">
                    <c:v>1858.3042342872607</c:v>
                  </c:pt>
                  <c:pt idx="26">
                    <c:v>1995.3325952500973</c:v>
                  </c:pt>
                  <c:pt idx="27">
                    <c:v>2060.9852696173298</c:v>
                  </c:pt>
                  <c:pt idx="28">
                    <c:v>2124.1199525253405</c:v>
                  </c:pt>
                  <c:pt idx="29">
                    <c:v>2262.3694044338204</c:v>
                  </c:pt>
                  <c:pt idx="30">
                    <c:v>2319.1468579958537</c:v>
                  </c:pt>
                  <c:pt idx="31">
                    <c:v>2373.8534864780463</c:v>
                  </c:pt>
                  <c:pt idx="32">
                    <c:v>2511.0683351173011</c:v>
                  </c:pt>
                  <c:pt idx="33">
                    <c:v>2652.2020629649364</c:v>
                  </c:pt>
                  <c:pt idx="34">
                    <c:v>2698.5674406626281</c:v>
                  </c:pt>
                  <c:pt idx="35">
                    <c:v>2840.847314628048</c:v>
                  </c:pt>
                  <c:pt idx="36">
                    <c:v>2880.9283591791027</c:v>
                  </c:pt>
                  <c:pt idx="37">
                    <c:v>3023.4456400260033</c:v>
                  </c:pt>
                  <c:pt idx="38">
                    <c:v>3170.5437819080453</c:v>
                  </c:pt>
                  <c:pt idx="39">
                    <c:v>3201.982051597191</c:v>
                  </c:pt>
                  <c:pt idx="40">
                    <c:v>3348.7799925164695</c:v>
                  </c:pt>
                  <c:pt idx="41">
                    <c:v>3499.3402313935308</c:v>
                  </c:pt>
                  <c:pt idx="42">
                    <c:v>3522.164541705974</c:v>
                  </c:pt>
                  <c:pt idx="43">
                    <c:v>3673.2119293197125</c:v>
                  </c:pt>
                  <c:pt idx="44">
                    <c:v>3827.452218267415</c:v>
                  </c:pt>
                  <c:pt idx="45">
                    <c:v>3984.9582420904353</c:v>
                  </c:pt>
                  <c:pt idx="46">
                    <c:v>3998.3546191505093</c:v>
                  </c:pt>
                  <c:pt idx="47">
                    <c:v>4156.1027566481762</c:v>
                  </c:pt>
                  <c:pt idx="48">
                    <c:v>4318.7867365707471</c:v>
                  </c:pt>
                  <c:pt idx="49">
                    <c:v>4485.7052821135794</c:v>
                  </c:pt>
                  <c:pt idx="50">
                    <c:v>4657.1475736227594</c:v>
                  </c:pt>
                  <c:pt idx="51">
                    <c:v>4833.4514349656947</c:v>
                  </c:pt>
                  <c:pt idx="52">
                    <c:v>4832.8222397510226</c:v>
                  </c:pt>
                  <c:pt idx="53">
                    <c:v>5011.2721933832836</c:v>
                  </c:pt>
                  <c:pt idx="54">
                    <c:v>5194.815786710521</c:v>
                  </c:pt>
                  <c:pt idx="55">
                    <c:v>5384.9628102241149</c:v>
                  </c:pt>
                  <c:pt idx="56">
                    <c:v>5582.3080049469472</c:v>
                  </c:pt>
                  <c:pt idx="57">
                    <c:v>5785.3644112494803</c:v>
                  </c:pt>
                  <c:pt idx="58">
                    <c:v>5995.8531700451022</c:v>
                  </c:pt>
                  <c:pt idx="59">
                    <c:v>5986.6505737053776</c:v>
                  </c:pt>
                  <c:pt idx="60">
                    <c:v>6205.0898242530911</c:v>
                  </c:pt>
                  <c:pt idx="61">
                    <c:v>6432.3280837875027</c:v>
                  </c:pt>
                  <c:pt idx="62">
                    <c:v>6670.426228586407</c:v>
                  </c:pt>
                  <c:pt idx="63">
                    <c:v>6919.4807460514839</c:v>
                  </c:pt>
                  <c:pt idx="64">
                    <c:v>7180.766813134629</c:v>
                  </c:pt>
                  <c:pt idx="65">
                    <c:v>7455.7309359558558</c:v>
                  </c:pt>
                  <c:pt idx="66">
                    <c:v>7457.2230057589886</c:v>
                  </c:pt>
                  <c:pt idx="67">
                    <c:v>7751.2343126605947</c:v>
                  </c:pt>
                  <c:pt idx="68">
                    <c:v>8063.0221465432105</c:v>
                  </c:pt>
                  <c:pt idx="69">
                    <c:v>8396.0514423626719</c:v>
                  </c:pt>
                  <c:pt idx="70">
                    <c:v>8750.8213764602006</c:v>
                  </c:pt>
                  <c:pt idx="71">
                    <c:v>8790.8653749199038</c:v>
                  </c:pt>
                  <c:pt idx="72">
                    <c:v>9183.7464670942154</c:v>
                  </c:pt>
                  <c:pt idx="73">
                    <c:v>9609.8720472297282</c:v>
                  </c:pt>
                  <c:pt idx="74">
                    <c:v>10073.131107385769</c:v>
                  </c:pt>
                  <c:pt idx="75">
                    <c:v>10180.626192361184</c:v>
                  </c:pt>
                  <c:pt idx="76">
                    <c:v>10714.139463433447</c:v>
                  </c:pt>
                  <c:pt idx="77">
                    <c:v>11304.218168341893</c:v>
                  </c:pt>
                  <c:pt idx="78">
                    <c:v>11509.311840935927</c:v>
                  </c:pt>
                  <c:pt idx="79">
                    <c:v>12218.378037996583</c:v>
                  </c:pt>
                  <c:pt idx="80">
                    <c:v>12529.642135953272</c:v>
                  </c:pt>
                  <c:pt idx="81">
                    <c:v>13412.299265872458</c:v>
                  </c:pt>
                  <c:pt idx="82">
                    <c:v>13888.234835800855</c:v>
                  </c:pt>
                  <c:pt idx="83">
                    <c:v>15041.676795653004</c:v>
                  </c:pt>
                  <c:pt idx="84">
                    <c:v>15798.492640935025</c:v>
                  </c:pt>
                  <c:pt idx="85">
                    <c:v>16757.068413122062</c:v>
                  </c:pt>
                  <c:pt idx="86">
                    <c:v>17996.182709273617</c:v>
                  </c:pt>
                  <c:pt idx="87">
                    <c:v>19650.193361449186</c:v>
                  </c:pt>
                  <c:pt idx="88">
                    <c:v>21142.422676207585</c:v>
                  </c:pt>
                  <c:pt idx="89">
                    <c:v>23566.496960310811</c:v>
                  </c:pt>
                  <c:pt idx="90">
                    <c:v>27885.98335808923</c:v>
                  </c:pt>
                  <c:pt idx="91">
                    <c:v>35008.410240965291</c:v>
                  </c:pt>
                  <c:pt idx="9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errBars>
          <c:xVal>
            <c:numRef>
              <c:f>b924_4!$A$9:$A$205</c:f>
              <c:numCache>
                <c:formatCode>General</c:formatCode>
                <c:ptCount val="197"/>
                <c:pt idx="0">
                  <c:v>-12.59</c:v>
                </c:pt>
                <c:pt idx="1">
                  <c:v>-12.69</c:v>
                </c:pt>
                <c:pt idx="2">
                  <c:v>-13.26</c:v>
                </c:pt>
                <c:pt idx="3">
                  <c:v>-13.79</c:v>
                </c:pt>
                <c:pt idx="4">
                  <c:v>-14.39</c:v>
                </c:pt>
                <c:pt idx="5">
                  <c:v>-14.56</c:v>
                </c:pt>
                <c:pt idx="6">
                  <c:v>-14.59</c:v>
                </c:pt>
                <c:pt idx="7">
                  <c:v>-14.66</c:v>
                </c:pt>
                <c:pt idx="8">
                  <c:v>-14.95</c:v>
                </c:pt>
                <c:pt idx="9">
                  <c:v>-15.27</c:v>
                </c:pt>
                <c:pt idx="10">
                  <c:v>-15.41</c:v>
                </c:pt>
                <c:pt idx="11">
                  <c:v>-15.5</c:v>
                </c:pt>
                <c:pt idx="12">
                  <c:v>-15.55</c:v>
                </c:pt>
                <c:pt idx="13">
                  <c:v>-15.55</c:v>
                </c:pt>
                <c:pt idx="14">
                  <c:v>-15.59</c:v>
                </c:pt>
                <c:pt idx="15">
                  <c:v>-15.68</c:v>
                </c:pt>
                <c:pt idx="16">
                  <c:v>-15.7</c:v>
                </c:pt>
                <c:pt idx="17">
                  <c:v>-15.89</c:v>
                </c:pt>
                <c:pt idx="18">
                  <c:v>-15.94</c:v>
                </c:pt>
                <c:pt idx="19">
                  <c:v>-15.95</c:v>
                </c:pt>
                <c:pt idx="20">
                  <c:v>-16.170000000000002</c:v>
                </c:pt>
                <c:pt idx="21">
                  <c:v>-16.170000000000002</c:v>
                </c:pt>
                <c:pt idx="22">
                  <c:v>-16.239999999999998</c:v>
                </c:pt>
                <c:pt idx="23">
                  <c:v>-16.28</c:v>
                </c:pt>
                <c:pt idx="24">
                  <c:v>-16.350000000000001</c:v>
                </c:pt>
                <c:pt idx="25">
                  <c:v>-16.47</c:v>
                </c:pt>
                <c:pt idx="26">
                  <c:v>-16.52</c:v>
                </c:pt>
                <c:pt idx="27">
                  <c:v>-16.600000000000001</c:v>
                </c:pt>
                <c:pt idx="28">
                  <c:v>-16.64</c:v>
                </c:pt>
                <c:pt idx="29">
                  <c:v>-16.66</c:v>
                </c:pt>
                <c:pt idx="30">
                  <c:v>-16.71</c:v>
                </c:pt>
                <c:pt idx="31">
                  <c:v>-16.75</c:v>
                </c:pt>
                <c:pt idx="32">
                  <c:v>-16.75</c:v>
                </c:pt>
                <c:pt idx="33">
                  <c:v>-16.809999999999999</c:v>
                </c:pt>
                <c:pt idx="34">
                  <c:v>-16.88</c:v>
                </c:pt>
                <c:pt idx="35">
                  <c:v>-16.940000000000001</c:v>
                </c:pt>
                <c:pt idx="36">
                  <c:v>-16.940000000000001</c:v>
                </c:pt>
                <c:pt idx="37">
                  <c:v>-16.96</c:v>
                </c:pt>
                <c:pt idx="38">
                  <c:v>-16.98</c:v>
                </c:pt>
                <c:pt idx="39">
                  <c:v>-17.03</c:v>
                </c:pt>
                <c:pt idx="40">
                  <c:v>-17.100000000000001</c:v>
                </c:pt>
                <c:pt idx="41">
                  <c:v>-17.13</c:v>
                </c:pt>
                <c:pt idx="42">
                  <c:v>-17.16</c:v>
                </c:pt>
                <c:pt idx="43">
                  <c:v>-17.25</c:v>
                </c:pt>
                <c:pt idx="44">
                  <c:v>-17.27</c:v>
                </c:pt>
                <c:pt idx="45">
                  <c:v>-17.420000000000002</c:v>
                </c:pt>
                <c:pt idx="46">
                  <c:v>-17.57</c:v>
                </c:pt>
                <c:pt idx="47">
                  <c:v>-17.57</c:v>
                </c:pt>
                <c:pt idx="48">
                  <c:v>-17.57</c:v>
                </c:pt>
                <c:pt idx="49">
                  <c:v>-17.57</c:v>
                </c:pt>
                <c:pt idx="50">
                  <c:v>-17.600000000000001</c:v>
                </c:pt>
                <c:pt idx="51">
                  <c:v>-17.7</c:v>
                </c:pt>
                <c:pt idx="52">
                  <c:v>-17.7</c:v>
                </c:pt>
                <c:pt idx="53">
                  <c:v>-17.7</c:v>
                </c:pt>
                <c:pt idx="54">
                  <c:v>-17.739999999999998</c:v>
                </c:pt>
                <c:pt idx="55">
                  <c:v>-17.84</c:v>
                </c:pt>
                <c:pt idx="56">
                  <c:v>-17.84</c:v>
                </c:pt>
                <c:pt idx="57">
                  <c:v>-17.84</c:v>
                </c:pt>
                <c:pt idx="58">
                  <c:v>-17.95</c:v>
                </c:pt>
                <c:pt idx="59">
                  <c:v>-18</c:v>
                </c:pt>
                <c:pt idx="60">
                  <c:v>-18</c:v>
                </c:pt>
                <c:pt idx="61">
                  <c:v>-18.04</c:v>
                </c:pt>
                <c:pt idx="62">
                  <c:v>-18.12</c:v>
                </c:pt>
                <c:pt idx="63">
                  <c:v>-18.14</c:v>
                </c:pt>
                <c:pt idx="64">
                  <c:v>-18.16</c:v>
                </c:pt>
                <c:pt idx="65">
                  <c:v>-18.18</c:v>
                </c:pt>
                <c:pt idx="66">
                  <c:v>-18.18</c:v>
                </c:pt>
                <c:pt idx="67">
                  <c:v>-18.18</c:v>
                </c:pt>
                <c:pt idx="68">
                  <c:v>-18.21</c:v>
                </c:pt>
                <c:pt idx="69">
                  <c:v>-18.23</c:v>
                </c:pt>
                <c:pt idx="70">
                  <c:v>-18.27</c:v>
                </c:pt>
                <c:pt idx="71">
                  <c:v>-18.27</c:v>
                </c:pt>
                <c:pt idx="72">
                  <c:v>-18.34</c:v>
                </c:pt>
                <c:pt idx="73">
                  <c:v>-18.59</c:v>
                </c:pt>
                <c:pt idx="74">
                  <c:v>-18.649999999999999</c:v>
                </c:pt>
                <c:pt idx="75">
                  <c:v>-18.649999999999999</c:v>
                </c:pt>
                <c:pt idx="76">
                  <c:v>-18.68</c:v>
                </c:pt>
                <c:pt idx="77">
                  <c:v>-18.68</c:v>
                </c:pt>
                <c:pt idx="78">
                  <c:v>-18.72</c:v>
                </c:pt>
                <c:pt idx="79">
                  <c:v>-18.72</c:v>
                </c:pt>
                <c:pt idx="80">
                  <c:v>-18.77</c:v>
                </c:pt>
                <c:pt idx="81">
                  <c:v>-18.82</c:v>
                </c:pt>
                <c:pt idx="82">
                  <c:v>-18.86</c:v>
                </c:pt>
                <c:pt idx="83">
                  <c:v>-19.02</c:v>
                </c:pt>
                <c:pt idx="84">
                  <c:v>-19.12</c:v>
                </c:pt>
                <c:pt idx="85">
                  <c:v>-19.170000000000002</c:v>
                </c:pt>
                <c:pt idx="86">
                  <c:v>-19.190000000000001</c:v>
                </c:pt>
                <c:pt idx="87">
                  <c:v>-19.32</c:v>
                </c:pt>
                <c:pt idx="88">
                  <c:v>-19.510000000000002</c:v>
                </c:pt>
                <c:pt idx="89">
                  <c:v>-19.579999999999998</c:v>
                </c:pt>
                <c:pt idx="90">
                  <c:v>-19.78</c:v>
                </c:pt>
                <c:pt idx="91">
                  <c:v>-19.97</c:v>
                </c:pt>
                <c:pt idx="92">
                  <c:v>-20.38</c:v>
                </c:pt>
              </c:numCache>
            </c:numRef>
          </c:xVal>
          <c:yVal>
            <c:numRef>
              <c:f>b924_4!$D$9:$D$205</c:f>
              <c:numCache>
                <c:formatCode>0.00E+00</c:formatCode>
                <c:ptCount val="197"/>
                <c:pt idx="0">
                  <c:v>401.5866657530222</c:v>
                </c:pt>
                <c:pt idx="1">
                  <c:v>617.64204014552865</c:v>
                </c:pt>
                <c:pt idx="2">
                  <c:v>830.99812568193295</c:v>
                </c:pt>
                <c:pt idx="3">
                  <c:v>1045.995607869068</c:v>
                </c:pt>
                <c:pt idx="4">
                  <c:v>1260.8350847933991</c:v>
                </c:pt>
                <c:pt idx="5">
                  <c:v>1484.6554458383505</c:v>
                </c:pt>
                <c:pt idx="6">
                  <c:v>1713.6245140328376</c:v>
                </c:pt>
                <c:pt idx="7">
                  <c:v>1944.5002109488239</c:v>
                </c:pt>
                <c:pt idx="8">
                  <c:v>2173.5246428752243</c:v>
                </c:pt>
                <c:pt idx="9">
                  <c:v>2403.9826029368232</c:v>
                </c:pt>
                <c:pt idx="10">
                  <c:v>2641.1658760358014</c:v>
                </c:pt>
                <c:pt idx="11">
                  <c:v>2882.4502722933225</c:v>
                </c:pt>
                <c:pt idx="12">
                  <c:v>3127.7644445573592</c:v>
                </c:pt>
                <c:pt idx="13">
                  <c:v>3377.5100617821381</c:v>
                </c:pt>
                <c:pt idx="14">
                  <c:v>3629.3566459599301</c:v>
                </c:pt>
                <c:pt idx="15">
                  <c:v>3883.0582198819807</c:v>
                </c:pt>
                <c:pt idx="16">
                  <c:v>4142.0337929117477</c:v>
                </c:pt>
                <c:pt idx="17">
                  <c:v>4399.4422185297553</c:v>
                </c:pt>
                <c:pt idx="18">
                  <c:v>4664.4194719942734</c:v>
                </c:pt>
                <c:pt idx="19">
                  <c:v>4934.24369571024</c:v>
                </c:pt>
                <c:pt idx="20">
                  <c:v>5201.0056795472083</c:v>
                </c:pt>
                <c:pt idx="21">
                  <c:v>5478.6957275338527</c:v>
                </c:pt>
                <c:pt idx="22">
                  <c:v>5757.9453407264173</c:v>
                </c:pt>
                <c:pt idx="23">
                  <c:v>6042.2397663645988</c:v>
                </c:pt>
                <c:pt idx="24">
                  <c:v>6329.6158171693005</c:v>
                </c:pt>
                <c:pt idx="25">
                  <c:v>6619.3688971690435</c:v>
                </c:pt>
                <c:pt idx="26">
                  <c:v>6916.0510904274379</c:v>
                </c:pt>
                <c:pt idx="27">
                  <c:v>7216.0873134678131</c:v>
                </c:pt>
                <c:pt idx="28">
                  <c:v>7522.3355172405663</c:v>
                </c:pt>
                <c:pt idx="29">
                  <c:v>7834.2129402473975</c:v>
                </c:pt>
                <c:pt idx="30">
                  <c:v>8149.870084291334</c:v>
                </c:pt>
                <c:pt idx="31">
                  <c:v>8471.0708013172462</c:v>
                </c:pt>
                <c:pt idx="32">
                  <c:v>8799.2520711899724</c:v>
                </c:pt>
                <c:pt idx="33">
                  <c:v>9130.4381582141013</c:v>
                </c:pt>
                <c:pt idx="34">
                  <c:v>9466.8405045556792</c:v>
                </c:pt>
                <c:pt idx="35">
                  <c:v>9809.5131096639252</c:v>
                </c:pt>
                <c:pt idx="36">
                  <c:v>10160.929624761608</c:v>
                </c:pt>
                <c:pt idx="37">
                  <c:v>10517.788200417486</c:v>
                </c:pt>
                <c:pt idx="38">
                  <c:v>10881.20487362637</c:v>
                </c:pt>
                <c:pt idx="39">
                  <c:v>11250.058088881224</c:v>
                </c:pt>
                <c:pt idx="40">
                  <c:v>11625.002957152841</c:v>
                </c:pt>
                <c:pt idx="41">
                  <c:v>12009.122340045655</c:v>
                </c:pt>
                <c:pt idx="42">
                  <c:v>12400.86114116371</c:v>
                </c:pt>
                <c:pt idx="43">
                  <c:v>12797.583337016235</c:v>
                </c:pt>
                <c:pt idx="44">
                  <c:v>13205.973536216683</c:v>
                </c:pt>
                <c:pt idx="45">
                  <c:v>13616.276548036103</c:v>
                </c:pt>
                <c:pt idx="46">
                  <c:v>14035.14010086547</c:v>
                </c:pt>
                <c:pt idx="47">
                  <c:v>14471.52062913416</c:v>
                </c:pt>
                <c:pt idx="48">
                  <c:v>14917.708277769572</c:v>
                </c:pt>
                <c:pt idx="49">
                  <c:v>15374.15400711819</c:v>
                </c:pt>
                <c:pt idx="50">
                  <c:v>15839.660647246452</c:v>
                </c:pt>
                <c:pt idx="51">
                  <c:v>16312.372422206528</c:v>
                </c:pt>
                <c:pt idx="52">
                  <c:v>16802.632263808009</c:v>
                </c:pt>
                <c:pt idx="53">
                  <c:v>17305.305056597641</c:v>
                </c:pt>
                <c:pt idx="54">
                  <c:v>17818.683657942616</c:v>
                </c:pt>
                <c:pt idx="55">
                  <c:v>18342.137486197975</c:v>
                </c:pt>
                <c:pt idx="56">
                  <c:v>18886.13082413848</c:v>
                </c:pt>
                <c:pt idx="57">
                  <c:v>19445.449917204089</c:v>
                </c:pt>
                <c:pt idx="58">
                  <c:v>20014.092056108067</c:v>
                </c:pt>
                <c:pt idx="59">
                  <c:v>20603.583915221781</c:v>
                </c:pt>
                <c:pt idx="60">
                  <c:v>21214.540266987489</c:v>
                </c:pt>
                <c:pt idx="61">
                  <c:v>21842.273554177038</c:v>
                </c:pt>
                <c:pt idx="62">
                  <c:v>22487.94095352761</c:v>
                </c:pt>
                <c:pt idx="63">
                  <c:v>23159.67574893088</c:v>
                </c:pt>
                <c:pt idx="64">
                  <c:v>23855.022908222585</c:v>
                </c:pt>
                <c:pt idx="65">
                  <c:v>24575.700891305507</c:v>
                </c:pt>
                <c:pt idx="66">
                  <c:v>25325.016790995815</c:v>
                </c:pt>
                <c:pt idx="67">
                  <c:v>26103.725019930742</c:v>
                </c:pt>
                <c:pt idx="68">
                  <c:v>26912.131129437937</c:v>
                </c:pt>
                <c:pt idx="69">
                  <c:v>27755.722416531316</c:v>
                </c:pt>
                <c:pt idx="70">
                  <c:v>28635.441407557923</c:v>
                </c:pt>
                <c:pt idx="71">
                  <c:v>29559.073745488571</c:v>
                </c:pt>
                <c:pt idx="72">
                  <c:v>30522.692412925939</c:v>
                </c:pt>
                <c:pt idx="73">
                  <c:v>31521.841748879</c:v>
                </c:pt>
                <c:pt idx="74">
                  <c:v>32590.434252998995</c:v>
                </c:pt>
                <c:pt idx="75">
                  <c:v>33725.286825314164</c:v>
                </c:pt>
                <c:pt idx="76">
                  <c:v>34926.47624646331</c:v>
                </c:pt>
                <c:pt idx="77">
                  <c:v>36207.85726818788</c:v>
                </c:pt>
                <c:pt idx="78">
                  <c:v>37574.324351398165</c:v>
                </c:pt>
                <c:pt idx="79">
                  <c:v>39045.702179747415</c:v>
                </c:pt>
                <c:pt idx="80">
                  <c:v>40630.651364900936</c:v>
                </c:pt>
                <c:pt idx="81">
                  <c:v>42353.882342489225</c:v>
                </c:pt>
                <c:pt idx="82">
                  <c:v>44242.692624940115</c:v>
                </c:pt>
                <c:pt idx="83">
                  <c:v>46319.944528795473</c:v>
                </c:pt>
                <c:pt idx="84">
                  <c:v>48648.88631332665</c:v>
                </c:pt>
                <c:pt idx="85">
                  <c:v>51295.164117138556</c:v>
                </c:pt>
                <c:pt idx="86">
                  <c:v>54353.7567159803</c:v>
                </c:pt>
                <c:pt idx="87">
                  <c:v>57960.34173593067</c:v>
                </c:pt>
                <c:pt idx="88">
                  <c:v>62370.117154916559</c:v>
                </c:pt>
                <c:pt idx="89">
                  <c:v>68073.939371512475</c:v>
                </c:pt>
                <c:pt idx="90">
                  <c:v>76100.34940761805</c:v>
                </c:pt>
                <c:pt idx="91">
                  <c:v>89838.083320026126</c:v>
                </c:pt>
                <c:pt idx="92">
                  <c:v>0</c:v>
                </c:pt>
              </c:numCache>
            </c:numRef>
          </c:yVal>
          <c:smooth val="0"/>
        </c:ser>
        <c:ser>
          <c:idx val="11"/>
          <c:order val="1"/>
          <c:tx>
            <c:v>B924 Filter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b924_6!$K$9:$K$105</c:f>
                <c:numCache>
                  <c:formatCode>General</c:formatCode>
                  <c:ptCount val="97"/>
                  <c:pt idx="0">
                    <c:v>472.49552415477797</c:v>
                  </c:pt>
                  <c:pt idx="1">
                    <c:v>671.16752757669099</c:v>
                  </c:pt>
                  <c:pt idx="2">
                    <c:v>836.96348724757138</c:v>
                  </c:pt>
                  <c:pt idx="3">
                    <c:v>956.44514548108998</c:v>
                  </c:pt>
                  <c:pt idx="4">
                    <c:v>1164.0643041937296</c:v>
                  </c:pt>
                  <c:pt idx="5">
                    <c:v>1306.327239664141</c:v>
                  </c:pt>
                  <c:pt idx="6">
                    <c:v>1512.0362151021727</c:v>
                  </c:pt>
                  <c:pt idx="7">
                    <c:v>1684.9074739161599</c:v>
                  </c:pt>
                  <c:pt idx="8">
                    <c:v>1912.4804258936299</c:v>
                  </c:pt>
                  <c:pt idx="9">
                    <c:v>2205.5304038424702</c:v>
                  </c:pt>
                  <c:pt idx="10">
                    <c:v>2416.6228672107204</c:v>
                  </c:pt>
                  <c:pt idx="11">
                    <c:v>2676.9269303399547</c:v>
                  </c:pt>
                  <c:pt idx="12">
                    <c:v>2809.3173534178845</c:v>
                  </c:pt>
                  <c:pt idx="13">
                    <c:v>2970.4472558709494</c:v>
                  </c:pt>
                  <c:pt idx="14">
                    <c:v>3362.3934328217661</c:v>
                  </c:pt>
                  <c:pt idx="15">
                    <c:v>3595.9309214371774</c:v>
                  </c:pt>
                  <c:pt idx="16">
                    <c:v>3864.2983384317049</c:v>
                  </c:pt>
                  <c:pt idx="17">
                    <c:v>4167.5717568544806</c:v>
                  </c:pt>
                  <c:pt idx="18">
                    <c:v>4510.5267652304237</c:v>
                  </c:pt>
                  <c:pt idx="19">
                    <c:v>4895.1406153439893</c:v>
                  </c:pt>
                  <c:pt idx="20">
                    <c:v>5326.4349605660955</c:v>
                  </c:pt>
                  <c:pt idx="21">
                    <c:v>5455.3553214548338</c:v>
                  </c:pt>
                  <c:pt idx="22">
                    <c:v>5957.5257096494088</c:v>
                  </c:pt>
                  <c:pt idx="23">
                    <c:v>6516.3165370923707</c:v>
                  </c:pt>
                  <c:pt idx="24">
                    <c:v>6700.5076710082021</c:v>
                  </c:pt>
                  <c:pt idx="25">
                    <c:v>7339.0743806168875</c:v>
                  </c:pt>
                  <c:pt idx="26">
                    <c:v>7553.9431532005792</c:v>
                  </c:pt>
                  <c:pt idx="27">
                    <c:v>8277.2368149956346</c:v>
                  </c:pt>
                  <c:pt idx="28">
                    <c:v>9065.350821582073</c:v>
                  </c:pt>
                  <c:pt idx="29">
                    <c:v>9921.0943646878022</c:v>
                  </c:pt>
                  <c:pt idx="30">
                    <c:v>10179.450120478026</c:v>
                  </c:pt>
                  <c:pt idx="31">
                    <c:v>11103.399297549971</c:v>
                  </c:pt>
                  <c:pt idx="32">
                    <c:v>12079.778758525274</c:v>
                  </c:pt>
                  <c:pt idx="33">
                    <c:v>13094.24617867182</c:v>
                  </c:pt>
                  <c:pt idx="34">
                    <c:v>15048.384469289798</c:v>
                  </c:pt>
                  <c:pt idx="35">
                    <c:v>16141.448688028433</c:v>
                  </c:pt>
                  <c:pt idx="36">
                    <c:v>18285.865362793658</c:v>
                  </c:pt>
                  <c:pt idx="37">
                    <c:v>20485.463655066967</c:v>
                  </c:pt>
                  <c:pt idx="38">
                    <c:v>24029.32955017226</c:v>
                  </c:pt>
                  <c:pt idx="39">
                    <c:v>29224.889137021979</c:v>
                  </c:pt>
                  <c:pt idx="40">
                    <c:v>38345.649919867057</c:v>
                  </c:pt>
                  <c:pt idx="41">
                    <c:v>63768.547598764148</c:v>
                  </c:pt>
                  <c:pt idx="42">
                    <c:v>0</c:v>
                  </c:pt>
                </c:numCache>
              </c:numRef>
            </c:plus>
            <c:minus>
              <c:numRef>
                <c:f>b924_6!$J$9:$J$105</c:f>
                <c:numCache>
                  <c:formatCode>General</c:formatCode>
                  <c:ptCount val="97"/>
                  <c:pt idx="0">
                    <c:v>467.93868190144326</c:v>
                  </c:pt>
                  <c:pt idx="1">
                    <c:v>547.35010712399333</c:v>
                  </c:pt>
                  <c:pt idx="2">
                    <c:v>646.20541198338037</c:v>
                  </c:pt>
                  <c:pt idx="3">
                    <c:v>775.48240080300559</c:v>
                  </c:pt>
                  <c:pt idx="4">
                    <c:v>905.46804449254535</c:v>
                  </c:pt>
                  <c:pt idx="5">
                    <c:v>1064.1052847080841</c:v>
                  </c:pt>
                  <c:pt idx="6">
                    <c:v>1231.9572620994375</c:v>
                  </c:pt>
                  <c:pt idx="7">
                    <c:v>1371.9039750490438</c:v>
                  </c:pt>
                  <c:pt idx="8">
                    <c:v>1538.4453617698564</c:v>
                  </c:pt>
                  <c:pt idx="9">
                    <c:v>1748.490977063431</c:v>
                  </c:pt>
                  <c:pt idx="10">
                    <c:v>1946.0047918462124</c:v>
                  </c:pt>
                  <c:pt idx="11">
                    <c:v>2131.1392043204082</c:v>
                  </c:pt>
                  <c:pt idx="12">
                    <c:v>2390.2660017360918</c:v>
                  </c:pt>
                  <c:pt idx="13">
                    <c:v>2650.0488396270753</c:v>
                  </c:pt>
                  <c:pt idx="14">
                    <c:v>2796.2213042728099</c:v>
                  </c:pt>
                  <c:pt idx="15">
                    <c:v>3040.435015609145</c:v>
                  </c:pt>
                  <c:pt idx="16">
                    <c:v>3281.5564855363009</c:v>
                  </c:pt>
                  <c:pt idx="17">
                    <c:v>3656.3741108220356</c:v>
                  </c:pt>
                  <c:pt idx="18">
                    <c:v>3897.8957083892506</c:v>
                  </c:pt>
                  <c:pt idx="19">
                    <c:v>4135.5935934441659</c:v>
                  </c:pt>
                  <c:pt idx="20">
                    <c:v>4540.8593939277898</c:v>
                  </c:pt>
                  <c:pt idx="21">
                    <c:v>4782.0581240644606</c:v>
                  </c:pt>
                  <c:pt idx="22">
                    <c:v>5219.5092206241061</c:v>
                  </c:pt>
                  <c:pt idx="23">
                    <c:v>5468.6392173176591</c:v>
                  </c:pt>
                  <c:pt idx="24">
                    <c:v>5721.3152693807497</c:v>
                  </c:pt>
                  <c:pt idx="25">
                    <c:v>6214.3437092051545</c:v>
                  </c:pt>
                  <c:pt idx="26">
                    <c:v>6744.6410951855632</c:v>
                  </c:pt>
                  <c:pt idx="27">
                    <c:v>7046.450556957042</c:v>
                  </c:pt>
                  <c:pt idx="28">
                    <c:v>7655.9332778001517</c:v>
                  </c:pt>
                  <c:pt idx="29">
                    <c:v>8327.9392853052086</c:v>
                  </c:pt>
                  <c:pt idx="30">
                    <c:v>8741.2926401826826</c:v>
                  </c:pt>
                  <c:pt idx="31">
                    <c:v>9558.1833690900621</c:v>
                  </c:pt>
                  <c:pt idx="32">
                    <c:v>10107.78445057058</c:v>
                  </c:pt>
                  <c:pt idx="33">
                    <c:v>11160.541482300088</c:v>
                  </c:pt>
                  <c:pt idx="34">
                    <c:v>11956.829134450936</c:v>
                  </c:pt>
                  <c:pt idx="35">
                    <c:v>12933.115076672111</c:v>
                  </c:pt>
                  <c:pt idx="36">
                    <c:v>14697.615851820259</c:v>
                  </c:pt>
                  <c:pt idx="37">
                    <c:v>15800.247868578437</c:v>
                  </c:pt>
                  <c:pt idx="38">
                    <c:v>18054.037584664307</c:v>
                  </c:pt>
                  <c:pt idx="39">
                    <c:v>20672.596372464093</c:v>
                  </c:pt>
                  <c:pt idx="40">
                    <c:v>25231.555028500559</c:v>
                  </c:pt>
                  <c:pt idx="41">
                    <c:v>32161.684905695063</c:v>
                  </c:pt>
                  <c:pt idx="4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b924_6!$A$9:$A$205</c:f>
              <c:numCache>
                <c:formatCode>General</c:formatCode>
                <c:ptCount val="197"/>
                <c:pt idx="0">
                  <c:v>-10.73</c:v>
                </c:pt>
                <c:pt idx="1">
                  <c:v>-14.9</c:v>
                </c:pt>
                <c:pt idx="2">
                  <c:v>-15.02</c:v>
                </c:pt>
                <c:pt idx="3">
                  <c:v>-15.47</c:v>
                </c:pt>
                <c:pt idx="4">
                  <c:v>-15.69</c:v>
                </c:pt>
                <c:pt idx="5">
                  <c:v>-15.79</c:v>
                </c:pt>
                <c:pt idx="6">
                  <c:v>-15.96</c:v>
                </c:pt>
                <c:pt idx="7">
                  <c:v>-16.18</c:v>
                </c:pt>
                <c:pt idx="8">
                  <c:v>-16.18</c:v>
                </c:pt>
                <c:pt idx="9">
                  <c:v>-16.260000000000002</c:v>
                </c:pt>
                <c:pt idx="10">
                  <c:v>-16.260000000000002</c:v>
                </c:pt>
                <c:pt idx="11">
                  <c:v>-16.28</c:v>
                </c:pt>
                <c:pt idx="12">
                  <c:v>-16.52</c:v>
                </c:pt>
                <c:pt idx="13">
                  <c:v>-16.55</c:v>
                </c:pt>
                <c:pt idx="14">
                  <c:v>-16.55</c:v>
                </c:pt>
                <c:pt idx="15">
                  <c:v>-16.63</c:v>
                </c:pt>
                <c:pt idx="16">
                  <c:v>-16.73</c:v>
                </c:pt>
                <c:pt idx="17">
                  <c:v>-16.96</c:v>
                </c:pt>
                <c:pt idx="18">
                  <c:v>-17.02</c:v>
                </c:pt>
                <c:pt idx="19">
                  <c:v>-17.2</c:v>
                </c:pt>
                <c:pt idx="20">
                  <c:v>-17.25</c:v>
                </c:pt>
                <c:pt idx="21">
                  <c:v>-17.27</c:v>
                </c:pt>
                <c:pt idx="22">
                  <c:v>-17.27</c:v>
                </c:pt>
                <c:pt idx="23">
                  <c:v>-17.510000000000002</c:v>
                </c:pt>
                <c:pt idx="24">
                  <c:v>-17.670000000000002</c:v>
                </c:pt>
                <c:pt idx="25">
                  <c:v>-17.690000000000001</c:v>
                </c:pt>
                <c:pt idx="26">
                  <c:v>-17.850000000000001</c:v>
                </c:pt>
                <c:pt idx="27">
                  <c:v>-17.95</c:v>
                </c:pt>
                <c:pt idx="28">
                  <c:v>-17.97</c:v>
                </c:pt>
                <c:pt idx="29">
                  <c:v>-18.11</c:v>
                </c:pt>
                <c:pt idx="30">
                  <c:v>-18.170000000000002</c:v>
                </c:pt>
                <c:pt idx="31">
                  <c:v>-18.23</c:v>
                </c:pt>
                <c:pt idx="32">
                  <c:v>-18.23</c:v>
                </c:pt>
                <c:pt idx="33">
                  <c:v>-18.23</c:v>
                </c:pt>
                <c:pt idx="34">
                  <c:v>-18.239999999999998</c:v>
                </c:pt>
                <c:pt idx="35">
                  <c:v>-18.32</c:v>
                </c:pt>
                <c:pt idx="36">
                  <c:v>-18.7</c:v>
                </c:pt>
                <c:pt idx="37">
                  <c:v>-18.72</c:v>
                </c:pt>
                <c:pt idx="38">
                  <c:v>-19.07</c:v>
                </c:pt>
                <c:pt idx="39">
                  <c:v>-19.07</c:v>
                </c:pt>
                <c:pt idx="40">
                  <c:v>-19.25</c:v>
                </c:pt>
                <c:pt idx="41">
                  <c:v>-19.29</c:v>
                </c:pt>
                <c:pt idx="42">
                  <c:v>-19.59</c:v>
                </c:pt>
              </c:numCache>
            </c:numRef>
          </c:xVal>
          <c:yVal>
            <c:numRef>
              <c:f>b924_6!$D$9:$D$205</c:f>
              <c:numCache>
                <c:formatCode>0.00E+00</c:formatCode>
                <c:ptCount val="197"/>
                <c:pt idx="0">
                  <c:v>925.35611027050072</c:v>
                </c:pt>
                <c:pt idx="1">
                  <c:v>1365.1449962219494</c:v>
                </c:pt>
                <c:pt idx="2">
                  <c:v>1860.6703094001562</c:v>
                </c:pt>
                <c:pt idx="3">
                  <c:v>2360.4561829252198</c:v>
                </c:pt>
                <c:pt idx="4">
                  <c:v>2878.442553090807</c:v>
                </c:pt>
                <c:pt idx="5">
                  <c:v>3413.5484377632497</c:v>
                </c:pt>
                <c:pt idx="6">
                  <c:v>3961.1041186790471</c:v>
                </c:pt>
                <c:pt idx="7">
                  <c:v>4522.2061351946049</c:v>
                </c:pt>
                <c:pt idx="8">
                  <c:v>5107.0224124965598</c:v>
                </c:pt>
                <c:pt idx="9">
                  <c:v>5706.5201784887813</c:v>
                </c:pt>
                <c:pt idx="10">
                  <c:v>6327.3306649603874</c:v>
                </c:pt>
                <c:pt idx="11">
                  <c:v>6967.1454590905159</c:v>
                </c:pt>
                <c:pt idx="12">
                  <c:v>7619.7738082259229</c:v>
                </c:pt>
                <c:pt idx="13">
                  <c:v>8302.5615307279131</c:v>
                </c:pt>
                <c:pt idx="14">
                  <c:v>9010.5200960717575</c:v>
                </c:pt>
                <c:pt idx="15">
                  <c:v>9741.0520010419914</c:v>
                </c:pt>
                <c:pt idx="16">
                  <c:v>10498.351937967145</c:v>
                </c:pt>
                <c:pt idx="17">
                  <c:v>11279.603452248071</c:v>
                </c:pt>
                <c:pt idx="18">
                  <c:v>12100.423948918122</c:v>
                </c:pt>
                <c:pt idx="19">
                  <c:v>12950.426721143162</c:v>
                </c:pt>
                <c:pt idx="20">
                  <c:v>13844.732156855078</c:v>
                </c:pt>
                <c:pt idx="21">
                  <c:v>14782.249986889556</c:v>
                </c:pt>
                <c:pt idx="22">
                  <c:v>15766.579297216265</c:v>
                </c:pt>
                <c:pt idx="23">
                  <c:v>16788.678365465392</c:v>
                </c:pt>
                <c:pt idx="24">
                  <c:v>17870.348920994453</c:v>
                </c:pt>
                <c:pt idx="25">
                  <c:v>19022.327735590832</c:v>
                </c:pt>
                <c:pt idx="26">
                  <c:v>20235.67842974568</c:v>
                </c:pt>
                <c:pt idx="27">
                  <c:v>21531.349534269524</c:v>
                </c:pt>
                <c:pt idx="28">
                  <c:v>22921.960001478932</c:v>
                </c:pt>
                <c:pt idx="29">
                  <c:v>24407.677107889896</c:v>
                </c:pt>
                <c:pt idx="30">
                  <c:v>26018.345299498582</c:v>
                </c:pt>
                <c:pt idx="31">
                  <c:v>27769.513068864871</c:v>
                </c:pt>
                <c:pt idx="32">
                  <c:v>29692.372012895317</c:v>
                </c:pt>
                <c:pt idx="33">
                  <c:v>31817.993959011055</c:v>
                </c:pt>
                <c:pt idx="34">
                  <c:v>34193.517264363894</c:v>
                </c:pt>
                <c:pt idx="35">
                  <c:v>36881.625961527658</c:v>
                </c:pt>
                <c:pt idx="36">
                  <c:v>39961.337313806471</c:v>
                </c:pt>
                <c:pt idx="37">
                  <c:v>43637.919285214099</c:v>
                </c:pt>
                <c:pt idx="38">
                  <c:v>48107.773269119098</c:v>
                </c:pt>
                <c:pt idx="39">
                  <c:v>53911.686840437513</c:v>
                </c:pt>
                <c:pt idx="40">
                  <c:v>62073.733234687068</c:v>
                </c:pt>
                <c:pt idx="41">
                  <c:v>76053.616346478782</c:v>
                </c:pt>
                <c:pt idx="42">
                  <c:v>0</c:v>
                </c:pt>
              </c:numCache>
            </c:numRef>
          </c:yVal>
          <c:smooth val="0"/>
        </c:ser>
        <c:ser>
          <c:idx val="12"/>
          <c:order val="2"/>
          <c:tx>
            <c:v>B924 Filter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b924_8!$K$9:$K$105</c:f>
                <c:numCache>
                  <c:formatCode>General</c:formatCode>
                  <c:ptCount val="97"/>
                  <c:pt idx="0">
                    <c:v>418.363366038273</c:v>
                  </c:pt>
                  <c:pt idx="1">
                    <c:v>594.86024499246844</c:v>
                  </c:pt>
                  <c:pt idx="2">
                    <c:v>746.1276602813407</c:v>
                  </c:pt>
                  <c:pt idx="3">
                    <c:v>857.12293896592917</c:v>
                  </c:pt>
                  <c:pt idx="4">
                    <c:v>1047.2027931805685</c:v>
                  </c:pt>
                  <c:pt idx="5">
                    <c:v>1181.7670179432696</c:v>
                  </c:pt>
                  <c:pt idx="6">
                    <c:v>1375.1462986762524</c:v>
                  </c:pt>
                  <c:pt idx="7">
                    <c:v>1540.9081098269444</c:v>
                  </c:pt>
                  <c:pt idx="8">
                    <c:v>1653.7522058260577</c:v>
                  </c:pt>
                  <c:pt idx="9">
                    <c:v>1917.6925885372596</c:v>
                  </c:pt>
                  <c:pt idx="10">
                    <c:v>1989.600029317279</c:v>
                  </c:pt>
                  <c:pt idx="11">
                    <c:v>2216.6479977010158</c:v>
                  </c:pt>
                  <c:pt idx="12">
                    <c:v>2343.8598746750044</c:v>
                  </c:pt>
                  <c:pt idx="13">
                    <c:v>2653.4034626307407</c:v>
                  </c:pt>
                  <c:pt idx="14">
                    <c:v>2844.3927764214609</c:v>
                  </c:pt>
                  <c:pt idx="15">
                    <c:v>3066.0127569653159</c:v>
                  </c:pt>
                  <c:pt idx="16">
                    <c:v>3321.5838606756643</c:v>
                  </c:pt>
                  <c:pt idx="17">
                    <c:v>3399.2870543647623</c:v>
                  </c:pt>
                  <c:pt idx="18">
                    <c:v>3710.2495964775817</c:v>
                  </c:pt>
                  <c:pt idx="19">
                    <c:v>3825.0059287204599</c:v>
                  </c:pt>
                  <c:pt idx="20">
                    <c:v>4202.1468514260932</c:v>
                  </c:pt>
                  <c:pt idx="21">
                    <c:v>4355.7192015408082</c:v>
                  </c:pt>
                  <c:pt idx="22">
                    <c:v>4526.0067059272524</c:v>
                  </c:pt>
                  <c:pt idx="23">
                    <c:v>5005.2898311190802</c:v>
                  </c:pt>
                  <c:pt idx="24">
                    <c:v>5219.2710572653132</c:v>
                  </c:pt>
                  <c:pt idx="25">
                    <c:v>5453.3389144184839</c:v>
                  </c:pt>
                  <c:pt idx="26">
                    <c:v>5704.557668078789</c:v>
                  </c:pt>
                  <c:pt idx="27">
                    <c:v>5975.1401835817733</c:v>
                  </c:pt>
                  <c:pt idx="28">
                    <c:v>6660.6269420035296</c:v>
                  </c:pt>
                  <c:pt idx="29">
                    <c:v>6990.0129250512209</c:v>
                  </c:pt>
                  <c:pt idx="30">
                    <c:v>6907.4517013434752</c:v>
                  </c:pt>
                  <c:pt idx="31">
                    <c:v>7261.1726931750036</c:v>
                  </c:pt>
                  <c:pt idx="32">
                    <c:v>8116.0364363673589</c:v>
                  </c:pt>
                  <c:pt idx="33">
                    <c:v>8537.1673978386225</c:v>
                  </c:pt>
                  <c:pt idx="34">
                    <c:v>8980.4600788041898</c:v>
                  </c:pt>
                  <c:pt idx="35">
                    <c:v>9448.5755544099065</c:v>
                  </c:pt>
                  <c:pt idx="36">
                    <c:v>9940.1089789017442</c:v>
                  </c:pt>
                  <c:pt idx="37">
                    <c:v>10451.266044066688</c:v>
                  </c:pt>
                  <c:pt idx="38">
                    <c:v>10984.866206117178</c:v>
                  </c:pt>
                  <c:pt idx="39">
                    <c:v>11535.627151814364</c:v>
                  </c:pt>
                  <c:pt idx="40">
                    <c:v>12100.93252473923</c:v>
                  </c:pt>
                  <c:pt idx="41">
                    <c:v>12678.805725017566</c:v>
                  </c:pt>
                  <c:pt idx="42">
                    <c:v>14117.514462510415</c:v>
                  </c:pt>
                  <c:pt idx="43">
                    <c:v>14736.734807257386</c:v>
                  </c:pt>
                  <c:pt idx="44">
                    <c:v>15345.063917086465</c:v>
                  </c:pt>
                  <c:pt idx="45">
                    <c:v>16960.546469258941</c:v>
                  </c:pt>
                  <c:pt idx="46">
                    <c:v>18676.524696808632</c:v>
                  </c:pt>
                  <c:pt idx="47">
                    <c:v>20466.064940099906</c:v>
                  </c:pt>
                  <c:pt idx="48">
                    <c:v>20928.49259635224</c:v>
                  </c:pt>
                  <c:pt idx="49">
                    <c:v>24076.310450780435</c:v>
                  </c:pt>
                  <c:pt idx="50">
                    <c:v>27391.805884258007</c:v>
                  </c:pt>
                  <c:pt idx="51">
                    <c:v>30679.934071045027</c:v>
                  </c:pt>
                  <c:pt idx="52">
                    <c:v>37958.551799283734</c:v>
                  </c:pt>
                  <c:pt idx="53">
                    <c:v>47845.839759302711</c:v>
                  </c:pt>
                  <c:pt idx="54">
                    <c:v>77425.206556738543</c:v>
                  </c:pt>
                  <c:pt idx="55">
                    <c:v>0</c:v>
                  </c:pt>
                </c:numCache>
              </c:numRef>
            </c:plus>
            <c:minus>
              <c:numRef>
                <c:f>b924_8!$J$9:$J$105</c:f>
                <c:numCache>
                  <c:formatCode>General</c:formatCode>
                  <c:ptCount val="97"/>
                  <c:pt idx="0">
                    <c:v>436.24339686425077</c:v>
                  </c:pt>
                  <c:pt idx="1">
                    <c:v>521.71940076815633</c:v>
                  </c:pt>
                  <c:pt idx="2">
                    <c:v>609.47994498242633</c:v>
                  </c:pt>
                  <c:pt idx="3">
                    <c:v>727.98031232770677</c:v>
                  </c:pt>
                  <c:pt idx="4">
                    <c:v>842.85014917498404</c:v>
                  </c:pt>
                  <c:pt idx="5">
                    <c:v>981.03500343241399</c:v>
                  </c:pt>
                  <c:pt idx="6">
                    <c:v>1086.0379667295276</c:v>
                  </c:pt>
                  <c:pt idx="7">
                    <c:v>1243.5598068748272</c:v>
                  </c:pt>
                  <c:pt idx="8">
                    <c:v>1382.2562871407754</c:v>
                  </c:pt>
                  <c:pt idx="9">
                    <c:v>1554.5245134746083</c:v>
                  </c:pt>
                  <c:pt idx="10">
                    <c:v>1713.71365617365</c:v>
                  </c:pt>
                  <c:pt idx="11">
                    <c:v>1856.3773241169399</c:v>
                  </c:pt>
                  <c:pt idx="12">
                    <c:v>2058.3895877145042</c:v>
                  </c:pt>
                  <c:pt idx="13">
                    <c:v>2253.0850837793246</c:v>
                  </c:pt>
                  <c:pt idx="14">
                    <c:v>2441.1512049414569</c:v>
                  </c:pt>
                  <c:pt idx="15">
                    <c:v>2618.6465853834561</c:v>
                  </c:pt>
                  <c:pt idx="16">
                    <c:v>2787.6659431276948</c:v>
                  </c:pt>
                  <c:pt idx="17">
                    <c:v>3059.9027452554492</c:v>
                  </c:pt>
                  <c:pt idx="18">
                    <c:v>3212.0691947557139</c:v>
                  </c:pt>
                  <c:pt idx="19">
                    <c:v>3483.5238643613516</c:v>
                  </c:pt>
                  <c:pt idx="20">
                    <c:v>3618.0760434691483</c:v>
                  </c:pt>
                  <c:pt idx="21">
                    <c:v>3885.7144598416326</c:v>
                  </c:pt>
                  <c:pt idx="22">
                    <c:v>4157.1901735214442</c:v>
                  </c:pt>
                  <c:pt idx="23">
                    <c:v>4431.5751628072121</c:v>
                  </c:pt>
                  <c:pt idx="24">
                    <c:v>4709.6250707805384</c:v>
                  </c:pt>
                  <c:pt idx="25">
                    <c:v>4803.4006956003132</c:v>
                  </c:pt>
                  <c:pt idx="26">
                    <c:v>5274.946116834134</c:v>
                  </c:pt>
                  <c:pt idx="27">
                    <c:v>5354.3966636473451</c:v>
                  </c:pt>
                  <c:pt idx="28">
                    <c:v>5637.7672521693412</c:v>
                  </c:pt>
                  <c:pt idx="29">
                    <c:v>6156.879969682318</c:v>
                  </c:pt>
                  <c:pt idx="30">
                    <c:v>6463.0312221058193</c:v>
                  </c:pt>
                  <c:pt idx="31">
                    <c:v>6777.074642764087</c:v>
                  </c:pt>
                  <c:pt idx="32">
                    <c:v>7101.7774938672183</c:v>
                  </c:pt>
                  <c:pt idx="33">
                    <c:v>7435.7082371528195</c:v>
                  </c:pt>
                  <c:pt idx="34">
                    <c:v>7785.4750095723402</c:v>
                  </c:pt>
                  <c:pt idx="35">
                    <c:v>8149.0855008782755</c:v>
                  </c:pt>
                  <c:pt idx="36">
                    <c:v>8534.2379181833076</c:v>
                  </c:pt>
                  <c:pt idx="37">
                    <c:v>9293.5300893293188</c:v>
                  </c:pt>
                  <c:pt idx="38">
                    <c:v>9746.430426845789</c:v>
                  </c:pt>
                  <c:pt idx="39">
                    <c:v>10234.509948722194</c:v>
                  </c:pt>
                  <c:pt idx="40">
                    <c:v>10763.860717580223</c:v>
                  </c:pt>
                  <c:pt idx="41">
                    <c:v>11347.350253887902</c:v>
                  </c:pt>
                  <c:pt idx="42">
                    <c:v>11994.099336672662</c:v>
                  </c:pt>
                  <c:pt idx="43">
                    <c:v>12719.987193245293</c:v>
                  </c:pt>
                  <c:pt idx="44">
                    <c:v>13544.201008558264</c:v>
                  </c:pt>
                  <c:pt idx="45">
                    <c:v>14496.195517528835</c:v>
                  </c:pt>
                  <c:pt idx="46">
                    <c:v>15610.656800919376</c:v>
                  </c:pt>
                  <c:pt idx="47">
                    <c:v>16940.824901687942</c:v>
                  </c:pt>
                  <c:pt idx="48">
                    <c:v>17883.072092023926</c:v>
                  </c:pt>
                  <c:pt idx="49">
                    <c:v>19854.735551638303</c:v>
                  </c:pt>
                  <c:pt idx="50">
                    <c:v>21608.215633797026</c:v>
                  </c:pt>
                  <c:pt idx="51">
                    <c:v>24099.246086545139</c:v>
                  </c:pt>
                  <c:pt idx="52">
                    <c:v>26906.766289168994</c:v>
                  </c:pt>
                  <c:pt idx="53">
                    <c:v>32019.43107524245</c:v>
                  </c:pt>
                  <c:pt idx="54">
                    <c:v>42223.930041223037</c:v>
                  </c:pt>
                  <c:pt idx="5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b924_8!$A$9:$A$205</c:f>
              <c:numCache>
                <c:formatCode>General</c:formatCode>
                <c:ptCount val="197"/>
                <c:pt idx="0">
                  <c:v>-13.12</c:v>
                </c:pt>
                <c:pt idx="1">
                  <c:v>-14.1</c:v>
                </c:pt>
                <c:pt idx="2">
                  <c:v>-14.12</c:v>
                </c:pt>
                <c:pt idx="3">
                  <c:v>-14.47</c:v>
                </c:pt>
                <c:pt idx="4">
                  <c:v>-14.83</c:v>
                </c:pt>
                <c:pt idx="5">
                  <c:v>-14.94</c:v>
                </c:pt>
                <c:pt idx="6">
                  <c:v>-15</c:v>
                </c:pt>
                <c:pt idx="7">
                  <c:v>-15.5</c:v>
                </c:pt>
                <c:pt idx="8">
                  <c:v>-15.5</c:v>
                </c:pt>
                <c:pt idx="9">
                  <c:v>-15.55</c:v>
                </c:pt>
                <c:pt idx="10">
                  <c:v>-15.82</c:v>
                </c:pt>
                <c:pt idx="11">
                  <c:v>-16.02</c:v>
                </c:pt>
                <c:pt idx="12">
                  <c:v>-16.02</c:v>
                </c:pt>
                <c:pt idx="13">
                  <c:v>-16.260000000000002</c:v>
                </c:pt>
                <c:pt idx="14">
                  <c:v>-16.41</c:v>
                </c:pt>
                <c:pt idx="15">
                  <c:v>-16.43</c:v>
                </c:pt>
                <c:pt idx="16">
                  <c:v>-16.45</c:v>
                </c:pt>
                <c:pt idx="17">
                  <c:v>-16.45</c:v>
                </c:pt>
                <c:pt idx="18">
                  <c:v>-16.489999999999998</c:v>
                </c:pt>
                <c:pt idx="19">
                  <c:v>-16.510000000000002</c:v>
                </c:pt>
                <c:pt idx="20">
                  <c:v>-16.55</c:v>
                </c:pt>
                <c:pt idx="21">
                  <c:v>-16.62</c:v>
                </c:pt>
                <c:pt idx="22">
                  <c:v>-16.73</c:v>
                </c:pt>
                <c:pt idx="23">
                  <c:v>-16.73</c:v>
                </c:pt>
                <c:pt idx="24">
                  <c:v>-17.010000000000002</c:v>
                </c:pt>
                <c:pt idx="25">
                  <c:v>-17.010000000000002</c:v>
                </c:pt>
                <c:pt idx="26">
                  <c:v>-17.09</c:v>
                </c:pt>
                <c:pt idx="27">
                  <c:v>-17.09</c:v>
                </c:pt>
                <c:pt idx="28">
                  <c:v>-17.09</c:v>
                </c:pt>
                <c:pt idx="29">
                  <c:v>-17.13</c:v>
                </c:pt>
                <c:pt idx="30">
                  <c:v>-17.23</c:v>
                </c:pt>
                <c:pt idx="31">
                  <c:v>-17.329999999999998</c:v>
                </c:pt>
                <c:pt idx="32">
                  <c:v>-17.329999999999998</c:v>
                </c:pt>
                <c:pt idx="33">
                  <c:v>-17.5</c:v>
                </c:pt>
                <c:pt idx="34">
                  <c:v>-17.5</c:v>
                </c:pt>
                <c:pt idx="35">
                  <c:v>-17.579999999999998</c:v>
                </c:pt>
                <c:pt idx="36">
                  <c:v>-17.59</c:v>
                </c:pt>
                <c:pt idx="37">
                  <c:v>-17.73</c:v>
                </c:pt>
                <c:pt idx="38">
                  <c:v>-17.809999999999999</c:v>
                </c:pt>
                <c:pt idx="39">
                  <c:v>-17.82</c:v>
                </c:pt>
                <c:pt idx="40">
                  <c:v>-17.920000000000002</c:v>
                </c:pt>
                <c:pt idx="41">
                  <c:v>-18.239999999999998</c:v>
                </c:pt>
                <c:pt idx="42">
                  <c:v>-18.34</c:v>
                </c:pt>
                <c:pt idx="43">
                  <c:v>-18.47</c:v>
                </c:pt>
                <c:pt idx="44">
                  <c:v>-18.510000000000002</c:v>
                </c:pt>
                <c:pt idx="45">
                  <c:v>-18.68</c:v>
                </c:pt>
                <c:pt idx="46">
                  <c:v>-18.7</c:v>
                </c:pt>
                <c:pt idx="47">
                  <c:v>-19.170000000000002</c:v>
                </c:pt>
                <c:pt idx="48">
                  <c:v>-19.2</c:v>
                </c:pt>
                <c:pt idx="49">
                  <c:v>-19.32</c:v>
                </c:pt>
                <c:pt idx="50">
                  <c:v>-19.46</c:v>
                </c:pt>
                <c:pt idx="51">
                  <c:v>-19.48</c:v>
                </c:pt>
                <c:pt idx="52">
                  <c:v>-19.77</c:v>
                </c:pt>
                <c:pt idx="53">
                  <c:v>-19.95</c:v>
                </c:pt>
                <c:pt idx="54">
                  <c:v>-20.07</c:v>
                </c:pt>
                <c:pt idx="55">
                  <c:v>-20.170000000000002</c:v>
                </c:pt>
              </c:numCache>
            </c:numRef>
          </c:xVal>
          <c:yVal>
            <c:numRef>
              <c:f>b924_8!$D$9:$D$205</c:f>
              <c:numCache>
                <c:formatCode>0.00E+00</c:formatCode>
                <c:ptCount val="197"/>
                <c:pt idx="0">
                  <c:v>854.76701430145749</c:v>
                </c:pt>
                <c:pt idx="1">
                  <c:v>1297.3000471177638</c:v>
                </c:pt>
                <c:pt idx="2">
                  <c:v>1764.5138824867438</c:v>
                </c:pt>
                <c:pt idx="3">
                  <c:v>2233.5202602250574</c:v>
                </c:pt>
                <c:pt idx="4">
                  <c:v>2710.5055360272759</c:v>
                </c:pt>
                <c:pt idx="5">
                  <c:v>3202.9791055170367</c:v>
                </c:pt>
                <c:pt idx="6">
                  <c:v>3706.7400981269075</c:v>
                </c:pt>
                <c:pt idx="7">
                  <c:v>4207.3869918622295</c:v>
                </c:pt>
                <c:pt idx="8">
                  <c:v>4734.0735741796316</c:v>
                </c:pt>
                <c:pt idx="9">
                  <c:v>5270.4131559744792</c:v>
                </c:pt>
                <c:pt idx="10">
                  <c:v>5810.6680544968249</c:v>
                </c:pt>
                <c:pt idx="11">
                  <c:v>6365.136225598917</c:v>
                </c:pt>
                <c:pt idx="12">
                  <c:v>6940.2578445781792</c:v>
                </c:pt>
                <c:pt idx="13">
                  <c:v>7518.8698303491637</c:v>
                </c:pt>
                <c:pt idx="14">
                  <c:v>8114.9763075975006</c:v>
                </c:pt>
                <c:pt idx="15">
                  <c:v>8731.7778505545721</c:v>
                </c:pt>
                <c:pt idx="16">
                  <c:v>9364.2129888969757</c:v>
                </c:pt>
                <c:pt idx="17">
                  <c:v>10014.033644032203</c:v>
                </c:pt>
                <c:pt idx="18">
                  <c:v>10679.299351246265</c:v>
                </c:pt>
                <c:pt idx="19">
                  <c:v>11363.777912803771</c:v>
                </c:pt>
                <c:pt idx="20">
                  <c:v>12066.593069732382</c:v>
                </c:pt>
                <c:pt idx="21">
                  <c:v>12788.325350100193</c:v>
                </c:pt>
                <c:pt idx="22">
                  <c:v>13529.562957353501</c:v>
                </c:pt>
                <c:pt idx="23">
                  <c:v>14299.367960578291</c:v>
                </c:pt>
                <c:pt idx="24">
                  <c:v>15078.355169433791</c:v>
                </c:pt>
                <c:pt idx="25">
                  <c:v>15898.647956941682</c:v>
                </c:pt>
                <c:pt idx="26">
                  <c:v>16742.100958374838</c:v>
                </c:pt>
                <c:pt idx="27">
                  <c:v>17619.969579401204</c:v>
                </c:pt>
                <c:pt idx="28">
                  <c:v>18529.76760951148</c:v>
                </c:pt>
                <c:pt idx="29">
                  <c:v>19471.528890279329</c:v>
                </c:pt>
                <c:pt idx="30">
                  <c:v>20446.606707390238</c:v>
                </c:pt>
                <c:pt idx="31">
                  <c:v>21461.518766965557</c:v>
                </c:pt>
                <c:pt idx="32">
                  <c:v>22526.219388719961</c:v>
                </c:pt>
                <c:pt idx="33">
                  <c:v>23626.974056204632</c:v>
                </c:pt>
                <c:pt idx="34">
                  <c:v>24790.750801997252</c:v>
                </c:pt>
                <c:pt idx="35">
                  <c:v>26005.765434173103</c:v>
                </c:pt>
                <c:pt idx="36">
                  <c:v>27288.248224550742</c:v>
                </c:pt>
                <c:pt idx="37">
                  <c:v>28630.680127142034</c:v>
                </c:pt>
                <c:pt idx="38">
                  <c:v>30054.558787178623</c:v>
                </c:pt>
                <c:pt idx="39">
                  <c:v>31570.419270226968</c:v>
                </c:pt>
                <c:pt idx="40">
                  <c:v>33177.136799559106</c:v>
                </c:pt>
                <c:pt idx="41">
                  <c:v>34876.088385174669</c:v>
                </c:pt>
                <c:pt idx="42">
                  <c:v>36720.918280095895</c:v>
                </c:pt>
                <c:pt idx="43">
                  <c:v>38710.980408387884</c:v>
                </c:pt>
                <c:pt idx="44">
                  <c:v>40883.801334757947</c:v>
                </c:pt>
                <c:pt idx="45">
                  <c:v>43250.858278811014</c:v>
                </c:pt>
                <c:pt idx="46">
                  <c:v>45884.524804472101</c:v>
                </c:pt>
                <c:pt idx="47">
                  <c:v>48776.957281729454</c:v>
                </c:pt>
                <c:pt idx="48">
                  <c:v>52113.694392526042</c:v>
                </c:pt>
                <c:pt idx="49">
                  <c:v>55954.512736602388</c:v>
                </c:pt>
                <c:pt idx="50">
                  <c:v>60496.613779441635</c:v>
                </c:pt>
                <c:pt idx="51">
                  <c:v>66076.135681841944</c:v>
                </c:pt>
                <c:pt idx="52">
                  <c:v>73230.167861452239</c:v>
                </c:pt>
                <c:pt idx="53">
                  <c:v>83344.633673986944</c:v>
                </c:pt>
                <c:pt idx="54">
                  <c:v>100664.52171828147</c:v>
                </c:pt>
                <c:pt idx="55">
                  <c:v>0</c:v>
                </c:pt>
              </c:numCache>
            </c:numRef>
          </c:yVal>
          <c:smooth val="0"/>
        </c:ser>
        <c:ser>
          <c:idx val="0"/>
          <c:order val="3"/>
          <c:tx>
            <c:v>DeMott B924_4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DeMott!$J$10:$N$10</c:f>
              <c:numCache>
                <c:formatCode>General</c:formatCode>
                <c:ptCount val="5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0</c:v>
                </c:pt>
              </c:numCache>
            </c:numRef>
          </c:xVal>
          <c:yVal>
            <c:numRef>
              <c:f>DeMott!$J$24:$N$24</c:f>
              <c:numCache>
                <c:formatCode>General</c:formatCode>
                <c:ptCount val="5"/>
                <c:pt idx="0">
                  <c:v>1500110834.4084218</c:v>
                </c:pt>
                <c:pt idx="1">
                  <c:v>15078867.70621866</c:v>
                </c:pt>
                <c:pt idx="2">
                  <c:v>151570.30139796977</c:v>
                </c:pt>
                <c:pt idx="3">
                  <c:v>1523.5597734169971</c:v>
                </c:pt>
                <c:pt idx="4">
                  <c:v>15.314572589518804</c:v>
                </c:pt>
              </c:numCache>
            </c:numRef>
          </c:yVal>
          <c:smooth val="0"/>
        </c:ser>
        <c:ser>
          <c:idx val="1"/>
          <c:order val="4"/>
          <c:tx>
            <c:v>DeMott B924_6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DeMott!$J$10:$N$10</c:f>
              <c:numCache>
                <c:formatCode>General</c:formatCode>
                <c:ptCount val="5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0</c:v>
                </c:pt>
              </c:numCache>
            </c:numRef>
          </c:xVal>
          <c:yVal>
            <c:numRef>
              <c:f>DeMott!$J$25:$N$25</c:f>
              <c:numCache>
                <c:formatCode>General</c:formatCode>
                <c:ptCount val="5"/>
                <c:pt idx="0">
                  <c:v>2163249776.401268</c:v>
                </c:pt>
                <c:pt idx="1">
                  <c:v>21744631.427000839</c:v>
                </c:pt>
                <c:pt idx="2">
                  <c:v>218573.4634318098</c:v>
                </c:pt>
                <c:pt idx="3">
                  <c:v>2197.0645525522259</c:v>
                </c:pt>
                <c:pt idx="4">
                  <c:v>22.084532002611837</c:v>
                </c:pt>
              </c:numCache>
            </c:numRef>
          </c:yVal>
          <c:smooth val="0"/>
        </c:ser>
        <c:ser>
          <c:idx val="2"/>
          <c:order val="5"/>
          <c:tx>
            <c:v>DeMott B924_8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DeMott!$J$10:$N$10</c:f>
              <c:numCache>
                <c:formatCode>General</c:formatCode>
                <c:ptCount val="5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0</c:v>
                </c:pt>
              </c:numCache>
            </c:numRef>
          </c:xVal>
          <c:yVal>
            <c:numRef>
              <c:f>DeMott!$J$26:$N$26</c:f>
              <c:numCache>
                <c:formatCode>General</c:formatCode>
                <c:ptCount val="5"/>
                <c:pt idx="0">
                  <c:v>2198285112.1220865</c:v>
                </c:pt>
                <c:pt idx="1">
                  <c:v>22096800.866924599</c:v>
                </c:pt>
                <c:pt idx="2">
                  <c:v>222113.41279620305</c:v>
                </c:pt>
                <c:pt idx="3">
                  <c:v>2232.6475421074269</c:v>
                </c:pt>
                <c:pt idx="4">
                  <c:v>22.442206368923731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4128"/>
        <c:axId val="428494520"/>
      </c:scatterChart>
      <c:valAx>
        <c:axId val="428494128"/>
        <c:scaling>
          <c:orientation val="minMax"/>
          <c:max val="-5"/>
          <c:min val="-2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47251313340809425"/>
              <c:y val="0.9358072177312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8494520"/>
        <c:crosses val="autoZero"/>
        <c:crossBetween val="midCat"/>
        <c:majorUnit val="5"/>
      </c:valAx>
      <c:valAx>
        <c:axId val="428494520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INP per standard</a:t>
                </a:r>
                <a:r>
                  <a:rPr lang="en-GB" sz="10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cubic metre of air</a:t>
                </a:r>
                <a:endParaRPr lang="en-GB" sz="105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891950336223282E-2"/>
              <c:y val="0.19897439108911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8494128"/>
        <c:crossesAt val="-35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6065162055253475"/>
          <c:y val="6.0911826332094174E-2"/>
          <c:w val="0.1204166070044051"/>
          <c:h val="0.21176620548741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Good blanks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blanks!$BT$2:$BT$825</c:f>
              <c:numCache>
                <c:formatCode>General</c:formatCode>
                <c:ptCount val="824"/>
                <c:pt idx="0">
                  <c:v>-16.670000000000002</c:v>
                </c:pt>
                <c:pt idx="1">
                  <c:v>-22.81</c:v>
                </c:pt>
                <c:pt idx="2">
                  <c:v>-23.38</c:v>
                </c:pt>
                <c:pt idx="3">
                  <c:v>-24.25</c:v>
                </c:pt>
                <c:pt idx="4">
                  <c:v>-24.55</c:v>
                </c:pt>
                <c:pt idx="5">
                  <c:v>-24.58</c:v>
                </c:pt>
                <c:pt idx="6">
                  <c:v>-24.94</c:v>
                </c:pt>
                <c:pt idx="7">
                  <c:v>-25.22</c:v>
                </c:pt>
                <c:pt idx="8">
                  <c:v>-25.75</c:v>
                </c:pt>
                <c:pt idx="9">
                  <c:v>-26.06</c:v>
                </c:pt>
                <c:pt idx="10">
                  <c:v>-26.4</c:v>
                </c:pt>
                <c:pt idx="11">
                  <c:v>-26.7</c:v>
                </c:pt>
                <c:pt idx="12">
                  <c:v>-26.77</c:v>
                </c:pt>
                <c:pt idx="13">
                  <c:v>-26.84</c:v>
                </c:pt>
                <c:pt idx="14">
                  <c:v>-27.02</c:v>
                </c:pt>
                <c:pt idx="15">
                  <c:v>-27.14</c:v>
                </c:pt>
                <c:pt idx="16">
                  <c:v>-27.19</c:v>
                </c:pt>
                <c:pt idx="17">
                  <c:v>-27.19</c:v>
                </c:pt>
                <c:pt idx="18">
                  <c:v>-27.32</c:v>
                </c:pt>
                <c:pt idx="19">
                  <c:v>-27.41</c:v>
                </c:pt>
                <c:pt idx="20">
                  <c:v>-27.59</c:v>
                </c:pt>
                <c:pt idx="21">
                  <c:v>-27.66</c:v>
                </c:pt>
                <c:pt idx="22">
                  <c:v>-27.68</c:v>
                </c:pt>
                <c:pt idx="23">
                  <c:v>-27.72</c:v>
                </c:pt>
                <c:pt idx="24">
                  <c:v>-27.88</c:v>
                </c:pt>
                <c:pt idx="25">
                  <c:v>-27.95</c:v>
                </c:pt>
                <c:pt idx="26">
                  <c:v>-27.98</c:v>
                </c:pt>
                <c:pt idx="27">
                  <c:v>-28</c:v>
                </c:pt>
                <c:pt idx="28">
                  <c:v>-28.1</c:v>
                </c:pt>
                <c:pt idx="29">
                  <c:v>-28.29</c:v>
                </c:pt>
                <c:pt idx="30">
                  <c:v>-28.53</c:v>
                </c:pt>
                <c:pt idx="31">
                  <c:v>-28.58</c:v>
                </c:pt>
                <c:pt idx="32">
                  <c:v>-28.66</c:v>
                </c:pt>
                <c:pt idx="33">
                  <c:v>-28.71</c:v>
                </c:pt>
                <c:pt idx="34">
                  <c:v>-28.77</c:v>
                </c:pt>
                <c:pt idx="35">
                  <c:v>-28.84</c:v>
                </c:pt>
                <c:pt idx="36">
                  <c:v>-28.86</c:v>
                </c:pt>
                <c:pt idx="37">
                  <c:v>-28.99</c:v>
                </c:pt>
                <c:pt idx="38">
                  <c:v>-29.01</c:v>
                </c:pt>
                <c:pt idx="39">
                  <c:v>-29.1</c:v>
                </c:pt>
                <c:pt idx="40">
                  <c:v>-29.29</c:v>
                </c:pt>
                <c:pt idx="41">
                  <c:v>-29.32</c:v>
                </c:pt>
                <c:pt idx="42">
                  <c:v>-29.48</c:v>
                </c:pt>
                <c:pt idx="43">
                  <c:v>-29.57</c:v>
                </c:pt>
                <c:pt idx="44">
                  <c:v>-29.59</c:v>
                </c:pt>
                <c:pt idx="45">
                  <c:v>-29.62</c:v>
                </c:pt>
                <c:pt idx="46">
                  <c:v>-29.76</c:v>
                </c:pt>
                <c:pt idx="47">
                  <c:v>-29.78</c:v>
                </c:pt>
                <c:pt idx="48">
                  <c:v>-29.9</c:v>
                </c:pt>
                <c:pt idx="49">
                  <c:v>-30.04</c:v>
                </c:pt>
                <c:pt idx="50">
                  <c:v>-30.04</c:v>
                </c:pt>
                <c:pt idx="51">
                  <c:v>-30.11</c:v>
                </c:pt>
                <c:pt idx="52">
                  <c:v>-30.12</c:v>
                </c:pt>
                <c:pt idx="53">
                  <c:v>-30.31</c:v>
                </c:pt>
                <c:pt idx="54">
                  <c:v>-30.43</c:v>
                </c:pt>
                <c:pt idx="55">
                  <c:v>-30.46</c:v>
                </c:pt>
                <c:pt idx="56">
                  <c:v>-30.57</c:v>
                </c:pt>
                <c:pt idx="57">
                  <c:v>-30.62</c:v>
                </c:pt>
                <c:pt idx="58">
                  <c:v>-30.72</c:v>
                </c:pt>
                <c:pt idx="59">
                  <c:v>-30.72</c:v>
                </c:pt>
                <c:pt idx="60">
                  <c:v>-30.8</c:v>
                </c:pt>
                <c:pt idx="61">
                  <c:v>-30.81</c:v>
                </c:pt>
                <c:pt idx="62">
                  <c:v>-30.81</c:v>
                </c:pt>
                <c:pt idx="63">
                  <c:v>-30.84</c:v>
                </c:pt>
                <c:pt idx="64">
                  <c:v>-31.07</c:v>
                </c:pt>
                <c:pt idx="65">
                  <c:v>-31.07</c:v>
                </c:pt>
                <c:pt idx="66">
                  <c:v>-31.17</c:v>
                </c:pt>
                <c:pt idx="67">
                  <c:v>-31.23</c:v>
                </c:pt>
                <c:pt idx="68">
                  <c:v>-31.25</c:v>
                </c:pt>
                <c:pt idx="69">
                  <c:v>-31.28</c:v>
                </c:pt>
                <c:pt idx="70">
                  <c:v>-31.35</c:v>
                </c:pt>
                <c:pt idx="71">
                  <c:v>-31.46</c:v>
                </c:pt>
                <c:pt idx="72">
                  <c:v>-31.62</c:v>
                </c:pt>
                <c:pt idx="73">
                  <c:v>-31.72</c:v>
                </c:pt>
                <c:pt idx="74">
                  <c:v>-32.159999999999997</c:v>
                </c:pt>
                <c:pt idx="75">
                  <c:v>-32.43</c:v>
                </c:pt>
                <c:pt idx="76">
                  <c:v>-32.619999999999997</c:v>
                </c:pt>
                <c:pt idx="77">
                  <c:v>-32.79</c:v>
                </c:pt>
                <c:pt idx="78">
                  <c:v>-33.14</c:v>
                </c:pt>
                <c:pt idx="79">
                  <c:v>-33.25</c:v>
                </c:pt>
                <c:pt idx="80">
                  <c:v>-15.11</c:v>
                </c:pt>
                <c:pt idx="81">
                  <c:v>-16.23</c:v>
                </c:pt>
                <c:pt idx="82">
                  <c:v>-20.079999999999998</c:v>
                </c:pt>
                <c:pt idx="83">
                  <c:v>-21.65</c:v>
                </c:pt>
                <c:pt idx="84">
                  <c:v>-22.34</c:v>
                </c:pt>
                <c:pt idx="85">
                  <c:v>-22.46</c:v>
                </c:pt>
                <c:pt idx="86">
                  <c:v>-23.27</c:v>
                </c:pt>
                <c:pt idx="87">
                  <c:v>-24.2</c:v>
                </c:pt>
                <c:pt idx="88">
                  <c:v>-24.3</c:v>
                </c:pt>
                <c:pt idx="89">
                  <c:v>-24.31</c:v>
                </c:pt>
                <c:pt idx="90">
                  <c:v>-24.42</c:v>
                </c:pt>
                <c:pt idx="91">
                  <c:v>-25.64</c:v>
                </c:pt>
                <c:pt idx="92">
                  <c:v>-25.91</c:v>
                </c:pt>
                <c:pt idx="93">
                  <c:v>-26.11</c:v>
                </c:pt>
                <c:pt idx="94">
                  <c:v>-26.11</c:v>
                </c:pt>
                <c:pt idx="95">
                  <c:v>-26.16</c:v>
                </c:pt>
                <c:pt idx="96">
                  <c:v>-26.18</c:v>
                </c:pt>
                <c:pt idx="97">
                  <c:v>-26.55</c:v>
                </c:pt>
                <c:pt idx="98">
                  <c:v>-26.63</c:v>
                </c:pt>
                <c:pt idx="99">
                  <c:v>-26.99</c:v>
                </c:pt>
                <c:pt idx="100">
                  <c:v>-27.12</c:v>
                </c:pt>
                <c:pt idx="101">
                  <c:v>-27.29</c:v>
                </c:pt>
                <c:pt idx="102">
                  <c:v>-27.86</c:v>
                </c:pt>
                <c:pt idx="103">
                  <c:v>-27.88</c:v>
                </c:pt>
                <c:pt idx="104">
                  <c:v>-28.39</c:v>
                </c:pt>
                <c:pt idx="105">
                  <c:v>-28.42</c:v>
                </c:pt>
                <c:pt idx="106">
                  <c:v>-28.42</c:v>
                </c:pt>
                <c:pt idx="107">
                  <c:v>-28.49</c:v>
                </c:pt>
                <c:pt idx="108">
                  <c:v>-28.55</c:v>
                </c:pt>
                <c:pt idx="109">
                  <c:v>-28.63</c:v>
                </c:pt>
                <c:pt idx="110">
                  <c:v>-28.99</c:v>
                </c:pt>
                <c:pt idx="111">
                  <c:v>-29.01</c:v>
                </c:pt>
                <c:pt idx="112">
                  <c:v>-29.07</c:v>
                </c:pt>
                <c:pt idx="113">
                  <c:v>-29.15</c:v>
                </c:pt>
                <c:pt idx="114">
                  <c:v>-29.21</c:v>
                </c:pt>
                <c:pt idx="115">
                  <c:v>-29.33</c:v>
                </c:pt>
                <c:pt idx="116">
                  <c:v>-29.33</c:v>
                </c:pt>
                <c:pt idx="117">
                  <c:v>-29.42</c:v>
                </c:pt>
                <c:pt idx="118">
                  <c:v>-29.44</c:v>
                </c:pt>
                <c:pt idx="119">
                  <c:v>-29.52</c:v>
                </c:pt>
                <c:pt idx="120">
                  <c:v>-29.71</c:v>
                </c:pt>
                <c:pt idx="121">
                  <c:v>-29.71</c:v>
                </c:pt>
                <c:pt idx="122">
                  <c:v>-29.71</c:v>
                </c:pt>
                <c:pt idx="123">
                  <c:v>-29.89</c:v>
                </c:pt>
                <c:pt idx="124">
                  <c:v>-30.07</c:v>
                </c:pt>
                <c:pt idx="125">
                  <c:v>-30.19</c:v>
                </c:pt>
                <c:pt idx="126">
                  <c:v>-30.24</c:v>
                </c:pt>
                <c:pt idx="127">
                  <c:v>-30.29</c:v>
                </c:pt>
                <c:pt idx="128">
                  <c:v>-30.32</c:v>
                </c:pt>
                <c:pt idx="129">
                  <c:v>-30.45</c:v>
                </c:pt>
                <c:pt idx="130">
                  <c:v>-30.47</c:v>
                </c:pt>
                <c:pt idx="131">
                  <c:v>-30.47</c:v>
                </c:pt>
                <c:pt idx="132">
                  <c:v>-30.54</c:v>
                </c:pt>
                <c:pt idx="133">
                  <c:v>-30.71</c:v>
                </c:pt>
                <c:pt idx="134">
                  <c:v>-30.73</c:v>
                </c:pt>
                <c:pt idx="135">
                  <c:v>-30.85</c:v>
                </c:pt>
                <c:pt idx="136">
                  <c:v>-31.03</c:v>
                </c:pt>
                <c:pt idx="137">
                  <c:v>-31.04</c:v>
                </c:pt>
                <c:pt idx="138">
                  <c:v>-31.26</c:v>
                </c:pt>
                <c:pt idx="139">
                  <c:v>-31.79</c:v>
                </c:pt>
                <c:pt idx="140">
                  <c:v>-31.81</c:v>
                </c:pt>
                <c:pt idx="141">
                  <c:v>-31.93</c:v>
                </c:pt>
                <c:pt idx="142">
                  <c:v>-31.95</c:v>
                </c:pt>
                <c:pt idx="143">
                  <c:v>-31.99</c:v>
                </c:pt>
                <c:pt idx="144">
                  <c:v>-32.020000000000003</c:v>
                </c:pt>
                <c:pt idx="145">
                  <c:v>-32.17</c:v>
                </c:pt>
                <c:pt idx="146">
                  <c:v>-32.29</c:v>
                </c:pt>
                <c:pt idx="147">
                  <c:v>-32.35</c:v>
                </c:pt>
                <c:pt idx="148">
                  <c:v>-32.54</c:v>
                </c:pt>
                <c:pt idx="149">
                  <c:v>-32.67</c:v>
                </c:pt>
                <c:pt idx="150">
                  <c:v>-32.67</c:v>
                </c:pt>
                <c:pt idx="151">
                  <c:v>-32.67</c:v>
                </c:pt>
                <c:pt idx="152">
                  <c:v>-32.69</c:v>
                </c:pt>
                <c:pt idx="153">
                  <c:v>-32.729999999999997</c:v>
                </c:pt>
                <c:pt idx="154">
                  <c:v>-32.770000000000003</c:v>
                </c:pt>
                <c:pt idx="155">
                  <c:v>-32.79</c:v>
                </c:pt>
                <c:pt idx="156">
                  <c:v>-32.81</c:v>
                </c:pt>
                <c:pt idx="157">
                  <c:v>-32.83</c:v>
                </c:pt>
                <c:pt idx="158">
                  <c:v>-32.880000000000003</c:v>
                </c:pt>
                <c:pt idx="159">
                  <c:v>-33.01</c:v>
                </c:pt>
                <c:pt idx="160">
                  <c:v>-33.01</c:v>
                </c:pt>
                <c:pt idx="161">
                  <c:v>-33.119999999999997</c:v>
                </c:pt>
                <c:pt idx="162">
                  <c:v>-33.24</c:v>
                </c:pt>
                <c:pt idx="163">
                  <c:v>-33.4</c:v>
                </c:pt>
                <c:pt idx="164">
                  <c:v>-33.56</c:v>
                </c:pt>
                <c:pt idx="165">
                  <c:v>-33.78</c:v>
                </c:pt>
                <c:pt idx="166">
                  <c:v>-33.92</c:v>
                </c:pt>
                <c:pt idx="167">
                  <c:v>-16.440000000000001</c:v>
                </c:pt>
                <c:pt idx="168">
                  <c:v>-20.14</c:v>
                </c:pt>
                <c:pt idx="169">
                  <c:v>-20.75</c:v>
                </c:pt>
                <c:pt idx="170">
                  <c:v>-21.29</c:v>
                </c:pt>
                <c:pt idx="171">
                  <c:v>-23.57</c:v>
                </c:pt>
                <c:pt idx="172">
                  <c:v>-24.48</c:v>
                </c:pt>
                <c:pt idx="173">
                  <c:v>-24.88</c:v>
                </c:pt>
                <c:pt idx="174">
                  <c:v>-25.04</c:v>
                </c:pt>
                <c:pt idx="175">
                  <c:v>-25.58</c:v>
                </c:pt>
                <c:pt idx="176">
                  <c:v>-25.81</c:v>
                </c:pt>
                <c:pt idx="177">
                  <c:v>-25.81</c:v>
                </c:pt>
                <c:pt idx="178">
                  <c:v>-25.9</c:v>
                </c:pt>
                <c:pt idx="179">
                  <c:v>-26.33</c:v>
                </c:pt>
                <c:pt idx="180">
                  <c:v>-26.35</c:v>
                </c:pt>
                <c:pt idx="181">
                  <c:v>-26.86</c:v>
                </c:pt>
                <c:pt idx="182">
                  <c:v>-26.89</c:v>
                </c:pt>
                <c:pt idx="183">
                  <c:v>-26.95</c:v>
                </c:pt>
                <c:pt idx="184">
                  <c:v>-26.96</c:v>
                </c:pt>
                <c:pt idx="185">
                  <c:v>-27</c:v>
                </c:pt>
                <c:pt idx="186">
                  <c:v>-27.1</c:v>
                </c:pt>
                <c:pt idx="187">
                  <c:v>-27.96</c:v>
                </c:pt>
                <c:pt idx="188">
                  <c:v>-28.21</c:v>
                </c:pt>
                <c:pt idx="189">
                  <c:v>-28.27</c:v>
                </c:pt>
                <c:pt idx="190">
                  <c:v>-28.27</c:v>
                </c:pt>
                <c:pt idx="191">
                  <c:v>-28.6</c:v>
                </c:pt>
                <c:pt idx="192">
                  <c:v>-28.83</c:v>
                </c:pt>
                <c:pt idx="193">
                  <c:v>-29.01</c:v>
                </c:pt>
                <c:pt idx="194">
                  <c:v>-29.03</c:v>
                </c:pt>
                <c:pt idx="195">
                  <c:v>-29.11</c:v>
                </c:pt>
                <c:pt idx="196">
                  <c:v>-29.15</c:v>
                </c:pt>
                <c:pt idx="197">
                  <c:v>-29.35</c:v>
                </c:pt>
                <c:pt idx="198">
                  <c:v>-29.5</c:v>
                </c:pt>
                <c:pt idx="199">
                  <c:v>-29.57</c:v>
                </c:pt>
                <c:pt idx="200">
                  <c:v>-29.61</c:v>
                </c:pt>
                <c:pt idx="201">
                  <c:v>-29.61</c:v>
                </c:pt>
                <c:pt idx="202">
                  <c:v>-29.63</c:v>
                </c:pt>
                <c:pt idx="203">
                  <c:v>-29.64</c:v>
                </c:pt>
                <c:pt idx="204">
                  <c:v>-29.77</c:v>
                </c:pt>
                <c:pt idx="205">
                  <c:v>-29.8</c:v>
                </c:pt>
                <c:pt idx="206">
                  <c:v>-29.85</c:v>
                </c:pt>
                <c:pt idx="207">
                  <c:v>-29.9</c:v>
                </c:pt>
                <c:pt idx="208">
                  <c:v>-30.04</c:v>
                </c:pt>
                <c:pt idx="209">
                  <c:v>-30.18</c:v>
                </c:pt>
                <c:pt idx="210">
                  <c:v>-30.26</c:v>
                </c:pt>
                <c:pt idx="211">
                  <c:v>-30.26</c:v>
                </c:pt>
                <c:pt idx="212">
                  <c:v>-30.46</c:v>
                </c:pt>
                <c:pt idx="213">
                  <c:v>-30.46</c:v>
                </c:pt>
                <c:pt idx="214">
                  <c:v>-30.55</c:v>
                </c:pt>
                <c:pt idx="215">
                  <c:v>-30.59</c:v>
                </c:pt>
                <c:pt idx="216">
                  <c:v>-30.63</c:v>
                </c:pt>
                <c:pt idx="217">
                  <c:v>-30.74</c:v>
                </c:pt>
                <c:pt idx="218">
                  <c:v>-31</c:v>
                </c:pt>
                <c:pt idx="219">
                  <c:v>-31.01</c:v>
                </c:pt>
                <c:pt idx="220">
                  <c:v>-31.07</c:v>
                </c:pt>
                <c:pt idx="221">
                  <c:v>-31.07</c:v>
                </c:pt>
                <c:pt idx="222">
                  <c:v>-31.09</c:v>
                </c:pt>
                <c:pt idx="223">
                  <c:v>-31.62</c:v>
                </c:pt>
                <c:pt idx="224">
                  <c:v>-31.66</c:v>
                </c:pt>
                <c:pt idx="225">
                  <c:v>-31.72</c:v>
                </c:pt>
                <c:pt idx="226">
                  <c:v>-31.9</c:v>
                </c:pt>
                <c:pt idx="227">
                  <c:v>-32</c:v>
                </c:pt>
                <c:pt idx="228">
                  <c:v>-32.14</c:v>
                </c:pt>
                <c:pt idx="229">
                  <c:v>-32.159999999999997</c:v>
                </c:pt>
                <c:pt idx="230">
                  <c:v>-32.26</c:v>
                </c:pt>
                <c:pt idx="231">
                  <c:v>-32.26</c:v>
                </c:pt>
                <c:pt idx="232">
                  <c:v>-32.299999999999997</c:v>
                </c:pt>
                <c:pt idx="233">
                  <c:v>-32.369999999999997</c:v>
                </c:pt>
                <c:pt idx="234">
                  <c:v>-32.53</c:v>
                </c:pt>
                <c:pt idx="235">
                  <c:v>-32.61</c:v>
                </c:pt>
                <c:pt idx="236">
                  <c:v>-32.630000000000003</c:v>
                </c:pt>
                <c:pt idx="237">
                  <c:v>-32.76</c:v>
                </c:pt>
                <c:pt idx="238">
                  <c:v>-33</c:v>
                </c:pt>
                <c:pt idx="239">
                  <c:v>-33.020000000000003</c:v>
                </c:pt>
                <c:pt idx="240">
                  <c:v>-33.130000000000003</c:v>
                </c:pt>
                <c:pt idx="241">
                  <c:v>-33.39</c:v>
                </c:pt>
                <c:pt idx="242">
                  <c:v>-33.4</c:v>
                </c:pt>
                <c:pt idx="243">
                  <c:v>-17.5</c:v>
                </c:pt>
                <c:pt idx="244">
                  <c:v>-20.92</c:v>
                </c:pt>
                <c:pt idx="245">
                  <c:v>-21.21</c:v>
                </c:pt>
                <c:pt idx="246">
                  <c:v>-22.98</c:v>
                </c:pt>
                <c:pt idx="247">
                  <c:v>-23.66</c:v>
                </c:pt>
                <c:pt idx="248">
                  <c:v>-24.46</c:v>
                </c:pt>
                <c:pt idx="249">
                  <c:v>-26.07</c:v>
                </c:pt>
                <c:pt idx="250">
                  <c:v>-26.11</c:v>
                </c:pt>
                <c:pt idx="251">
                  <c:v>-26.57</c:v>
                </c:pt>
                <c:pt idx="252">
                  <c:v>-26.81</c:v>
                </c:pt>
                <c:pt idx="253">
                  <c:v>-26.9</c:v>
                </c:pt>
                <c:pt idx="254">
                  <c:v>-26.96</c:v>
                </c:pt>
                <c:pt idx="255">
                  <c:v>-26.96</c:v>
                </c:pt>
                <c:pt idx="256">
                  <c:v>-27.28</c:v>
                </c:pt>
                <c:pt idx="257">
                  <c:v>-27.36</c:v>
                </c:pt>
                <c:pt idx="258">
                  <c:v>-27.8</c:v>
                </c:pt>
                <c:pt idx="259">
                  <c:v>-27.95</c:v>
                </c:pt>
                <c:pt idx="260">
                  <c:v>-28.01</c:v>
                </c:pt>
                <c:pt idx="261">
                  <c:v>-28.34</c:v>
                </c:pt>
                <c:pt idx="262">
                  <c:v>-28.37</c:v>
                </c:pt>
                <c:pt idx="263">
                  <c:v>-28.37</c:v>
                </c:pt>
                <c:pt idx="264">
                  <c:v>-28.58</c:v>
                </c:pt>
                <c:pt idx="265">
                  <c:v>-28.62</c:v>
                </c:pt>
                <c:pt idx="266">
                  <c:v>-28.95</c:v>
                </c:pt>
                <c:pt idx="267">
                  <c:v>-29</c:v>
                </c:pt>
                <c:pt idx="268">
                  <c:v>-29.09</c:v>
                </c:pt>
                <c:pt idx="269">
                  <c:v>-29.13</c:v>
                </c:pt>
                <c:pt idx="270">
                  <c:v>-29.18</c:v>
                </c:pt>
                <c:pt idx="271">
                  <c:v>-29.31</c:v>
                </c:pt>
                <c:pt idx="272">
                  <c:v>-29.34</c:v>
                </c:pt>
                <c:pt idx="273">
                  <c:v>-29.41</c:v>
                </c:pt>
                <c:pt idx="274">
                  <c:v>-29.67</c:v>
                </c:pt>
                <c:pt idx="275">
                  <c:v>-29.86</c:v>
                </c:pt>
                <c:pt idx="276">
                  <c:v>-29.95</c:v>
                </c:pt>
                <c:pt idx="277">
                  <c:v>-30.09</c:v>
                </c:pt>
                <c:pt idx="278">
                  <c:v>-30.23</c:v>
                </c:pt>
                <c:pt idx="279">
                  <c:v>-30.47</c:v>
                </c:pt>
                <c:pt idx="280">
                  <c:v>-30.54</c:v>
                </c:pt>
                <c:pt idx="281">
                  <c:v>-30.68</c:v>
                </c:pt>
                <c:pt idx="282">
                  <c:v>-30.73</c:v>
                </c:pt>
                <c:pt idx="283">
                  <c:v>-30.74</c:v>
                </c:pt>
                <c:pt idx="284">
                  <c:v>-30.88</c:v>
                </c:pt>
                <c:pt idx="285">
                  <c:v>-30.94</c:v>
                </c:pt>
                <c:pt idx="286">
                  <c:v>-30.96</c:v>
                </c:pt>
                <c:pt idx="287">
                  <c:v>-31.02</c:v>
                </c:pt>
                <c:pt idx="288">
                  <c:v>-31.05</c:v>
                </c:pt>
                <c:pt idx="289">
                  <c:v>-31.21</c:v>
                </c:pt>
                <c:pt idx="290">
                  <c:v>-31.21</c:v>
                </c:pt>
                <c:pt idx="291">
                  <c:v>-31.28</c:v>
                </c:pt>
                <c:pt idx="292">
                  <c:v>-31.37</c:v>
                </c:pt>
                <c:pt idx="293">
                  <c:v>-31.39</c:v>
                </c:pt>
                <c:pt idx="294">
                  <c:v>-31.55</c:v>
                </c:pt>
                <c:pt idx="295">
                  <c:v>-31.67</c:v>
                </c:pt>
                <c:pt idx="296">
                  <c:v>-31.67</c:v>
                </c:pt>
                <c:pt idx="297">
                  <c:v>-31.85</c:v>
                </c:pt>
                <c:pt idx="298">
                  <c:v>-31.95</c:v>
                </c:pt>
                <c:pt idx="299">
                  <c:v>-31.95</c:v>
                </c:pt>
                <c:pt idx="300">
                  <c:v>-31.95</c:v>
                </c:pt>
                <c:pt idx="301">
                  <c:v>-32.159999999999997</c:v>
                </c:pt>
                <c:pt idx="302">
                  <c:v>-32.25</c:v>
                </c:pt>
                <c:pt idx="303">
                  <c:v>-32.299999999999997</c:v>
                </c:pt>
                <c:pt idx="304">
                  <c:v>-32.46</c:v>
                </c:pt>
                <c:pt idx="305">
                  <c:v>-32.46</c:v>
                </c:pt>
                <c:pt idx="306">
                  <c:v>-32.46</c:v>
                </c:pt>
                <c:pt idx="307">
                  <c:v>-32.54</c:v>
                </c:pt>
                <c:pt idx="308">
                  <c:v>-32.61</c:v>
                </c:pt>
                <c:pt idx="309">
                  <c:v>-32.659999999999997</c:v>
                </c:pt>
                <c:pt idx="310">
                  <c:v>-32.9</c:v>
                </c:pt>
                <c:pt idx="311">
                  <c:v>-33.020000000000003</c:v>
                </c:pt>
                <c:pt idx="312">
                  <c:v>-33.020000000000003</c:v>
                </c:pt>
                <c:pt idx="313">
                  <c:v>-33.049999999999997</c:v>
                </c:pt>
                <c:pt idx="314">
                  <c:v>-33.119999999999997</c:v>
                </c:pt>
                <c:pt idx="315">
                  <c:v>-33.28</c:v>
                </c:pt>
                <c:pt idx="316">
                  <c:v>-33.33</c:v>
                </c:pt>
                <c:pt idx="317">
                  <c:v>-33.42</c:v>
                </c:pt>
                <c:pt idx="318">
                  <c:v>-33.67</c:v>
                </c:pt>
                <c:pt idx="319">
                  <c:v>-21.71</c:v>
                </c:pt>
                <c:pt idx="320">
                  <c:v>-23.46</c:v>
                </c:pt>
                <c:pt idx="321">
                  <c:v>-23.52</c:v>
                </c:pt>
                <c:pt idx="322">
                  <c:v>-24</c:v>
                </c:pt>
                <c:pt idx="323">
                  <c:v>-24.14</c:v>
                </c:pt>
                <c:pt idx="324">
                  <c:v>-24.43</c:v>
                </c:pt>
                <c:pt idx="325">
                  <c:v>-24.6</c:v>
                </c:pt>
                <c:pt idx="326">
                  <c:v>-24.69</c:v>
                </c:pt>
                <c:pt idx="327">
                  <c:v>-24.79</c:v>
                </c:pt>
                <c:pt idx="328">
                  <c:v>-25.11</c:v>
                </c:pt>
                <c:pt idx="329">
                  <c:v>-25.42</c:v>
                </c:pt>
                <c:pt idx="330">
                  <c:v>-25.49</c:v>
                </c:pt>
                <c:pt idx="331">
                  <c:v>-25.75</c:v>
                </c:pt>
                <c:pt idx="332">
                  <c:v>-26</c:v>
                </c:pt>
                <c:pt idx="333">
                  <c:v>-26.03</c:v>
                </c:pt>
                <c:pt idx="334">
                  <c:v>-26.26</c:v>
                </c:pt>
                <c:pt idx="335">
                  <c:v>-26.41</c:v>
                </c:pt>
                <c:pt idx="336">
                  <c:v>-26.59</c:v>
                </c:pt>
                <c:pt idx="337">
                  <c:v>-26.65</c:v>
                </c:pt>
                <c:pt idx="338">
                  <c:v>-26.97</c:v>
                </c:pt>
                <c:pt idx="339">
                  <c:v>-27.14</c:v>
                </c:pt>
                <c:pt idx="340">
                  <c:v>-27.36</c:v>
                </c:pt>
                <c:pt idx="341">
                  <c:v>-27.58</c:v>
                </c:pt>
                <c:pt idx="342">
                  <c:v>-27.66</c:v>
                </c:pt>
                <c:pt idx="343">
                  <c:v>-27.74</c:v>
                </c:pt>
                <c:pt idx="344">
                  <c:v>-27.97</c:v>
                </c:pt>
                <c:pt idx="345">
                  <c:v>-28.14</c:v>
                </c:pt>
                <c:pt idx="346">
                  <c:v>-28.19</c:v>
                </c:pt>
                <c:pt idx="347">
                  <c:v>-28.24</c:v>
                </c:pt>
                <c:pt idx="348">
                  <c:v>-28.28</c:v>
                </c:pt>
                <c:pt idx="349">
                  <c:v>-28.3</c:v>
                </c:pt>
                <c:pt idx="350">
                  <c:v>-28.65</c:v>
                </c:pt>
                <c:pt idx="351">
                  <c:v>-28.72</c:v>
                </c:pt>
                <c:pt idx="352">
                  <c:v>-29</c:v>
                </c:pt>
                <c:pt idx="353">
                  <c:v>-29.08</c:v>
                </c:pt>
                <c:pt idx="354">
                  <c:v>-29.08</c:v>
                </c:pt>
                <c:pt idx="355">
                  <c:v>-29.12</c:v>
                </c:pt>
                <c:pt idx="356">
                  <c:v>-29.17</c:v>
                </c:pt>
                <c:pt idx="357">
                  <c:v>-29.2</c:v>
                </c:pt>
                <c:pt idx="358">
                  <c:v>-29.22</c:v>
                </c:pt>
                <c:pt idx="359">
                  <c:v>-29.28</c:v>
                </c:pt>
                <c:pt idx="360">
                  <c:v>-29.61</c:v>
                </c:pt>
                <c:pt idx="361">
                  <c:v>-29.66</c:v>
                </c:pt>
                <c:pt idx="362">
                  <c:v>-29.66</c:v>
                </c:pt>
                <c:pt idx="363">
                  <c:v>-29.71</c:v>
                </c:pt>
                <c:pt idx="364">
                  <c:v>-29.88</c:v>
                </c:pt>
                <c:pt idx="365">
                  <c:v>-29.91</c:v>
                </c:pt>
                <c:pt idx="366">
                  <c:v>-30</c:v>
                </c:pt>
                <c:pt idx="367">
                  <c:v>-30.06</c:v>
                </c:pt>
                <c:pt idx="368">
                  <c:v>-30.06</c:v>
                </c:pt>
                <c:pt idx="369">
                  <c:v>-30.08</c:v>
                </c:pt>
                <c:pt idx="370">
                  <c:v>-30.19</c:v>
                </c:pt>
                <c:pt idx="371">
                  <c:v>-30.28</c:v>
                </c:pt>
                <c:pt idx="372">
                  <c:v>-30.38</c:v>
                </c:pt>
                <c:pt idx="373">
                  <c:v>-30.43</c:v>
                </c:pt>
                <c:pt idx="374">
                  <c:v>-30.51</c:v>
                </c:pt>
                <c:pt idx="375">
                  <c:v>-30.53</c:v>
                </c:pt>
                <c:pt idx="376">
                  <c:v>-30.61</c:v>
                </c:pt>
                <c:pt idx="377">
                  <c:v>-30.71</c:v>
                </c:pt>
                <c:pt idx="378">
                  <c:v>-30.71</c:v>
                </c:pt>
                <c:pt idx="379">
                  <c:v>-30.72</c:v>
                </c:pt>
                <c:pt idx="380">
                  <c:v>-30.81</c:v>
                </c:pt>
                <c:pt idx="381">
                  <c:v>-30.89</c:v>
                </c:pt>
                <c:pt idx="382">
                  <c:v>-30.94</c:v>
                </c:pt>
                <c:pt idx="383">
                  <c:v>-30.95</c:v>
                </c:pt>
                <c:pt idx="384">
                  <c:v>-30.97</c:v>
                </c:pt>
                <c:pt idx="385">
                  <c:v>-31.04</c:v>
                </c:pt>
                <c:pt idx="386">
                  <c:v>-31.12</c:v>
                </c:pt>
                <c:pt idx="387">
                  <c:v>-31.12</c:v>
                </c:pt>
                <c:pt idx="388">
                  <c:v>-31.2</c:v>
                </c:pt>
                <c:pt idx="389">
                  <c:v>-31.2</c:v>
                </c:pt>
                <c:pt idx="390">
                  <c:v>-31.38</c:v>
                </c:pt>
                <c:pt idx="391">
                  <c:v>-31.38</c:v>
                </c:pt>
                <c:pt idx="392">
                  <c:v>-31.43</c:v>
                </c:pt>
                <c:pt idx="393">
                  <c:v>-31.45</c:v>
                </c:pt>
                <c:pt idx="394">
                  <c:v>-31.45</c:v>
                </c:pt>
                <c:pt idx="395">
                  <c:v>-31.71</c:v>
                </c:pt>
                <c:pt idx="396">
                  <c:v>-31.79</c:v>
                </c:pt>
                <c:pt idx="397">
                  <c:v>-31.87</c:v>
                </c:pt>
                <c:pt idx="398">
                  <c:v>-31.93</c:v>
                </c:pt>
                <c:pt idx="399">
                  <c:v>-32</c:v>
                </c:pt>
                <c:pt idx="400">
                  <c:v>-32.020000000000003</c:v>
                </c:pt>
                <c:pt idx="401">
                  <c:v>-32.07</c:v>
                </c:pt>
                <c:pt idx="402">
                  <c:v>-32.14</c:v>
                </c:pt>
                <c:pt idx="403">
                  <c:v>-32.14</c:v>
                </c:pt>
                <c:pt idx="404">
                  <c:v>-32.44</c:v>
                </c:pt>
                <c:pt idx="405">
                  <c:v>-32.520000000000003</c:v>
                </c:pt>
                <c:pt idx="406">
                  <c:v>-32.56</c:v>
                </c:pt>
                <c:pt idx="407">
                  <c:v>-32.61</c:v>
                </c:pt>
                <c:pt idx="408">
                  <c:v>-32.630000000000003</c:v>
                </c:pt>
                <c:pt idx="409">
                  <c:v>-32.65</c:v>
                </c:pt>
                <c:pt idx="410">
                  <c:v>-32.71</c:v>
                </c:pt>
                <c:pt idx="411">
                  <c:v>-32.72</c:v>
                </c:pt>
                <c:pt idx="412">
                  <c:v>-32.75</c:v>
                </c:pt>
                <c:pt idx="413">
                  <c:v>-32.79</c:v>
                </c:pt>
                <c:pt idx="414">
                  <c:v>-32.79</c:v>
                </c:pt>
                <c:pt idx="415">
                  <c:v>-32.81</c:v>
                </c:pt>
                <c:pt idx="416">
                  <c:v>-32.86</c:v>
                </c:pt>
                <c:pt idx="417">
                  <c:v>-32.86</c:v>
                </c:pt>
                <c:pt idx="418">
                  <c:v>-32.93</c:v>
                </c:pt>
                <c:pt idx="419">
                  <c:v>-32.93</c:v>
                </c:pt>
                <c:pt idx="420">
                  <c:v>-32.99</c:v>
                </c:pt>
                <c:pt idx="421">
                  <c:v>-33.130000000000003</c:v>
                </c:pt>
                <c:pt idx="422">
                  <c:v>-33.130000000000003</c:v>
                </c:pt>
                <c:pt idx="423">
                  <c:v>-33.18</c:v>
                </c:pt>
                <c:pt idx="424">
                  <c:v>-33.229999999999997</c:v>
                </c:pt>
                <c:pt idx="425">
                  <c:v>-33.229999999999997</c:v>
                </c:pt>
                <c:pt idx="426">
                  <c:v>-33.270000000000003</c:v>
                </c:pt>
                <c:pt idx="427">
                  <c:v>-33.29</c:v>
                </c:pt>
                <c:pt idx="428">
                  <c:v>-33.520000000000003</c:v>
                </c:pt>
                <c:pt idx="429">
                  <c:v>-33.56</c:v>
                </c:pt>
                <c:pt idx="430">
                  <c:v>-33.61</c:v>
                </c:pt>
                <c:pt idx="431">
                  <c:v>-20.13</c:v>
                </c:pt>
                <c:pt idx="432">
                  <c:v>-21.47</c:v>
                </c:pt>
                <c:pt idx="433">
                  <c:v>-22.49</c:v>
                </c:pt>
                <c:pt idx="434">
                  <c:v>-23.44</c:v>
                </c:pt>
                <c:pt idx="435">
                  <c:v>-23.59</c:v>
                </c:pt>
                <c:pt idx="436">
                  <c:v>-23.65</c:v>
                </c:pt>
                <c:pt idx="437">
                  <c:v>-24.05</c:v>
                </c:pt>
                <c:pt idx="438">
                  <c:v>-24.67</c:v>
                </c:pt>
                <c:pt idx="439">
                  <c:v>-24.82</c:v>
                </c:pt>
                <c:pt idx="440">
                  <c:v>-24.89</c:v>
                </c:pt>
                <c:pt idx="441">
                  <c:v>-25.41</c:v>
                </c:pt>
                <c:pt idx="442">
                  <c:v>-26</c:v>
                </c:pt>
                <c:pt idx="443">
                  <c:v>-26.09</c:v>
                </c:pt>
                <c:pt idx="444">
                  <c:v>-26.2</c:v>
                </c:pt>
                <c:pt idx="445">
                  <c:v>-26.53</c:v>
                </c:pt>
                <c:pt idx="446">
                  <c:v>-26.53</c:v>
                </c:pt>
                <c:pt idx="447">
                  <c:v>-26.59</c:v>
                </c:pt>
                <c:pt idx="448">
                  <c:v>-26.92</c:v>
                </c:pt>
                <c:pt idx="449">
                  <c:v>-27.14</c:v>
                </c:pt>
                <c:pt idx="450">
                  <c:v>-27.36</c:v>
                </c:pt>
                <c:pt idx="451">
                  <c:v>-27.44</c:v>
                </c:pt>
                <c:pt idx="452">
                  <c:v>-27.48</c:v>
                </c:pt>
                <c:pt idx="453">
                  <c:v>-27.57</c:v>
                </c:pt>
                <c:pt idx="454">
                  <c:v>-27.65</c:v>
                </c:pt>
                <c:pt idx="455">
                  <c:v>-27.78</c:v>
                </c:pt>
                <c:pt idx="456">
                  <c:v>-27.91</c:v>
                </c:pt>
                <c:pt idx="457">
                  <c:v>-27.98</c:v>
                </c:pt>
                <c:pt idx="458">
                  <c:v>-28.07</c:v>
                </c:pt>
                <c:pt idx="459">
                  <c:v>-28.07</c:v>
                </c:pt>
                <c:pt idx="460">
                  <c:v>-28.09</c:v>
                </c:pt>
                <c:pt idx="461">
                  <c:v>-28.25</c:v>
                </c:pt>
                <c:pt idx="462">
                  <c:v>-28.51</c:v>
                </c:pt>
                <c:pt idx="463">
                  <c:v>-28.55</c:v>
                </c:pt>
                <c:pt idx="464">
                  <c:v>-28.64</c:v>
                </c:pt>
                <c:pt idx="465">
                  <c:v>-28.71</c:v>
                </c:pt>
                <c:pt idx="466">
                  <c:v>-28.77</c:v>
                </c:pt>
                <c:pt idx="467">
                  <c:v>-28.77</c:v>
                </c:pt>
                <c:pt idx="468">
                  <c:v>-28.85</c:v>
                </c:pt>
                <c:pt idx="469">
                  <c:v>-28.86</c:v>
                </c:pt>
                <c:pt idx="470">
                  <c:v>-28.89</c:v>
                </c:pt>
                <c:pt idx="471">
                  <c:v>-28.89</c:v>
                </c:pt>
                <c:pt idx="472">
                  <c:v>-28.93</c:v>
                </c:pt>
                <c:pt idx="473">
                  <c:v>-29.01</c:v>
                </c:pt>
                <c:pt idx="474">
                  <c:v>-29.16</c:v>
                </c:pt>
                <c:pt idx="475">
                  <c:v>-29.16</c:v>
                </c:pt>
                <c:pt idx="476">
                  <c:v>-29.19</c:v>
                </c:pt>
                <c:pt idx="477">
                  <c:v>-29.34</c:v>
                </c:pt>
                <c:pt idx="478">
                  <c:v>-29.37</c:v>
                </c:pt>
                <c:pt idx="479">
                  <c:v>-29.42</c:v>
                </c:pt>
                <c:pt idx="480">
                  <c:v>-29.49</c:v>
                </c:pt>
                <c:pt idx="481">
                  <c:v>-29.49</c:v>
                </c:pt>
                <c:pt idx="482">
                  <c:v>-29.51</c:v>
                </c:pt>
                <c:pt idx="483">
                  <c:v>-29.51</c:v>
                </c:pt>
                <c:pt idx="484">
                  <c:v>-29.57</c:v>
                </c:pt>
                <c:pt idx="485">
                  <c:v>-29.58</c:v>
                </c:pt>
                <c:pt idx="486">
                  <c:v>-29.58</c:v>
                </c:pt>
                <c:pt idx="487">
                  <c:v>-29.62</c:v>
                </c:pt>
                <c:pt idx="488">
                  <c:v>-29.74</c:v>
                </c:pt>
                <c:pt idx="489">
                  <c:v>-29.76</c:v>
                </c:pt>
                <c:pt idx="490">
                  <c:v>-29.86</c:v>
                </c:pt>
                <c:pt idx="491">
                  <c:v>-29.88</c:v>
                </c:pt>
                <c:pt idx="492">
                  <c:v>-29.91</c:v>
                </c:pt>
                <c:pt idx="493">
                  <c:v>-29.94</c:v>
                </c:pt>
                <c:pt idx="494">
                  <c:v>-29.97</c:v>
                </c:pt>
                <c:pt idx="495">
                  <c:v>-30.21</c:v>
                </c:pt>
                <c:pt idx="496">
                  <c:v>-30.23</c:v>
                </c:pt>
                <c:pt idx="497">
                  <c:v>-30.28</c:v>
                </c:pt>
                <c:pt idx="498">
                  <c:v>-30.38</c:v>
                </c:pt>
                <c:pt idx="499">
                  <c:v>-30.43</c:v>
                </c:pt>
                <c:pt idx="500">
                  <c:v>-30.43</c:v>
                </c:pt>
                <c:pt idx="501">
                  <c:v>-30.69</c:v>
                </c:pt>
                <c:pt idx="502">
                  <c:v>-30.69</c:v>
                </c:pt>
                <c:pt idx="503">
                  <c:v>-30.79</c:v>
                </c:pt>
                <c:pt idx="504">
                  <c:v>-30.81</c:v>
                </c:pt>
                <c:pt idx="505">
                  <c:v>-30.96</c:v>
                </c:pt>
                <c:pt idx="506">
                  <c:v>-31.06</c:v>
                </c:pt>
                <c:pt idx="507">
                  <c:v>-31.09</c:v>
                </c:pt>
                <c:pt idx="508">
                  <c:v>-31.12</c:v>
                </c:pt>
                <c:pt idx="509">
                  <c:v>-31.13</c:v>
                </c:pt>
                <c:pt idx="510">
                  <c:v>-31.28</c:v>
                </c:pt>
                <c:pt idx="511">
                  <c:v>-31.31</c:v>
                </c:pt>
                <c:pt idx="512">
                  <c:v>-31.38</c:v>
                </c:pt>
                <c:pt idx="513">
                  <c:v>-31.4</c:v>
                </c:pt>
                <c:pt idx="514">
                  <c:v>-31.43</c:v>
                </c:pt>
                <c:pt idx="515">
                  <c:v>-31.43</c:v>
                </c:pt>
                <c:pt idx="516">
                  <c:v>-31.47</c:v>
                </c:pt>
                <c:pt idx="517">
                  <c:v>-31.47</c:v>
                </c:pt>
                <c:pt idx="518">
                  <c:v>-31.47</c:v>
                </c:pt>
                <c:pt idx="519">
                  <c:v>-31.5</c:v>
                </c:pt>
                <c:pt idx="520">
                  <c:v>-31.62</c:v>
                </c:pt>
                <c:pt idx="521">
                  <c:v>-31.65</c:v>
                </c:pt>
                <c:pt idx="522">
                  <c:v>-31.69</c:v>
                </c:pt>
                <c:pt idx="523">
                  <c:v>-31.81</c:v>
                </c:pt>
                <c:pt idx="524">
                  <c:v>-32.090000000000003</c:v>
                </c:pt>
                <c:pt idx="525">
                  <c:v>-32.15</c:v>
                </c:pt>
                <c:pt idx="526">
                  <c:v>-32.29</c:v>
                </c:pt>
                <c:pt idx="527">
                  <c:v>-32.53</c:v>
                </c:pt>
                <c:pt idx="528">
                  <c:v>-32.53</c:v>
                </c:pt>
                <c:pt idx="529">
                  <c:v>-32.619999999999997</c:v>
                </c:pt>
                <c:pt idx="530">
                  <c:v>-33.29</c:v>
                </c:pt>
                <c:pt idx="531">
                  <c:v>-33.35</c:v>
                </c:pt>
                <c:pt idx="532">
                  <c:v>-33.43</c:v>
                </c:pt>
                <c:pt idx="533">
                  <c:v>-14.35</c:v>
                </c:pt>
                <c:pt idx="534">
                  <c:v>-18.93</c:v>
                </c:pt>
                <c:pt idx="535">
                  <c:v>-20.12</c:v>
                </c:pt>
                <c:pt idx="536">
                  <c:v>-21.93</c:v>
                </c:pt>
                <c:pt idx="537">
                  <c:v>-22.58</c:v>
                </c:pt>
                <c:pt idx="538">
                  <c:v>-22.86</c:v>
                </c:pt>
                <c:pt idx="539">
                  <c:v>-22.91</c:v>
                </c:pt>
                <c:pt idx="540">
                  <c:v>-24.07</c:v>
                </c:pt>
                <c:pt idx="541">
                  <c:v>-24.35</c:v>
                </c:pt>
                <c:pt idx="542">
                  <c:v>-24.58</c:v>
                </c:pt>
                <c:pt idx="543">
                  <c:v>-24.67</c:v>
                </c:pt>
                <c:pt idx="544">
                  <c:v>-24.71</c:v>
                </c:pt>
                <c:pt idx="545">
                  <c:v>-24.88</c:v>
                </c:pt>
                <c:pt idx="546">
                  <c:v>-24.88</c:v>
                </c:pt>
                <c:pt idx="547">
                  <c:v>-25.59</c:v>
                </c:pt>
                <c:pt idx="548">
                  <c:v>-25.68</c:v>
                </c:pt>
                <c:pt idx="549">
                  <c:v>-25.87</c:v>
                </c:pt>
                <c:pt idx="550">
                  <c:v>-26.06</c:v>
                </c:pt>
                <c:pt idx="551">
                  <c:v>-26.1</c:v>
                </c:pt>
                <c:pt idx="552">
                  <c:v>-26.21</c:v>
                </c:pt>
                <c:pt idx="553">
                  <c:v>-26.27</c:v>
                </c:pt>
                <c:pt idx="554">
                  <c:v>-26.58</c:v>
                </c:pt>
                <c:pt idx="555">
                  <c:v>-26.58</c:v>
                </c:pt>
                <c:pt idx="556">
                  <c:v>-26.65</c:v>
                </c:pt>
                <c:pt idx="557">
                  <c:v>-26.73</c:v>
                </c:pt>
                <c:pt idx="558">
                  <c:v>-26.99</c:v>
                </c:pt>
                <c:pt idx="559">
                  <c:v>-27.04</c:v>
                </c:pt>
                <c:pt idx="560">
                  <c:v>-27.04</c:v>
                </c:pt>
                <c:pt idx="561">
                  <c:v>-27.63</c:v>
                </c:pt>
                <c:pt idx="562">
                  <c:v>-27.76</c:v>
                </c:pt>
                <c:pt idx="563">
                  <c:v>-27.82</c:v>
                </c:pt>
                <c:pt idx="564">
                  <c:v>-27.84</c:v>
                </c:pt>
                <c:pt idx="565">
                  <c:v>-28.01</c:v>
                </c:pt>
                <c:pt idx="566">
                  <c:v>-28.01</c:v>
                </c:pt>
                <c:pt idx="567">
                  <c:v>-28.18</c:v>
                </c:pt>
                <c:pt idx="568">
                  <c:v>-28.49</c:v>
                </c:pt>
                <c:pt idx="569">
                  <c:v>-28.53</c:v>
                </c:pt>
                <c:pt idx="570">
                  <c:v>-28.53</c:v>
                </c:pt>
                <c:pt idx="571">
                  <c:v>-28.64</c:v>
                </c:pt>
                <c:pt idx="572">
                  <c:v>-28.69</c:v>
                </c:pt>
                <c:pt idx="573">
                  <c:v>-28.85</c:v>
                </c:pt>
                <c:pt idx="574">
                  <c:v>-28.85</c:v>
                </c:pt>
                <c:pt idx="575">
                  <c:v>-28.87</c:v>
                </c:pt>
                <c:pt idx="576">
                  <c:v>-28.92</c:v>
                </c:pt>
                <c:pt idx="577">
                  <c:v>-28.96</c:v>
                </c:pt>
                <c:pt idx="578">
                  <c:v>-29.03</c:v>
                </c:pt>
                <c:pt idx="579">
                  <c:v>-29.39</c:v>
                </c:pt>
                <c:pt idx="580">
                  <c:v>-29.47</c:v>
                </c:pt>
                <c:pt idx="581">
                  <c:v>-29.7</c:v>
                </c:pt>
                <c:pt idx="582">
                  <c:v>-29.74</c:v>
                </c:pt>
                <c:pt idx="583">
                  <c:v>-29.86</c:v>
                </c:pt>
                <c:pt idx="584">
                  <c:v>-29.86</c:v>
                </c:pt>
                <c:pt idx="585">
                  <c:v>-30.1</c:v>
                </c:pt>
                <c:pt idx="586">
                  <c:v>-30.1</c:v>
                </c:pt>
                <c:pt idx="587">
                  <c:v>-30.11</c:v>
                </c:pt>
                <c:pt idx="588">
                  <c:v>-30.26</c:v>
                </c:pt>
                <c:pt idx="589">
                  <c:v>-30.27</c:v>
                </c:pt>
                <c:pt idx="590">
                  <c:v>-30.4</c:v>
                </c:pt>
                <c:pt idx="591">
                  <c:v>-30.43</c:v>
                </c:pt>
                <c:pt idx="592">
                  <c:v>-30.46</c:v>
                </c:pt>
                <c:pt idx="593">
                  <c:v>-30.5</c:v>
                </c:pt>
                <c:pt idx="594">
                  <c:v>-30.65</c:v>
                </c:pt>
                <c:pt idx="595">
                  <c:v>-30.68</c:v>
                </c:pt>
                <c:pt idx="596">
                  <c:v>-30.71</c:v>
                </c:pt>
                <c:pt idx="597">
                  <c:v>-30.83</c:v>
                </c:pt>
                <c:pt idx="598">
                  <c:v>-30.84</c:v>
                </c:pt>
                <c:pt idx="599">
                  <c:v>-30.89</c:v>
                </c:pt>
                <c:pt idx="600">
                  <c:v>-30.95</c:v>
                </c:pt>
                <c:pt idx="601">
                  <c:v>-30.97</c:v>
                </c:pt>
                <c:pt idx="602">
                  <c:v>-30.99</c:v>
                </c:pt>
                <c:pt idx="603">
                  <c:v>-31.12</c:v>
                </c:pt>
                <c:pt idx="604">
                  <c:v>-31.29</c:v>
                </c:pt>
                <c:pt idx="605">
                  <c:v>-31.34</c:v>
                </c:pt>
                <c:pt idx="606">
                  <c:v>-31.42</c:v>
                </c:pt>
                <c:pt idx="607">
                  <c:v>-31.49</c:v>
                </c:pt>
                <c:pt idx="608">
                  <c:v>-31.61</c:v>
                </c:pt>
                <c:pt idx="609">
                  <c:v>-31.66</c:v>
                </c:pt>
                <c:pt idx="610">
                  <c:v>-31.76</c:v>
                </c:pt>
                <c:pt idx="611">
                  <c:v>-31.76</c:v>
                </c:pt>
                <c:pt idx="612">
                  <c:v>-31.86</c:v>
                </c:pt>
                <c:pt idx="613">
                  <c:v>-31.89</c:v>
                </c:pt>
                <c:pt idx="614">
                  <c:v>-32.01</c:v>
                </c:pt>
                <c:pt idx="615">
                  <c:v>-32.08</c:v>
                </c:pt>
                <c:pt idx="616">
                  <c:v>-32.25</c:v>
                </c:pt>
                <c:pt idx="617">
                  <c:v>-32.25</c:v>
                </c:pt>
                <c:pt idx="618">
                  <c:v>-32.42</c:v>
                </c:pt>
                <c:pt idx="619">
                  <c:v>-32.78</c:v>
                </c:pt>
                <c:pt idx="620">
                  <c:v>-33.18</c:v>
                </c:pt>
                <c:pt idx="621">
                  <c:v>-33.69</c:v>
                </c:pt>
                <c:pt idx="622">
                  <c:v>-33.78</c:v>
                </c:pt>
                <c:pt idx="623">
                  <c:v>-33.99</c:v>
                </c:pt>
                <c:pt idx="624">
                  <c:v>-17.309999999999999</c:v>
                </c:pt>
                <c:pt idx="625">
                  <c:v>-18.22</c:v>
                </c:pt>
                <c:pt idx="626">
                  <c:v>-19.41</c:v>
                </c:pt>
                <c:pt idx="627">
                  <c:v>-23.12</c:v>
                </c:pt>
                <c:pt idx="628">
                  <c:v>-23.18</c:v>
                </c:pt>
                <c:pt idx="629">
                  <c:v>-23.61</c:v>
                </c:pt>
                <c:pt idx="630">
                  <c:v>-23.92</c:v>
                </c:pt>
                <c:pt idx="631">
                  <c:v>-24.13</c:v>
                </c:pt>
                <c:pt idx="632">
                  <c:v>-24.69</c:v>
                </c:pt>
                <c:pt idx="633">
                  <c:v>-24.82</c:v>
                </c:pt>
                <c:pt idx="634">
                  <c:v>-25.06</c:v>
                </c:pt>
                <c:pt idx="635">
                  <c:v>-25.09</c:v>
                </c:pt>
                <c:pt idx="636">
                  <c:v>-25.47</c:v>
                </c:pt>
                <c:pt idx="637">
                  <c:v>-26.34</c:v>
                </c:pt>
                <c:pt idx="638">
                  <c:v>-26.68</c:v>
                </c:pt>
                <c:pt idx="639">
                  <c:v>-26.75</c:v>
                </c:pt>
                <c:pt idx="640">
                  <c:v>-26.77</c:v>
                </c:pt>
                <c:pt idx="641">
                  <c:v>-26.81</c:v>
                </c:pt>
                <c:pt idx="642">
                  <c:v>-27.01</c:v>
                </c:pt>
                <c:pt idx="643">
                  <c:v>-27.17</c:v>
                </c:pt>
                <c:pt idx="644">
                  <c:v>-27.2</c:v>
                </c:pt>
                <c:pt idx="645">
                  <c:v>-27.42</c:v>
                </c:pt>
                <c:pt idx="646">
                  <c:v>-27.59</c:v>
                </c:pt>
                <c:pt idx="647">
                  <c:v>-28.03</c:v>
                </c:pt>
                <c:pt idx="648">
                  <c:v>-28.08</c:v>
                </c:pt>
                <c:pt idx="649">
                  <c:v>-28.54</c:v>
                </c:pt>
                <c:pt idx="650">
                  <c:v>-28.75</c:v>
                </c:pt>
                <c:pt idx="651">
                  <c:v>-28.84</c:v>
                </c:pt>
                <c:pt idx="652">
                  <c:v>-28.86</c:v>
                </c:pt>
                <c:pt idx="653">
                  <c:v>-29.01</c:v>
                </c:pt>
                <c:pt idx="654">
                  <c:v>-29.11</c:v>
                </c:pt>
                <c:pt idx="655">
                  <c:v>-29.32</c:v>
                </c:pt>
                <c:pt idx="656">
                  <c:v>-29.48</c:v>
                </c:pt>
                <c:pt idx="657">
                  <c:v>-29.58</c:v>
                </c:pt>
                <c:pt idx="658">
                  <c:v>-29.64</c:v>
                </c:pt>
                <c:pt idx="659">
                  <c:v>-29.68</c:v>
                </c:pt>
                <c:pt idx="660">
                  <c:v>-29.74</c:v>
                </c:pt>
                <c:pt idx="661">
                  <c:v>-29.8</c:v>
                </c:pt>
                <c:pt idx="662">
                  <c:v>-29.87</c:v>
                </c:pt>
                <c:pt idx="663">
                  <c:v>-29.87</c:v>
                </c:pt>
                <c:pt idx="664">
                  <c:v>-29.87</c:v>
                </c:pt>
                <c:pt idx="665">
                  <c:v>-29.87</c:v>
                </c:pt>
                <c:pt idx="666">
                  <c:v>-29.9</c:v>
                </c:pt>
                <c:pt idx="667">
                  <c:v>-29.94</c:v>
                </c:pt>
                <c:pt idx="668">
                  <c:v>-29.98</c:v>
                </c:pt>
                <c:pt idx="669">
                  <c:v>-30.12</c:v>
                </c:pt>
                <c:pt idx="670">
                  <c:v>-30.21</c:v>
                </c:pt>
                <c:pt idx="671">
                  <c:v>-30.39</c:v>
                </c:pt>
                <c:pt idx="672">
                  <c:v>-30.53</c:v>
                </c:pt>
                <c:pt idx="673">
                  <c:v>-30.62</c:v>
                </c:pt>
                <c:pt idx="674">
                  <c:v>-30.64</c:v>
                </c:pt>
                <c:pt idx="675">
                  <c:v>-30.8</c:v>
                </c:pt>
                <c:pt idx="676">
                  <c:v>-30.88</c:v>
                </c:pt>
                <c:pt idx="677">
                  <c:v>-30.94</c:v>
                </c:pt>
                <c:pt idx="678">
                  <c:v>-31.01</c:v>
                </c:pt>
                <c:pt idx="679">
                  <c:v>-31.06</c:v>
                </c:pt>
                <c:pt idx="680">
                  <c:v>-31.35</c:v>
                </c:pt>
                <c:pt idx="681">
                  <c:v>-31.35</c:v>
                </c:pt>
                <c:pt idx="682">
                  <c:v>-31.52</c:v>
                </c:pt>
                <c:pt idx="683">
                  <c:v>-31.52</c:v>
                </c:pt>
                <c:pt idx="684">
                  <c:v>-31.52</c:v>
                </c:pt>
                <c:pt idx="685">
                  <c:v>-31.53</c:v>
                </c:pt>
                <c:pt idx="686">
                  <c:v>-31.57</c:v>
                </c:pt>
                <c:pt idx="687">
                  <c:v>-31.6</c:v>
                </c:pt>
                <c:pt idx="688">
                  <c:v>-31.64</c:v>
                </c:pt>
                <c:pt idx="689">
                  <c:v>-31.71</c:v>
                </c:pt>
                <c:pt idx="690">
                  <c:v>-31.71</c:v>
                </c:pt>
                <c:pt idx="691">
                  <c:v>-31.83</c:v>
                </c:pt>
                <c:pt idx="692">
                  <c:v>-31.85</c:v>
                </c:pt>
                <c:pt idx="693">
                  <c:v>-31.91</c:v>
                </c:pt>
                <c:pt idx="694">
                  <c:v>-32.07</c:v>
                </c:pt>
                <c:pt idx="695">
                  <c:v>-32.119999999999997</c:v>
                </c:pt>
                <c:pt idx="696">
                  <c:v>-32.14</c:v>
                </c:pt>
                <c:pt idx="697">
                  <c:v>-32.17</c:v>
                </c:pt>
                <c:pt idx="698">
                  <c:v>-32.33</c:v>
                </c:pt>
                <c:pt idx="699">
                  <c:v>-32.479999999999997</c:v>
                </c:pt>
                <c:pt idx="700">
                  <c:v>-32.56</c:v>
                </c:pt>
                <c:pt idx="701">
                  <c:v>-32.590000000000003</c:v>
                </c:pt>
                <c:pt idx="702">
                  <c:v>-32.630000000000003</c:v>
                </c:pt>
                <c:pt idx="703">
                  <c:v>-32.76</c:v>
                </c:pt>
                <c:pt idx="704">
                  <c:v>-32.840000000000003</c:v>
                </c:pt>
                <c:pt idx="705">
                  <c:v>-32.840000000000003</c:v>
                </c:pt>
                <c:pt idx="706">
                  <c:v>-32.9</c:v>
                </c:pt>
                <c:pt idx="707">
                  <c:v>-32.979999999999997</c:v>
                </c:pt>
                <c:pt idx="708">
                  <c:v>-33.090000000000003</c:v>
                </c:pt>
                <c:pt idx="709">
                  <c:v>-33.14</c:v>
                </c:pt>
                <c:pt idx="710">
                  <c:v>-33.14</c:v>
                </c:pt>
                <c:pt idx="711">
                  <c:v>-33.26</c:v>
                </c:pt>
                <c:pt idx="712">
                  <c:v>-33.49</c:v>
                </c:pt>
                <c:pt idx="713">
                  <c:v>-33.51</c:v>
                </c:pt>
                <c:pt idx="714">
                  <c:v>-33.53</c:v>
                </c:pt>
                <c:pt idx="715">
                  <c:v>-33.56</c:v>
                </c:pt>
                <c:pt idx="716">
                  <c:v>-33.6</c:v>
                </c:pt>
                <c:pt idx="717">
                  <c:v>-33.700000000000003</c:v>
                </c:pt>
                <c:pt idx="718">
                  <c:v>-33.700000000000003</c:v>
                </c:pt>
                <c:pt idx="719">
                  <c:v>-33.72</c:v>
                </c:pt>
                <c:pt idx="720">
                  <c:v>-33.770000000000003</c:v>
                </c:pt>
                <c:pt idx="721">
                  <c:v>-34</c:v>
                </c:pt>
                <c:pt idx="722">
                  <c:v>-34.090000000000003</c:v>
                </c:pt>
                <c:pt idx="723">
                  <c:v>-34.130000000000003</c:v>
                </c:pt>
                <c:pt idx="724">
                  <c:v>-34.200000000000003</c:v>
                </c:pt>
                <c:pt idx="725">
                  <c:v>-34.21</c:v>
                </c:pt>
                <c:pt idx="726">
                  <c:v>-34.47</c:v>
                </c:pt>
                <c:pt idx="727">
                  <c:v>-34.56</c:v>
                </c:pt>
                <c:pt idx="728">
                  <c:v>-34.6</c:v>
                </c:pt>
                <c:pt idx="729">
                  <c:v>-34.619999999999997</c:v>
                </c:pt>
                <c:pt idx="730">
                  <c:v>-34.840000000000003</c:v>
                </c:pt>
                <c:pt idx="731">
                  <c:v>-35.369999999999997</c:v>
                </c:pt>
                <c:pt idx="732">
                  <c:v>-35.42</c:v>
                </c:pt>
                <c:pt idx="733">
                  <c:v>-18.39</c:v>
                </c:pt>
                <c:pt idx="734">
                  <c:v>-21.69</c:v>
                </c:pt>
                <c:pt idx="735">
                  <c:v>-22.38</c:v>
                </c:pt>
                <c:pt idx="736">
                  <c:v>-23.39</c:v>
                </c:pt>
                <c:pt idx="737">
                  <c:v>-24.46</c:v>
                </c:pt>
                <c:pt idx="738">
                  <c:v>-25.05</c:v>
                </c:pt>
                <c:pt idx="739">
                  <c:v>-25.17</c:v>
                </c:pt>
                <c:pt idx="740">
                  <c:v>-25.66</c:v>
                </c:pt>
                <c:pt idx="741">
                  <c:v>-26.09</c:v>
                </c:pt>
                <c:pt idx="742">
                  <c:v>-26.09</c:v>
                </c:pt>
                <c:pt idx="743">
                  <c:v>-26.18</c:v>
                </c:pt>
                <c:pt idx="744">
                  <c:v>-26.33</c:v>
                </c:pt>
                <c:pt idx="745">
                  <c:v>-26.63</c:v>
                </c:pt>
                <c:pt idx="746">
                  <c:v>-26.92</c:v>
                </c:pt>
                <c:pt idx="747">
                  <c:v>-27.2</c:v>
                </c:pt>
                <c:pt idx="748">
                  <c:v>-27.41</c:v>
                </c:pt>
                <c:pt idx="749">
                  <c:v>-27.46</c:v>
                </c:pt>
                <c:pt idx="750">
                  <c:v>-27.53</c:v>
                </c:pt>
                <c:pt idx="751">
                  <c:v>-27.7</c:v>
                </c:pt>
                <c:pt idx="752">
                  <c:v>-27.7</c:v>
                </c:pt>
                <c:pt idx="753">
                  <c:v>-27.73</c:v>
                </c:pt>
                <c:pt idx="754">
                  <c:v>-27.94</c:v>
                </c:pt>
                <c:pt idx="755">
                  <c:v>-28.08</c:v>
                </c:pt>
                <c:pt idx="756">
                  <c:v>-28.29</c:v>
                </c:pt>
                <c:pt idx="757">
                  <c:v>-28.42</c:v>
                </c:pt>
                <c:pt idx="758">
                  <c:v>-28.46</c:v>
                </c:pt>
                <c:pt idx="759">
                  <c:v>-28.72</c:v>
                </c:pt>
                <c:pt idx="760">
                  <c:v>-28.72</c:v>
                </c:pt>
                <c:pt idx="761">
                  <c:v>-28.86</c:v>
                </c:pt>
                <c:pt idx="762">
                  <c:v>-29.19</c:v>
                </c:pt>
                <c:pt idx="763">
                  <c:v>-29.27</c:v>
                </c:pt>
                <c:pt idx="764">
                  <c:v>-29.29</c:v>
                </c:pt>
                <c:pt idx="765">
                  <c:v>-29.29</c:v>
                </c:pt>
                <c:pt idx="766">
                  <c:v>-29.29</c:v>
                </c:pt>
                <c:pt idx="767">
                  <c:v>-29.41</c:v>
                </c:pt>
                <c:pt idx="768">
                  <c:v>-29.44</c:v>
                </c:pt>
                <c:pt idx="769">
                  <c:v>-29.51</c:v>
                </c:pt>
                <c:pt idx="770">
                  <c:v>-29.71</c:v>
                </c:pt>
                <c:pt idx="771">
                  <c:v>-29.71</c:v>
                </c:pt>
                <c:pt idx="772">
                  <c:v>-29.8</c:v>
                </c:pt>
                <c:pt idx="773">
                  <c:v>-29.88</c:v>
                </c:pt>
                <c:pt idx="774">
                  <c:v>-29.95</c:v>
                </c:pt>
                <c:pt idx="775">
                  <c:v>-30.06</c:v>
                </c:pt>
                <c:pt idx="776">
                  <c:v>-30.11</c:v>
                </c:pt>
                <c:pt idx="777">
                  <c:v>-30.26</c:v>
                </c:pt>
                <c:pt idx="778">
                  <c:v>-30.38</c:v>
                </c:pt>
                <c:pt idx="779">
                  <c:v>-30.45</c:v>
                </c:pt>
                <c:pt idx="780">
                  <c:v>-30.47</c:v>
                </c:pt>
                <c:pt idx="781">
                  <c:v>-30.57</c:v>
                </c:pt>
                <c:pt idx="782">
                  <c:v>-30.67</c:v>
                </c:pt>
                <c:pt idx="783">
                  <c:v>-30.84</c:v>
                </c:pt>
                <c:pt idx="784">
                  <c:v>-30.91</c:v>
                </c:pt>
                <c:pt idx="785">
                  <c:v>-31.13</c:v>
                </c:pt>
                <c:pt idx="786">
                  <c:v>-31.18</c:v>
                </c:pt>
                <c:pt idx="787">
                  <c:v>-31.2</c:v>
                </c:pt>
                <c:pt idx="788">
                  <c:v>-31.2</c:v>
                </c:pt>
                <c:pt idx="789">
                  <c:v>-31.32</c:v>
                </c:pt>
                <c:pt idx="790">
                  <c:v>-31.48</c:v>
                </c:pt>
                <c:pt idx="791">
                  <c:v>-31.84</c:v>
                </c:pt>
                <c:pt idx="792">
                  <c:v>-32.049999999999997</c:v>
                </c:pt>
                <c:pt idx="793">
                  <c:v>-32.119999999999997</c:v>
                </c:pt>
                <c:pt idx="794">
                  <c:v>-32.14</c:v>
                </c:pt>
                <c:pt idx="795">
                  <c:v>-32.19</c:v>
                </c:pt>
                <c:pt idx="796">
                  <c:v>-32.31</c:v>
                </c:pt>
                <c:pt idx="797">
                  <c:v>-32.31</c:v>
                </c:pt>
                <c:pt idx="798">
                  <c:v>-32.31</c:v>
                </c:pt>
                <c:pt idx="799">
                  <c:v>-32.47</c:v>
                </c:pt>
                <c:pt idx="800">
                  <c:v>-32.5</c:v>
                </c:pt>
                <c:pt idx="801">
                  <c:v>-32.57</c:v>
                </c:pt>
                <c:pt idx="802">
                  <c:v>-32.61</c:v>
                </c:pt>
                <c:pt idx="803">
                  <c:v>-32.799999999999997</c:v>
                </c:pt>
                <c:pt idx="804">
                  <c:v>-33.03</c:v>
                </c:pt>
                <c:pt idx="805">
                  <c:v>-33.1</c:v>
                </c:pt>
                <c:pt idx="806">
                  <c:v>-33.1</c:v>
                </c:pt>
                <c:pt idx="807">
                  <c:v>-33.119999999999997</c:v>
                </c:pt>
                <c:pt idx="808">
                  <c:v>-33.19</c:v>
                </c:pt>
                <c:pt idx="809">
                  <c:v>-33.229999999999997</c:v>
                </c:pt>
                <c:pt idx="810">
                  <c:v>-33.47</c:v>
                </c:pt>
                <c:pt idx="811">
                  <c:v>-33.58</c:v>
                </c:pt>
                <c:pt idx="812">
                  <c:v>-33.69</c:v>
                </c:pt>
                <c:pt idx="813">
                  <c:v>-33.71</c:v>
                </c:pt>
                <c:pt idx="814">
                  <c:v>-33.770000000000003</c:v>
                </c:pt>
                <c:pt idx="815">
                  <c:v>-33.81</c:v>
                </c:pt>
                <c:pt idx="816">
                  <c:v>-34</c:v>
                </c:pt>
                <c:pt idx="817">
                  <c:v>-34.26</c:v>
                </c:pt>
                <c:pt idx="818">
                  <c:v>-34.32</c:v>
                </c:pt>
                <c:pt idx="819">
                  <c:v>-34.340000000000003</c:v>
                </c:pt>
                <c:pt idx="820">
                  <c:v>-34.340000000000003</c:v>
                </c:pt>
                <c:pt idx="821">
                  <c:v>-34.61</c:v>
                </c:pt>
                <c:pt idx="822">
                  <c:v>-34.61</c:v>
                </c:pt>
                <c:pt idx="823">
                  <c:v>-34.979999999999997</c:v>
                </c:pt>
              </c:numCache>
            </c:numRef>
          </c:xVal>
          <c:yVal>
            <c:numRef>
              <c:f>blanks!$BV$2:$BV$825</c:f>
              <c:numCache>
                <c:formatCode>General</c:formatCode>
                <c:ptCount val="824"/>
                <c:pt idx="0">
                  <c:v>12422.519998557209</c:v>
                </c:pt>
                <c:pt idx="1">
                  <c:v>25001.302205417272</c:v>
                </c:pt>
                <c:pt idx="2">
                  <c:v>37740.327982846968</c:v>
                </c:pt>
                <c:pt idx="3">
                  <c:v>50643.732818754914</c:v>
                </c:pt>
                <c:pt idx="4">
                  <c:v>63715.814386107741</c:v>
                </c:pt>
                <c:pt idx="5">
                  <c:v>76961.041136128333</c:v>
                </c:pt>
                <c:pt idx="6">
                  <c:v>90384.061468268948</c:v>
                </c:pt>
                <c:pt idx="7">
                  <c:v>103989.71352404763</c:v>
                </c:pt>
                <c:pt idx="8">
                  <c:v>117783.03565638352</c:v>
                </c:pt>
                <c:pt idx="9">
                  <c:v>131769.27763112335</c:v>
                </c:pt>
                <c:pt idx="10">
                  <c:v>145953.9126230797</c:v>
                </c:pt>
                <c:pt idx="11">
                  <c:v>160342.65007517938</c:v>
                </c:pt>
                <c:pt idx="12">
                  <c:v>174941.44949633212</c:v>
                </c:pt>
                <c:pt idx="13">
                  <c:v>189756.53528147269</c:v>
                </c:pt>
                <c:pt idx="14">
                  <c:v>204794.41264601314</c:v>
                </c:pt>
                <c:pt idx="15">
                  <c:v>220061.88477680166</c:v>
                </c:pt>
                <c:pt idx="16">
                  <c:v>235566.07131276699</c:v>
                </c:pt>
                <c:pt idx="17">
                  <c:v>251314.42828090605</c:v>
                </c:pt>
                <c:pt idx="18">
                  <c:v>267314.76962734712</c:v>
                </c:pt>
                <c:pt idx="19">
                  <c:v>283575.29049912753</c:v>
                </c:pt>
                <c:pt idx="20">
                  <c:v>300104.59245033818</c:v>
                </c:pt>
                <c:pt idx="21">
                  <c:v>316911.7107667193</c:v>
                </c:pt>
                <c:pt idx="22">
                  <c:v>334006.14412601932</c:v>
                </c:pt>
                <c:pt idx="23">
                  <c:v>351397.88683788863</c:v>
                </c:pt>
                <c:pt idx="24">
                  <c:v>369097.46393728961</c:v>
                </c:pt>
                <c:pt idx="25">
                  <c:v>387115.96943996788</c:v>
                </c:pt>
                <c:pt idx="26">
                  <c:v>405465.10810816428</c:v>
                </c:pt>
                <c:pt idx="27">
                  <c:v>424157.2411203169</c:v>
                </c:pt>
                <c:pt idx="28">
                  <c:v>443205.43609101151</c:v>
                </c:pt>
                <c:pt idx="29">
                  <c:v>462623.52194811299</c:v>
                </c:pt>
                <c:pt idx="30">
                  <c:v>482426.14924429258</c:v>
                </c:pt>
                <c:pt idx="31">
                  <c:v>502628.85656181211</c:v>
                </c:pt>
                <c:pt idx="32">
                  <c:v>523248.14376454789</c:v>
                </c:pt>
                <c:pt idx="33">
                  <c:v>544301.55296238011</c:v>
                </c:pt>
                <c:pt idx="34">
                  <c:v>565807.75818334369</c:v>
                </c:pt>
                <c:pt idx="35">
                  <c:v>587786.66490211897</c:v>
                </c:pt>
                <c:pt idx="36">
                  <c:v>610259.52075417771</c:v>
                </c:pt>
                <c:pt idx="37">
                  <c:v>633249.03897887631</c:v>
                </c:pt>
                <c:pt idx="38">
                  <c:v>656779.53638907033</c:v>
                </c:pt>
                <c:pt idx="39">
                  <c:v>680877.08796813095</c:v>
                </c:pt>
                <c:pt idx="40">
                  <c:v>705569.70055850258</c:v>
                </c:pt>
                <c:pt idx="41">
                  <c:v>730887.50854279229</c:v>
                </c:pt>
                <c:pt idx="42">
                  <c:v>756862.99494605302</c:v>
                </c:pt>
                <c:pt idx="43">
                  <c:v>783531.24202821427</c:v>
                </c:pt>
                <c:pt idx="44">
                  <c:v>810930.21621632879</c:v>
                </c:pt>
                <c:pt idx="45">
                  <c:v>839101.09318302514</c:v>
                </c:pt>
                <c:pt idx="46">
                  <c:v>868088.6300562775</c:v>
                </c:pt>
                <c:pt idx="47">
                  <c:v>897941.59320595849</c:v>
                </c:pt>
                <c:pt idx="48">
                  <c:v>928713.25187271228</c:v>
                </c:pt>
                <c:pt idx="49">
                  <c:v>960461.95018729242</c:v>
                </c:pt>
                <c:pt idx="50">
                  <c:v>993251.77301028348</c:v>
                </c:pt>
                <c:pt idx="51">
                  <c:v>1027153.3246859646</c:v>
                </c:pt>
                <c:pt idx="52">
                  <c:v>1062244.6444972348</c:v>
                </c:pt>
                <c:pt idx="53">
                  <c:v>1098612.2886681096</c:v>
                </c:pt>
                <c:pt idx="54">
                  <c:v>1136352.6166509569</c:v>
                </c:pt>
                <c:pt idx="55">
                  <c:v>1175573.3298042379</c:v>
                </c:pt>
                <c:pt idx="56">
                  <c:v>1216395.3243244933</c:v>
                </c:pt>
                <c:pt idx="57">
                  <c:v>1258954.9387432891</c:v>
                </c:pt>
                <c:pt idx="58">
                  <c:v>1303406.7013141231</c:v>
                </c:pt>
                <c:pt idx="59">
                  <c:v>1349926.7169490156</c:v>
                </c:pt>
                <c:pt idx="60">
                  <c:v>1398716.881118448</c:v>
                </c:pt>
                <c:pt idx="61">
                  <c:v>1450010.1755059983</c:v>
                </c:pt>
                <c:pt idx="62">
                  <c:v>1504077.3967762743</c:v>
                </c:pt>
                <c:pt idx="63">
                  <c:v>1561235.8106162227</c:v>
                </c:pt>
                <c:pt idx="64">
                  <c:v>1621860.4324326576</c:v>
                </c:pt>
                <c:pt idx="65">
                  <c:v>1686398.9535702285</c:v>
                </c:pt>
                <c:pt idx="66">
                  <c:v>1755391.8250571804</c:v>
                </c:pt>
                <c:pt idx="67">
                  <c:v>1829499.7972109017</c:v>
                </c:pt>
                <c:pt idx="68">
                  <c:v>1909542.5048844386</c:v>
                </c:pt>
                <c:pt idx="69">
                  <c:v>1996553.8818740679</c:v>
                </c:pt>
                <c:pt idx="70">
                  <c:v>2091864.0616783933</c:v>
                </c:pt>
                <c:pt idx="71">
                  <c:v>2197224.5773362191</c:v>
                </c:pt>
                <c:pt idx="72">
                  <c:v>2315007.6129926029</c:v>
                </c:pt>
                <c:pt idx="73">
                  <c:v>2448539.005617125</c:v>
                </c:pt>
                <c:pt idx="74">
                  <c:v>2602689.6854443839</c:v>
                </c:pt>
                <c:pt idx="75">
                  <c:v>2785011.2422383376</c:v>
                </c:pt>
                <c:pt idx="76">
                  <c:v>3008154.7935525486</c:v>
                </c:pt>
                <c:pt idx="77">
                  <c:v>3295836.8660043278</c:v>
                </c:pt>
                <c:pt idx="78">
                  <c:v>3701301.9741124939</c:v>
                </c:pt>
                <c:pt idx="79">
                  <c:v>4394449.1546724346</c:v>
                </c:pt>
                <c:pt idx="80">
                  <c:v>11428.695823622744</c:v>
                </c:pt>
                <c:pt idx="81">
                  <c:v>22989.518224698721</c:v>
                </c:pt>
                <c:pt idx="82">
                  <c:v>34685.557987889988</c:v>
                </c:pt>
                <c:pt idx="83">
                  <c:v>46520.015634892821</c:v>
                </c:pt>
                <c:pt idx="84">
                  <c:v>58496.206681608499</c:v>
                </c:pt>
                <c:pt idx="85">
                  <c:v>70617.567213953298</c:v>
                </c:pt>
                <c:pt idx="86">
                  <c:v>82887.659805767747</c:v>
                </c:pt>
                <c:pt idx="87">
                  <c:v>95310.1798043249</c:v>
                </c:pt>
                <c:pt idx="88">
                  <c:v>107888.96201118501</c:v>
                </c:pt>
                <c:pt idx="89">
                  <c:v>120627.98778861476</c:v>
                </c:pt>
                <c:pt idx="90">
                  <c:v>133531.39262452265</c:v>
                </c:pt>
                <c:pt idx="91">
                  <c:v>146603.4741918754</c:v>
                </c:pt>
                <c:pt idx="92">
                  <c:v>159848.70094189604</c:v>
                </c:pt>
                <c:pt idx="93">
                  <c:v>173271.72127403668</c:v>
                </c:pt>
                <c:pt idx="94">
                  <c:v>186877.37332981531</c:v>
                </c:pt>
                <c:pt idx="95">
                  <c:v>200670.69546215126</c:v>
                </c:pt>
                <c:pt idx="96">
                  <c:v>214656.93743689099</c:v>
                </c:pt>
                <c:pt idx="97">
                  <c:v>228841.57242884755</c:v>
                </c:pt>
                <c:pt idx="98">
                  <c:v>243230.30988094714</c:v>
                </c:pt>
                <c:pt idx="99">
                  <c:v>257829.10930209979</c:v>
                </c:pt>
                <c:pt idx="100">
                  <c:v>272644.19508724043</c:v>
                </c:pt>
                <c:pt idx="101">
                  <c:v>287682.0724517809</c:v>
                </c:pt>
                <c:pt idx="102">
                  <c:v>302949.54458256933</c:v>
                </c:pt>
                <c:pt idx="103">
                  <c:v>318453.73111853458</c:v>
                </c:pt>
                <c:pt idx="104">
                  <c:v>334202.08808667393</c:v>
                </c:pt>
                <c:pt idx="105">
                  <c:v>350202.42943311488</c:v>
                </c:pt>
                <c:pt idx="106">
                  <c:v>366462.95030489529</c:v>
                </c:pt>
                <c:pt idx="107">
                  <c:v>382992.25225610577</c:v>
                </c:pt>
                <c:pt idx="108">
                  <c:v>399799.37057248713</c:v>
                </c:pt>
                <c:pt idx="109">
                  <c:v>416893.80393178703</c:v>
                </c:pt>
                <c:pt idx="110">
                  <c:v>434285.54664365639</c:v>
                </c:pt>
                <c:pt idx="111">
                  <c:v>451985.12374305731</c:v>
                </c:pt>
                <c:pt idx="112">
                  <c:v>470003.62924573559</c:v>
                </c:pt>
                <c:pt idx="113">
                  <c:v>488352.7679139321</c:v>
                </c:pt>
                <c:pt idx="114">
                  <c:v>507044.90092608461</c:v>
                </c:pt>
                <c:pt idx="115">
                  <c:v>526093.09589677921</c:v>
                </c:pt>
                <c:pt idx="116">
                  <c:v>545511.18175388058</c:v>
                </c:pt>
                <c:pt idx="117">
                  <c:v>565313.80905006058</c:v>
                </c:pt>
                <c:pt idx="118">
                  <c:v>585516.51636757981</c:v>
                </c:pt>
                <c:pt idx="119">
                  <c:v>606135.80357031559</c:v>
                </c:pt>
                <c:pt idx="120">
                  <c:v>627189.21276814782</c:v>
                </c:pt>
                <c:pt idx="121">
                  <c:v>648695.41798911151</c:v>
                </c:pt>
                <c:pt idx="122">
                  <c:v>670674.32470788667</c:v>
                </c:pt>
                <c:pt idx="123">
                  <c:v>693147.18055994529</c:v>
                </c:pt>
                <c:pt idx="124">
                  <c:v>716136.69878464402</c:v>
                </c:pt>
                <c:pt idx="125">
                  <c:v>739667.19619483815</c:v>
                </c:pt>
                <c:pt idx="126">
                  <c:v>763764.74777389865</c:v>
                </c:pt>
                <c:pt idx="127">
                  <c:v>788457.36036427005</c:v>
                </c:pt>
                <c:pt idx="128">
                  <c:v>813775.16834855988</c:v>
                </c:pt>
                <c:pt idx="129">
                  <c:v>839750.65475182096</c:v>
                </c:pt>
                <c:pt idx="130">
                  <c:v>866418.90183398209</c:v>
                </c:pt>
                <c:pt idx="131">
                  <c:v>893817.87602209649</c:v>
                </c:pt>
                <c:pt idx="132">
                  <c:v>921988.75298879284</c:v>
                </c:pt>
                <c:pt idx="133">
                  <c:v>950976.28986204509</c:v>
                </c:pt>
                <c:pt idx="134">
                  <c:v>980829.25301172619</c:v>
                </c:pt>
                <c:pt idx="135">
                  <c:v>1011600.9116784799</c:v>
                </c:pt>
                <c:pt idx="136">
                  <c:v>1043349.6099930602</c:v>
                </c:pt>
                <c:pt idx="137">
                  <c:v>1076139.4328160509</c:v>
                </c:pt>
                <c:pt idx="138">
                  <c:v>1110040.9844917324</c:v>
                </c:pt>
                <c:pt idx="139">
                  <c:v>1145132.3043030025</c:v>
                </c:pt>
                <c:pt idx="140">
                  <c:v>1181499.9484738775</c:v>
                </c:pt>
                <c:pt idx="141">
                  <c:v>1219240.2764567246</c:v>
                </c:pt>
                <c:pt idx="142">
                  <c:v>1258460.9896100059</c:v>
                </c:pt>
                <c:pt idx="143">
                  <c:v>1299282.984130261</c:v>
                </c:pt>
                <c:pt idx="144">
                  <c:v>1341842.5985490568</c:v>
                </c:pt>
                <c:pt idx="145">
                  <c:v>1386294.3611198906</c:v>
                </c:pt>
                <c:pt idx="146">
                  <c:v>1432814.3767547836</c:v>
                </c:pt>
                <c:pt idx="147">
                  <c:v>1481604.5409242155</c:v>
                </c:pt>
                <c:pt idx="148">
                  <c:v>1532897.835311766</c:v>
                </c:pt>
                <c:pt idx="149">
                  <c:v>1586965.0565820418</c:v>
                </c:pt>
                <c:pt idx="150">
                  <c:v>1644123.4704219901</c:v>
                </c:pt>
                <c:pt idx="151">
                  <c:v>1704748.0922384255</c:v>
                </c:pt>
                <c:pt idx="152">
                  <c:v>1769286.6133759967</c:v>
                </c:pt>
                <c:pt idx="153">
                  <c:v>1838279.4848629481</c:v>
                </c:pt>
                <c:pt idx="154">
                  <c:v>1912387.4570166699</c:v>
                </c:pt>
                <c:pt idx="155">
                  <c:v>1992430.1646902063</c:v>
                </c:pt>
                <c:pt idx="156">
                  <c:v>2079441.5416798359</c:v>
                </c:pt>
                <c:pt idx="157">
                  <c:v>2174751.7214841605</c:v>
                </c:pt>
                <c:pt idx="158">
                  <c:v>2280112.2371419868</c:v>
                </c:pt>
                <c:pt idx="159">
                  <c:v>2397895.2727983701</c:v>
                </c:pt>
                <c:pt idx="160">
                  <c:v>2531426.6654228927</c:v>
                </c:pt>
                <c:pt idx="161">
                  <c:v>2685577.3452501507</c:v>
                </c:pt>
                <c:pt idx="162">
                  <c:v>2867898.9020441067</c:v>
                </c:pt>
                <c:pt idx="163">
                  <c:v>3091042.4533583173</c:v>
                </c:pt>
                <c:pt idx="164">
                  <c:v>3378724.5258100978</c:v>
                </c:pt>
                <c:pt idx="165">
                  <c:v>3784189.6339182621</c:v>
                </c:pt>
                <c:pt idx="166">
                  <c:v>4477336.8144782083</c:v>
                </c:pt>
                <c:pt idx="167">
                  <c:v>13072.081567352776</c:v>
                </c:pt>
                <c:pt idx="168">
                  <c:v>26317.308317373419</c:v>
                </c:pt>
                <c:pt idx="169">
                  <c:v>39740.328649514107</c:v>
                </c:pt>
                <c:pt idx="170">
                  <c:v>53345.980705292735</c:v>
                </c:pt>
                <c:pt idx="171">
                  <c:v>67139.302837628566</c:v>
                </c:pt>
                <c:pt idx="172">
                  <c:v>81125.544812368462</c:v>
                </c:pt>
                <c:pt idx="173">
                  <c:v>95310.1798043249</c:v>
                </c:pt>
                <c:pt idx="174">
                  <c:v>109698.91725642451</c:v>
                </c:pt>
                <c:pt idx="175">
                  <c:v>124297.71667757719</c:v>
                </c:pt>
                <c:pt idx="176">
                  <c:v>139112.80246271784</c:v>
                </c:pt>
                <c:pt idx="177">
                  <c:v>154150.67982725822</c:v>
                </c:pt>
                <c:pt idx="178">
                  <c:v>169418.1519580468</c:v>
                </c:pt>
                <c:pt idx="179">
                  <c:v>184922.33849401193</c:v>
                </c:pt>
                <c:pt idx="180">
                  <c:v>200670.69546215126</c:v>
                </c:pt>
                <c:pt idx="181">
                  <c:v>216671.03680859224</c:v>
                </c:pt>
                <c:pt idx="182">
                  <c:v>232931.5576803727</c:v>
                </c:pt>
                <c:pt idx="183">
                  <c:v>249460.85963158312</c:v>
                </c:pt>
                <c:pt idx="184">
                  <c:v>266267.97794796439</c:v>
                </c:pt>
                <c:pt idx="185">
                  <c:v>283362.41130726447</c:v>
                </c:pt>
                <c:pt idx="186">
                  <c:v>300754.15401913371</c:v>
                </c:pt>
                <c:pt idx="187">
                  <c:v>318453.73111853458</c:v>
                </c:pt>
                <c:pt idx="188">
                  <c:v>336472.23662121291</c:v>
                </c:pt>
                <c:pt idx="189">
                  <c:v>354821.37528940948</c:v>
                </c:pt>
                <c:pt idx="190">
                  <c:v>373513.50830156199</c:v>
                </c:pt>
                <c:pt idx="191">
                  <c:v>392561.70327225648</c:v>
                </c:pt>
                <c:pt idx="192">
                  <c:v>411979.78912935808</c:v>
                </c:pt>
                <c:pt idx="193">
                  <c:v>431782.41642553778</c:v>
                </c:pt>
                <c:pt idx="194">
                  <c:v>451985.12374305731</c:v>
                </c:pt>
                <c:pt idx="195">
                  <c:v>472604.41094579292</c:v>
                </c:pt>
                <c:pt idx="196">
                  <c:v>493657.82014362531</c:v>
                </c:pt>
                <c:pt idx="197">
                  <c:v>515164.02536458895</c:v>
                </c:pt>
                <c:pt idx="198">
                  <c:v>537142.93208336423</c:v>
                </c:pt>
                <c:pt idx="199">
                  <c:v>559615.78793542285</c:v>
                </c:pt>
                <c:pt idx="200">
                  <c:v>582605.30616012134</c:v>
                </c:pt>
                <c:pt idx="201">
                  <c:v>606135.80357031559</c:v>
                </c:pt>
                <c:pt idx="202">
                  <c:v>630233.35514937597</c:v>
                </c:pt>
                <c:pt idx="203">
                  <c:v>654925.96773974772</c:v>
                </c:pt>
                <c:pt idx="204">
                  <c:v>680243.77572403732</c:v>
                </c:pt>
                <c:pt idx="205">
                  <c:v>706219.26212729805</c:v>
                </c:pt>
                <c:pt idx="206">
                  <c:v>732887.50920945941</c:v>
                </c:pt>
                <c:pt idx="207">
                  <c:v>760286.48339757381</c:v>
                </c:pt>
                <c:pt idx="208">
                  <c:v>788457.36036427005</c:v>
                </c:pt>
                <c:pt idx="209">
                  <c:v>817444.89723752241</c:v>
                </c:pt>
                <c:pt idx="210">
                  <c:v>847297.86038720363</c:v>
                </c:pt>
                <c:pt idx="211">
                  <c:v>878069.51905395731</c:v>
                </c:pt>
                <c:pt idx="212">
                  <c:v>909818.21736853756</c:v>
                </c:pt>
                <c:pt idx="213">
                  <c:v>942608.0401915285</c:v>
                </c:pt>
                <c:pt idx="214">
                  <c:v>976509.59186720976</c:v>
                </c:pt>
                <c:pt idx="215">
                  <c:v>1011600.9116784799</c:v>
                </c:pt>
                <c:pt idx="216">
                  <c:v>1047968.5558493548</c:v>
                </c:pt>
                <c:pt idx="217">
                  <c:v>1085708.8838322018</c:v>
                </c:pt>
                <c:pt idx="218">
                  <c:v>1124929.5969854831</c:v>
                </c:pt>
                <c:pt idx="219">
                  <c:v>1165751.5915057382</c:v>
                </c:pt>
                <c:pt idx="220">
                  <c:v>1208311.2059245342</c:v>
                </c:pt>
                <c:pt idx="221">
                  <c:v>1252762.968495368</c:v>
                </c:pt>
                <c:pt idx="222">
                  <c:v>1299282.984130261</c:v>
                </c:pt>
                <c:pt idx="223">
                  <c:v>1348073.1482996931</c:v>
                </c:pt>
                <c:pt idx="224">
                  <c:v>1399366.4426872435</c:v>
                </c:pt>
                <c:pt idx="225">
                  <c:v>1453433.6639575195</c:v>
                </c:pt>
                <c:pt idx="226">
                  <c:v>1510592.0777974681</c:v>
                </c:pt>
                <c:pt idx="227">
                  <c:v>1571216.6996139027</c:v>
                </c:pt>
                <c:pt idx="228">
                  <c:v>1635755.2207514741</c:v>
                </c:pt>
                <c:pt idx="229">
                  <c:v>1704748.0922384255</c:v>
                </c:pt>
                <c:pt idx="230">
                  <c:v>1778856.0643921474</c:v>
                </c:pt>
                <c:pt idx="231">
                  <c:v>1858898.7720656833</c:v>
                </c:pt>
                <c:pt idx="232">
                  <c:v>1945910.1490553131</c:v>
                </c:pt>
                <c:pt idx="233">
                  <c:v>2041220.328859638</c:v>
                </c:pt>
                <c:pt idx="234">
                  <c:v>2146580.8445174643</c:v>
                </c:pt>
                <c:pt idx="235">
                  <c:v>2264363.8801738475</c:v>
                </c:pt>
                <c:pt idx="236">
                  <c:v>2397895.2727983701</c:v>
                </c:pt>
                <c:pt idx="237">
                  <c:v>2552045.952625629</c:v>
                </c:pt>
                <c:pt idx="238">
                  <c:v>2734367.5094195832</c:v>
                </c:pt>
                <c:pt idx="239">
                  <c:v>2957511.0607337928</c:v>
                </c:pt>
                <c:pt idx="240">
                  <c:v>3245193.1331855739</c:v>
                </c:pt>
                <c:pt idx="241">
                  <c:v>3650658.2412937386</c:v>
                </c:pt>
                <c:pt idx="242">
                  <c:v>4343805.4218536839</c:v>
                </c:pt>
                <c:pt idx="243">
                  <c:v>13072.081567352776</c:v>
                </c:pt>
                <c:pt idx="244">
                  <c:v>26317.308317373419</c:v>
                </c:pt>
                <c:pt idx="245">
                  <c:v>39740.328649514107</c:v>
                </c:pt>
                <c:pt idx="246">
                  <c:v>53345.980705292735</c:v>
                </c:pt>
                <c:pt idx="247">
                  <c:v>67139.302837628566</c:v>
                </c:pt>
                <c:pt idx="248">
                  <c:v>81125.544812368462</c:v>
                </c:pt>
                <c:pt idx="249">
                  <c:v>95310.1798043249</c:v>
                </c:pt>
                <c:pt idx="250">
                  <c:v>109698.91725642451</c:v>
                </c:pt>
                <c:pt idx="251">
                  <c:v>124297.71667757719</c:v>
                </c:pt>
                <c:pt idx="252">
                  <c:v>139112.80246271784</c:v>
                </c:pt>
                <c:pt idx="253">
                  <c:v>154150.67982725822</c:v>
                </c:pt>
                <c:pt idx="254">
                  <c:v>169418.1519580468</c:v>
                </c:pt>
                <c:pt idx="255">
                  <c:v>184922.33849401193</c:v>
                </c:pt>
                <c:pt idx="256">
                  <c:v>200670.69546215126</c:v>
                </c:pt>
                <c:pt idx="257">
                  <c:v>216671.03680859224</c:v>
                </c:pt>
                <c:pt idx="258">
                  <c:v>232931.5576803727</c:v>
                </c:pt>
                <c:pt idx="259">
                  <c:v>249460.85963158312</c:v>
                </c:pt>
                <c:pt idx="260">
                  <c:v>266267.97794796439</c:v>
                </c:pt>
                <c:pt idx="261">
                  <c:v>283362.41130726447</c:v>
                </c:pt>
                <c:pt idx="262">
                  <c:v>300754.15401913371</c:v>
                </c:pt>
                <c:pt idx="263">
                  <c:v>318453.73111853458</c:v>
                </c:pt>
                <c:pt idx="264">
                  <c:v>336472.23662121291</c:v>
                </c:pt>
                <c:pt idx="265">
                  <c:v>354821.37528940948</c:v>
                </c:pt>
                <c:pt idx="266">
                  <c:v>373513.50830156199</c:v>
                </c:pt>
                <c:pt idx="267">
                  <c:v>392561.70327225648</c:v>
                </c:pt>
                <c:pt idx="268">
                  <c:v>411979.78912935808</c:v>
                </c:pt>
                <c:pt idx="269">
                  <c:v>431782.41642553778</c:v>
                </c:pt>
                <c:pt idx="270">
                  <c:v>451985.12374305731</c:v>
                </c:pt>
                <c:pt idx="271">
                  <c:v>472604.41094579292</c:v>
                </c:pt>
                <c:pt idx="272">
                  <c:v>493657.82014362531</c:v>
                </c:pt>
                <c:pt idx="273">
                  <c:v>515164.02536458895</c:v>
                </c:pt>
                <c:pt idx="274">
                  <c:v>537142.93208336423</c:v>
                </c:pt>
                <c:pt idx="275">
                  <c:v>559615.78793542285</c:v>
                </c:pt>
                <c:pt idx="276">
                  <c:v>582605.30616012134</c:v>
                </c:pt>
                <c:pt idx="277">
                  <c:v>606135.80357031559</c:v>
                </c:pt>
                <c:pt idx="278">
                  <c:v>630233.35514937597</c:v>
                </c:pt>
                <c:pt idx="279">
                  <c:v>654925.96773974772</c:v>
                </c:pt>
                <c:pt idx="280">
                  <c:v>680243.77572403732</c:v>
                </c:pt>
                <c:pt idx="281">
                  <c:v>706219.26212729805</c:v>
                </c:pt>
                <c:pt idx="282">
                  <c:v>732887.50920945941</c:v>
                </c:pt>
                <c:pt idx="283">
                  <c:v>760286.48339757381</c:v>
                </c:pt>
                <c:pt idx="284">
                  <c:v>788457.36036427005</c:v>
                </c:pt>
                <c:pt idx="285">
                  <c:v>817444.89723752241</c:v>
                </c:pt>
                <c:pt idx="286">
                  <c:v>847297.86038720363</c:v>
                </c:pt>
                <c:pt idx="287">
                  <c:v>878069.51905395731</c:v>
                </c:pt>
                <c:pt idx="288">
                  <c:v>909818.21736853756</c:v>
                </c:pt>
                <c:pt idx="289">
                  <c:v>942608.0401915285</c:v>
                </c:pt>
                <c:pt idx="290">
                  <c:v>976509.59186720976</c:v>
                </c:pt>
                <c:pt idx="291">
                  <c:v>1011600.9116784799</c:v>
                </c:pt>
                <c:pt idx="292">
                  <c:v>1047968.5558493548</c:v>
                </c:pt>
                <c:pt idx="293">
                  <c:v>1085708.8838322018</c:v>
                </c:pt>
                <c:pt idx="294">
                  <c:v>1124929.5969854831</c:v>
                </c:pt>
                <c:pt idx="295">
                  <c:v>1165751.5915057382</c:v>
                </c:pt>
                <c:pt idx="296">
                  <c:v>1208311.2059245342</c:v>
                </c:pt>
                <c:pt idx="297">
                  <c:v>1252762.968495368</c:v>
                </c:pt>
                <c:pt idx="298">
                  <c:v>1299282.984130261</c:v>
                </c:pt>
                <c:pt idx="299">
                  <c:v>1348073.1482996931</c:v>
                </c:pt>
                <c:pt idx="300">
                  <c:v>1399366.4426872435</c:v>
                </c:pt>
                <c:pt idx="301">
                  <c:v>1453433.6639575195</c:v>
                </c:pt>
                <c:pt idx="302">
                  <c:v>1510592.0777974681</c:v>
                </c:pt>
                <c:pt idx="303">
                  <c:v>1571216.6996139027</c:v>
                </c:pt>
                <c:pt idx="304">
                  <c:v>1635755.2207514741</c:v>
                </c:pt>
                <c:pt idx="305">
                  <c:v>1704748.0922384255</c:v>
                </c:pt>
                <c:pt idx="306">
                  <c:v>1778856.0643921474</c:v>
                </c:pt>
                <c:pt idx="307">
                  <c:v>1858898.7720656833</c:v>
                </c:pt>
                <c:pt idx="308">
                  <c:v>1945910.1490553131</c:v>
                </c:pt>
                <c:pt idx="309">
                  <c:v>2041220.328859638</c:v>
                </c:pt>
                <c:pt idx="310">
                  <c:v>2146580.8445174643</c:v>
                </c:pt>
                <c:pt idx="311">
                  <c:v>2264363.8801738475</c:v>
                </c:pt>
                <c:pt idx="312">
                  <c:v>2397895.2727983701</c:v>
                </c:pt>
                <c:pt idx="313">
                  <c:v>2552045.952625629</c:v>
                </c:pt>
                <c:pt idx="314">
                  <c:v>2734367.5094195832</c:v>
                </c:pt>
                <c:pt idx="315">
                  <c:v>2957511.0607337928</c:v>
                </c:pt>
                <c:pt idx="316">
                  <c:v>3245193.1331855739</c:v>
                </c:pt>
                <c:pt idx="317">
                  <c:v>3650658.2412937386</c:v>
                </c:pt>
                <c:pt idx="318">
                  <c:v>4343805.4218536839</c:v>
                </c:pt>
                <c:pt idx="319">
                  <c:v>8888.9474172460395</c:v>
                </c:pt>
                <c:pt idx="320">
                  <c:v>17857.61740000646</c:v>
                </c:pt>
                <c:pt idx="321">
                  <c:v>26907.452919924384</c:v>
                </c:pt>
                <c:pt idx="322">
                  <c:v>36039.936483196929</c:v>
                </c:pt>
                <c:pt idx="323">
                  <c:v>45256.591588120828</c:v>
                </c:pt>
                <c:pt idx="324">
                  <c:v>54558.984250434369</c:v>
                </c:pt>
                <c:pt idx="325">
                  <c:v>63948.724600273417</c:v>
                </c:pt>
                <c:pt idx="326">
                  <c:v>73427.468554817198</c:v>
                </c:pt>
                <c:pt idx="327">
                  <c:v>82996.919570967919</c:v>
                </c:pt>
                <c:pt idx="328">
                  <c:v>92658.830482704841</c:v>
                </c:pt>
                <c:pt idx="329">
                  <c:v>102415.00542806953</c:v>
                </c:pt>
                <c:pt idx="330">
                  <c:v>112267.30187108106</c:v>
                </c:pt>
                <c:pt idx="331">
                  <c:v>122217.63272424915</c:v>
                </c:pt>
                <c:pt idx="332">
                  <c:v>132267.96857775061</c:v>
                </c:pt>
                <c:pt idx="333">
                  <c:v>142420.34004176862</c:v>
                </c:pt>
                <c:pt idx="334">
                  <c:v>152676.84020895776</c:v>
                </c:pt>
                <c:pt idx="335">
                  <c:v>163039.62724450437</c:v>
                </c:pt>
                <c:pt idx="336">
                  <c:v>173510.92711179977</c:v>
                </c:pt>
                <c:pt idx="337">
                  <c:v>184093.03644233671</c:v>
                </c:pt>
                <c:pt idx="338">
                  <c:v>194788.32555908471</c:v>
                </c:pt>
                <c:pt idx="339">
                  <c:v>205599.24166330034</c:v>
                </c:pt>
                <c:pt idx="340">
                  <c:v>216528.31219549049</c:v>
                </c:pt>
                <c:pt idx="341">
                  <c:v>227578.14838207551</c:v>
                </c:pt>
                <c:pt idx="342">
                  <c:v>238751.44898020074</c:v>
                </c:pt>
                <c:pt idx="343">
                  <c:v>250051.00423413413</c:v>
                </c:pt>
                <c:pt idx="344">
                  <c:v>261479.70005775691</c:v>
                </c:pt>
                <c:pt idx="345">
                  <c:v>273040.52245883289</c:v>
                </c:pt>
                <c:pt idx="346">
                  <c:v>284736.56222202408</c:v>
                </c:pt>
                <c:pt idx="347">
                  <c:v>296571.0198690269</c:v>
                </c:pt>
                <c:pt idx="348">
                  <c:v>308547.21091574262</c:v>
                </c:pt>
                <c:pt idx="349">
                  <c:v>320668.5714480874</c:v>
                </c:pt>
                <c:pt idx="350">
                  <c:v>332938.66403990181</c:v>
                </c:pt>
                <c:pt idx="351">
                  <c:v>345361.18403845897</c:v>
                </c:pt>
                <c:pt idx="352">
                  <c:v>357939.96624531911</c:v>
                </c:pt>
                <c:pt idx="353">
                  <c:v>370678.99202274892</c:v>
                </c:pt>
                <c:pt idx="354">
                  <c:v>383582.39685865684</c:v>
                </c:pt>
                <c:pt idx="355">
                  <c:v>396654.47842600959</c:v>
                </c:pt>
                <c:pt idx="356">
                  <c:v>409899.70517603029</c:v>
                </c:pt>
                <c:pt idx="357">
                  <c:v>423322.72550817078</c:v>
                </c:pt>
                <c:pt idx="358">
                  <c:v>436928.37756394944</c:v>
                </c:pt>
                <c:pt idx="359">
                  <c:v>450721.6996962853</c:v>
                </c:pt>
                <c:pt idx="360">
                  <c:v>464707.94167102524</c:v>
                </c:pt>
                <c:pt idx="361">
                  <c:v>478892.57666298148</c:v>
                </c:pt>
                <c:pt idx="362">
                  <c:v>493281.3141150811</c:v>
                </c:pt>
                <c:pt idx="363">
                  <c:v>507880.11353623378</c:v>
                </c:pt>
                <c:pt idx="364">
                  <c:v>522695.19932137447</c:v>
                </c:pt>
                <c:pt idx="365">
                  <c:v>537733.076685915</c:v>
                </c:pt>
                <c:pt idx="366">
                  <c:v>553000.54881670349</c:v>
                </c:pt>
                <c:pt idx="367">
                  <c:v>568504.73535266879</c:v>
                </c:pt>
                <c:pt idx="368">
                  <c:v>584253.09232080798</c:v>
                </c:pt>
                <c:pt idx="369">
                  <c:v>600253.43366724905</c:v>
                </c:pt>
                <c:pt idx="370">
                  <c:v>616513.95453902951</c:v>
                </c:pt>
                <c:pt idx="371">
                  <c:v>633043.25649023999</c:v>
                </c:pt>
                <c:pt idx="372">
                  <c:v>649850.37480662123</c:v>
                </c:pt>
                <c:pt idx="373">
                  <c:v>666944.80816592125</c:v>
                </c:pt>
                <c:pt idx="374">
                  <c:v>684336.55087779043</c:v>
                </c:pt>
                <c:pt idx="375">
                  <c:v>702036.12797719147</c:v>
                </c:pt>
                <c:pt idx="376">
                  <c:v>720054.63347986969</c:v>
                </c:pt>
                <c:pt idx="377">
                  <c:v>738403.77214806632</c:v>
                </c:pt>
                <c:pt idx="378">
                  <c:v>757095.90516021894</c:v>
                </c:pt>
                <c:pt idx="379">
                  <c:v>776144.10013091308</c:v>
                </c:pt>
                <c:pt idx="380">
                  <c:v>795562.1859880148</c:v>
                </c:pt>
                <c:pt idx="381">
                  <c:v>815364.81328419445</c:v>
                </c:pt>
                <c:pt idx="382">
                  <c:v>835567.52060171391</c:v>
                </c:pt>
                <c:pt idx="383">
                  <c:v>856186.80780444969</c:v>
                </c:pt>
                <c:pt idx="384">
                  <c:v>877240.21700228204</c:v>
                </c:pt>
                <c:pt idx="385">
                  <c:v>898746.42222324573</c:v>
                </c:pt>
                <c:pt idx="386">
                  <c:v>920725.32894202101</c:v>
                </c:pt>
                <c:pt idx="387">
                  <c:v>943198.18479407928</c:v>
                </c:pt>
                <c:pt idx="388">
                  <c:v>966187.70301877812</c:v>
                </c:pt>
                <c:pt idx="389">
                  <c:v>989718.20042897225</c:v>
                </c:pt>
                <c:pt idx="390">
                  <c:v>1013815.7520080326</c:v>
                </c:pt>
                <c:pt idx="391">
                  <c:v>1038508.3645984044</c:v>
                </c:pt>
                <c:pt idx="392">
                  <c:v>1063826.1725826943</c:v>
                </c:pt>
                <c:pt idx="393">
                  <c:v>1089801.6589859549</c:v>
                </c:pt>
                <c:pt idx="394">
                  <c:v>1116469.9060681162</c:v>
                </c:pt>
                <c:pt idx="395">
                  <c:v>1143868.8802562305</c:v>
                </c:pt>
                <c:pt idx="396">
                  <c:v>1172039.7572229269</c:v>
                </c:pt>
                <c:pt idx="397">
                  <c:v>1201027.2940961791</c:v>
                </c:pt>
                <c:pt idx="398">
                  <c:v>1230880.2572458605</c:v>
                </c:pt>
                <c:pt idx="399">
                  <c:v>1261651.9159126142</c:v>
                </c:pt>
                <c:pt idx="400">
                  <c:v>1293400.6142271943</c:v>
                </c:pt>
                <c:pt idx="401">
                  <c:v>1326190.4370501854</c:v>
                </c:pt>
                <c:pt idx="402">
                  <c:v>1360091.9887258667</c:v>
                </c:pt>
                <c:pt idx="403">
                  <c:v>1395183.3085371363</c:v>
                </c:pt>
                <c:pt idx="404">
                  <c:v>1431550.9527080113</c:v>
                </c:pt>
                <c:pt idx="405">
                  <c:v>1469291.2806908586</c:v>
                </c:pt>
                <c:pt idx="406">
                  <c:v>1508511.9938441399</c:v>
                </c:pt>
                <c:pt idx="407">
                  <c:v>1549333.9883643952</c:v>
                </c:pt>
                <c:pt idx="408">
                  <c:v>1591893.602783191</c:v>
                </c:pt>
                <c:pt idx="409">
                  <c:v>1636345.365354025</c:v>
                </c:pt>
                <c:pt idx="410">
                  <c:v>1682865.3809889178</c:v>
                </c:pt>
                <c:pt idx="411">
                  <c:v>1731655.5451583494</c:v>
                </c:pt>
                <c:pt idx="412">
                  <c:v>1782948.8395459</c:v>
                </c:pt>
                <c:pt idx="413">
                  <c:v>1837016.0608161758</c:v>
                </c:pt>
                <c:pt idx="414">
                  <c:v>1894174.4746561246</c:v>
                </c:pt>
                <c:pt idx="415">
                  <c:v>1954799.0964725595</c:v>
                </c:pt>
                <c:pt idx="416">
                  <c:v>2019337.6176101309</c:v>
                </c:pt>
                <c:pt idx="417">
                  <c:v>2088330.4890970825</c:v>
                </c:pt>
                <c:pt idx="418">
                  <c:v>2162438.4612508044</c:v>
                </c:pt>
                <c:pt idx="419">
                  <c:v>2242481.1689243396</c:v>
                </c:pt>
                <c:pt idx="420">
                  <c:v>2329492.5459139696</c:v>
                </c:pt>
                <c:pt idx="421">
                  <c:v>2424802.7257182947</c:v>
                </c:pt>
                <c:pt idx="422">
                  <c:v>2530163.2413761211</c:v>
                </c:pt>
                <c:pt idx="423">
                  <c:v>2647946.2770325048</c:v>
                </c:pt>
                <c:pt idx="424">
                  <c:v>2781477.6696570273</c:v>
                </c:pt>
                <c:pt idx="425">
                  <c:v>2935628.3494842863</c:v>
                </c:pt>
                <c:pt idx="426">
                  <c:v>3117949.9062782414</c:v>
                </c:pt>
                <c:pt idx="427">
                  <c:v>3341093.4575924482</c:v>
                </c:pt>
                <c:pt idx="428">
                  <c:v>3628775.5300442297</c:v>
                </c:pt>
                <c:pt idx="429">
                  <c:v>4034240.638152394</c:v>
                </c:pt>
                <c:pt idx="430">
                  <c:v>4727387.8187123388</c:v>
                </c:pt>
                <c:pt idx="431">
                  <c:v>9756.1749453646862</c:v>
                </c:pt>
                <c:pt idx="432">
                  <c:v>19608.471388376314</c:v>
                </c:pt>
                <c:pt idx="433">
                  <c:v>29558.802241544392</c:v>
                </c:pt>
                <c:pt idx="434">
                  <c:v>39609.138095045826</c:v>
                </c:pt>
                <c:pt idx="435">
                  <c:v>49761.50955906383</c:v>
                </c:pt>
                <c:pt idx="436">
                  <c:v>60018.009726252923</c:v>
                </c:pt>
                <c:pt idx="437">
                  <c:v>70380.796761799502</c:v>
                </c:pt>
                <c:pt idx="438">
                  <c:v>80852.0966290949</c:v>
                </c:pt>
                <c:pt idx="439">
                  <c:v>91434.205959631843</c:v>
                </c:pt>
                <c:pt idx="440">
                  <c:v>102129.4950763798</c:v>
                </c:pt>
                <c:pt idx="441">
                  <c:v>112940.41118059542</c:v>
                </c:pt>
                <c:pt idx="442">
                  <c:v>123869.48171278567</c:v>
                </c:pt>
                <c:pt idx="443">
                  <c:v>134919.31789937065</c:v>
                </c:pt>
                <c:pt idx="444">
                  <c:v>146092.61849749586</c:v>
                </c:pt>
                <c:pt idx="445">
                  <c:v>157392.17375142922</c:v>
                </c:pt>
                <c:pt idx="446">
                  <c:v>168820.86957505197</c:v>
                </c:pt>
                <c:pt idx="447">
                  <c:v>180381.69197612809</c:v>
                </c:pt>
                <c:pt idx="448">
                  <c:v>192077.73173931937</c:v>
                </c:pt>
                <c:pt idx="449">
                  <c:v>203912.18938632219</c:v>
                </c:pt>
                <c:pt idx="450">
                  <c:v>215888.38043303788</c:v>
                </c:pt>
                <c:pt idx="451">
                  <c:v>228009.74096538269</c:v>
                </c:pt>
                <c:pt idx="452">
                  <c:v>240279.83355719704</c:v>
                </c:pt>
                <c:pt idx="453">
                  <c:v>252702.35355575418</c:v>
                </c:pt>
                <c:pt idx="454">
                  <c:v>265281.13576261431</c:v>
                </c:pt>
                <c:pt idx="455">
                  <c:v>278020.16154004406</c:v>
                </c:pt>
                <c:pt idx="456">
                  <c:v>290923.56637595192</c:v>
                </c:pt>
                <c:pt idx="457">
                  <c:v>303995.64794330468</c:v>
                </c:pt>
                <c:pt idx="458">
                  <c:v>317240.87469332531</c:v>
                </c:pt>
                <c:pt idx="459">
                  <c:v>330663.89502546604</c:v>
                </c:pt>
                <c:pt idx="460">
                  <c:v>344269.54708124464</c:v>
                </c:pt>
                <c:pt idx="461">
                  <c:v>358062.86921358044</c:v>
                </c:pt>
                <c:pt idx="462">
                  <c:v>372049.11118832033</c:v>
                </c:pt>
                <c:pt idx="463">
                  <c:v>386233.74618027691</c:v>
                </c:pt>
                <c:pt idx="464">
                  <c:v>400622.48363237653</c:v>
                </c:pt>
                <c:pt idx="465">
                  <c:v>415221.28305352922</c:v>
                </c:pt>
                <c:pt idx="466">
                  <c:v>430036.36883866985</c:v>
                </c:pt>
                <c:pt idx="467">
                  <c:v>445074.24620321038</c:v>
                </c:pt>
                <c:pt idx="468">
                  <c:v>460341.71833399875</c:v>
                </c:pt>
                <c:pt idx="469">
                  <c:v>475845.904869964</c:v>
                </c:pt>
                <c:pt idx="470">
                  <c:v>491594.26183810318</c:v>
                </c:pt>
                <c:pt idx="471">
                  <c:v>507594.60318454431</c:v>
                </c:pt>
                <c:pt idx="472">
                  <c:v>523855.12405632465</c:v>
                </c:pt>
                <c:pt idx="473">
                  <c:v>540384.42600753519</c:v>
                </c:pt>
                <c:pt idx="474">
                  <c:v>557191.54432391643</c:v>
                </c:pt>
                <c:pt idx="475">
                  <c:v>574285.97768321645</c:v>
                </c:pt>
                <c:pt idx="476">
                  <c:v>591677.72039508575</c:v>
                </c:pt>
                <c:pt idx="477">
                  <c:v>609377.29749448656</c:v>
                </c:pt>
                <c:pt idx="478">
                  <c:v>627395.80299716489</c:v>
                </c:pt>
                <c:pt idx="479">
                  <c:v>645744.94166536152</c:v>
                </c:pt>
                <c:pt idx="480">
                  <c:v>664437.07467751391</c:v>
                </c:pt>
                <c:pt idx="481">
                  <c:v>683485.26964820852</c:v>
                </c:pt>
                <c:pt idx="482">
                  <c:v>702903.35550531</c:v>
                </c:pt>
                <c:pt idx="483">
                  <c:v>722705.98280148976</c:v>
                </c:pt>
                <c:pt idx="484">
                  <c:v>742908.69011900923</c:v>
                </c:pt>
                <c:pt idx="485">
                  <c:v>763527.9773217449</c:v>
                </c:pt>
                <c:pt idx="486">
                  <c:v>784581.38651957712</c:v>
                </c:pt>
                <c:pt idx="487">
                  <c:v>806087.59174054069</c:v>
                </c:pt>
                <c:pt idx="488">
                  <c:v>828066.49845931598</c:v>
                </c:pt>
                <c:pt idx="489">
                  <c:v>850539.3543113746</c:v>
                </c:pt>
                <c:pt idx="490">
                  <c:v>873528.87253607332</c:v>
                </c:pt>
                <c:pt idx="491">
                  <c:v>897059.36994626734</c:v>
                </c:pt>
                <c:pt idx="492">
                  <c:v>921156.92152532784</c:v>
                </c:pt>
                <c:pt idx="493">
                  <c:v>945849.53411569947</c:v>
                </c:pt>
                <c:pt idx="494">
                  <c:v>971167.3420999893</c:v>
                </c:pt>
                <c:pt idx="495">
                  <c:v>997142.82850325014</c:v>
                </c:pt>
                <c:pt idx="496">
                  <c:v>1023811.0755854115</c:v>
                </c:pt>
                <c:pt idx="497">
                  <c:v>1051210.0497735259</c:v>
                </c:pt>
                <c:pt idx="498">
                  <c:v>1079380.9267402221</c:v>
                </c:pt>
                <c:pt idx="499">
                  <c:v>1108368.4636134745</c:v>
                </c:pt>
                <c:pt idx="500">
                  <c:v>1138221.4267631557</c:v>
                </c:pt>
                <c:pt idx="501">
                  <c:v>1168993.0854299094</c:v>
                </c:pt>
                <c:pt idx="502">
                  <c:v>1200741.7837444895</c:v>
                </c:pt>
                <c:pt idx="503">
                  <c:v>1233531.6065674804</c:v>
                </c:pt>
                <c:pt idx="504">
                  <c:v>1267433.1582431619</c:v>
                </c:pt>
                <c:pt idx="505">
                  <c:v>1302524.478054432</c:v>
                </c:pt>
                <c:pt idx="506">
                  <c:v>1338892.1222253067</c:v>
                </c:pt>
                <c:pt idx="507">
                  <c:v>1376632.4502081538</c:v>
                </c:pt>
                <c:pt idx="508">
                  <c:v>1415853.1633614351</c:v>
                </c:pt>
                <c:pt idx="509">
                  <c:v>1456675.1578816902</c:v>
                </c:pt>
                <c:pt idx="510">
                  <c:v>1499234.772300486</c:v>
                </c:pt>
                <c:pt idx="511">
                  <c:v>1543686.5348713198</c:v>
                </c:pt>
                <c:pt idx="512">
                  <c:v>1590206.5505062127</c:v>
                </c:pt>
                <c:pt idx="513">
                  <c:v>1638996.7146756446</c:v>
                </c:pt>
                <c:pt idx="514">
                  <c:v>1690290.0090631952</c:v>
                </c:pt>
                <c:pt idx="515">
                  <c:v>1744357.230333471</c:v>
                </c:pt>
                <c:pt idx="516">
                  <c:v>1801515.6441734196</c:v>
                </c:pt>
                <c:pt idx="517">
                  <c:v>1862140.2659898545</c:v>
                </c:pt>
                <c:pt idx="518">
                  <c:v>1926678.7871274254</c:v>
                </c:pt>
                <c:pt idx="519">
                  <c:v>1995671.6586143768</c:v>
                </c:pt>
                <c:pt idx="520">
                  <c:v>2069779.6307680989</c:v>
                </c:pt>
                <c:pt idx="521">
                  <c:v>2149822.3384416359</c:v>
                </c:pt>
                <c:pt idx="522">
                  <c:v>2236833.7154312655</c:v>
                </c:pt>
                <c:pt idx="523">
                  <c:v>2332143.8952355906</c:v>
                </c:pt>
                <c:pt idx="524">
                  <c:v>2437504.410893417</c:v>
                </c:pt>
                <c:pt idx="525">
                  <c:v>2555287.4465498002</c:v>
                </c:pt>
                <c:pt idx="526">
                  <c:v>2688818.8391743228</c:v>
                </c:pt>
                <c:pt idx="527">
                  <c:v>2842969.5190015817</c:v>
                </c:pt>
                <c:pt idx="528">
                  <c:v>3025291.0757955359</c:v>
                </c:pt>
                <c:pt idx="529">
                  <c:v>3248434.6271097455</c:v>
                </c:pt>
                <c:pt idx="530">
                  <c:v>3536116.699561527</c:v>
                </c:pt>
                <c:pt idx="531">
                  <c:v>3941581.8076696913</c:v>
                </c:pt>
                <c:pt idx="532">
                  <c:v>4634728.9882296361</c:v>
                </c:pt>
                <c:pt idx="533">
                  <c:v>10929.070532190317</c:v>
                </c:pt>
                <c:pt idx="534">
                  <c:v>21978.90671877523</c:v>
                </c:pt>
                <c:pt idx="535">
                  <c:v>33152.207316900509</c:v>
                </c:pt>
                <c:pt idx="536">
                  <c:v>44451.762570833809</c:v>
                </c:pt>
                <c:pt idx="537">
                  <c:v>55880.458394456618</c:v>
                </c:pt>
                <c:pt idx="538">
                  <c:v>67441.280795532541</c:v>
                </c:pt>
                <c:pt idx="539">
                  <c:v>79137.320558723863</c:v>
                </c:pt>
                <c:pt idx="540">
                  <c:v>90971.77820572663</c:v>
                </c:pt>
                <c:pt idx="541">
                  <c:v>102947.96925244237</c:v>
                </c:pt>
                <c:pt idx="542">
                  <c:v>115069.32978478725</c:v>
                </c:pt>
                <c:pt idx="543">
                  <c:v>127339.42237660152</c:v>
                </c:pt>
                <c:pt idx="544">
                  <c:v>139761.94237515875</c:v>
                </c:pt>
                <c:pt idx="545">
                  <c:v>152340.7245820188</c:v>
                </c:pt>
                <c:pt idx="546">
                  <c:v>165079.75035944858</c:v>
                </c:pt>
                <c:pt idx="547">
                  <c:v>177983.15519535655</c:v>
                </c:pt>
                <c:pt idx="548">
                  <c:v>191055.23676270922</c:v>
                </c:pt>
                <c:pt idx="549">
                  <c:v>204300.4635127298</c:v>
                </c:pt>
                <c:pt idx="550">
                  <c:v>217723.48384487053</c:v>
                </c:pt>
                <c:pt idx="551">
                  <c:v>231329.13590064921</c:v>
                </c:pt>
                <c:pt idx="552">
                  <c:v>245122.45803298499</c:v>
                </c:pt>
                <c:pt idx="553">
                  <c:v>259108.70000772492</c:v>
                </c:pt>
                <c:pt idx="554">
                  <c:v>273293.33499968128</c:v>
                </c:pt>
                <c:pt idx="555">
                  <c:v>287682.0724517809</c:v>
                </c:pt>
                <c:pt idx="556">
                  <c:v>302280.8718729337</c:v>
                </c:pt>
                <c:pt idx="557">
                  <c:v>317095.95765807427</c:v>
                </c:pt>
                <c:pt idx="558">
                  <c:v>332133.83502261469</c:v>
                </c:pt>
                <c:pt idx="559">
                  <c:v>347401.30715340318</c:v>
                </c:pt>
                <c:pt idx="560">
                  <c:v>362905.49368936848</c:v>
                </c:pt>
                <c:pt idx="561">
                  <c:v>378653.85065750772</c:v>
                </c:pt>
                <c:pt idx="562">
                  <c:v>394654.19200394879</c:v>
                </c:pt>
                <c:pt idx="563">
                  <c:v>410914.71287572896</c:v>
                </c:pt>
                <c:pt idx="564">
                  <c:v>427444.01482693962</c:v>
                </c:pt>
                <c:pt idx="565">
                  <c:v>444251.13314332097</c:v>
                </c:pt>
                <c:pt idx="566">
                  <c:v>461345.56650262093</c:v>
                </c:pt>
                <c:pt idx="567">
                  <c:v>478737.30921449023</c:v>
                </c:pt>
                <c:pt idx="568">
                  <c:v>496436.88631389104</c:v>
                </c:pt>
                <c:pt idx="569">
                  <c:v>514455.39181656943</c:v>
                </c:pt>
                <c:pt idx="570">
                  <c:v>532804.53048476612</c:v>
                </c:pt>
                <c:pt idx="571">
                  <c:v>551496.66349691851</c:v>
                </c:pt>
                <c:pt idx="572">
                  <c:v>570544.85846761288</c:v>
                </c:pt>
                <c:pt idx="573">
                  <c:v>589962.9443247146</c:v>
                </c:pt>
                <c:pt idx="574">
                  <c:v>609765.57162089436</c:v>
                </c:pt>
                <c:pt idx="575">
                  <c:v>629968.27893841395</c:v>
                </c:pt>
                <c:pt idx="576">
                  <c:v>650587.56614114949</c:v>
                </c:pt>
                <c:pt idx="577">
                  <c:v>671640.9753389816</c:v>
                </c:pt>
                <c:pt idx="578">
                  <c:v>693147.18055994529</c:v>
                </c:pt>
                <c:pt idx="579">
                  <c:v>715126.08727872069</c:v>
                </c:pt>
                <c:pt idx="580">
                  <c:v>737598.9431307792</c:v>
                </c:pt>
                <c:pt idx="581">
                  <c:v>760588.46135547804</c:v>
                </c:pt>
                <c:pt idx="582">
                  <c:v>784118.95876567194</c:v>
                </c:pt>
                <c:pt idx="583">
                  <c:v>808216.51034473255</c:v>
                </c:pt>
                <c:pt idx="584">
                  <c:v>832909.12293510395</c:v>
                </c:pt>
                <c:pt idx="585">
                  <c:v>858226.93091939401</c:v>
                </c:pt>
                <c:pt idx="586">
                  <c:v>884202.41732265474</c:v>
                </c:pt>
                <c:pt idx="587">
                  <c:v>910870.66440481588</c:v>
                </c:pt>
                <c:pt idx="588">
                  <c:v>938269.63859293051</c:v>
                </c:pt>
                <c:pt idx="589">
                  <c:v>966440.51555962651</c:v>
                </c:pt>
                <c:pt idx="590">
                  <c:v>995428.05243287911</c:v>
                </c:pt>
                <c:pt idx="591">
                  <c:v>1025281.0155825601</c:v>
                </c:pt>
                <c:pt idx="592">
                  <c:v>1056052.6742493138</c:v>
                </c:pt>
                <c:pt idx="593">
                  <c:v>1087801.3725638941</c:v>
                </c:pt>
                <c:pt idx="594">
                  <c:v>1120591.195386885</c:v>
                </c:pt>
                <c:pt idx="595">
                  <c:v>1154492.7470625665</c:v>
                </c:pt>
                <c:pt idx="596">
                  <c:v>1189584.0668738363</c:v>
                </c:pt>
                <c:pt idx="597">
                  <c:v>1225951.7110447113</c:v>
                </c:pt>
                <c:pt idx="598">
                  <c:v>1263692.0390275582</c:v>
                </c:pt>
                <c:pt idx="599">
                  <c:v>1302912.7521808397</c:v>
                </c:pt>
                <c:pt idx="600">
                  <c:v>1343734.7467010946</c:v>
                </c:pt>
                <c:pt idx="601">
                  <c:v>1386294.3611198906</c:v>
                </c:pt>
                <c:pt idx="602">
                  <c:v>1430746.1236907246</c:v>
                </c:pt>
                <c:pt idx="603">
                  <c:v>1477266.1393256173</c:v>
                </c:pt>
                <c:pt idx="604">
                  <c:v>1526056.3034950495</c:v>
                </c:pt>
                <c:pt idx="605">
                  <c:v>1577349.5978825998</c:v>
                </c:pt>
                <c:pt idx="606">
                  <c:v>1631416.8191528758</c:v>
                </c:pt>
                <c:pt idx="607">
                  <c:v>1688575.2329928242</c:v>
                </c:pt>
                <c:pt idx="608">
                  <c:v>1749199.8548092593</c:v>
                </c:pt>
                <c:pt idx="609">
                  <c:v>1813738.3759468307</c:v>
                </c:pt>
                <c:pt idx="610">
                  <c:v>1882731.2474337816</c:v>
                </c:pt>
                <c:pt idx="611">
                  <c:v>1956839.2195875039</c:v>
                </c:pt>
                <c:pt idx="612">
                  <c:v>2036881.9272610398</c:v>
                </c:pt>
                <c:pt idx="613">
                  <c:v>2123893.3042506697</c:v>
                </c:pt>
                <c:pt idx="614">
                  <c:v>2219203.4840549943</c:v>
                </c:pt>
                <c:pt idx="615">
                  <c:v>2324563.9997128211</c:v>
                </c:pt>
                <c:pt idx="616">
                  <c:v>2442347.0353692039</c:v>
                </c:pt>
                <c:pt idx="617">
                  <c:v>2575878.4279937269</c:v>
                </c:pt>
                <c:pt idx="618">
                  <c:v>2730029.1078209863</c:v>
                </c:pt>
                <c:pt idx="619">
                  <c:v>2912350.6646149396</c:v>
                </c:pt>
                <c:pt idx="620">
                  <c:v>3135494.2159291506</c:v>
                </c:pt>
                <c:pt idx="621">
                  <c:v>3423176.2883809297</c:v>
                </c:pt>
                <c:pt idx="622">
                  <c:v>3828641.3964890959</c:v>
                </c:pt>
                <c:pt idx="623">
                  <c:v>4521788.5770490365</c:v>
                </c:pt>
                <c:pt idx="624">
                  <c:v>9132.4835632724753</c:v>
                </c:pt>
                <c:pt idx="625">
                  <c:v>18349.138668196541</c:v>
                </c:pt>
                <c:pt idx="626">
                  <c:v>27651.53133051001</c:v>
                </c:pt>
                <c:pt idx="627">
                  <c:v>37041.271680349098</c:v>
                </c:pt>
                <c:pt idx="628">
                  <c:v>46520.015634892821</c:v>
                </c:pt>
                <c:pt idx="629">
                  <c:v>56089.466651043585</c:v>
                </c:pt>
                <c:pt idx="630">
                  <c:v>65751.377562780428</c:v>
                </c:pt>
                <c:pt idx="631">
                  <c:v>75507.552508145178</c:v>
                </c:pt>
                <c:pt idx="632">
                  <c:v>85359.84895115676</c:v>
                </c:pt>
                <c:pt idx="633">
                  <c:v>95310.1798043249</c:v>
                </c:pt>
                <c:pt idx="634">
                  <c:v>105360.51565782628</c:v>
                </c:pt>
                <c:pt idx="635">
                  <c:v>115512.88712184435</c:v>
                </c:pt>
                <c:pt idx="636">
                  <c:v>125769.3872890334</c:v>
                </c:pt>
                <c:pt idx="637">
                  <c:v>136132.17432457992</c:v>
                </c:pt>
                <c:pt idx="638">
                  <c:v>146603.4741918754</c:v>
                </c:pt>
                <c:pt idx="639">
                  <c:v>157185.5835224124</c:v>
                </c:pt>
                <c:pt idx="640">
                  <c:v>167880.87263916031</c:v>
                </c:pt>
                <c:pt idx="641">
                  <c:v>178691.78874337586</c:v>
                </c:pt>
                <c:pt idx="642">
                  <c:v>189620.85927556618</c:v>
                </c:pt>
                <c:pt idx="643">
                  <c:v>200670.69546215126</c:v>
                </c:pt>
                <c:pt idx="644">
                  <c:v>211843.9960602764</c:v>
                </c:pt>
                <c:pt idx="645">
                  <c:v>223143.55131420973</c:v>
                </c:pt>
                <c:pt idx="646">
                  <c:v>234572.24713783254</c:v>
                </c:pt>
                <c:pt idx="647">
                  <c:v>246133.06953890846</c:v>
                </c:pt>
                <c:pt idx="648">
                  <c:v>257829.10930209979</c:v>
                </c:pt>
                <c:pt idx="649">
                  <c:v>269663.56694910262</c:v>
                </c:pt>
                <c:pt idx="650">
                  <c:v>281639.75799581839</c:v>
                </c:pt>
                <c:pt idx="651">
                  <c:v>293761.11852816306</c:v>
                </c:pt>
                <c:pt idx="652">
                  <c:v>306031.21111997752</c:v>
                </c:pt>
                <c:pt idx="653">
                  <c:v>318453.73111853458</c:v>
                </c:pt>
                <c:pt idx="654">
                  <c:v>331032.51332539466</c:v>
                </c:pt>
                <c:pt idx="655">
                  <c:v>343771.53910282452</c:v>
                </c:pt>
                <c:pt idx="656">
                  <c:v>356674.94393873244</c:v>
                </c:pt>
                <c:pt idx="657">
                  <c:v>369747.02550608513</c:v>
                </c:pt>
                <c:pt idx="658">
                  <c:v>382992.25225610577</c:v>
                </c:pt>
                <c:pt idx="659">
                  <c:v>396415.2725882465</c:v>
                </c:pt>
                <c:pt idx="660">
                  <c:v>410020.92464402522</c:v>
                </c:pt>
                <c:pt idx="661">
                  <c:v>423814.24677636096</c:v>
                </c:pt>
                <c:pt idx="662">
                  <c:v>437800.48875110073</c:v>
                </c:pt>
                <c:pt idx="663">
                  <c:v>451985.12374305731</c:v>
                </c:pt>
                <c:pt idx="664">
                  <c:v>466373.86119515699</c:v>
                </c:pt>
                <c:pt idx="665">
                  <c:v>480972.66061630956</c:v>
                </c:pt>
                <c:pt idx="666">
                  <c:v>495787.74640145013</c:v>
                </c:pt>
                <c:pt idx="667">
                  <c:v>510825.62376599072</c:v>
                </c:pt>
                <c:pt idx="668">
                  <c:v>526093.09589677921</c:v>
                </c:pt>
                <c:pt idx="669">
                  <c:v>541597.2824327444</c:v>
                </c:pt>
                <c:pt idx="670">
                  <c:v>557345.63940088358</c:v>
                </c:pt>
                <c:pt idx="671">
                  <c:v>573345.98074732465</c:v>
                </c:pt>
                <c:pt idx="672">
                  <c:v>589606.50161910499</c:v>
                </c:pt>
                <c:pt idx="673">
                  <c:v>606135.80357031559</c:v>
                </c:pt>
                <c:pt idx="674">
                  <c:v>622942.92188669683</c:v>
                </c:pt>
                <c:pt idx="675">
                  <c:v>640037.35524599685</c:v>
                </c:pt>
                <c:pt idx="676">
                  <c:v>657429.09795786615</c:v>
                </c:pt>
                <c:pt idx="677">
                  <c:v>675128.67505726719</c:v>
                </c:pt>
                <c:pt idx="678">
                  <c:v>693147.18055994529</c:v>
                </c:pt>
                <c:pt idx="679">
                  <c:v>711496.3192281418</c:v>
                </c:pt>
                <c:pt idx="680">
                  <c:v>730188.45224029443</c:v>
                </c:pt>
                <c:pt idx="681">
                  <c:v>749236.6472109888</c:v>
                </c:pt>
                <c:pt idx="682">
                  <c:v>768654.73306809051</c:v>
                </c:pt>
                <c:pt idx="683">
                  <c:v>788457.36036427005</c:v>
                </c:pt>
                <c:pt idx="684">
                  <c:v>808660.06768178975</c:v>
                </c:pt>
                <c:pt idx="685">
                  <c:v>829279.35488452518</c:v>
                </c:pt>
                <c:pt idx="686">
                  <c:v>850332.76408235775</c:v>
                </c:pt>
                <c:pt idx="687">
                  <c:v>871838.96930332121</c:v>
                </c:pt>
                <c:pt idx="688">
                  <c:v>893817.87602209649</c:v>
                </c:pt>
                <c:pt idx="689">
                  <c:v>916290.731874155</c:v>
                </c:pt>
                <c:pt idx="690">
                  <c:v>939280.25009885384</c:v>
                </c:pt>
                <c:pt idx="691">
                  <c:v>962810.74750904785</c:v>
                </c:pt>
                <c:pt idx="692">
                  <c:v>986908.29908810859</c:v>
                </c:pt>
                <c:pt idx="693">
                  <c:v>1011600.9116784799</c:v>
                </c:pt>
                <c:pt idx="694">
                  <c:v>1036918.7196627699</c:v>
                </c:pt>
                <c:pt idx="695">
                  <c:v>1062894.2060660305</c:v>
                </c:pt>
                <c:pt idx="696">
                  <c:v>1089562.453148192</c:v>
                </c:pt>
                <c:pt idx="697">
                  <c:v>1116961.4273363063</c:v>
                </c:pt>
                <c:pt idx="698">
                  <c:v>1145132.3043030025</c:v>
                </c:pt>
                <c:pt idx="699">
                  <c:v>1174119.8411762549</c:v>
                </c:pt>
                <c:pt idx="700">
                  <c:v>1203972.8043259359</c:v>
                </c:pt>
                <c:pt idx="701">
                  <c:v>1234744.4629926898</c:v>
                </c:pt>
                <c:pt idx="702">
                  <c:v>1266493.1613072699</c:v>
                </c:pt>
                <c:pt idx="703">
                  <c:v>1299282.984130261</c:v>
                </c:pt>
                <c:pt idx="704">
                  <c:v>1333184.535805942</c:v>
                </c:pt>
                <c:pt idx="705">
                  <c:v>1368275.8556172124</c:v>
                </c:pt>
                <c:pt idx="706">
                  <c:v>1404643.4997880871</c:v>
                </c:pt>
                <c:pt idx="707">
                  <c:v>1442383.8277709342</c:v>
                </c:pt>
                <c:pt idx="708">
                  <c:v>1481604.5409242155</c:v>
                </c:pt>
                <c:pt idx="709">
                  <c:v>1522426.5354444708</c:v>
                </c:pt>
                <c:pt idx="710">
                  <c:v>1564986.1498632666</c:v>
                </c:pt>
                <c:pt idx="711">
                  <c:v>1609437.9124341006</c:v>
                </c:pt>
                <c:pt idx="712">
                  <c:v>1655957.9280689931</c:v>
                </c:pt>
                <c:pt idx="713">
                  <c:v>1704748.0922384255</c:v>
                </c:pt>
                <c:pt idx="714">
                  <c:v>1756041.3866259758</c:v>
                </c:pt>
                <c:pt idx="715">
                  <c:v>1810108.6078962511</c:v>
                </c:pt>
                <c:pt idx="716">
                  <c:v>1867267.0217362002</c:v>
                </c:pt>
                <c:pt idx="717">
                  <c:v>1927891.6435526349</c:v>
                </c:pt>
                <c:pt idx="718">
                  <c:v>1992430.1646902063</c:v>
                </c:pt>
                <c:pt idx="719">
                  <c:v>2061423.0361771574</c:v>
                </c:pt>
                <c:pt idx="720">
                  <c:v>2135531.0083308797</c:v>
                </c:pt>
                <c:pt idx="721">
                  <c:v>2215573.7160044159</c:v>
                </c:pt>
                <c:pt idx="722">
                  <c:v>2302585.0929940459</c:v>
                </c:pt>
                <c:pt idx="723">
                  <c:v>2397895.2727983701</c:v>
                </c:pt>
                <c:pt idx="724">
                  <c:v>2503255.7884561969</c:v>
                </c:pt>
                <c:pt idx="725">
                  <c:v>2621038.8241125802</c:v>
                </c:pt>
                <c:pt idx="726">
                  <c:v>2754570.2167371036</c:v>
                </c:pt>
                <c:pt idx="727">
                  <c:v>2908720.8965643607</c:v>
                </c:pt>
                <c:pt idx="728">
                  <c:v>3091042.4533583173</c:v>
                </c:pt>
                <c:pt idx="729">
                  <c:v>3314186.0046725255</c:v>
                </c:pt>
                <c:pt idx="730">
                  <c:v>3601868.0771243083</c:v>
                </c:pt>
                <c:pt idx="731">
                  <c:v>4007333.1852324703</c:v>
                </c:pt>
                <c:pt idx="732">
                  <c:v>4700480.3657924226</c:v>
                </c:pt>
                <c:pt idx="733">
                  <c:v>10929.070532190317</c:v>
                </c:pt>
                <c:pt idx="734">
                  <c:v>21978.90671877523</c:v>
                </c:pt>
                <c:pt idx="735">
                  <c:v>33152.207316900509</c:v>
                </c:pt>
                <c:pt idx="736">
                  <c:v>44451.762570833809</c:v>
                </c:pt>
                <c:pt idx="737">
                  <c:v>55880.458394456618</c:v>
                </c:pt>
                <c:pt idx="738">
                  <c:v>67441.280795532541</c:v>
                </c:pt>
                <c:pt idx="739">
                  <c:v>79137.320558723863</c:v>
                </c:pt>
                <c:pt idx="740">
                  <c:v>90971.77820572663</c:v>
                </c:pt>
                <c:pt idx="741">
                  <c:v>102947.96925244237</c:v>
                </c:pt>
                <c:pt idx="742">
                  <c:v>115069.32978478725</c:v>
                </c:pt>
                <c:pt idx="743">
                  <c:v>127339.42237660152</c:v>
                </c:pt>
                <c:pt idx="744">
                  <c:v>139761.94237515875</c:v>
                </c:pt>
                <c:pt idx="745">
                  <c:v>152340.7245820188</c:v>
                </c:pt>
                <c:pt idx="746">
                  <c:v>165079.75035944858</c:v>
                </c:pt>
                <c:pt idx="747">
                  <c:v>177983.15519535655</c:v>
                </c:pt>
                <c:pt idx="748">
                  <c:v>191055.23676270922</c:v>
                </c:pt>
                <c:pt idx="749">
                  <c:v>204300.4635127298</c:v>
                </c:pt>
                <c:pt idx="750">
                  <c:v>217723.48384487053</c:v>
                </c:pt>
                <c:pt idx="751">
                  <c:v>231329.13590064921</c:v>
                </c:pt>
                <c:pt idx="752">
                  <c:v>245122.45803298499</c:v>
                </c:pt>
                <c:pt idx="753">
                  <c:v>259108.70000772492</c:v>
                </c:pt>
                <c:pt idx="754">
                  <c:v>273293.33499968128</c:v>
                </c:pt>
                <c:pt idx="755">
                  <c:v>287682.0724517809</c:v>
                </c:pt>
                <c:pt idx="756">
                  <c:v>302280.8718729337</c:v>
                </c:pt>
                <c:pt idx="757">
                  <c:v>317095.95765807427</c:v>
                </c:pt>
                <c:pt idx="758">
                  <c:v>332133.83502261469</c:v>
                </c:pt>
                <c:pt idx="759">
                  <c:v>347401.30715340318</c:v>
                </c:pt>
                <c:pt idx="760">
                  <c:v>362905.49368936848</c:v>
                </c:pt>
                <c:pt idx="761">
                  <c:v>378653.85065750772</c:v>
                </c:pt>
                <c:pt idx="762">
                  <c:v>394654.19200394879</c:v>
                </c:pt>
                <c:pt idx="763">
                  <c:v>410914.71287572896</c:v>
                </c:pt>
                <c:pt idx="764">
                  <c:v>427444.01482693962</c:v>
                </c:pt>
                <c:pt idx="765">
                  <c:v>444251.13314332097</c:v>
                </c:pt>
                <c:pt idx="766">
                  <c:v>461345.56650262093</c:v>
                </c:pt>
                <c:pt idx="767">
                  <c:v>478737.30921449023</c:v>
                </c:pt>
                <c:pt idx="768">
                  <c:v>496436.88631389104</c:v>
                </c:pt>
                <c:pt idx="769">
                  <c:v>514455.39181656943</c:v>
                </c:pt>
                <c:pt idx="770">
                  <c:v>532804.53048476612</c:v>
                </c:pt>
                <c:pt idx="771">
                  <c:v>551496.66349691851</c:v>
                </c:pt>
                <c:pt idx="772">
                  <c:v>570544.85846761288</c:v>
                </c:pt>
                <c:pt idx="773">
                  <c:v>589962.9443247146</c:v>
                </c:pt>
                <c:pt idx="774">
                  <c:v>609765.57162089436</c:v>
                </c:pt>
                <c:pt idx="775">
                  <c:v>629968.27893841395</c:v>
                </c:pt>
                <c:pt idx="776">
                  <c:v>650587.56614114949</c:v>
                </c:pt>
                <c:pt idx="777">
                  <c:v>671640.9753389816</c:v>
                </c:pt>
                <c:pt idx="778">
                  <c:v>693147.18055994529</c:v>
                </c:pt>
                <c:pt idx="779">
                  <c:v>715126.08727872069</c:v>
                </c:pt>
                <c:pt idx="780">
                  <c:v>737598.9431307792</c:v>
                </c:pt>
                <c:pt idx="781">
                  <c:v>760588.46135547804</c:v>
                </c:pt>
                <c:pt idx="782">
                  <c:v>784118.95876567194</c:v>
                </c:pt>
                <c:pt idx="783">
                  <c:v>808216.51034473255</c:v>
                </c:pt>
                <c:pt idx="784">
                  <c:v>832909.12293510395</c:v>
                </c:pt>
                <c:pt idx="785">
                  <c:v>858226.93091939401</c:v>
                </c:pt>
                <c:pt idx="786">
                  <c:v>884202.41732265474</c:v>
                </c:pt>
                <c:pt idx="787">
                  <c:v>910870.66440481588</c:v>
                </c:pt>
                <c:pt idx="788">
                  <c:v>938269.63859293051</c:v>
                </c:pt>
                <c:pt idx="789">
                  <c:v>966440.51555962651</c:v>
                </c:pt>
                <c:pt idx="790">
                  <c:v>995428.05243287911</c:v>
                </c:pt>
                <c:pt idx="791">
                  <c:v>1025281.0155825601</c:v>
                </c:pt>
                <c:pt idx="792">
                  <c:v>1056052.6742493138</c:v>
                </c:pt>
                <c:pt idx="793">
                  <c:v>1087801.3725638941</c:v>
                </c:pt>
                <c:pt idx="794">
                  <c:v>1120591.195386885</c:v>
                </c:pt>
                <c:pt idx="795">
                  <c:v>1154492.7470625665</c:v>
                </c:pt>
                <c:pt idx="796">
                  <c:v>1189584.0668738363</c:v>
                </c:pt>
                <c:pt idx="797">
                  <c:v>1225951.7110447113</c:v>
                </c:pt>
                <c:pt idx="798">
                  <c:v>1263692.0390275582</c:v>
                </c:pt>
                <c:pt idx="799">
                  <c:v>1302912.7521808397</c:v>
                </c:pt>
                <c:pt idx="800">
                  <c:v>1343734.7467010946</c:v>
                </c:pt>
                <c:pt idx="801">
                  <c:v>1386294.3611198906</c:v>
                </c:pt>
                <c:pt idx="802">
                  <c:v>1430746.1236907246</c:v>
                </c:pt>
                <c:pt idx="803">
                  <c:v>1477266.1393256173</c:v>
                </c:pt>
                <c:pt idx="804">
                  <c:v>1526056.3034950495</c:v>
                </c:pt>
                <c:pt idx="805">
                  <c:v>1577349.5978825998</c:v>
                </c:pt>
                <c:pt idx="806">
                  <c:v>1631416.8191528758</c:v>
                </c:pt>
                <c:pt idx="807">
                  <c:v>1688575.2329928242</c:v>
                </c:pt>
                <c:pt idx="808">
                  <c:v>1749199.8548092593</c:v>
                </c:pt>
                <c:pt idx="809">
                  <c:v>1813738.3759468307</c:v>
                </c:pt>
                <c:pt idx="810">
                  <c:v>1882731.2474337816</c:v>
                </c:pt>
                <c:pt idx="811">
                  <c:v>1956839.2195875039</c:v>
                </c:pt>
                <c:pt idx="812">
                  <c:v>2036881.9272610398</c:v>
                </c:pt>
                <c:pt idx="813">
                  <c:v>2123893.3042506697</c:v>
                </c:pt>
                <c:pt idx="814">
                  <c:v>2219203.4840549943</c:v>
                </c:pt>
                <c:pt idx="815">
                  <c:v>2324563.9997128211</c:v>
                </c:pt>
                <c:pt idx="816">
                  <c:v>2442347.0353692039</c:v>
                </c:pt>
                <c:pt idx="817">
                  <c:v>2575878.4279937269</c:v>
                </c:pt>
                <c:pt idx="818">
                  <c:v>2730029.1078209863</c:v>
                </c:pt>
                <c:pt idx="819">
                  <c:v>2912350.6646149396</c:v>
                </c:pt>
                <c:pt idx="820">
                  <c:v>3135494.2159291506</c:v>
                </c:pt>
                <c:pt idx="821">
                  <c:v>3423176.2883809297</c:v>
                </c:pt>
                <c:pt idx="822">
                  <c:v>3828641.3964890959</c:v>
                </c:pt>
                <c:pt idx="823">
                  <c:v>4521788.5770490365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blanks!$BX$1</c:f>
              <c:strCache>
                <c:ptCount val="1"/>
                <c:pt idx="0">
                  <c:v>fitted 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blanks!$BT$2:$BT$825</c:f>
              <c:numCache>
                <c:formatCode>General</c:formatCode>
                <c:ptCount val="824"/>
                <c:pt idx="0">
                  <c:v>-16.670000000000002</c:v>
                </c:pt>
                <c:pt idx="1">
                  <c:v>-22.81</c:v>
                </c:pt>
                <c:pt idx="2">
                  <c:v>-23.38</c:v>
                </c:pt>
                <c:pt idx="3">
                  <c:v>-24.25</c:v>
                </c:pt>
                <c:pt idx="4">
                  <c:v>-24.55</c:v>
                </c:pt>
                <c:pt idx="5">
                  <c:v>-24.58</c:v>
                </c:pt>
                <c:pt idx="6">
                  <c:v>-24.94</c:v>
                </c:pt>
                <c:pt idx="7">
                  <c:v>-25.22</c:v>
                </c:pt>
                <c:pt idx="8">
                  <c:v>-25.75</c:v>
                </c:pt>
                <c:pt idx="9">
                  <c:v>-26.06</c:v>
                </c:pt>
                <c:pt idx="10">
                  <c:v>-26.4</c:v>
                </c:pt>
                <c:pt idx="11">
                  <c:v>-26.7</c:v>
                </c:pt>
                <c:pt idx="12">
                  <c:v>-26.77</c:v>
                </c:pt>
                <c:pt idx="13">
                  <c:v>-26.84</c:v>
                </c:pt>
                <c:pt idx="14">
                  <c:v>-27.02</c:v>
                </c:pt>
                <c:pt idx="15">
                  <c:v>-27.14</c:v>
                </c:pt>
                <c:pt idx="16">
                  <c:v>-27.19</c:v>
                </c:pt>
                <c:pt idx="17">
                  <c:v>-27.19</c:v>
                </c:pt>
                <c:pt idx="18">
                  <c:v>-27.32</c:v>
                </c:pt>
                <c:pt idx="19">
                  <c:v>-27.41</c:v>
                </c:pt>
                <c:pt idx="20">
                  <c:v>-27.59</c:v>
                </c:pt>
                <c:pt idx="21">
                  <c:v>-27.66</c:v>
                </c:pt>
                <c:pt idx="22">
                  <c:v>-27.68</c:v>
                </c:pt>
                <c:pt idx="23">
                  <c:v>-27.72</c:v>
                </c:pt>
                <c:pt idx="24">
                  <c:v>-27.88</c:v>
                </c:pt>
                <c:pt idx="25">
                  <c:v>-27.95</c:v>
                </c:pt>
                <c:pt idx="26">
                  <c:v>-27.98</c:v>
                </c:pt>
                <c:pt idx="27">
                  <c:v>-28</c:v>
                </c:pt>
                <c:pt idx="28">
                  <c:v>-28.1</c:v>
                </c:pt>
                <c:pt idx="29">
                  <c:v>-28.29</c:v>
                </c:pt>
                <c:pt idx="30">
                  <c:v>-28.53</c:v>
                </c:pt>
                <c:pt idx="31">
                  <c:v>-28.58</c:v>
                </c:pt>
                <c:pt idx="32">
                  <c:v>-28.66</c:v>
                </c:pt>
                <c:pt idx="33">
                  <c:v>-28.71</c:v>
                </c:pt>
                <c:pt idx="34">
                  <c:v>-28.77</c:v>
                </c:pt>
                <c:pt idx="35">
                  <c:v>-28.84</c:v>
                </c:pt>
                <c:pt idx="36">
                  <c:v>-28.86</c:v>
                </c:pt>
                <c:pt idx="37">
                  <c:v>-28.99</c:v>
                </c:pt>
                <c:pt idx="38">
                  <c:v>-29.01</c:v>
                </c:pt>
                <c:pt idx="39">
                  <c:v>-29.1</c:v>
                </c:pt>
                <c:pt idx="40">
                  <c:v>-29.29</c:v>
                </c:pt>
                <c:pt idx="41">
                  <c:v>-29.32</c:v>
                </c:pt>
                <c:pt idx="42">
                  <c:v>-29.48</c:v>
                </c:pt>
                <c:pt idx="43">
                  <c:v>-29.57</c:v>
                </c:pt>
                <c:pt idx="44">
                  <c:v>-29.59</c:v>
                </c:pt>
                <c:pt idx="45">
                  <c:v>-29.62</c:v>
                </c:pt>
                <c:pt idx="46">
                  <c:v>-29.76</c:v>
                </c:pt>
                <c:pt idx="47">
                  <c:v>-29.78</c:v>
                </c:pt>
                <c:pt idx="48">
                  <c:v>-29.9</c:v>
                </c:pt>
                <c:pt idx="49">
                  <c:v>-30.04</c:v>
                </c:pt>
                <c:pt idx="50">
                  <c:v>-30.04</c:v>
                </c:pt>
                <c:pt idx="51">
                  <c:v>-30.11</c:v>
                </c:pt>
                <c:pt idx="52">
                  <c:v>-30.12</c:v>
                </c:pt>
                <c:pt idx="53">
                  <c:v>-30.31</c:v>
                </c:pt>
                <c:pt idx="54">
                  <c:v>-30.43</c:v>
                </c:pt>
                <c:pt idx="55">
                  <c:v>-30.46</c:v>
                </c:pt>
                <c:pt idx="56">
                  <c:v>-30.57</c:v>
                </c:pt>
                <c:pt idx="57">
                  <c:v>-30.62</c:v>
                </c:pt>
                <c:pt idx="58">
                  <c:v>-30.72</c:v>
                </c:pt>
                <c:pt idx="59">
                  <c:v>-30.72</c:v>
                </c:pt>
                <c:pt idx="60">
                  <c:v>-30.8</c:v>
                </c:pt>
                <c:pt idx="61">
                  <c:v>-30.81</c:v>
                </c:pt>
                <c:pt idx="62">
                  <c:v>-30.81</c:v>
                </c:pt>
                <c:pt idx="63">
                  <c:v>-30.84</c:v>
                </c:pt>
                <c:pt idx="64">
                  <c:v>-31.07</c:v>
                </c:pt>
                <c:pt idx="65">
                  <c:v>-31.07</c:v>
                </c:pt>
                <c:pt idx="66">
                  <c:v>-31.17</c:v>
                </c:pt>
                <c:pt idx="67">
                  <c:v>-31.23</c:v>
                </c:pt>
                <c:pt idx="68">
                  <c:v>-31.25</c:v>
                </c:pt>
                <c:pt idx="69">
                  <c:v>-31.28</c:v>
                </c:pt>
                <c:pt idx="70">
                  <c:v>-31.35</c:v>
                </c:pt>
                <c:pt idx="71">
                  <c:v>-31.46</c:v>
                </c:pt>
                <c:pt idx="72">
                  <c:v>-31.62</c:v>
                </c:pt>
                <c:pt idx="73">
                  <c:v>-31.72</c:v>
                </c:pt>
                <c:pt idx="74">
                  <c:v>-32.159999999999997</c:v>
                </c:pt>
                <c:pt idx="75">
                  <c:v>-32.43</c:v>
                </c:pt>
                <c:pt idx="76">
                  <c:v>-32.619999999999997</c:v>
                </c:pt>
                <c:pt idx="77">
                  <c:v>-32.79</c:v>
                </c:pt>
                <c:pt idx="78">
                  <c:v>-33.14</c:v>
                </c:pt>
                <c:pt idx="79">
                  <c:v>-33.25</c:v>
                </c:pt>
                <c:pt idx="80">
                  <c:v>-15.11</c:v>
                </c:pt>
                <c:pt idx="81">
                  <c:v>-16.23</c:v>
                </c:pt>
                <c:pt idx="82">
                  <c:v>-20.079999999999998</c:v>
                </c:pt>
                <c:pt idx="83">
                  <c:v>-21.65</c:v>
                </c:pt>
                <c:pt idx="84">
                  <c:v>-22.34</c:v>
                </c:pt>
                <c:pt idx="85">
                  <c:v>-22.46</c:v>
                </c:pt>
                <c:pt idx="86">
                  <c:v>-23.27</c:v>
                </c:pt>
                <c:pt idx="87">
                  <c:v>-24.2</c:v>
                </c:pt>
                <c:pt idx="88">
                  <c:v>-24.3</c:v>
                </c:pt>
                <c:pt idx="89">
                  <c:v>-24.31</c:v>
                </c:pt>
                <c:pt idx="90">
                  <c:v>-24.42</c:v>
                </c:pt>
                <c:pt idx="91">
                  <c:v>-25.64</c:v>
                </c:pt>
                <c:pt idx="92">
                  <c:v>-25.91</c:v>
                </c:pt>
                <c:pt idx="93">
                  <c:v>-26.11</c:v>
                </c:pt>
                <c:pt idx="94">
                  <c:v>-26.11</c:v>
                </c:pt>
                <c:pt idx="95">
                  <c:v>-26.16</c:v>
                </c:pt>
                <c:pt idx="96">
                  <c:v>-26.18</c:v>
                </c:pt>
                <c:pt idx="97">
                  <c:v>-26.55</c:v>
                </c:pt>
                <c:pt idx="98">
                  <c:v>-26.63</c:v>
                </c:pt>
                <c:pt idx="99">
                  <c:v>-26.99</c:v>
                </c:pt>
                <c:pt idx="100">
                  <c:v>-27.12</c:v>
                </c:pt>
                <c:pt idx="101">
                  <c:v>-27.29</c:v>
                </c:pt>
                <c:pt idx="102">
                  <c:v>-27.86</c:v>
                </c:pt>
                <c:pt idx="103">
                  <c:v>-27.88</c:v>
                </c:pt>
                <c:pt idx="104">
                  <c:v>-28.39</c:v>
                </c:pt>
                <c:pt idx="105">
                  <c:v>-28.42</c:v>
                </c:pt>
                <c:pt idx="106">
                  <c:v>-28.42</c:v>
                </c:pt>
                <c:pt idx="107">
                  <c:v>-28.49</c:v>
                </c:pt>
                <c:pt idx="108">
                  <c:v>-28.55</c:v>
                </c:pt>
                <c:pt idx="109">
                  <c:v>-28.63</c:v>
                </c:pt>
                <c:pt idx="110">
                  <c:v>-28.99</c:v>
                </c:pt>
                <c:pt idx="111">
                  <c:v>-29.01</c:v>
                </c:pt>
                <c:pt idx="112">
                  <c:v>-29.07</c:v>
                </c:pt>
                <c:pt idx="113">
                  <c:v>-29.15</c:v>
                </c:pt>
                <c:pt idx="114">
                  <c:v>-29.21</c:v>
                </c:pt>
                <c:pt idx="115">
                  <c:v>-29.33</c:v>
                </c:pt>
                <c:pt idx="116">
                  <c:v>-29.33</c:v>
                </c:pt>
                <c:pt idx="117">
                  <c:v>-29.42</c:v>
                </c:pt>
                <c:pt idx="118">
                  <c:v>-29.44</c:v>
                </c:pt>
                <c:pt idx="119">
                  <c:v>-29.52</c:v>
                </c:pt>
                <c:pt idx="120">
                  <c:v>-29.71</c:v>
                </c:pt>
                <c:pt idx="121">
                  <c:v>-29.71</c:v>
                </c:pt>
                <c:pt idx="122">
                  <c:v>-29.71</c:v>
                </c:pt>
                <c:pt idx="123">
                  <c:v>-29.89</c:v>
                </c:pt>
                <c:pt idx="124">
                  <c:v>-30.07</c:v>
                </c:pt>
                <c:pt idx="125">
                  <c:v>-30.19</c:v>
                </c:pt>
                <c:pt idx="126">
                  <c:v>-30.24</c:v>
                </c:pt>
                <c:pt idx="127">
                  <c:v>-30.29</c:v>
                </c:pt>
                <c:pt idx="128">
                  <c:v>-30.32</c:v>
                </c:pt>
                <c:pt idx="129">
                  <c:v>-30.45</c:v>
                </c:pt>
                <c:pt idx="130">
                  <c:v>-30.47</c:v>
                </c:pt>
                <c:pt idx="131">
                  <c:v>-30.47</c:v>
                </c:pt>
                <c:pt idx="132">
                  <c:v>-30.54</c:v>
                </c:pt>
                <c:pt idx="133">
                  <c:v>-30.71</c:v>
                </c:pt>
                <c:pt idx="134">
                  <c:v>-30.73</c:v>
                </c:pt>
                <c:pt idx="135">
                  <c:v>-30.85</c:v>
                </c:pt>
                <c:pt idx="136">
                  <c:v>-31.03</c:v>
                </c:pt>
                <c:pt idx="137">
                  <c:v>-31.04</c:v>
                </c:pt>
                <c:pt idx="138">
                  <c:v>-31.26</c:v>
                </c:pt>
                <c:pt idx="139">
                  <c:v>-31.79</c:v>
                </c:pt>
                <c:pt idx="140">
                  <c:v>-31.81</c:v>
                </c:pt>
                <c:pt idx="141">
                  <c:v>-31.93</c:v>
                </c:pt>
                <c:pt idx="142">
                  <c:v>-31.95</c:v>
                </c:pt>
                <c:pt idx="143">
                  <c:v>-31.99</c:v>
                </c:pt>
                <c:pt idx="144">
                  <c:v>-32.020000000000003</c:v>
                </c:pt>
                <c:pt idx="145">
                  <c:v>-32.17</c:v>
                </c:pt>
                <c:pt idx="146">
                  <c:v>-32.29</c:v>
                </c:pt>
                <c:pt idx="147">
                  <c:v>-32.35</c:v>
                </c:pt>
                <c:pt idx="148">
                  <c:v>-32.54</c:v>
                </c:pt>
                <c:pt idx="149">
                  <c:v>-32.67</c:v>
                </c:pt>
                <c:pt idx="150">
                  <c:v>-32.67</c:v>
                </c:pt>
                <c:pt idx="151">
                  <c:v>-32.67</c:v>
                </c:pt>
                <c:pt idx="152">
                  <c:v>-32.69</c:v>
                </c:pt>
                <c:pt idx="153">
                  <c:v>-32.729999999999997</c:v>
                </c:pt>
                <c:pt idx="154">
                  <c:v>-32.770000000000003</c:v>
                </c:pt>
                <c:pt idx="155">
                  <c:v>-32.79</c:v>
                </c:pt>
                <c:pt idx="156">
                  <c:v>-32.81</c:v>
                </c:pt>
                <c:pt idx="157">
                  <c:v>-32.83</c:v>
                </c:pt>
                <c:pt idx="158">
                  <c:v>-32.880000000000003</c:v>
                </c:pt>
                <c:pt idx="159">
                  <c:v>-33.01</c:v>
                </c:pt>
                <c:pt idx="160">
                  <c:v>-33.01</c:v>
                </c:pt>
                <c:pt idx="161">
                  <c:v>-33.119999999999997</c:v>
                </c:pt>
                <c:pt idx="162">
                  <c:v>-33.24</c:v>
                </c:pt>
                <c:pt idx="163">
                  <c:v>-33.4</c:v>
                </c:pt>
                <c:pt idx="164">
                  <c:v>-33.56</c:v>
                </c:pt>
                <c:pt idx="165">
                  <c:v>-33.78</c:v>
                </c:pt>
                <c:pt idx="166">
                  <c:v>-33.92</c:v>
                </c:pt>
                <c:pt idx="167">
                  <c:v>-16.440000000000001</c:v>
                </c:pt>
                <c:pt idx="168">
                  <c:v>-20.14</c:v>
                </c:pt>
                <c:pt idx="169">
                  <c:v>-20.75</c:v>
                </c:pt>
                <c:pt idx="170">
                  <c:v>-21.29</c:v>
                </c:pt>
                <c:pt idx="171">
                  <c:v>-23.57</c:v>
                </c:pt>
                <c:pt idx="172">
                  <c:v>-24.48</c:v>
                </c:pt>
                <c:pt idx="173">
                  <c:v>-24.88</c:v>
                </c:pt>
                <c:pt idx="174">
                  <c:v>-25.04</c:v>
                </c:pt>
                <c:pt idx="175">
                  <c:v>-25.58</c:v>
                </c:pt>
                <c:pt idx="176">
                  <c:v>-25.81</c:v>
                </c:pt>
                <c:pt idx="177">
                  <c:v>-25.81</c:v>
                </c:pt>
                <c:pt idx="178">
                  <c:v>-25.9</c:v>
                </c:pt>
                <c:pt idx="179">
                  <c:v>-26.33</c:v>
                </c:pt>
                <c:pt idx="180">
                  <c:v>-26.35</c:v>
                </c:pt>
                <c:pt idx="181">
                  <c:v>-26.86</c:v>
                </c:pt>
                <c:pt idx="182">
                  <c:v>-26.89</c:v>
                </c:pt>
                <c:pt idx="183">
                  <c:v>-26.95</c:v>
                </c:pt>
                <c:pt idx="184">
                  <c:v>-26.96</c:v>
                </c:pt>
                <c:pt idx="185">
                  <c:v>-27</c:v>
                </c:pt>
                <c:pt idx="186">
                  <c:v>-27.1</c:v>
                </c:pt>
                <c:pt idx="187">
                  <c:v>-27.96</c:v>
                </c:pt>
                <c:pt idx="188">
                  <c:v>-28.21</c:v>
                </c:pt>
                <c:pt idx="189">
                  <c:v>-28.27</c:v>
                </c:pt>
                <c:pt idx="190">
                  <c:v>-28.27</c:v>
                </c:pt>
                <c:pt idx="191">
                  <c:v>-28.6</c:v>
                </c:pt>
                <c:pt idx="192">
                  <c:v>-28.83</c:v>
                </c:pt>
                <c:pt idx="193">
                  <c:v>-29.01</c:v>
                </c:pt>
                <c:pt idx="194">
                  <c:v>-29.03</c:v>
                </c:pt>
                <c:pt idx="195">
                  <c:v>-29.11</c:v>
                </c:pt>
                <c:pt idx="196">
                  <c:v>-29.15</c:v>
                </c:pt>
                <c:pt idx="197">
                  <c:v>-29.35</c:v>
                </c:pt>
                <c:pt idx="198">
                  <c:v>-29.5</c:v>
                </c:pt>
                <c:pt idx="199">
                  <c:v>-29.57</c:v>
                </c:pt>
                <c:pt idx="200">
                  <c:v>-29.61</c:v>
                </c:pt>
                <c:pt idx="201">
                  <c:v>-29.61</c:v>
                </c:pt>
                <c:pt idx="202">
                  <c:v>-29.63</c:v>
                </c:pt>
                <c:pt idx="203">
                  <c:v>-29.64</c:v>
                </c:pt>
                <c:pt idx="204">
                  <c:v>-29.77</c:v>
                </c:pt>
                <c:pt idx="205">
                  <c:v>-29.8</c:v>
                </c:pt>
                <c:pt idx="206">
                  <c:v>-29.85</c:v>
                </c:pt>
                <c:pt idx="207">
                  <c:v>-29.9</c:v>
                </c:pt>
                <c:pt idx="208">
                  <c:v>-30.04</c:v>
                </c:pt>
                <c:pt idx="209">
                  <c:v>-30.18</c:v>
                </c:pt>
                <c:pt idx="210">
                  <c:v>-30.26</c:v>
                </c:pt>
                <c:pt idx="211">
                  <c:v>-30.26</c:v>
                </c:pt>
                <c:pt idx="212">
                  <c:v>-30.46</c:v>
                </c:pt>
                <c:pt idx="213">
                  <c:v>-30.46</c:v>
                </c:pt>
                <c:pt idx="214">
                  <c:v>-30.55</c:v>
                </c:pt>
                <c:pt idx="215">
                  <c:v>-30.59</c:v>
                </c:pt>
                <c:pt idx="216">
                  <c:v>-30.63</c:v>
                </c:pt>
                <c:pt idx="217">
                  <c:v>-30.74</c:v>
                </c:pt>
                <c:pt idx="218">
                  <c:v>-31</c:v>
                </c:pt>
                <c:pt idx="219">
                  <c:v>-31.01</c:v>
                </c:pt>
                <c:pt idx="220">
                  <c:v>-31.07</c:v>
                </c:pt>
                <c:pt idx="221">
                  <c:v>-31.07</c:v>
                </c:pt>
                <c:pt idx="222">
                  <c:v>-31.09</c:v>
                </c:pt>
                <c:pt idx="223">
                  <c:v>-31.62</c:v>
                </c:pt>
                <c:pt idx="224">
                  <c:v>-31.66</c:v>
                </c:pt>
                <c:pt idx="225">
                  <c:v>-31.72</c:v>
                </c:pt>
                <c:pt idx="226">
                  <c:v>-31.9</c:v>
                </c:pt>
                <c:pt idx="227">
                  <c:v>-32</c:v>
                </c:pt>
                <c:pt idx="228">
                  <c:v>-32.14</c:v>
                </c:pt>
                <c:pt idx="229">
                  <c:v>-32.159999999999997</c:v>
                </c:pt>
                <c:pt idx="230">
                  <c:v>-32.26</c:v>
                </c:pt>
                <c:pt idx="231">
                  <c:v>-32.26</c:v>
                </c:pt>
                <c:pt idx="232">
                  <c:v>-32.299999999999997</c:v>
                </c:pt>
                <c:pt idx="233">
                  <c:v>-32.369999999999997</c:v>
                </c:pt>
                <c:pt idx="234">
                  <c:v>-32.53</c:v>
                </c:pt>
                <c:pt idx="235">
                  <c:v>-32.61</c:v>
                </c:pt>
                <c:pt idx="236">
                  <c:v>-32.630000000000003</c:v>
                </c:pt>
                <c:pt idx="237">
                  <c:v>-32.76</c:v>
                </c:pt>
                <c:pt idx="238">
                  <c:v>-33</c:v>
                </c:pt>
                <c:pt idx="239">
                  <c:v>-33.020000000000003</c:v>
                </c:pt>
                <c:pt idx="240">
                  <c:v>-33.130000000000003</c:v>
                </c:pt>
                <c:pt idx="241">
                  <c:v>-33.39</c:v>
                </c:pt>
                <c:pt idx="242">
                  <c:v>-33.4</c:v>
                </c:pt>
                <c:pt idx="243">
                  <c:v>-17.5</c:v>
                </c:pt>
                <c:pt idx="244">
                  <c:v>-20.92</c:v>
                </c:pt>
                <c:pt idx="245">
                  <c:v>-21.21</c:v>
                </c:pt>
                <c:pt idx="246">
                  <c:v>-22.98</c:v>
                </c:pt>
                <c:pt idx="247">
                  <c:v>-23.66</c:v>
                </c:pt>
                <c:pt idx="248">
                  <c:v>-24.46</c:v>
                </c:pt>
                <c:pt idx="249">
                  <c:v>-26.07</c:v>
                </c:pt>
                <c:pt idx="250">
                  <c:v>-26.11</c:v>
                </c:pt>
                <c:pt idx="251">
                  <c:v>-26.57</c:v>
                </c:pt>
                <c:pt idx="252">
                  <c:v>-26.81</c:v>
                </c:pt>
                <c:pt idx="253">
                  <c:v>-26.9</c:v>
                </c:pt>
                <c:pt idx="254">
                  <c:v>-26.96</c:v>
                </c:pt>
                <c:pt idx="255">
                  <c:v>-26.96</c:v>
                </c:pt>
                <c:pt idx="256">
                  <c:v>-27.28</c:v>
                </c:pt>
                <c:pt idx="257">
                  <c:v>-27.36</c:v>
                </c:pt>
                <c:pt idx="258">
                  <c:v>-27.8</c:v>
                </c:pt>
                <c:pt idx="259">
                  <c:v>-27.95</c:v>
                </c:pt>
                <c:pt idx="260">
                  <c:v>-28.01</c:v>
                </c:pt>
                <c:pt idx="261">
                  <c:v>-28.34</c:v>
                </c:pt>
                <c:pt idx="262">
                  <c:v>-28.37</c:v>
                </c:pt>
                <c:pt idx="263">
                  <c:v>-28.37</c:v>
                </c:pt>
                <c:pt idx="264">
                  <c:v>-28.58</c:v>
                </c:pt>
                <c:pt idx="265">
                  <c:v>-28.62</c:v>
                </c:pt>
                <c:pt idx="266">
                  <c:v>-28.95</c:v>
                </c:pt>
                <c:pt idx="267">
                  <c:v>-29</c:v>
                </c:pt>
                <c:pt idx="268">
                  <c:v>-29.09</c:v>
                </c:pt>
                <c:pt idx="269">
                  <c:v>-29.13</c:v>
                </c:pt>
                <c:pt idx="270">
                  <c:v>-29.18</c:v>
                </c:pt>
                <c:pt idx="271">
                  <c:v>-29.31</c:v>
                </c:pt>
                <c:pt idx="272">
                  <c:v>-29.34</c:v>
                </c:pt>
                <c:pt idx="273">
                  <c:v>-29.41</c:v>
                </c:pt>
                <c:pt idx="274">
                  <c:v>-29.67</c:v>
                </c:pt>
                <c:pt idx="275">
                  <c:v>-29.86</c:v>
                </c:pt>
                <c:pt idx="276">
                  <c:v>-29.95</c:v>
                </c:pt>
                <c:pt idx="277">
                  <c:v>-30.09</c:v>
                </c:pt>
                <c:pt idx="278">
                  <c:v>-30.23</c:v>
                </c:pt>
                <c:pt idx="279">
                  <c:v>-30.47</c:v>
                </c:pt>
                <c:pt idx="280">
                  <c:v>-30.54</c:v>
                </c:pt>
                <c:pt idx="281">
                  <c:v>-30.68</c:v>
                </c:pt>
                <c:pt idx="282">
                  <c:v>-30.73</c:v>
                </c:pt>
                <c:pt idx="283">
                  <c:v>-30.74</c:v>
                </c:pt>
                <c:pt idx="284">
                  <c:v>-30.88</c:v>
                </c:pt>
                <c:pt idx="285">
                  <c:v>-30.94</c:v>
                </c:pt>
                <c:pt idx="286">
                  <c:v>-30.96</c:v>
                </c:pt>
                <c:pt idx="287">
                  <c:v>-31.02</c:v>
                </c:pt>
                <c:pt idx="288">
                  <c:v>-31.05</c:v>
                </c:pt>
                <c:pt idx="289">
                  <c:v>-31.21</c:v>
                </c:pt>
                <c:pt idx="290">
                  <c:v>-31.21</c:v>
                </c:pt>
                <c:pt idx="291">
                  <c:v>-31.28</c:v>
                </c:pt>
                <c:pt idx="292">
                  <c:v>-31.37</c:v>
                </c:pt>
                <c:pt idx="293">
                  <c:v>-31.39</c:v>
                </c:pt>
                <c:pt idx="294">
                  <c:v>-31.55</c:v>
                </c:pt>
                <c:pt idx="295">
                  <c:v>-31.67</c:v>
                </c:pt>
                <c:pt idx="296">
                  <c:v>-31.67</c:v>
                </c:pt>
                <c:pt idx="297">
                  <c:v>-31.85</c:v>
                </c:pt>
                <c:pt idx="298">
                  <c:v>-31.95</c:v>
                </c:pt>
                <c:pt idx="299">
                  <c:v>-31.95</c:v>
                </c:pt>
                <c:pt idx="300">
                  <c:v>-31.95</c:v>
                </c:pt>
                <c:pt idx="301">
                  <c:v>-32.159999999999997</c:v>
                </c:pt>
                <c:pt idx="302">
                  <c:v>-32.25</c:v>
                </c:pt>
                <c:pt idx="303">
                  <c:v>-32.299999999999997</c:v>
                </c:pt>
                <c:pt idx="304">
                  <c:v>-32.46</c:v>
                </c:pt>
                <c:pt idx="305">
                  <c:v>-32.46</c:v>
                </c:pt>
                <c:pt idx="306">
                  <c:v>-32.46</c:v>
                </c:pt>
                <c:pt idx="307">
                  <c:v>-32.54</c:v>
                </c:pt>
                <c:pt idx="308">
                  <c:v>-32.61</c:v>
                </c:pt>
                <c:pt idx="309">
                  <c:v>-32.659999999999997</c:v>
                </c:pt>
                <c:pt idx="310">
                  <c:v>-32.9</c:v>
                </c:pt>
                <c:pt idx="311">
                  <c:v>-33.020000000000003</c:v>
                </c:pt>
                <c:pt idx="312">
                  <c:v>-33.020000000000003</c:v>
                </c:pt>
                <c:pt idx="313">
                  <c:v>-33.049999999999997</c:v>
                </c:pt>
                <c:pt idx="314">
                  <c:v>-33.119999999999997</c:v>
                </c:pt>
                <c:pt idx="315">
                  <c:v>-33.28</c:v>
                </c:pt>
                <c:pt idx="316">
                  <c:v>-33.33</c:v>
                </c:pt>
                <c:pt idx="317">
                  <c:v>-33.42</c:v>
                </c:pt>
                <c:pt idx="318">
                  <c:v>-33.67</c:v>
                </c:pt>
                <c:pt idx="319">
                  <c:v>-21.71</c:v>
                </c:pt>
                <c:pt idx="320">
                  <c:v>-23.46</c:v>
                </c:pt>
                <c:pt idx="321">
                  <c:v>-23.52</c:v>
                </c:pt>
                <c:pt idx="322">
                  <c:v>-24</c:v>
                </c:pt>
                <c:pt idx="323">
                  <c:v>-24.14</c:v>
                </c:pt>
                <c:pt idx="324">
                  <c:v>-24.43</c:v>
                </c:pt>
                <c:pt idx="325">
                  <c:v>-24.6</c:v>
                </c:pt>
                <c:pt idx="326">
                  <c:v>-24.69</c:v>
                </c:pt>
                <c:pt idx="327">
                  <c:v>-24.79</c:v>
                </c:pt>
                <c:pt idx="328">
                  <c:v>-25.11</c:v>
                </c:pt>
                <c:pt idx="329">
                  <c:v>-25.42</c:v>
                </c:pt>
                <c:pt idx="330">
                  <c:v>-25.49</c:v>
                </c:pt>
                <c:pt idx="331">
                  <c:v>-25.75</c:v>
                </c:pt>
                <c:pt idx="332">
                  <c:v>-26</c:v>
                </c:pt>
                <c:pt idx="333">
                  <c:v>-26.03</c:v>
                </c:pt>
                <c:pt idx="334">
                  <c:v>-26.26</c:v>
                </c:pt>
                <c:pt idx="335">
                  <c:v>-26.41</c:v>
                </c:pt>
                <c:pt idx="336">
                  <c:v>-26.59</c:v>
                </c:pt>
                <c:pt idx="337">
                  <c:v>-26.65</c:v>
                </c:pt>
                <c:pt idx="338">
                  <c:v>-26.97</c:v>
                </c:pt>
                <c:pt idx="339">
                  <c:v>-27.14</c:v>
                </c:pt>
                <c:pt idx="340">
                  <c:v>-27.36</c:v>
                </c:pt>
                <c:pt idx="341">
                  <c:v>-27.58</c:v>
                </c:pt>
                <c:pt idx="342">
                  <c:v>-27.66</c:v>
                </c:pt>
                <c:pt idx="343">
                  <c:v>-27.74</c:v>
                </c:pt>
                <c:pt idx="344">
                  <c:v>-27.97</c:v>
                </c:pt>
                <c:pt idx="345">
                  <c:v>-28.14</c:v>
                </c:pt>
                <c:pt idx="346">
                  <c:v>-28.19</c:v>
                </c:pt>
                <c:pt idx="347">
                  <c:v>-28.24</c:v>
                </c:pt>
                <c:pt idx="348">
                  <c:v>-28.28</c:v>
                </c:pt>
                <c:pt idx="349">
                  <c:v>-28.3</c:v>
                </c:pt>
                <c:pt idx="350">
                  <c:v>-28.65</c:v>
                </c:pt>
                <c:pt idx="351">
                  <c:v>-28.72</c:v>
                </c:pt>
                <c:pt idx="352">
                  <c:v>-29</c:v>
                </c:pt>
                <c:pt idx="353">
                  <c:v>-29.08</c:v>
                </c:pt>
                <c:pt idx="354">
                  <c:v>-29.08</c:v>
                </c:pt>
                <c:pt idx="355">
                  <c:v>-29.12</c:v>
                </c:pt>
                <c:pt idx="356">
                  <c:v>-29.17</c:v>
                </c:pt>
                <c:pt idx="357">
                  <c:v>-29.2</c:v>
                </c:pt>
                <c:pt idx="358">
                  <c:v>-29.22</c:v>
                </c:pt>
                <c:pt idx="359">
                  <c:v>-29.28</c:v>
                </c:pt>
                <c:pt idx="360">
                  <c:v>-29.61</c:v>
                </c:pt>
                <c:pt idx="361">
                  <c:v>-29.66</c:v>
                </c:pt>
                <c:pt idx="362">
                  <c:v>-29.66</c:v>
                </c:pt>
                <c:pt idx="363">
                  <c:v>-29.71</c:v>
                </c:pt>
                <c:pt idx="364">
                  <c:v>-29.88</c:v>
                </c:pt>
                <c:pt idx="365">
                  <c:v>-29.91</c:v>
                </c:pt>
                <c:pt idx="366">
                  <c:v>-30</c:v>
                </c:pt>
                <c:pt idx="367">
                  <c:v>-30.06</c:v>
                </c:pt>
                <c:pt idx="368">
                  <c:v>-30.06</c:v>
                </c:pt>
                <c:pt idx="369">
                  <c:v>-30.08</c:v>
                </c:pt>
                <c:pt idx="370">
                  <c:v>-30.19</c:v>
                </c:pt>
                <c:pt idx="371">
                  <c:v>-30.28</c:v>
                </c:pt>
                <c:pt idx="372">
                  <c:v>-30.38</c:v>
                </c:pt>
                <c:pt idx="373">
                  <c:v>-30.43</c:v>
                </c:pt>
                <c:pt idx="374">
                  <c:v>-30.51</c:v>
                </c:pt>
                <c:pt idx="375">
                  <c:v>-30.53</c:v>
                </c:pt>
                <c:pt idx="376">
                  <c:v>-30.61</c:v>
                </c:pt>
                <c:pt idx="377">
                  <c:v>-30.71</c:v>
                </c:pt>
                <c:pt idx="378">
                  <c:v>-30.71</c:v>
                </c:pt>
                <c:pt idx="379">
                  <c:v>-30.72</c:v>
                </c:pt>
                <c:pt idx="380">
                  <c:v>-30.81</c:v>
                </c:pt>
                <c:pt idx="381">
                  <c:v>-30.89</c:v>
                </c:pt>
                <c:pt idx="382">
                  <c:v>-30.94</c:v>
                </c:pt>
                <c:pt idx="383">
                  <c:v>-30.95</c:v>
                </c:pt>
                <c:pt idx="384">
                  <c:v>-30.97</c:v>
                </c:pt>
                <c:pt idx="385">
                  <c:v>-31.04</c:v>
                </c:pt>
                <c:pt idx="386">
                  <c:v>-31.12</c:v>
                </c:pt>
                <c:pt idx="387">
                  <c:v>-31.12</c:v>
                </c:pt>
                <c:pt idx="388">
                  <c:v>-31.2</c:v>
                </c:pt>
                <c:pt idx="389">
                  <c:v>-31.2</c:v>
                </c:pt>
                <c:pt idx="390">
                  <c:v>-31.38</c:v>
                </c:pt>
                <c:pt idx="391">
                  <c:v>-31.38</c:v>
                </c:pt>
                <c:pt idx="392">
                  <c:v>-31.43</c:v>
                </c:pt>
                <c:pt idx="393">
                  <c:v>-31.45</c:v>
                </c:pt>
                <c:pt idx="394">
                  <c:v>-31.45</c:v>
                </c:pt>
                <c:pt idx="395">
                  <c:v>-31.71</c:v>
                </c:pt>
                <c:pt idx="396">
                  <c:v>-31.79</c:v>
                </c:pt>
                <c:pt idx="397">
                  <c:v>-31.87</c:v>
                </c:pt>
                <c:pt idx="398">
                  <c:v>-31.93</c:v>
                </c:pt>
                <c:pt idx="399">
                  <c:v>-32</c:v>
                </c:pt>
                <c:pt idx="400">
                  <c:v>-32.020000000000003</c:v>
                </c:pt>
                <c:pt idx="401">
                  <c:v>-32.07</c:v>
                </c:pt>
                <c:pt idx="402">
                  <c:v>-32.14</c:v>
                </c:pt>
                <c:pt idx="403">
                  <c:v>-32.14</c:v>
                </c:pt>
                <c:pt idx="404">
                  <c:v>-32.44</c:v>
                </c:pt>
                <c:pt idx="405">
                  <c:v>-32.520000000000003</c:v>
                </c:pt>
                <c:pt idx="406">
                  <c:v>-32.56</c:v>
                </c:pt>
                <c:pt idx="407">
                  <c:v>-32.61</c:v>
                </c:pt>
                <c:pt idx="408">
                  <c:v>-32.630000000000003</c:v>
                </c:pt>
                <c:pt idx="409">
                  <c:v>-32.65</c:v>
                </c:pt>
                <c:pt idx="410">
                  <c:v>-32.71</c:v>
                </c:pt>
                <c:pt idx="411">
                  <c:v>-32.72</c:v>
                </c:pt>
                <c:pt idx="412">
                  <c:v>-32.75</c:v>
                </c:pt>
                <c:pt idx="413">
                  <c:v>-32.79</c:v>
                </c:pt>
                <c:pt idx="414">
                  <c:v>-32.79</c:v>
                </c:pt>
                <c:pt idx="415">
                  <c:v>-32.81</c:v>
                </c:pt>
                <c:pt idx="416">
                  <c:v>-32.86</c:v>
                </c:pt>
                <c:pt idx="417">
                  <c:v>-32.86</c:v>
                </c:pt>
                <c:pt idx="418">
                  <c:v>-32.93</c:v>
                </c:pt>
                <c:pt idx="419">
                  <c:v>-32.93</c:v>
                </c:pt>
                <c:pt idx="420">
                  <c:v>-32.99</c:v>
                </c:pt>
                <c:pt idx="421">
                  <c:v>-33.130000000000003</c:v>
                </c:pt>
                <c:pt idx="422">
                  <c:v>-33.130000000000003</c:v>
                </c:pt>
                <c:pt idx="423">
                  <c:v>-33.18</c:v>
                </c:pt>
                <c:pt idx="424">
                  <c:v>-33.229999999999997</c:v>
                </c:pt>
                <c:pt idx="425">
                  <c:v>-33.229999999999997</c:v>
                </c:pt>
                <c:pt idx="426">
                  <c:v>-33.270000000000003</c:v>
                </c:pt>
                <c:pt idx="427">
                  <c:v>-33.29</c:v>
                </c:pt>
                <c:pt idx="428">
                  <c:v>-33.520000000000003</c:v>
                </c:pt>
                <c:pt idx="429">
                  <c:v>-33.56</c:v>
                </c:pt>
                <c:pt idx="430">
                  <c:v>-33.61</c:v>
                </c:pt>
                <c:pt idx="431">
                  <c:v>-20.13</c:v>
                </c:pt>
                <c:pt idx="432">
                  <c:v>-21.47</c:v>
                </c:pt>
                <c:pt idx="433">
                  <c:v>-22.49</c:v>
                </c:pt>
                <c:pt idx="434">
                  <c:v>-23.44</c:v>
                </c:pt>
                <c:pt idx="435">
                  <c:v>-23.59</c:v>
                </c:pt>
                <c:pt idx="436">
                  <c:v>-23.65</c:v>
                </c:pt>
                <c:pt idx="437">
                  <c:v>-24.05</c:v>
                </c:pt>
                <c:pt idx="438">
                  <c:v>-24.67</c:v>
                </c:pt>
                <c:pt idx="439">
                  <c:v>-24.82</c:v>
                </c:pt>
                <c:pt idx="440">
                  <c:v>-24.89</c:v>
                </c:pt>
                <c:pt idx="441">
                  <c:v>-25.41</c:v>
                </c:pt>
                <c:pt idx="442">
                  <c:v>-26</c:v>
                </c:pt>
                <c:pt idx="443">
                  <c:v>-26.09</c:v>
                </c:pt>
                <c:pt idx="444">
                  <c:v>-26.2</c:v>
                </c:pt>
                <c:pt idx="445">
                  <c:v>-26.53</c:v>
                </c:pt>
                <c:pt idx="446">
                  <c:v>-26.53</c:v>
                </c:pt>
                <c:pt idx="447">
                  <c:v>-26.59</c:v>
                </c:pt>
                <c:pt idx="448">
                  <c:v>-26.92</c:v>
                </c:pt>
                <c:pt idx="449">
                  <c:v>-27.14</c:v>
                </c:pt>
                <c:pt idx="450">
                  <c:v>-27.36</c:v>
                </c:pt>
                <c:pt idx="451">
                  <c:v>-27.44</c:v>
                </c:pt>
                <c:pt idx="452">
                  <c:v>-27.48</c:v>
                </c:pt>
                <c:pt idx="453">
                  <c:v>-27.57</c:v>
                </c:pt>
                <c:pt idx="454">
                  <c:v>-27.65</c:v>
                </c:pt>
                <c:pt idx="455">
                  <c:v>-27.78</c:v>
                </c:pt>
                <c:pt idx="456">
                  <c:v>-27.91</c:v>
                </c:pt>
                <c:pt idx="457">
                  <c:v>-27.98</c:v>
                </c:pt>
                <c:pt idx="458">
                  <c:v>-28.07</c:v>
                </c:pt>
                <c:pt idx="459">
                  <c:v>-28.07</c:v>
                </c:pt>
                <c:pt idx="460">
                  <c:v>-28.09</c:v>
                </c:pt>
                <c:pt idx="461">
                  <c:v>-28.25</c:v>
                </c:pt>
                <c:pt idx="462">
                  <c:v>-28.51</c:v>
                </c:pt>
                <c:pt idx="463">
                  <c:v>-28.55</c:v>
                </c:pt>
                <c:pt idx="464">
                  <c:v>-28.64</c:v>
                </c:pt>
                <c:pt idx="465">
                  <c:v>-28.71</c:v>
                </c:pt>
                <c:pt idx="466">
                  <c:v>-28.77</c:v>
                </c:pt>
                <c:pt idx="467">
                  <c:v>-28.77</c:v>
                </c:pt>
                <c:pt idx="468">
                  <c:v>-28.85</c:v>
                </c:pt>
                <c:pt idx="469">
                  <c:v>-28.86</c:v>
                </c:pt>
                <c:pt idx="470">
                  <c:v>-28.89</c:v>
                </c:pt>
                <c:pt idx="471">
                  <c:v>-28.89</c:v>
                </c:pt>
                <c:pt idx="472">
                  <c:v>-28.93</c:v>
                </c:pt>
                <c:pt idx="473">
                  <c:v>-29.01</c:v>
                </c:pt>
                <c:pt idx="474">
                  <c:v>-29.16</c:v>
                </c:pt>
                <c:pt idx="475">
                  <c:v>-29.16</c:v>
                </c:pt>
                <c:pt idx="476">
                  <c:v>-29.19</c:v>
                </c:pt>
                <c:pt idx="477">
                  <c:v>-29.34</c:v>
                </c:pt>
                <c:pt idx="478">
                  <c:v>-29.37</c:v>
                </c:pt>
                <c:pt idx="479">
                  <c:v>-29.42</c:v>
                </c:pt>
                <c:pt idx="480">
                  <c:v>-29.49</c:v>
                </c:pt>
                <c:pt idx="481">
                  <c:v>-29.49</c:v>
                </c:pt>
                <c:pt idx="482">
                  <c:v>-29.51</c:v>
                </c:pt>
                <c:pt idx="483">
                  <c:v>-29.51</c:v>
                </c:pt>
                <c:pt idx="484">
                  <c:v>-29.57</c:v>
                </c:pt>
                <c:pt idx="485">
                  <c:v>-29.58</c:v>
                </c:pt>
                <c:pt idx="486">
                  <c:v>-29.58</c:v>
                </c:pt>
                <c:pt idx="487">
                  <c:v>-29.62</c:v>
                </c:pt>
                <c:pt idx="488">
                  <c:v>-29.74</c:v>
                </c:pt>
                <c:pt idx="489">
                  <c:v>-29.76</c:v>
                </c:pt>
                <c:pt idx="490">
                  <c:v>-29.86</c:v>
                </c:pt>
                <c:pt idx="491">
                  <c:v>-29.88</c:v>
                </c:pt>
                <c:pt idx="492">
                  <c:v>-29.91</c:v>
                </c:pt>
                <c:pt idx="493">
                  <c:v>-29.94</c:v>
                </c:pt>
                <c:pt idx="494">
                  <c:v>-29.97</c:v>
                </c:pt>
                <c:pt idx="495">
                  <c:v>-30.21</c:v>
                </c:pt>
                <c:pt idx="496">
                  <c:v>-30.23</c:v>
                </c:pt>
                <c:pt idx="497">
                  <c:v>-30.28</c:v>
                </c:pt>
                <c:pt idx="498">
                  <c:v>-30.38</c:v>
                </c:pt>
                <c:pt idx="499">
                  <c:v>-30.43</c:v>
                </c:pt>
                <c:pt idx="500">
                  <c:v>-30.43</c:v>
                </c:pt>
                <c:pt idx="501">
                  <c:v>-30.69</c:v>
                </c:pt>
                <c:pt idx="502">
                  <c:v>-30.69</c:v>
                </c:pt>
                <c:pt idx="503">
                  <c:v>-30.79</c:v>
                </c:pt>
                <c:pt idx="504">
                  <c:v>-30.81</c:v>
                </c:pt>
                <c:pt idx="505">
                  <c:v>-30.96</c:v>
                </c:pt>
                <c:pt idx="506">
                  <c:v>-31.06</c:v>
                </c:pt>
                <c:pt idx="507">
                  <c:v>-31.09</c:v>
                </c:pt>
                <c:pt idx="508">
                  <c:v>-31.12</c:v>
                </c:pt>
                <c:pt idx="509">
                  <c:v>-31.13</c:v>
                </c:pt>
                <c:pt idx="510">
                  <c:v>-31.28</c:v>
                </c:pt>
                <c:pt idx="511">
                  <c:v>-31.31</c:v>
                </c:pt>
                <c:pt idx="512">
                  <c:v>-31.38</c:v>
                </c:pt>
                <c:pt idx="513">
                  <c:v>-31.4</c:v>
                </c:pt>
                <c:pt idx="514">
                  <c:v>-31.43</c:v>
                </c:pt>
                <c:pt idx="515">
                  <c:v>-31.43</c:v>
                </c:pt>
                <c:pt idx="516">
                  <c:v>-31.47</c:v>
                </c:pt>
                <c:pt idx="517">
                  <c:v>-31.47</c:v>
                </c:pt>
                <c:pt idx="518">
                  <c:v>-31.47</c:v>
                </c:pt>
                <c:pt idx="519">
                  <c:v>-31.5</c:v>
                </c:pt>
                <c:pt idx="520">
                  <c:v>-31.62</c:v>
                </c:pt>
                <c:pt idx="521">
                  <c:v>-31.65</c:v>
                </c:pt>
                <c:pt idx="522">
                  <c:v>-31.69</c:v>
                </c:pt>
                <c:pt idx="523">
                  <c:v>-31.81</c:v>
                </c:pt>
                <c:pt idx="524">
                  <c:v>-32.090000000000003</c:v>
                </c:pt>
                <c:pt idx="525">
                  <c:v>-32.15</c:v>
                </c:pt>
                <c:pt idx="526">
                  <c:v>-32.29</c:v>
                </c:pt>
                <c:pt idx="527">
                  <c:v>-32.53</c:v>
                </c:pt>
                <c:pt idx="528">
                  <c:v>-32.53</c:v>
                </c:pt>
                <c:pt idx="529">
                  <c:v>-32.619999999999997</c:v>
                </c:pt>
                <c:pt idx="530">
                  <c:v>-33.29</c:v>
                </c:pt>
                <c:pt idx="531">
                  <c:v>-33.35</c:v>
                </c:pt>
                <c:pt idx="532">
                  <c:v>-33.43</c:v>
                </c:pt>
                <c:pt idx="533">
                  <c:v>-14.35</c:v>
                </c:pt>
                <c:pt idx="534">
                  <c:v>-18.93</c:v>
                </c:pt>
                <c:pt idx="535">
                  <c:v>-20.12</c:v>
                </c:pt>
                <c:pt idx="536">
                  <c:v>-21.93</c:v>
                </c:pt>
                <c:pt idx="537">
                  <c:v>-22.58</c:v>
                </c:pt>
                <c:pt idx="538">
                  <c:v>-22.86</c:v>
                </c:pt>
                <c:pt idx="539">
                  <c:v>-22.91</c:v>
                </c:pt>
                <c:pt idx="540">
                  <c:v>-24.07</c:v>
                </c:pt>
                <c:pt idx="541">
                  <c:v>-24.35</c:v>
                </c:pt>
                <c:pt idx="542">
                  <c:v>-24.58</c:v>
                </c:pt>
                <c:pt idx="543">
                  <c:v>-24.67</c:v>
                </c:pt>
                <c:pt idx="544">
                  <c:v>-24.71</c:v>
                </c:pt>
                <c:pt idx="545">
                  <c:v>-24.88</c:v>
                </c:pt>
                <c:pt idx="546">
                  <c:v>-24.88</c:v>
                </c:pt>
                <c:pt idx="547">
                  <c:v>-25.59</c:v>
                </c:pt>
                <c:pt idx="548">
                  <c:v>-25.68</c:v>
                </c:pt>
                <c:pt idx="549">
                  <c:v>-25.87</c:v>
                </c:pt>
                <c:pt idx="550">
                  <c:v>-26.06</c:v>
                </c:pt>
                <c:pt idx="551">
                  <c:v>-26.1</c:v>
                </c:pt>
                <c:pt idx="552">
                  <c:v>-26.21</c:v>
                </c:pt>
                <c:pt idx="553">
                  <c:v>-26.27</c:v>
                </c:pt>
                <c:pt idx="554">
                  <c:v>-26.58</c:v>
                </c:pt>
                <c:pt idx="555">
                  <c:v>-26.58</c:v>
                </c:pt>
                <c:pt idx="556">
                  <c:v>-26.65</c:v>
                </c:pt>
                <c:pt idx="557">
                  <c:v>-26.73</c:v>
                </c:pt>
                <c:pt idx="558">
                  <c:v>-26.99</c:v>
                </c:pt>
                <c:pt idx="559">
                  <c:v>-27.04</c:v>
                </c:pt>
                <c:pt idx="560">
                  <c:v>-27.04</c:v>
                </c:pt>
                <c:pt idx="561">
                  <c:v>-27.63</c:v>
                </c:pt>
                <c:pt idx="562">
                  <c:v>-27.76</c:v>
                </c:pt>
                <c:pt idx="563">
                  <c:v>-27.82</c:v>
                </c:pt>
                <c:pt idx="564">
                  <c:v>-27.84</c:v>
                </c:pt>
                <c:pt idx="565">
                  <c:v>-28.01</c:v>
                </c:pt>
                <c:pt idx="566">
                  <c:v>-28.01</c:v>
                </c:pt>
                <c:pt idx="567">
                  <c:v>-28.18</c:v>
                </c:pt>
                <c:pt idx="568">
                  <c:v>-28.49</c:v>
                </c:pt>
                <c:pt idx="569">
                  <c:v>-28.53</c:v>
                </c:pt>
                <c:pt idx="570">
                  <c:v>-28.53</c:v>
                </c:pt>
                <c:pt idx="571">
                  <c:v>-28.64</c:v>
                </c:pt>
                <c:pt idx="572">
                  <c:v>-28.69</c:v>
                </c:pt>
                <c:pt idx="573">
                  <c:v>-28.85</c:v>
                </c:pt>
                <c:pt idx="574">
                  <c:v>-28.85</c:v>
                </c:pt>
                <c:pt idx="575">
                  <c:v>-28.87</c:v>
                </c:pt>
                <c:pt idx="576">
                  <c:v>-28.92</c:v>
                </c:pt>
                <c:pt idx="577">
                  <c:v>-28.96</c:v>
                </c:pt>
                <c:pt idx="578">
                  <c:v>-29.03</c:v>
                </c:pt>
                <c:pt idx="579">
                  <c:v>-29.39</c:v>
                </c:pt>
                <c:pt idx="580">
                  <c:v>-29.47</c:v>
                </c:pt>
                <c:pt idx="581">
                  <c:v>-29.7</c:v>
                </c:pt>
                <c:pt idx="582">
                  <c:v>-29.74</c:v>
                </c:pt>
                <c:pt idx="583">
                  <c:v>-29.86</c:v>
                </c:pt>
                <c:pt idx="584">
                  <c:v>-29.86</c:v>
                </c:pt>
                <c:pt idx="585">
                  <c:v>-30.1</c:v>
                </c:pt>
                <c:pt idx="586">
                  <c:v>-30.1</c:v>
                </c:pt>
                <c:pt idx="587">
                  <c:v>-30.11</c:v>
                </c:pt>
                <c:pt idx="588">
                  <c:v>-30.26</c:v>
                </c:pt>
                <c:pt idx="589">
                  <c:v>-30.27</c:v>
                </c:pt>
                <c:pt idx="590">
                  <c:v>-30.4</c:v>
                </c:pt>
                <c:pt idx="591">
                  <c:v>-30.43</c:v>
                </c:pt>
                <c:pt idx="592">
                  <c:v>-30.46</c:v>
                </c:pt>
                <c:pt idx="593">
                  <c:v>-30.5</c:v>
                </c:pt>
                <c:pt idx="594">
                  <c:v>-30.65</c:v>
                </c:pt>
                <c:pt idx="595">
                  <c:v>-30.68</c:v>
                </c:pt>
                <c:pt idx="596">
                  <c:v>-30.71</c:v>
                </c:pt>
                <c:pt idx="597">
                  <c:v>-30.83</c:v>
                </c:pt>
                <c:pt idx="598">
                  <c:v>-30.84</c:v>
                </c:pt>
                <c:pt idx="599">
                  <c:v>-30.89</c:v>
                </c:pt>
                <c:pt idx="600">
                  <c:v>-30.95</c:v>
                </c:pt>
                <c:pt idx="601">
                  <c:v>-30.97</c:v>
                </c:pt>
                <c:pt idx="602">
                  <c:v>-30.99</c:v>
                </c:pt>
                <c:pt idx="603">
                  <c:v>-31.12</c:v>
                </c:pt>
                <c:pt idx="604">
                  <c:v>-31.29</c:v>
                </c:pt>
                <c:pt idx="605">
                  <c:v>-31.34</c:v>
                </c:pt>
                <c:pt idx="606">
                  <c:v>-31.42</c:v>
                </c:pt>
                <c:pt idx="607">
                  <c:v>-31.49</c:v>
                </c:pt>
                <c:pt idx="608">
                  <c:v>-31.61</c:v>
                </c:pt>
                <c:pt idx="609">
                  <c:v>-31.66</c:v>
                </c:pt>
                <c:pt idx="610">
                  <c:v>-31.76</c:v>
                </c:pt>
                <c:pt idx="611">
                  <c:v>-31.76</c:v>
                </c:pt>
                <c:pt idx="612">
                  <c:v>-31.86</c:v>
                </c:pt>
                <c:pt idx="613">
                  <c:v>-31.89</c:v>
                </c:pt>
                <c:pt idx="614">
                  <c:v>-32.01</c:v>
                </c:pt>
                <c:pt idx="615">
                  <c:v>-32.08</c:v>
                </c:pt>
                <c:pt idx="616">
                  <c:v>-32.25</c:v>
                </c:pt>
                <c:pt idx="617">
                  <c:v>-32.25</c:v>
                </c:pt>
                <c:pt idx="618">
                  <c:v>-32.42</c:v>
                </c:pt>
                <c:pt idx="619">
                  <c:v>-32.78</c:v>
                </c:pt>
                <c:pt idx="620">
                  <c:v>-33.18</c:v>
                </c:pt>
                <c:pt idx="621">
                  <c:v>-33.69</c:v>
                </c:pt>
                <c:pt idx="622">
                  <c:v>-33.78</c:v>
                </c:pt>
                <c:pt idx="623">
                  <c:v>-33.99</c:v>
                </c:pt>
                <c:pt idx="624">
                  <c:v>-17.309999999999999</c:v>
                </c:pt>
                <c:pt idx="625">
                  <c:v>-18.22</c:v>
                </c:pt>
                <c:pt idx="626">
                  <c:v>-19.41</c:v>
                </c:pt>
                <c:pt idx="627">
                  <c:v>-23.12</c:v>
                </c:pt>
                <c:pt idx="628">
                  <c:v>-23.18</c:v>
                </c:pt>
                <c:pt idx="629">
                  <c:v>-23.61</c:v>
                </c:pt>
                <c:pt idx="630">
                  <c:v>-23.92</c:v>
                </c:pt>
                <c:pt idx="631">
                  <c:v>-24.13</c:v>
                </c:pt>
                <c:pt idx="632">
                  <c:v>-24.69</c:v>
                </c:pt>
                <c:pt idx="633">
                  <c:v>-24.82</c:v>
                </c:pt>
                <c:pt idx="634">
                  <c:v>-25.06</c:v>
                </c:pt>
                <c:pt idx="635">
                  <c:v>-25.09</c:v>
                </c:pt>
                <c:pt idx="636">
                  <c:v>-25.47</c:v>
                </c:pt>
                <c:pt idx="637">
                  <c:v>-26.34</c:v>
                </c:pt>
                <c:pt idx="638">
                  <c:v>-26.68</c:v>
                </c:pt>
                <c:pt idx="639">
                  <c:v>-26.75</c:v>
                </c:pt>
                <c:pt idx="640">
                  <c:v>-26.77</c:v>
                </c:pt>
                <c:pt idx="641">
                  <c:v>-26.81</c:v>
                </c:pt>
                <c:pt idx="642">
                  <c:v>-27.01</c:v>
                </c:pt>
                <c:pt idx="643">
                  <c:v>-27.17</c:v>
                </c:pt>
                <c:pt idx="644">
                  <c:v>-27.2</c:v>
                </c:pt>
                <c:pt idx="645">
                  <c:v>-27.42</c:v>
                </c:pt>
                <c:pt idx="646">
                  <c:v>-27.59</c:v>
                </c:pt>
                <c:pt idx="647">
                  <c:v>-28.03</c:v>
                </c:pt>
                <c:pt idx="648">
                  <c:v>-28.08</c:v>
                </c:pt>
                <c:pt idx="649">
                  <c:v>-28.54</c:v>
                </c:pt>
                <c:pt idx="650">
                  <c:v>-28.75</c:v>
                </c:pt>
                <c:pt idx="651">
                  <c:v>-28.84</c:v>
                </c:pt>
                <c:pt idx="652">
                  <c:v>-28.86</c:v>
                </c:pt>
                <c:pt idx="653">
                  <c:v>-29.01</c:v>
                </c:pt>
                <c:pt idx="654">
                  <c:v>-29.11</c:v>
                </c:pt>
                <c:pt idx="655">
                  <c:v>-29.32</c:v>
                </c:pt>
                <c:pt idx="656">
                  <c:v>-29.48</c:v>
                </c:pt>
                <c:pt idx="657">
                  <c:v>-29.58</c:v>
                </c:pt>
                <c:pt idx="658">
                  <c:v>-29.64</c:v>
                </c:pt>
                <c:pt idx="659">
                  <c:v>-29.68</c:v>
                </c:pt>
                <c:pt idx="660">
                  <c:v>-29.74</c:v>
                </c:pt>
                <c:pt idx="661">
                  <c:v>-29.8</c:v>
                </c:pt>
                <c:pt idx="662">
                  <c:v>-29.87</c:v>
                </c:pt>
                <c:pt idx="663">
                  <c:v>-29.87</c:v>
                </c:pt>
                <c:pt idx="664">
                  <c:v>-29.87</c:v>
                </c:pt>
                <c:pt idx="665">
                  <c:v>-29.87</c:v>
                </c:pt>
                <c:pt idx="666">
                  <c:v>-29.9</c:v>
                </c:pt>
                <c:pt idx="667">
                  <c:v>-29.94</c:v>
                </c:pt>
                <c:pt idx="668">
                  <c:v>-29.98</c:v>
                </c:pt>
                <c:pt idx="669">
                  <c:v>-30.12</c:v>
                </c:pt>
                <c:pt idx="670">
                  <c:v>-30.21</c:v>
                </c:pt>
                <c:pt idx="671">
                  <c:v>-30.39</c:v>
                </c:pt>
                <c:pt idx="672">
                  <c:v>-30.53</c:v>
                </c:pt>
                <c:pt idx="673">
                  <c:v>-30.62</c:v>
                </c:pt>
                <c:pt idx="674">
                  <c:v>-30.64</c:v>
                </c:pt>
                <c:pt idx="675">
                  <c:v>-30.8</c:v>
                </c:pt>
                <c:pt idx="676">
                  <c:v>-30.88</c:v>
                </c:pt>
                <c:pt idx="677">
                  <c:v>-30.94</c:v>
                </c:pt>
                <c:pt idx="678">
                  <c:v>-31.01</c:v>
                </c:pt>
                <c:pt idx="679">
                  <c:v>-31.06</c:v>
                </c:pt>
                <c:pt idx="680">
                  <c:v>-31.35</c:v>
                </c:pt>
                <c:pt idx="681">
                  <c:v>-31.35</c:v>
                </c:pt>
                <c:pt idx="682">
                  <c:v>-31.52</c:v>
                </c:pt>
                <c:pt idx="683">
                  <c:v>-31.52</c:v>
                </c:pt>
                <c:pt idx="684">
                  <c:v>-31.52</c:v>
                </c:pt>
                <c:pt idx="685">
                  <c:v>-31.53</c:v>
                </c:pt>
                <c:pt idx="686">
                  <c:v>-31.57</c:v>
                </c:pt>
                <c:pt idx="687">
                  <c:v>-31.6</c:v>
                </c:pt>
                <c:pt idx="688">
                  <c:v>-31.64</c:v>
                </c:pt>
                <c:pt idx="689">
                  <c:v>-31.71</c:v>
                </c:pt>
                <c:pt idx="690">
                  <c:v>-31.71</c:v>
                </c:pt>
                <c:pt idx="691">
                  <c:v>-31.83</c:v>
                </c:pt>
                <c:pt idx="692">
                  <c:v>-31.85</c:v>
                </c:pt>
                <c:pt idx="693">
                  <c:v>-31.91</c:v>
                </c:pt>
                <c:pt idx="694">
                  <c:v>-32.07</c:v>
                </c:pt>
                <c:pt idx="695">
                  <c:v>-32.119999999999997</c:v>
                </c:pt>
                <c:pt idx="696">
                  <c:v>-32.14</c:v>
                </c:pt>
                <c:pt idx="697">
                  <c:v>-32.17</c:v>
                </c:pt>
                <c:pt idx="698">
                  <c:v>-32.33</c:v>
                </c:pt>
                <c:pt idx="699">
                  <c:v>-32.479999999999997</c:v>
                </c:pt>
                <c:pt idx="700">
                  <c:v>-32.56</c:v>
                </c:pt>
                <c:pt idx="701">
                  <c:v>-32.590000000000003</c:v>
                </c:pt>
                <c:pt idx="702">
                  <c:v>-32.630000000000003</c:v>
                </c:pt>
                <c:pt idx="703">
                  <c:v>-32.76</c:v>
                </c:pt>
                <c:pt idx="704">
                  <c:v>-32.840000000000003</c:v>
                </c:pt>
                <c:pt idx="705">
                  <c:v>-32.840000000000003</c:v>
                </c:pt>
                <c:pt idx="706">
                  <c:v>-32.9</c:v>
                </c:pt>
                <c:pt idx="707">
                  <c:v>-32.979999999999997</c:v>
                </c:pt>
                <c:pt idx="708">
                  <c:v>-33.090000000000003</c:v>
                </c:pt>
                <c:pt idx="709">
                  <c:v>-33.14</c:v>
                </c:pt>
                <c:pt idx="710">
                  <c:v>-33.14</c:v>
                </c:pt>
                <c:pt idx="711">
                  <c:v>-33.26</c:v>
                </c:pt>
                <c:pt idx="712">
                  <c:v>-33.49</c:v>
                </c:pt>
                <c:pt idx="713">
                  <c:v>-33.51</c:v>
                </c:pt>
                <c:pt idx="714">
                  <c:v>-33.53</c:v>
                </c:pt>
                <c:pt idx="715">
                  <c:v>-33.56</c:v>
                </c:pt>
                <c:pt idx="716">
                  <c:v>-33.6</c:v>
                </c:pt>
                <c:pt idx="717">
                  <c:v>-33.700000000000003</c:v>
                </c:pt>
                <c:pt idx="718">
                  <c:v>-33.700000000000003</c:v>
                </c:pt>
                <c:pt idx="719">
                  <c:v>-33.72</c:v>
                </c:pt>
                <c:pt idx="720">
                  <c:v>-33.770000000000003</c:v>
                </c:pt>
                <c:pt idx="721">
                  <c:v>-34</c:v>
                </c:pt>
                <c:pt idx="722">
                  <c:v>-34.090000000000003</c:v>
                </c:pt>
                <c:pt idx="723">
                  <c:v>-34.130000000000003</c:v>
                </c:pt>
                <c:pt idx="724">
                  <c:v>-34.200000000000003</c:v>
                </c:pt>
                <c:pt idx="725">
                  <c:v>-34.21</c:v>
                </c:pt>
                <c:pt idx="726">
                  <c:v>-34.47</c:v>
                </c:pt>
                <c:pt idx="727">
                  <c:v>-34.56</c:v>
                </c:pt>
                <c:pt idx="728">
                  <c:v>-34.6</c:v>
                </c:pt>
                <c:pt idx="729">
                  <c:v>-34.619999999999997</c:v>
                </c:pt>
                <c:pt idx="730">
                  <c:v>-34.840000000000003</c:v>
                </c:pt>
                <c:pt idx="731">
                  <c:v>-35.369999999999997</c:v>
                </c:pt>
                <c:pt idx="732">
                  <c:v>-35.42</c:v>
                </c:pt>
                <c:pt idx="733">
                  <c:v>-18.39</c:v>
                </c:pt>
                <c:pt idx="734">
                  <c:v>-21.69</c:v>
                </c:pt>
                <c:pt idx="735">
                  <c:v>-22.38</c:v>
                </c:pt>
                <c:pt idx="736">
                  <c:v>-23.39</c:v>
                </c:pt>
                <c:pt idx="737">
                  <c:v>-24.46</c:v>
                </c:pt>
                <c:pt idx="738">
                  <c:v>-25.05</c:v>
                </c:pt>
                <c:pt idx="739">
                  <c:v>-25.17</c:v>
                </c:pt>
                <c:pt idx="740">
                  <c:v>-25.66</c:v>
                </c:pt>
                <c:pt idx="741">
                  <c:v>-26.09</c:v>
                </c:pt>
                <c:pt idx="742">
                  <c:v>-26.09</c:v>
                </c:pt>
                <c:pt idx="743">
                  <c:v>-26.18</c:v>
                </c:pt>
                <c:pt idx="744">
                  <c:v>-26.33</c:v>
                </c:pt>
                <c:pt idx="745">
                  <c:v>-26.63</c:v>
                </c:pt>
                <c:pt idx="746">
                  <c:v>-26.92</c:v>
                </c:pt>
                <c:pt idx="747">
                  <c:v>-27.2</c:v>
                </c:pt>
                <c:pt idx="748">
                  <c:v>-27.41</c:v>
                </c:pt>
                <c:pt idx="749">
                  <c:v>-27.46</c:v>
                </c:pt>
                <c:pt idx="750">
                  <c:v>-27.53</c:v>
                </c:pt>
                <c:pt idx="751">
                  <c:v>-27.7</c:v>
                </c:pt>
                <c:pt idx="752">
                  <c:v>-27.7</c:v>
                </c:pt>
                <c:pt idx="753">
                  <c:v>-27.73</c:v>
                </c:pt>
                <c:pt idx="754">
                  <c:v>-27.94</c:v>
                </c:pt>
                <c:pt idx="755">
                  <c:v>-28.08</c:v>
                </c:pt>
                <c:pt idx="756">
                  <c:v>-28.29</c:v>
                </c:pt>
                <c:pt idx="757">
                  <c:v>-28.42</c:v>
                </c:pt>
                <c:pt idx="758">
                  <c:v>-28.46</c:v>
                </c:pt>
                <c:pt idx="759">
                  <c:v>-28.72</c:v>
                </c:pt>
                <c:pt idx="760">
                  <c:v>-28.72</c:v>
                </c:pt>
                <c:pt idx="761">
                  <c:v>-28.86</c:v>
                </c:pt>
                <c:pt idx="762">
                  <c:v>-29.19</c:v>
                </c:pt>
                <c:pt idx="763">
                  <c:v>-29.27</c:v>
                </c:pt>
                <c:pt idx="764">
                  <c:v>-29.29</c:v>
                </c:pt>
                <c:pt idx="765">
                  <c:v>-29.29</c:v>
                </c:pt>
                <c:pt idx="766">
                  <c:v>-29.29</c:v>
                </c:pt>
                <c:pt idx="767">
                  <c:v>-29.41</c:v>
                </c:pt>
                <c:pt idx="768">
                  <c:v>-29.44</c:v>
                </c:pt>
                <c:pt idx="769">
                  <c:v>-29.51</c:v>
                </c:pt>
                <c:pt idx="770">
                  <c:v>-29.71</c:v>
                </c:pt>
                <c:pt idx="771">
                  <c:v>-29.71</c:v>
                </c:pt>
                <c:pt idx="772">
                  <c:v>-29.8</c:v>
                </c:pt>
                <c:pt idx="773">
                  <c:v>-29.88</c:v>
                </c:pt>
                <c:pt idx="774">
                  <c:v>-29.95</c:v>
                </c:pt>
                <c:pt idx="775">
                  <c:v>-30.06</c:v>
                </c:pt>
                <c:pt idx="776">
                  <c:v>-30.11</c:v>
                </c:pt>
                <c:pt idx="777">
                  <c:v>-30.26</c:v>
                </c:pt>
                <c:pt idx="778">
                  <c:v>-30.38</c:v>
                </c:pt>
                <c:pt idx="779">
                  <c:v>-30.45</c:v>
                </c:pt>
                <c:pt idx="780">
                  <c:v>-30.47</c:v>
                </c:pt>
                <c:pt idx="781">
                  <c:v>-30.57</c:v>
                </c:pt>
                <c:pt idx="782">
                  <c:v>-30.67</c:v>
                </c:pt>
                <c:pt idx="783">
                  <c:v>-30.84</c:v>
                </c:pt>
                <c:pt idx="784">
                  <c:v>-30.91</c:v>
                </c:pt>
                <c:pt idx="785">
                  <c:v>-31.13</c:v>
                </c:pt>
                <c:pt idx="786">
                  <c:v>-31.18</c:v>
                </c:pt>
                <c:pt idx="787">
                  <c:v>-31.2</c:v>
                </c:pt>
                <c:pt idx="788">
                  <c:v>-31.2</c:v>
                </c:pt>
                <c:pt idx="789">
                  <c:v>-31.32</c:v>
                </c:pt>
                <c:pt idx="790">
                  <c:v>-31.48</c:v>
                </c:pt>
                <c:pt idx="791">
                  <c:v>-31.84</c:v>
                </c:pt>
                <c:pt idx="792">
                  <c:v>-32.049999999999997</c:v>
                </c:pt>
                <c:pt idx="793">
                  <c:v>-32.119999999999997</c:v>
                </c:pt>
                <c:pt idx="794">
                  <c:v>-32.14</c:v>
                </c:pt>
                <c:pt idx="795">
                  <c:v>-32.19</c:v>
                </c:pt>
                <c:pt idx="796">
                  <c:v>-32.31</c:v>
                </c:pt>
                <c:pt idx="797">
                  <c:v>-32.31</c:v>
                </c:pt>
                <c:pt idx="798">
                  <c:v>-32.31</c:v>
                </c:pt>
                <c:pt idx="799">
                  <c:v>-32.47</c:v>
                </c:pt>
                <c:pt idx="800">
                  <c:v>-32.5</c:v>
                </c:pt>
                <c:pt idx="801">
                  <c:v>-32.57</c:v>
                </c:pt>
                <c:pt idx="802">
                  <c:v>-32.61</c:v>
                </c:pt>
                <c:pt idx="803">
                  <c:v>-32.799999999999997</c:v>
                </c:pt>
                <c:pt idx="804">
                  <c:v>-33.03</c:v>
                </c:pt>
                <c:pt idx="805">
                  <c:v>-33.1</c:v>
                </c:pt>
                <c:pt idx="806">
                  <c:v>-33.1</c:v>
                </c:pt>
                <c:pt idx="807">
                  <c:v>-33.119999999999997</c:v>
                </c:pt>
                <c:pt idx="808">
                  <c:v>-33.19</c:v>
                </c:pt>
                <c:pt idx="809">
                  <c:v>-33.229999999999997</c:v>
                </c:pt>
                <c:pt idx="810">
                  <c:v>-33.47</c:v>
                </c:pt>
                <c:pt idx="811">
                  <c:v>-33.58</c:v>
                </c:pt>
                <c:pt idx="812">
                  <c:v>-33.69</c:v>
                </c:pt>
                <c:pt idx="813">
                  <c:v>-33.71</c:v>
                </c:pt>
                <c:pt idx="814">
                  <c:v>-33.770000000000003</c:v>
                </c:pt>
                <c:pt idx="815">
                  <c:v>-33.81</c:v>
                </c:pt>
                <c:pt idx="816">
                  <c:v>-34</c:v>
                </c:pt>
                <c:pt idx="817">
                  <c:v>-34.26</c:v>
                </c:pt>
                <c:pt idx="818">
                  <c:v>-34.32</c:v>
                </c:pt>
                <c:pt idx="819">
                  <c:v>-34.340000000000003</c:v>
                </c:pt>
                <c:pt idx="820">
                  <c:v>-34.340000000000003</c:v>
                </c:pt>
                <c:pt idx="821">
                  <c:v>-34.61</c:v>
                </c:pt>
                <c:pt idx="822">
                  <c:v>-34.61</c:v>
                </c:pt>
                <c:pt idx="823">
                  <c:v>-34.979999999999997</c:v>
                </c:pt>
              </c:numCache>
            </c:numRef>
          </c:xVal>
          <c:yVal>
            <c:numRef>
              <c:f>blanks!$BX$2:$BX$825</c:f>
              <c:numCache>
                <c:formatCode>General</c:formatCode>
                <c:ptCount val="824"/>
                <c:pt idx="0">
                  <c:v>5599.3439168410705</c:v>
                </c:pt>
                <c:pt idx="1">
                  <c:v>51618.194545827428</c:v>
                </c:pt>
                <c:pt idx="2">
                  <c:v>63439.019682224221</c:v>
                </c:pt>
                <c:pt idx="3">
                  <c:v>86904.770701954229</c:v>
                </c:pt>
                <c:pt idx="4">
                  <c:v>96867.283256492869</c:v>
                </c:pt>
                <c:pt idx="5">
                  <c:v>97924.298670410877</c:v>
                </c:pt>
                <c:pt idx="6">
                  <c:v>111545.14485501265</c:v>
                </c:pt>
                <c:pt idx="7">
                  <c:v>123436.02849057525</c:v>
                </c:pt>
                <c:pt idx="8">
                  <c:v>149524.07563224091</c:v>
                </c:pt>
                <c:pt idx="9">
                  <c:v>167269.10941913901</c:v>
                </c:pt>
                <c:pt idx="10">
                  <c:v>189161.9198635607</c:v>
                </c:pt>
                <c:pt idx="11">
                  <c:v>210846.89741150764</c:v>
                </c:pt>
                <c:pt idx="12">
                  <c:v>216254.43948457009</c:v>
                </c:pt>
                <c:pt idx="13">
                  <c:v>221800.66755031695</c:v>
                </c:pt>
                <c:pt idx="14">
                  <c:v>236724.35935211493</c:v>
                </c:pt>
                <c:pt idx="15">
                  <c:v>247227.25710606607</c:v>
                </c:pt>
                <c:pt idx="16">
                  <c:v>251739.82975528034</c:v>
                </c:pt>
                <c:pt idx="17">
                  <c:v>251739.82975528034</c:v>
                </c:pt>
                <c:pt idx="18">
                  <c:v>263861.75794325495</c:v>
                </c:pt>
                <c:pt idx="19">
                  <c:v>272594.13154721475</c:v>
                </c:pt>
                <c:pt idx="20">
                  <c:v>290935.42353303137</c:v>
                </c:pt>
                <c:pt idx="21">
                  <c:v>298396.97768731718</c:v>
                </c:pt>
                <c:pt idx="22">
                  <c:v>300563.78663013113</c:v>
                </c:pt>
                <c:pt idx="23">
                  <c:v>304944.72160411428</c:v>
                </c:pt>
                <c:pt idx="24">
                  <c:v>323116.38991756208</c:v>
                </c:pt>
                <c:pt idx="25">
                  <c:v>331403.28194407903</c:v>
                </c:pt>
                <c:pt idx="26">
                  <c:v>335019.55325325183</c:v>
                </c:pt>
                <c:pt idx="27">
                  <c:v>337452.29694131739</c:v>
                </c:pt>
                <c:pt idx="28">
                  <c:v>349883.57537173369</c:v>
                </c:pt>
                <c:pt idx="29">
                  <c:v>374778.59049600468</c:v>
                </c:pt>
                <c:pt idx="30">
                  <c:v>408772.40937786282</c:v>
                </c:pt>
                <c:pt idx="31">
                  <c:v>416233.62225505203</c:v>
                </c:pt>
                <c:pt idx="32">
                  <c:v>428455.86509689124</c:v>
                </c:pt>
                <c:pt idx="33">
                  <c:v>436276.35479881021</c:v>
                </c:pt>
                <c:pt idx="34">
                  <c:v>445849.5946831957</c:v>
                </c:pt>
                <c:pt idx="35">
                  <c:v>457284.19709426083</c:v>
                </c:pt>
                <c:pt idx="36">
                  <c:v>460604.7652023923</c:v>
                </c:pt>
                <c:pt idx="37">
                  <c:v>482784.08379591815</c:v>
                </c:pt>
                <c:pt idx="38">
                  <c:v>486289.81927060313</c:v>
                </c:pt>
                <c:pt idx="39">
                  <c:v>502383.3389029032</c:v>
                </c:pt>
                <c:pt idx="40">
                  <c:v>538129.06033861684</c:v>
                </c:pt>
                <c:pt idx="41">
                  <c:v>544001.12252858328</c:v>
                </c:pt>
                <c:pt idx="42">
                  <c:v>576418.1714570974</c:v>
                </c:pt>
                <c:pt idx="43">
                  <c:v>595494.44406480587</c:v>
                </c:pt>
                <c:pt idx="44">
                  <c:v>599818.62555215228</c:v>
                </c:pt>
                <c:pt idx="45">
                  <c:v>606363.84403510531</c:v>
                </c:pt>
                <c:pt idx="46">
                  <c:v>637865.23319276643</c:v>
                </c:pt>
                <c:pt idx="47">
                  <c:v>642497.09006445529</c:v>
                </c:pt>
                <c:pt idx="48">
                  <c:v>671003.16042673972</c:v>
                </c:pt>
                <c:pt idx="49">
                  <c:v>705862.64601539494</c:v>
                </c:pt>
                <c:pt idx="50">
                  <c:v>705862.64601539494</c:v>
                </c:pt>
                <c:pt idx="51">
                  <c:v>723965.74358520121</c:v>
                </c:pt>
                <c:pt idx="52">
                  <c:v>726589.52681335446</c:v>
                </c:pt>
                <c:pt idx="53">
                  <c:v>778288.03035110189</c:v>
                </c:pt>
                <c:pt idx="54">
                  <c:v>812818.82231638022</c:v>
                </c:pt>
                <c:pt idx="55">
                  <c:v>821688.29810869985</c:v>
                </c:pt>
                <c:pt idx="56">
                  <c:v>855045.81571042852</c:v>
                </c:pt>
                <c:pt idx="57">
                  <c:v>870652.73707891104</c:v>
                </c:pt>
                <c:pt idx="58">
                  <c:v>902726.38627002668</c:v>
                </c:pt>
                <c:pt idx="59">
                  <c:v>902726.38627002668</c:v>
                </c:pt>
                <c:pt idx="60">
                  <c:v>929233.95443079248</c:v>
                </c:pt>
                <c:pt idx="61">
                  <c:v>932601.66690375027</c:v>
                </c:pt>
                <c:pt idx="62">
                  <c:v>932601.66690375027</c:v>
                </c:pt>
                <c:pt idx="63">
                  <c:v>942778.21262510424</c:v>
                </c:pt>
                <c:pt idx="64">
                  <c:v>1024578.4618464337</c:v>
                </c:pt>
                <c:pt idx="65">
                  <c:v>1024578.4618464337</c:v>
                </c:pt>
                <c:pt idx="66">
                  <c:v>1062322.5230025372</c:v>
                </c:pt>
                <c:pt idx="67">
                  <c:v>1085633.1338926891</c:v>
                </c:pt>
                <c:pt idx="68">
                  <c:v>1093516.456308906</c:v>
                </c:pt>
                <c:pt idx="69">
                  <c:v>1105448.9035793752</c:v>
                </c:pt>
                <c:pt idx="70">
                  <c:v>1133800.0983520425</c:v>
                </c:pt>
                <c:pt idx="71">
                  <c:v>1179828.2051471288</c:v>
                </c:pt>
                <c:pt idx="72">
                  <c:v>1250134.2156857115</c:v>
                </c:pt>
                <c:pt idx="73">
                  <c:v>1296187.4405457624</c:v>
                </c:pt>
                <c:pt idx="74">
                  <c:v>1519836.7609651659</c:v>
                </c:pt>
                <c:pt idx="75">
                  <c:v>1675780.3601367809</c:v>
                </c:pt>
                <c:pt idx="76">
                  <c:v>1795015.958338944</c:v>
                </c:pt>
                <c:pt idx="77">
                  <c:v>1908874.1564112327</c:v>
                </c:pt>
                <c:pt idx="78">
                  <c:v>2166538.3628757764</c:v>
                </c:pt>
                <c:pt idx="79">
                  <c:v>2254491.8383491351</c:v>
                </c:pt>
                <c:pt idx="80">
                  <c:v>3184.5123282572017</c:v>
                </c:pt>
                <c:pt idx="81">
                  <c:v>4775.3807821418031</c:v>
                </c:pt>
                <c:pt idx="82">
                  <c:v>19225.956047309013</c:v>
                </c:pt>
                <c:pt idx="83">
                  <c:v>33927.610248264617</c:v>
                </c:pt>
                <c:pt idx="84">
                  <c:v>43547.208848938215</c:v>
                </c:pt>
                <c:pt idx="85">
                  <c:v>45479.295108510843</c:v>
                </c:pt>
                <c:pt idx="86">
                  <c:v>60964.101757588855</c:v>
                </c:pt>
                <c:pt idx="87">
                  <c:v>85346.955668325652</c:v>
                </c:pt>
                <c:pt idx="88">
                  <c:v>88491.020114524581</c:v>
                </c:pt>
                <c:pt idx="89">
                  <c:v>88811.727629314904</c:v>
                </c:pt>
                <c:pt idx="90">
                  <c:v>92417.156566849852</c:v>
                </c:pt>
                <c:pt idx="91">
                  <c:v>143690.76016172365</c:v>
                </c:pt>
                <c:pt idx="92">
                  <c:v>158434.22135626286</c:v>
                </c:pt>
                <c:pt idx="93">
                  <c:v>170322.22749786041</c:v>
                </c:pt>
                <c:pt idx="94">
                  <c:v>170322.22749786041</c:v>
                </c:pt>
                <c:pt idx="95">
                  <c:v>173431.07331994688</c:v>
                </c:pt>
                <c:pt idx="96">
                  <c:v>174690.44264581605</c:v>
                </c:pt>
                <c:pt idx="97">
                  <c:v>199710.29996381261</c:v>
                </c:pt>
                <c:pt idx="98">
                  <c:v>205574.57342387101</c:v>
                </c:pt>
                <c:pt idx="99">
                  <c:v>234169.10697775506</c:v>
                </c:pt>
                <c:pt idx="100">
                  <c:v>245444.95911996841</c:v>
                </c:pt>
                <c:pt idx="101">
                  <c:v>261013.57879797154</c:v>
                </c:pt>
                <c:pt idx="102">
                  <c:v>320786.99591074284</c:v>
                </c:pt>
                <c:pt idx="103">
                  <c:v>323116.38991756208</c:v>
                </c:pt>
                <c:pt idx="104">
                  <c:v>388584.91823608521</c:v>
                </c:pt>
                <c:pt idx="105">
                  <c:v>392825.15533558239</c:v>
                </c:pt>
                <c:pt idx="106">
                  <c:v>392825.15533558239</c:v>
                </c:pt>
                <c:pt idx="107">
                  <c:v>402899.85209855461</c:v>
                </c:pt>
                <c:pt idx="108">
                  <c:v>411740.70925502735</c:v>
                </c:pt>
                <c:pt idx="109">
                  <c:v>423831.02264470927</c:v>
                </c:pt>
                <c:pt idx="110">
                  <c:v>482784.08379591815</c:v>
                </c:pt>
                <c:pt idx="111">
                  <c:v>486289.81927060313</c:v>
                </c:pt>
                <c:pt idx="112">
                  <c:v>496960.50779636286</c:v>
                </c:pt>
                <c:pt idx="113">
                  <c:v>511553.20690650103</c:v>
                </c:pt>
                <c:pt idx="114">
                  <c:v>522778.25155876274</c:v>
                </c:pt>
                <c:pt idx="115">
                  <c:v>545972.68131300667</c:v>
                </c:pt>
                <c:pt idx="116">
                  <c:v>545972.68131300667</c:v>
                </c:pt>
                <c:pt idx="117">
                  <c:v>564041.3755714834</c:v>
                </c:pt>
                <c:pt idx="118">
                  <c:v>568137.16067687422</c:v>
                </c:pt>
                <c:pt idx="119">
                  <c:v>584819.88396973407</c:v>
                </c:pt>
                <c:pt idx="120">
                  <c:v>626431.15377836279</c:v>
                </c:pt>
                <c:pt idx="121">
                  <c:v>626431.15377836279</c:v>
                </c:pt>
                <c:pt idx="122">
                  <c:v>626431.15377836279</c:v>
                </c:pt>
                <c:pt idx="123">
                  <c:v>668580.10480400466</c:v>
                </c:pt>
                <c:pt idx="124">
                  <c:v>713565.01643257437</c:v>
                </c:pt>
                <c:pt idx="125">
                  <c:v>745224.20194647461</c:v>
                </c:pt>
                <c:pt idx="126">
                  <c:v>758826.57892788248</c:v>
                </c:pt>
                <c:pt idx="127">
                  <c:v>772677.23643890966</c:v>
                </c:pt>
                <c:pt idx="128">
                  <c:v>781108.68740401033</c:v>
                </c:pt>
                <c:pt idx="129">
                  <c:v>818721.10425882041</c:v>
                </c:pt>
                <c:pt idx="130">
                  <c:v>824666.24560752884</c:v>
                </c:pt>
                <c:pt idx="131">
                  <c:v>824666.24560752884</c:v>
                </c:pt>
                <c:pt idx="132">
                  <c:v>845816.27187826775</c:v>
                </c:pt>
                <c:pt idx="133">
                  <c:v>899466.55624977488</c:v>
                </c:pt>
                <c:pt idx="134">
                  <c:v>905998.03050581214</c:v>
                </c:pt>
                <c:pt idx="135">
                  <c:v>946195.01194754755</c:v>
                </c:pt>
                <c:pt idx="136">
                  <c:v>1009859.0346876972</c:v>
                </c:pt>
                <c:pt idx="137">
                  <c:v>1013518.94708202</c:v>
                </c:pt>
                <c:pt idx="138">
                  <c:v>1097479.5583799575</c:v>
                </c:pt>
                <c:pt idx="139">
                  <c:v>1329430.4628779651</c:v>
                </c:pt>
                <c:pt idx="140">
                  <c:v>1339084.1190179803</c:v>
                </c:pt>
                <c:pt idx="141">
                  <c:v>1398496.1019016926</c:v>
                </c:pt>
                <c:pt idx="142">
                  <c:v>1408651.2780149921</c:v>
                </c:pt>
                <c:pt idx="143">
                  <c:v>1429183.3910788861</c:v>
                </c:pt>
                <c:pt idx="144">
                  <c:v>1444778.6346213981</c:v>
                </c:pt>
                <c:pt idx="145">
                  <c:v>1525344.9251818943</c:v>
                </c:pt>
                <c:pt idx="146">
                  <c:v>1593020.8577835916</c:v>
                </c:pt>
                <c:pt idx="147">
                  <c:v>1627976.6160882667</c:v>
                </c:pt>
                <c:pt idx="148">
                  <c:v>1743810.8687719412</c:v>
                </c:pt>
                <c:pt idx="149">
                  <c:v>1827779.9019805994</c:v>
                </c:pt>
                <c:pt idx="150">
                  <c:v>1827779.9019805994</c:v>
                </c:pt>
                <c:pt idx="151">
                  <c:v>1827779.9019805994</c:v>
                </c:pt>
                <c:pt idx="152">
                  <c:v>1841052.321385789</c:v>
                </c:pt>
                <c:pt idx="153">
                  <c:v>1867886.9929678857</c:v>
                </c:pt>
                <c:pt idx="154">
                  <c:v>1895112.7993322874</c:v>
                </c:pt>
                <c:pt idx="155">
                  <c:v>1908874.1564112327</c:v>
                </c:pt>
                <c:pt idx="156">
                  <c:v>1922735.4415518362</c:v>
                </c:pt>
                <c:pt idx="157">
                  <c:v>1936697.3803814761</c:v>
                </c:pt>
                <c:pt idx="158">
                  <c:v>1972047.3969242142</c:v>
                </c:pt>
                <c:pt idx="159">
                  <c:v>2067006.6131596232</c:v>
                </c:pt>
                <c:pt idx="160">
                  <c:v>2067006.6131596232</c:v>
                </c:pt>
                <c:pt idx="161">
                  <c:v>2150919.4662939152</c:v>
                </c:pt>
                <c:pt idx="162">
                  <c:v>2246350.6559412191</c:v>
                </c:pt>
                <c:pt idx="163">
                  <c:v>2380210.7825265643</c:v>
                </c:pt>
                <c:pt idx="164">
                  <c:v>2522047.6394776981</c:v>
                </c:pt>
                <c:pt idx="165">
                  <c:v>2730975.8121011215</c:v>
                </c:pt>
                <c:pt idx="166">
                  <c:v>2872853.5521468767</c:v>
                </c:pt>
                <c:pt idx="167">
                  <c:v>5152.3037486843987</c:v>
                </c:pt>
                <c:pt idx="168">
                  <c:v>19647.832427321446</c:v>
                </c:pt>
                <c:pt idx="169">
                  <c:v>24499.248648589644</c:v>
                </c:pt>
                <c:pt idx="170">
                  <c:v>29784.688911765421</c:v>
                </c:pt>
                <c:pt idx="171">
                  <c:v>67952.850755260311</c:v>
                </c:pt>
                <c:pt idx="172">
                  <c:v>94445.072128891392</c:v>
                </c:pt>
                <c:pt idx="173">
                  <c:v>109150.05816575741</c:v>
                </c:pt>
                <c:pt idx="174">
                  <c:v>115654.31455343352</c:v>
                </c:pt>
                <c:pt idx="175">
                  <c:v>140605.44589296126</c:v>
                </c:pt>
                <c:pt idx="176">
                  <c:v>152805.09196231121</c:v>
                </c:pt>
                <c:pt idx="177">
                  <c:v>152805.09196231121</c:v>
                </c:pt>
                <c:pt idx="178">
                  <c:v>157862.10045798452</c:v>
                </c:pt>
                <c:pt idx="179">
                  <c:v>184431.83874836337</c:v>
                </c:pt>
                <c:pt idx="180">
                  <c:v>185771.0901061919</c:v>
                </c:pt>
                <c:pt idx="181">
                  <c:v>223411.2725694929</c:v>
                </c:pt>
                <c:pt idx="182">
                  <c:v>225849.1354971001</c:v>
                </c:pt>
                <c:pt idx="183">
                  <c:v>230804.95748472968</c:v>
                </c:pt>
                <c:pt idx="184">
                  <c:v>231641.43653334337</c:v>
                </c:pt>
                <c:pt idx="185">
                  <c:v>235017.77831460204</c:v>
                </c:pt>
                <c:pt idx="186">
                  <c:v>243675.50998455341</c:v>
                </c:pt>
                <c:pt idx="187">
                  <c:v>332604.34757546341</c:v>
                </c:pt>
                <c:pt idx="188">
                  <c:v>364087.55947480828</c:v>
                </c:pt>
                <c:pt idx="189">
                  <c:v>372076.75601831602</c:v>
                </c:pt>
                <c:pt idx="190">
                  <c:v>372076.75601831602</c:v>
                </c:pt>
                <c:pt idx="191">
                  <c:v>419256.10171175469</c:v>
                </c:pt>
                <c:pt idx="192">
                  <c:v>455632.90078106243</c:v>
                </c:pt>
                <c:pt idx="193">
                  <c:v>486289.81927060313</c:v>
                </c:pt>
                <c:pt idx="194">
                  <c:v>489821.01163508825</c:v>
                </c:pt>
                <c:pt idx="195">
                  <c:v>504204.06728735601</c:v>
                </c:pt>
                <c:pt idx="196">
                  <c:v>511553.20690650103</c:v>
                </c:pt>
                <c:pt idx="197">
                  <c:v>549937.26063807204</c:v>
                </c:pt>
                <c:pt idx="198">
                  <c:v>580603.83063633495</c:v>
                </c:pt>
                <c:pt idx="199">
                  <c:v>595494.44406480587</c:v>
                </c:pt>
                <c:pt idx="200">
                  <c:v>604174.20707307057</c:v>
                </c:pt>
                <c:pt idx="201">
                  <c:v>604174.20707307057</c:v>
                </c:pt>
                <c:pt idx="202">
                  <c:v>608561.41663882975</c:v>
                </c:pt>
                <c:pt idx="203">
                  <c:v>610766.95364444947</c:v>
                </c:pt>
                <c:pt idx="204">
                  <c:v>640176.97254715243</c:v>
                </c:pt>
                <c:pt idx="205">
                  <c:v>647162.58115378651</c:v>
                </c:pt>
                <c:pt idx="206">
                  <c:v>658975.06573778437</c:v>
                </c:pt>
                <c:pt idx="207">
                  <c:v>671003.16042673972</c:v>
                </c:pt>
                <c:pt idx="208">
                  <c:v>705862.64601539494</c:v>
                </c:pt>
                <c:pt idx="209">
                  <c:v>742533.12715097552</c:v>
                </c:pt>
                <c:pt idx="210">
                  <c:v>764336.79632354516</c:v>
                </c:pt>
                <c:pt idx="211">
                  <c:v>764336.79632354516</c:v>
                </c:pt>
                <c:pt idx="212">
                  <c:v>821688.29810869985</c:v>
                </c:pt>
                <c:pt idx="213">
                  <c:v>821688.29810869985</c:v>
                </c:pt>
                <c:pt idx="214">
                  <c:v>848881.6635323856</c:v>
                </c:pt>
                <c:pt idx="215">
                  <c:v>861254.72886483185</c:v>
                </c:pt>
                <c:pt idx="216">
                  <c:v>873808.14058982942</c:v>
                </c:pt>
                <c:pt idx="217">
                  <c:v>909281.53177399235</c:v>
                </c:pt>
                <c:pt idx="218">
                  <c:v>998958.40450660035</c:v>
                </c:pt>
                <c:pt idx="219">
                  <c:v>1002578.8110390797</c:v>
                </c:pt>
                <c:pt idx="220">
                  <c:v>1024578.4618464337</c:v>
                </c:pt>
                <c:pt idx="221">
                  <c:v>1024578.4618464337</c:v>
                </c:pt>
                <c:pt idx="222">
                  <c:v>1032018.4359069944</c:v>
                </c:pt>
                <c:pt idx="223">
                  <c:v>1250134.2156857115</c:v>
                </c:pt>
                <c:pt idx="224">
                  <c:v>1268355.8277071561</c:v>
                </c:pt>
                <c:pt idx="225">
                  <c:v>1296187.4405457624</c:v>
                </c:pt>
                <c:pt idx="226">
                  <c:v>1383400.4417224971</c:v>
                </c:pt>
                <c:pt idx="227">
                  <c:v>1434363.0110328607</c:v>
                </c:pt>
                <c:pt idx="228">
                  <c:v>1508880.0322048634</c:v>
                </c:pt>
                <c:pt idx="229">
                  <c:v>1519836.7609651659</c:v>
                </c:pt>
                <c:pt idx="230">
                  <c:v>1575825.4565988679</c:v>
                </c:pt>
                <c:pt idx="231">
                  <c:v>1575825.4565988679</c:v>
                </c:pt>
                <c:pt idx="232">
                  <c:v>1598794.2544474311</c:v>
                </c:pt>
                <c:pt idx="233">
                  <c:v>1639798.1644087981</c:v>
                </c:pt>
                <c:pt idx="234">
                  <c:v>1737513.8034527896</c:v>
                </c:pt>
                <c:pt idx="235">
                  <c:v>1788533.9866177018</c:v>
                </c:pt>
                <c:pt idx="236">
                  <c:v>1801521.421901955</c:v>
                </c:pt>
                <c:pt idx="237">
                  <c:v>1888269.3684888005</c:v>
                </c:pt>
                <c:pt idx="238">
                  <c:v>2059542.457561516</c:v>
                </c:pt>
                <c:pt idx="239">
                  <c:v>2074497.8202120941</c:v>
                </c:pt>
                <c:pt idx="240">
                  <c:v>2158714.7887532702</c:v>
                </c:pt>
                <c:pt idx="241">
                  <c:v>2371615.6171681364</c:v>
                </c:pt>
                <c:pt idx="242">
                  <c:v>2380210.7825265643</c:v>
                </c:pt>
                <c:pt idx="243">
                  <c:v>7560.3139597083618</c:v>
                </c:pt>
                <c:pt idx="244">
                  <c:v>26053.240574006595</c:v>
                </c:pt>
                <c:pt idx="245">
                  <c:v>28935.043171087069</c:v>
                </c:pt>
                <c:pt idx="246">
                  <c:v>54892.34628327009</c:v>
                </c:pt>
                <c:pt idx="247">
                  <c:v>70201.716543445742</c:v>
                </c:pt>
                <c:pt idx="248">
                  <c:v>93764.203587847165</c:v>
                </c:pt>
                <c:pt idx="249">
                  <c:v>167875.32302492191</c:v>
                </c:pt>
                <c:pt idx="250">
                  <c:v>170322.22749786041</c:v>
                </c:pt>
                <c:pt idx="251">
                  <c:v>201160.49583136957</c:v>
                </c:pt>
                <c:pt idx="252">
                  <c:v>219406.50463466396</c:v>
                </c:pt>
                <c:pt idx="253">
                  <c:v>226667.65374752952</c:v>
                </c:pt>
                <c:pt idx="254">
                  <c:v>231641.43653334337</c:v>
                </c:pt>
                <c:pt idx="255">
                  <c:v>231641.43653334337</c:v>
                </c:pt>
                <c:pt idx="256">
                  <c:v>260071.0341766997</c:v>
                </c:pt>
                <c:pt idx="257">
                  <c:v>267707.7342554073</c:v>
                </c:pt>
                <c:pt idx="258">
                  <c:v>313899.0881941797</c:v>
                </c:pt>
                <c:pt idx="259">
                  <c:v>331403.28194407903</c:v>
                </c:pt>
                <c:pt idx="260">
                  <c:v>338675.28530072753</c:v>
                </c:pt>
                <c:pt idx="261">
                  <c:v>381619.32333743956</c:v>
                </c:pt>
                <c:pt idx="262">
                  <c:v>385783.55189279816</c:v>
                </c:pt>
                <c:pt idx="263">
                  <c:v>385783.55189279816</c:v>
                </c:pt>
                <c:pt idx="264">
                  <c:v>416233.62225505203</c:v>
                </c:pt>
                <c:pt idx="265">
                  <c:v>422300.52889583382</c:v>
                </c:pt>
                <c:pt idx="266">
                  <c:v>475848.25074900361</c:v>
                </c:pt>
                <c:pt idx="267">
                  <c:v>484533.78092331265</c:v>
                </c:pt>
                <c:pt idx="268">
                  <c:v>500569.18534016452</c:v>
                </c:pt>
                <c:pt idx="269">
                  <c:v>507865.3439211502</c:v>
                </c:pt>
                <c:pt idx="270">
                  <c:v>517135.27348833845</c:v>
                </c:pt>
                <c:pt idx="271">
                  <c:v>542036.683228657</c:v>
                </c:pt>
                <c:pt idx="272">
                  <c:v>547951.38538423099</c:v>
                </c:pt>
                <c:pt idx="273">
                  <c:v>562004.5690299694</c:v>
                </c:pt>
                <c:pt idx="274">
                  <c:v>617431.64024048613</c:v>
                </c:pt>
                <c:pt idx="275">
                  <c:v>661363.31095597893</c:v>
                </c:pt>
                <c:pt idx="276">
                  <c:v>683250.800693925</c:v>
                </c:pt>
                <c:pt idx="277">
                  <c:v>718746.56709997228</c:v>
                </c:pt>
                <c:pt idx="278">
                  <c:v>756086.38466772041</c:v>
                </c:pt>
                <c:pt idx="279">
                  <c:v>824666.24560752884</c:v>
                </c:pt>
                <c:pt idx="280">
                  <c:v>845816.27187826775</c:v>
                </c:pt>
                <c:pt idx="281">
                  <c:v>889757.52562950051</c:v>
                </c:pt>
                <c:pt idx="282">
                  <c:v>905998.03050581214</c:v>
                </c:pt>
                <c:pt idx="283">
                  <c:v>909281.53177399235</c:v>
                </c:pt>
                <c:pt idx="284">
                  <c:v>956519.88819655718</c:v>
                </c:pt>
                <c:pt idx="285">
                  <c:v>977508.86512177705</c:v>
                </c:pt>
                <c:pt idx="286">
                  <c:v>984607.04341782269</c:v>
                </c:pt>
                <c:pt idx="287">
                  <c:v>1006212.3385818047</c:v>
                </c:pt>
                <c:pt idx="288">
                  <c:v>1017192.1236630006</c:v>
                </c:pt>
                <c:pt idx="289">
                  <c:v>1077806.6435176909</c:v>
                </c:pt>
                <c:pt idx="290">
                  <c:v>1077806.6435176909</c:v>
                </c:pt>
                <c:pt idx="291">
                  <c:v>1105448.9035793752</c:v>
                </c:pt>
                <c:pt idx="292">
                  <c:v>1142033.1850659663</c:v>
                </c:pt>
                <c:pt idx="293">
                  <c:v>1150326.0563194554</c:v>
                </c:pt>
                <c:pt idx="294">
                  <c:v>1218874.0326142893</c:v>
                </c:pt>
                <c:pt idx="295">
                  <c:v>1272952.5793871295</c:v>
                </c:pt>
                <c:pt idx="296">
                  <c:v>1272952.5793871295</c:v>
                </c:pt>
                <c:pt idx="297">
                  <c:v>1358602.2403322107</c:v>
                </c:pt>
                <c:pt idx="298">
                  <c:v>1408651.2780149921</c:v>
                </c:pt>
                <c:pt idx="299">
                  <c:v>1408651.2780149921</c:v>
                </c:pt>
                <c:pt idx="300">
                  <c:v>1408651.2780149921</c:v>
                </c:pt>
                <c:pt idx="301">
                  <c:v>1519836.7609651659</c:v>
                </c:pt>
                <c:pt idx="302">
                  <c:v>1570135.002427784</c:v>
                </c:pt>
                <c:pt idx="303">
                  <c:v>1598794.2544474311</c:v>
                </c:pt>
                <c:pt idx="304">
                  <c:v>1694066.4688357902</c:v>
                </c:pt>
                <c:pt idx="305">
                  <c:v>1694066.4688357902</c:v>
                </c:pt>
                <c:pt idx="306">
                  <c:v>1694066.4688357902</c:v>
                </c:pt>
                <c:pt idx="307">
                  <c:v>1743810.8687719412</c:v>
                </c:pt>
                <c:pt idx="308">
                  <c:v>1788533.9866177018</c:v>
                </c:pt>
                <c:pt idx="309">
                  <c:v>1821179.6165724029</c:v>
                </c:pt>
                <c:pt idx="310">
                  <c:v>1986367.4144003459</c:v>
                </c:pt>
                <c:pt idx="311">
                  <c:v>2074497.8202120941</c:v>
                </c:pt>
                <c:pt idx="312">
                  <c:v>2074497.8202120941</c:v>
                </c:pt>
                <c:pt idx="313">
                  <c:v>2097134.7322672915</c:v>
                </c:pt>
                <c:pt idx="314">
                  <c:v>2150919.4662939152</c:v>
                </c:pt>
                <c:pt idx="315">
                  <c:v>2279092.8444223395</c:v>
                </c:pt>
                <c:pt idx="316">
                  <c:v>2320692.5133065344</c:v>
                </c:pt>
                <c:pt idx="317">
                  <c:v>2397494.6774551687</c:v>
                </c:pt>
                <c:pt idx="318">
                  <c:v>2624433.4817976071</c:v>
                </c:pt>
                <c:pt idx="319">
                  <c:v>34672.085964259706</c:v>
                </c:pt>
                <c:pt idx="320">
                  <c:v>65301.836770386428</c:v>
                </c:pt>
                <c:pt idx="321">
                  <c:v>66734.759140387847</c:v>
                </c:pt>
                <c:pt idx="322">
                  <c:v>79389.981361114609</c:v>
                </c:pt>
                <c:pt idx="323">
                  <c:v>83514.393993361125</c:v>
                </c:pt>
                <c:pt idx="324">
                  <c:v>92752.093112594259</c:v>
                </c:pt>
                <c:pt idx="325">
                  <c:v>98635.375731989625</c:v>
                </c:pt>
                <c:pt idx="326">
                  <c:v>101899.66441926469</c:v>
                </c:pt>
                <c:pt idx="327">
                  <c:v>105653.50788645602</c:v>
                </c:pt>
                <c:pt idx="328">
                  <c:v>118620.47426247725</c:v>
                </c:pt>
                <c:pt idx="329">
                  <c:v>132697.96857036825</c:v>
                </c:pt>
                <c:pt idx="330">
                  <c:v>136101.24296929699</c:v>
                </c:pt>
                <c:pt idx="331">
                  <c:v>149524.07563224091</c:v>
                </c:pt>
                <c:pt idx="332">
                  <c:v>163677.5230886529</c:v>
                </c:pt>
                <c:pt idx="333">
                  <c:v>165463.57157685654</c:v>
                </c:pt>
                <c:pt idx="334">
                  <c:v>179820.03549465426</c:v>
                </c:pt>
                <c:pt idx="335">
                  <c:v>189847.47698714145</c:v>
                </c:pt>
                <c:pt idx="336">
                  <c:v>202621.22229276501</c:v>
                </c:pt>
                <c:pt idx="337">
                  <c:v>207067.35269919183</c:v>
                </c:pt>
                <c:pt idx="338">
                  <c:v>232480.94713381969</c:v>
                </c:pt>
                <c:pt idx="339">
                  <c:v>247227.25710606607</c:v>
                </c:pt>
                <c:pt idx="340">
                  <c:v>267707.7342554073</c:v>
                </c:pt>
                <c:pt idx="341">
                  <c:v>289884.82831169711</c:v>
                </c:pt>
                <c:pt idx="342">
                  <c:v>298396.97768731718</c:v>
                </c:pt>
                <c:pt idx="343">
                  <c:v>307159.07697378588</c:v>
                </c:pt>
                <c:pt idx="344">
                  <c:v>333809.7660866456</c:v>
                </c:pt>
                <c:pt idx="345">
                  <c:v>354983.38200297824</c:v>
                </c:pt>
                <c:pt idx="346">
                  <c:v>361462.79822634783</c:v>
                </c:pt>
                <c:pt idx="347">
                  <c:v>368060.48149184987</c:v>
                </c:pt>
                <c:pt idx="348">
                  <c:v>373425.22970049881</c:v>
                </c:pt>
                <c:pt idx="349">
                  <c:v>376136.85611661908</c:v>
                </c:pt>
                <c:pt idx="350">
                  <c:v>426908.67060624744</c:v>
                </c:pt>
                <c:pt idx="351">
                  <c:v>437857.49947686115</c:v>
                </c:pt>
                <c:pt idx="352">
                  <c:v>484533.78092331265</c:v>
                </c:pt>
                <c:pt idx="353">
                  <c:v>498761.58285683935</c:v>
                </c:pt>
                <c:pt idx="354">
                  <c:v>498761.58285683935</c:v>
                </c:pt>
                <c:pt idx="355">
                  <c:v>506031.39432186994</c:v>
                </c:pt>
                <c:pt idx="356">
                  <c:v>515267.84930013696</c:v>
                </c:pt>
                <c:pt idx="357">
                  <c:v>520890.45004516409</c:v>
                </c:pt>
                <c:pt idx="358">
                  <c:v>524672.8948076138</c:v>
                </c:pt>
                <c:pt idx="359">
                  <c:v>536185.82560842368</c:v>
                </c:pt>
                <c:pt idx="360">
                  <c:v>604174.20707307057</c:v>
                </c:pt>
                <c:pt idx="361">
                  <c:v>615202.03642373544</c:v>
                </c:pt>
                <c:pt idx="362">
                  <c:v>615202.03642373544</c:v>
                </c:pt>
                <c:pt idx="363">
                  <c:v>626431.15377836279</c:v>
                </c:pt>
                <c:pt idx="364">
                  <c:v>666165.7990633822</c:v>
                </c:pt>
                <c:pt idx="365">
                  <c:v>673434.99764274794</c:v>
                </c:pt>
                <c:pt idx="366">
                  <c:v>695721.99384574802</c:v>
                </c:pt>
                <c:pt idx="367">
                  <c:v>710988.26593835256</c:v>
                </c:pt>
                <c:pt idx="368">
                  <c:v>710988.26593835256</c:v>
                </c:pt>
                <c:pt idx="369">
                  <c:v>716151.10553817346</c:v>
                </c:pt>
                <c:pt idx="370">
                  <c:v>745224.20194647461</c:v>
                </c:pt>
                <c:pt idx="371">
                  <c:v>769887.02614970331</c:v>
                </c:pt>
                <c:pt idx="372">
                  <c:v>798248.60516037012</c:v>
                </c:pt>
                <c:pt idx="373">
                  <c:v>812818.82231638022</c:v>
                </c:pt>
                <c:pt idx="374">
                  <c:v>836686.35367760481</c:v>
                </c:pt>
                <c:pt idx="375">
                  <c:v>842761.94964218163</c:v>
                </c:pt>
                <c:pt idx="376">
                  <c:v>867508.72802731872</c:v>
                </c:pt>
                <c:pt idx="377">
                  <c:v>899466.55624977488</c:v>
                </c:pt>
                <c:pt idx="378">
                  <c:v>899466.55624977488</c:v>
                </c:pt>
                <c:pt idx="379">
                  <c:v>902726.38627002668</c:v>
                </c:pt>
                <c:pt idx="380">
                  <c:v>932601.66690375027</c:v>
                </c:pt>
                <c:pt idx="381">
                  <c:v>959986.48984488484</c:v>
                </c:pt>
                <c:pt idx="382">
                  <c:v>977508.86512177705</c:v>
                </c:pt>
                <c:pt idx="383">
                  <c:v>981051.53463121608</c:v>
                </c:pt>
                <c:pt idx="384">
                  <c:v>988175.43801346736</c:v>
                </c:pt>
                <c:pt idx="385">
                  <c:v>1013518.94708202</c:v>
                </c:pt>
                <c:pt idx="386">
                  <c:v>1043279.8170207081</c:v>
                </c:pt>
                <c:pt idx="387">
                  <c:v>1043279.8170207081</c:v>
                </c:pt>
                <c:pt idx="388">
                  <c:v>1073914.5821954524</c:v>
                </c:pt>
                <c:pt idx="389">
                  <c:v>1073914.5821954524</c:v>
                </c:pt>
                <c:pt idx="390">
                  <c:v>1146172.1205660517</c:v>
                </c:pt>
                <c:pt idx="391">
                  <c:v>1146172.1205660517</c:v>
                </c:pt>
                <c:pt idx="392">
                  <c:v>1167092.8920986957</c:v>
                </c:pt>
                <c:pt idx="393">
                  <c:v>1175567.7343551207</c:v>
                </c:pt>
                <c:pt idx="394">
                  <c:v>1175567.7343551207</c:v>
                </c:pt>
                <c:pt idx="395">
                  <c:v>1291506.7855933544</c:v>
                </c:pt>
                <c:pt idx="396">
                  <c:v>1329430.4628779651</c:v>
                </c:pt>
                <c:pt idx="397">
                  <c:v>1368467.7272647345</c:v>
                </c:pt>
                <c:pt idx="398">
                  <c:v>1398496.1019016926</c:v>
                </c:pt>
                <c:pt idx="399">
                  <c:v>1434363.0110328607</c:v>
                </c:pt>
                <c:pt idx="400">
                  <c:v>1444778.6346213981</c:v>
                </c:pt>
                <c:pt idx="401">
                  <c:v>1471149.7905654365</c:v>
                </c:pt>
                <c:pt idx="402">
                  <c:v>1508880.0322048634</c:v>
                </c:pt>
                <c:pt idx="403">
                  <c:v>1508880.0322048634</c:v>
                </c:pt>
                <c:pt idx="404">
                  <c:v>1681853.692254985</c:v>
                </c:pt>
                <c:pt idx="405">
                  <c:v>1731239.4774297101</c:v>
                </c:pt>
                <c:pt idx="406">
                  <c:v>1756473.5472424668</c:v>
                </c:pt>
                <c:pt idx="407">
                  <c:v>1788533.9866177018</c:v>
                </c:pt>
                <c:pt idx="408">
                  <c:v>1801521.421901955</c:v>
                </c:pt>
                <c:pt idx="409">
                  <c:v>1814603.1654165876</c:v>
                </c:pt>
                <c:pt idx="410">
                  <c:v>1854421.1184328799</c:v>
                </c:pt>
                <c:pt idx="411">
                  <c:v>1861141.8770759369</c:v>
                </c:pt>
                <c:pt idx="412">
                  <c:v>1881450.6499187637</c:v>
                </c:pt>
                <c:pt idx="413">
                  <c:v>1908874.1564112327</c:v>
                </c:pt>
                <c:pt idx="414">
                  <c:v>1908874.1564112327</c:v>
                </c:pt>
                <c:pt idx="415">
                  <c:v>1922735.4415518362</c:v>
                </c:pt>
                <c:pt idx="416">
                  <c:v>1957830.6145792152</c:v>
                </c:pt>
                <c:pt idx="417">
                  <c:v>1957830.6145792152</c:v>
                </c:pt>
                <c:pt idx="418">
                  <c:v>2008042.6478139476</c:v>
                </c:pt>
                <c:pt idx="419">
                  <c:v>2008042.6478139476</c:v>
                </c:pt>
                <c:pt idx="420">
                  <c:v>2052105.2557324183</c:v>
                </c:pt>
                <c:pt idx="421">
                  <c:v>2158714.7887532702</c:v>
                </c:pt>
                <c:pt idx="422">
                  <c:v>2158714.7887532702</c:v>
                </c:pt>
                <c:pt idx="423">
                  <c:v>2198117.2293547206</c:v>
                </c:pt>
                <c:pt idx="424">
                  <c:v>2238238.872109897</c:v>
                </c:pt>
                <c:pt idx="425">
                  <c:v>2238238.872109897</c:v>
                </c:pt>
                <c:pt idx="426">
                  <c:v>2270862.8254640112</c:v>
                </c:pt>
                <c:pt idx="427">
                  <c:v>2287352.6904628249</c:v>
                </c:pt>
                <c:pt idx="428">
                  <c:v>2485815.0834533852</c:v>
                </c:pt>
                <c:pt idx="429">
                  <c:v>2522047.6394776981</c:v>
                </c:pt>
                <c:pt idx="430">
                  <c:v>2568081.896910076</c:v>
                </c:pt>
                <c:pt idx="431">
                  <c:v>19576.882253543874</c:v>
                </c:pt>
                <c:pt idx="432">
                  <c:v>31788.729398391908</c:v>
                </c:pt>
                <c:pt idx="433">
                  <c:v>45975.564997865869</c:v>
                </c:pt>
                <c:pt idx="434">
                  <c:v>64831.066138026879</c:v>
                </c:pt>
                <c:pt idx="435">
                  <c:v>68446.290219183051</c:v>
                </c:pt>
                <c:pt idx="436">
                  <c:v>69948.211531802954</c:v>
                </c:pt>
                <c:pt idx="437">
                  <c:v>80839.065344431612</c:v>
                </c:pt>
                <c:pt idx="438">
                  <c:v>101165.05461610465</c:v>
                </c:pt>
                <c:pt idx="439">
                  <c:v>106806.39854898035</c:v>
                </c:pt>
                <c:pt idx="440">
                  <c:v>109545.63778330814</c:v>
                </c:pt>
                <c:pt idx="441">
                  <c:v>132218.78370532909</c:v>
                </c:pt>
                <c:pt idx="442">
                  <c:v>163677.5230886529</c:v>
                </c:pt>
                <c:pt idx="443">
                  <c:v>169094.34928325532</c:v>
                </c:pt>
                <c:pt idx="444">
                  <c:v>175958.9568790457</c:v>
                </c:pt>
                <c:pt idx="445">
                  <c:v>198270.55877348036</c:v>
                </c:pt>
                <c:pt idx="446">
                  <c:v>198270.55877348036</c:v>
                </c:pt>
                <c:pt idx="447">
                  <c:v>202621.22229276501</c:v>
                </c:pt>
                <c:pt idx="448">
                  <c:v>228313.60037538529</c:v>
                </c:pt>
                <c:pt idx="449">
                  <c:v>247227.25710606607</c:v>
                </c:pt>
                <c:pt idx="450">
                  <c:v>267707.7342554073</c:v>
                </c:pt>
                <c:pt idx="451">
                  <c:v>275568.67763855186</c:v>
                </c:pt>
                <c:pt idx="452">
                  <c:v>279585.29078791523</c:v>
                </c:pt>
                <c:pt idx="453">
                  <c:v>288838.02688867616</c:v>
                </c:pt>
                <c:pt idx="454">
                  <c:v>297319.43809103192</c:v>
                </c:pt>
                <c:pt idx="455">
                  <c:v>311636.14308337274</c:v>
                </c:pt>
                <c:pt idx="456">
                  <c:v>326642.23469353357</c:v>
                </c:pt>
                <c:pt idx="457">
                  <c:v>335019.55325325183</c:v>
                </c:pt>
                <c:pt idx="458">
                  <c:v>346106.85869092814</c:v>
                </c:pt>
                <c:pt idx="459">
                  <c:v>346106.85869092814</c:v>
                </c:pt>
                <c:pt idx="460">
                  <c:v>348620.11282102391</c:v>
                </c:pt>
                <c:pt idx="461">
                  <c:v>369394.3994663413</c:v>
                </c:pt>
                <c:pt idx="462">
                  <c:v>405825.50841502158</c:v>
                </c:pt>
                <c:pt idx="463">
                  <c:v>411740.70925502735</c:v>
                </c:pt>
                <c:pt idx="464">
                  <c:v>425367.06318065955</c:v>
                </c:pt>
                <c:pt idx="465">
                  <c:v>436276.35479881021</c:v>
                </c:pt>
                <c:pt idx="466">
                  <c:v>445849.5946831957</c:v>
                </c:pt>
                <c:pt idx="467">
                  <c:v>445849.5946831957</c:v>
                </c:pt>
                <c:pt idx="468">
                  <c:v>458941.47800494835</c:v>
                </c:pt>
                <c:pt idx="469">
                  <c:v>460604.7652023923</c:v>
                </c:pt>
                <c:pt idx="470">
                  <c:v>465630.88258873345</c:v>
                </c:pt>
                <c:pt idx="471">
                  <c:v>465630.88258873345</c:v>
                </c:pt>
                <c:pt idx="472">
                  <c:v>472417.79009136587</c:v>
                </c:pt>
                <c:pt idx="473">
                  <c:v>486289.81927060313</c:v>
                </c:pt>
                <c:pt idx="474">
                  <c:v>513407.16855659575</c:v>
                </c:pt>
                <c:pt idx="475">
                  <c:v>513407.16855659575</c:v>
                </c:pt>
                <c:pt idx="476">
                  <c:v>519009.46556066745</c:v>
                </c:pt>
                <c:pt idx="477">
                  <c:v>547951.38538423099</c:v>
                </c:pt>
                <c:pt idx="478">
                  <c:v>553930.62874646427</c:v>
                </c:pt>
                <c:pt idx="479">
                  <c:v>564041.3755714834</c:v>
                </c:pt>
                <c:pt idx="480">
                  <c:v>578507.21550935076</c:v>
                </c:pt>
                <c:pt idx="481">
                  <c:v>578507.21550935076</c:v>
                </c:pt>
                <c:pt idx="482">
                  <c:v>582708.04427699861</c:v>
                </c:pt>
                <c:pt idx="483">
                  <c:v>582708.04427699861</c:v>
                </c:pt>
                <c:pt idx="484">
                  <c:v>595494.44406480587</c:v>
                </c:pt>
                <c:pt idx="485">
                  <c:v>597652.62399063795</c:v>
                </c:pt>
                <c:pt idx="486">
                  <c:v>597652.62399063795</c:v>
                </c:pt>
                <c:pt idx="487">
                  <c:v>606363.84403510531</c:v>
                </c:pt>
                <c:pt idx="488">
                  <c:v>633266.76806465373</c:v>
                </c:pt>
                <c:pt idx="489">
                  <c:v>637865.23319276643</c:v>
                </c:pt>
                <c:pt idx="490">
                  <c:v>661363.31095597893</c:v>
                </c:pt>
                <c:pt idx="491">
                  <c:v>666165.7990633822</c:v>
                </c:pt>
                <c:pt idx="492">
                  <c:v>673434.99764274794</c:v>
                </c:pt>
                <c:pt idx="493">
                  <c:v>680783.51768842211</c:v>
                </c:pt>
                <c:pt idx="494">
                  <c:v>688212.22475593316</c:v>
                </c:pt>
                <c:pt idx="495">
                  <c:v>750635.64571408217</c:v>
                </c:pt>
                <c:pt idx="496">
                  <c:v>756086.38466772041</c:v>
                </c:pt>
                <c:pt idx="497">
                  <c:v>769887.02614970331</c:v>
                </c:pt>
                <c:pt idx="498">
                  <c:v>798248.60516037012</c:v>
                </c:pt>
                <c:pt idx="499">
                  <c:v>812818.82231638022</c:v>
                </c:pt>
                <c:pt idx="500">
                  <c:v>812818.82231638022</c:v>
                </c:pt>
                <c:pt idx="501">
                  <c:v>892982.16836094914</c:v>
                </c:pt>
                <c:pt idx="502">
                  <c:v>892982.16836094914</c:v>
                </c:pt>
                <c:pt idx="503">
                  <c:v>925878.4030848227</c:v>
                </c:pt>
                <c:pt idx="504">
                  <c:v>932601.66690375027</c:v>
                </c:pt>
                <c:pt idx="505">
                  <c:v>984607.04341782269</c:v>
                </c:pt>
                <c:pt idx="506">
                  <c:v>1020878.6125024584</c:v>
                </c:pt>
                <c:pt idx="507">
                  <c:v>1032018.4359069944</c:v>
                </c:pt>
                <c:pt idx="508">
                  <c:v>1043279.8170207081</c:v>
                </c:pt>
                <c:pt idx="509">
                  <c:v>1047060.8523948599</c:v>
                </c:pt>
                <c:pt idx="510">
                  <c:v>1105448.9035793752</c:v>
                </c:pt>
                <c:pt idx="511">
                  <c:v>1117511.5576675297</c:v>
                </c:pt>
                <c:pt idx="512">
                  <c:v>1146172.1205660517</c:v>
                </c:pt>
                <c:pt idx="513">
                  <c:v>1154495.0466898174</c:v>
                </c:pt>
                <c:pt idx="514">
                  <c:v>1167092.8920986957</c:v>
                </c:pt>
                <c:pt idx="515">
                  <c:v>1167092.8920986957</c:v>
                </c:pt>
                <c:pt idx="516">
                  <c:v>1184104.116658407</c:v>
                </c:pt>
                <c:pt idx="517">
                  <c:v>1184104.116658407</c:v>
                </c:pt>
                <c:pt idx="518">
                  <c:v>1184104.116658407</c:v>
                </c:pt>
                <c:pt idx="519">
                  <c:v>1197025.0561223309</c:v>
                </c:pt>
                <c:pt idx="520">
                  <c:v>1250134.2156857115</c:v>
                </c:pt>
                <c:pt idx="521">
                  <c:v>1263775.6753305264</c:v>
                </c:pt>
                <c:pt idx="522">
                  <c:v>1282196.121510684</c:v>
                </c:pt>
                <c:pt idx="523">
                  <c:v>1339084.1190179803</c:v>
                </c:pt>
                <c:pt idx="524">
                  <c:v>1481832.5412659382</c:v>
                </c:pt>
                <c:pt idx="525">
                  <c:v>1514348.4872483145</c:v>
                </c:pt>
                <c:pt idx="526">
                  <c:v>1593020.8577835916</c:v>
                </c:pt>
                <c:pt idx="527">
                  <c:v>1737513.8034527896</c:v>
                </c:pt>
                <c:pt idx="528">
                  <c:v>1737513.8034527896</c:v>
                </c:pt>
                <c:pt idx="529">
                  <c:v>1795015.958338944</c:v>
                </c:pt>
                <c:pt idx="530">
                  <c:v>2287352.6904628249</c:v>
                </c:pt>
                <c:pt idx="531">
                  <c:v>2337544.216464946</c:v>
                </c:pt>
                <c:pt idx="532">
                  <c:v>2406183.6332241832</c:v>
                </c:pt>
                <c:pt idx="533">
                  <c:v>2419.0122278400736</c:v>
                </c:pt>
                <c:pt idx="534">
                  <c:v>12682.63582646849</c:v>
                </c:pt>
                <c:pt idx="535">
                  <c:v>19506.188287527522</c:v>
                </c:pt>
                <c:pt idx="536">
                  <c:v>37544.345571162055</c:v>
                </c:pt>
                <c:pt idx="537">
                  <c:v>47497.103447938811</c:v>
                </c:pt>
                <c:pt idx="538">
                  <c:v>52560.367571714341</c:v>
                </c:pt>
                <c:pt idx="539">
                  <c:v>53519.737828510129</c:v>
                </c:pt>
                <c:pt idx="540">
                  <c:v>81426.078024903793</c:v>
                </c:pt>
                <c:pt idx="541">
                  <c:v>90106.222911110031</c:v>
                </c:pt>
                <c:pt idx="542">
                  <c:v>97924.298670410877</c:v>
                </c:pt>
                <c:pt idx="543">
                  <c:v>101165.05461610465</c:v>
                </c:pt>
                <c:pt idx="544">
                  <c:v>102639.60858976084</c:v>
                </c:pt>
                <c:pt idx="545">
                  <c:v>109150.05816575741</c:v>
                </c:pt>
                <c:pt idx="546">
                  <c:v>109150.05816575741</c:v>
                </c:pt>
                <c:pt idx="547">
                  <c:v>141115.02554364223</c:v>
                </c:pt>
                <c:pt idx="548">
                  <c:v>145785.15710717262</c:v>
                </c:pt>
                <c:pt idx="549">
                  <c:v>156158.10384301556</c:v>
                </c:pt>
                <c:pt idx="550">
                  <c:v>167269.10941913901</c:v>
                </c:pt>
                <c:pt idx="551">
                  <c:v>169707.17788952027</c:v>
                </c:pt>
                <c:pt idx="552">
                  <c:v>176596.66406891393</c:v>
                </c:pt>
                <c:pt idx="553">
                  <c:v>180471.73593407054</c:v>
                </c:pt>
                <c:pt idx="554">
                  <c:v>201889.53797156163</c:v>
                </c:pt>
                <c:pt idx="555">
                  <c:v>201889.53797156163</c:v>
                </c:pt>
                <c:pt idx="556">
                  <c:v>207067.35269919183</c:v>
                </c:pt>
                <c:pt idx="557">
                  <c:v>213147.65792680628</c:v>
                </c:pt>
                <c:pt idx="558">
                  <c:v>234169.10697775506</c:v>
                </c:pt>
                <c:pt idx="559">
                  <c:v>238443.33272376735</c:v>
                </c:pt>
                <c:pt idx="560">
                  <c:v>238443.33272376735</c:v>
                </c:pt>
                <c:pt idx="561">
                  <c:v>295176.01813831204</c:v>
                </c:pt>
                <c:pt idx="562">
                  <c:v>309389.5118797007</c:v>
                </c:pt>
                <c:pt idx="563">
                  <c:v>316178.46567551931</c:v>
                </c:pt>
                <c:pt idx="564">
                  <c:v>318474.39485101117</c:v>
                </c:pt>
                <c:pt idx="565">
                  <c:v>338675.28530072753</c:v>
                </c:pt>
                <c:pt idx="566">
                  <c:v>338675.28530072753</c:v>
                </c:pt>
                <c:pt idx="567">
                  <c:v>360157.52201111376</c:v>
                </c:pt>
                <c:pt idx="568">
                  <c:v>402899.85209855461</c:v>
                </c:pt>
                <c:pt idx="569">
                  <c:v>408772.40937786282</c:v>
                </c:pt>
                <c:pt idx="570">
                  <c:v>408772.40937786282</c:v>
                </c:pt>
                <c:pt idx="571">
                  <c:v>425367.06318065955</c:v>
                </c:pt>
                <c:pt idx="572">
                  <c:v>433131.17381172202</c:v>
                </c:pt>
                <c:pt idx="573">
                  <c:v>458941.47800494835</c:v>
                </c:pt>
                <c:pt idx="574">
                  <c:v>458941.47800494835</c:v>
                </c:pt>
                <c:pt idx="575">
                  <c:v>462274.08045446582</c:v>
                </c:pt>
                <c:pt idx="576">
                  <c:v>470711.84494822682</c:v>
                </c:pt>
                <c:pt idx="577">
                  <c:v>477572.81115883519</c:v>
                </c:pt>
                <c:pt idx="578">
                  <c:v>489821.01163508825</c:v>
                </c:pt>
                <c:pt idx="579">
                  <c:v>557952.99468786491</c:v>
                </c:pt>
                <c:pt idx="580">
                  <c:v>574336.67113971058</c:v>
                </c:pt>
                <c:pt idx="581">
                  <c:v>624169.05187044665</c:v>
                </c:pt>
                <c:pt idx="582">
                  <c:v>633266.76806465373</c:v>
                </c:pt>
                <c:pt idx="583">
                  <c:v>661363.31095597893</c:v>
                </c:pt>
                <c:pt idx="584">
                  <c:v>661363.31095597893</c:v>
                </c:pt>
                <c:pt idx="585">
                  <c:v>721351.43508545274</c:v>
                </c:pt>
                <c:pt idx="586">
                  <c:v>721351.43508545274</c:v>
                </c:pt>
                <c:pt idx="587">
                  <c:v>723965.74358520121</c:v>
                </c:pt>
                <c:pt idx="588">
                  <c:v>764336.79632354516</c:v>
                </c:pt>
                <c:pt idx="589">
                  <c:v>767106.89157269709</c:v>
                </c:pt>
                <c:pt idx="590">
                  <c:v>804045.08550563245</c:v>
                </c:pt>
                <c:pt idx="591">
                  <c:v>812818.82231638022</c:v>
                </c:pt>
                <c:pt idx="592">
                  <c:v>821688.29810869985</c:v>
                </c:pt>
                <c:pt idx="593">
                  <c:v>833665.00043620588</c:v>
                </c:pt>
                <c:pt idx="594">
                  <c:v>880153.29632166005</c:v>
                </c:pt>
                <c:pt idx="595">
                  <c:v>889757.52562950051</c:v>
                </c:pt>
                <c:pt idx="596">
                  <c:v>899466.55624977488</c:v>
                </c:pt>
                <c:pt idx="597">
                  <c:v>939373.75168688677</c:v>
                </c:pt>
                <c:pt idx="598">
                  <c:v>942778.21262510424</c:v>
                </c:pt>
                <c:pt idx="599">
                  <c:v>959986.48984488484</c:v>
                </c:pt>
                <c:pt idx="600">
                  <c:v>981051.53463121608</c:v>
                </c:pt>
                <c:pt idx="601">
                  <c:v>988175.43801346736</c:v>
                </c:pt>
                <c:pt idx="602">
                  <c:v>995351.07160316245</c:v>
                </c:pt>
                <c:pt idx="603">
                  <c:v>1043279.8170207081</c:v>
                </c:pt>
                <c:pt idx="604">
                  <c:v>1109455.2510046393</c:v>
                </c:pt>
                <c:pt idx="605">
                  <c:v>1129705.839389652</c:v>
                </c:pt>
                <c:pt idx="606">
                  <c:v>1162878.409721809</c:v>
                </c:pt>
                <c:pt idx="607">
                  <c:v>1192702.4858814585</c:v>
                </c:pt>
                <c:pt idx="608">
                  <c:v>1245619.8632666196</c:v>
                </c:pt>
                <c:pt idx="609">
                  <c:v>1268355.8277071561</c:v>
                </c:pt>
                <c:pt idx="610">
                  <c:v>1315080.3116889936</c:v>
                </c:pt>
                <c:pt idx="611">
                  <c:v>1315080.3116889936</c:v>
                </c:pt>
                <c:pt idx="612">
                  <c:v>1363526.0613879724</c:v>
                </c:pt>
                <c:pt idx="613">
                  <c:v>1378404.8524071232</c:v>
                </c:pt>
                <c:pt idx="614">
                  <c:v>1439561.4028694609</c:v>
                </c:pt>
                <c:pt idx="615">
                  <c:v>1476481.5043665227</c:v>
                </c:pt>
                <c:pt idx="616">
                  <c:v>1570135.002427784</c:v>
                </c:pt>
                <c:pt idx="617">
                  <c:v>1570135.002427784</c:v>
                </c:pt>
                <c:pt idx="618">
                  <c:v>1669728.9593929811</c:v>
                </c:pt>
                <c:pt idx="619">
                  <c:v>1901981.0320109776</c:v>
                </c:pt>
                <c:pt idx="620">
                  <c:v>2198117.2293547206</c:v>
                </c:pt>
                <c:pt idx="621">
                  <c:v>2643490.799275327</c:v>
                </c:pt>
                <c:pt idx="622">
                  <c:v>2730975.8121011215</c:v>
                </c:pt>
                <c:pt idx="623">
                  <c:v>2946532.9690304059</c:v>
                </c:pt>
                <c:pt idx="624">
                  <c:v>7058.1130999365096</c:v>
                </c:pt>
                <c:pt idx="625">
                  <c:v>9809.8018465512923</c:v>
                </c:pt>
                <c:pt idx="626">
                  <c:v>15087.702942854827</c:v>
                </c:pt>
                <c:pt idx="627">
                  <c:v>57744.074959141268</c:v>
                </c:pt>
                <c:pt idx="628">
                  <c:v>59011.156879592178</c:v>
                </c:pt>
                <c:pt idx="629">
                  <c:v>68943.312792597892</c:v>
                </c:pt>
                <c:pt idx="630">
                  <c:v>77125.282215999148</c:v>
                </c:pt>
                <c:pt idx="631">
                  <c:v>83212.815649354176</c:v>
                </c:pt>
                <c:pt idx="632">
                  <c:v>101899.66441926469</c:v>
                </c:pt>
                <c:pt idx="633">
                  <c:v>106806.39854898035</c:v>
                </c:pt>
                <c:pt idx="634">
                  <c:v>116494.13808312084</c:v>
                </c:pt>
                <c:pt idx="635">
                  <c:v>117765.32165971525</c:v>
                </c:pt>
                <c:pt idx="636">
                  <c:v>135120.06891070426</c:v>
                </c:pt>
                <c:pt idx="637">
                  <c:v>185100.25319964564</c:v>
                </c:pt>
                <c:pt idx="638">
                  <c:v>209326.87083745454</c:v>
                </c:pt>
                <c:pt idx="639">
                  <c:v>214695.42913720911</c:v>
                </c:pt>
                <c:pt idx="640">
                  <c:v>216254.43948457009</c:v>
                </c:pt>
                <c:pt idx="641">
                  <c:v>219406.50463466396</c:v>
                </c:pt>
                <c:pt idx="642">
                  <c:v>235869.52539037666</c:v>
                </c:pt>
                <c:pt idx="643">
                  <c:v>249924.9999632687</c:v>
                </c:pt>
                <c:pt idx="644">
                  <c:v>252652.18057991893</c:v>
                </c:pt>
                <c:pt idx="645">
                  <c:v>273582.06214584311</c:v>
                </c:pt>
                <c:pt idx="646">
                  <c:v>290935.42353303137</c:v>
                </c:pt>
                <c:pt idx="647">
                  <c:v>341134.57507834939</c:v>
                </c:pt>
                <c:pt idx="648">
                  <c:v>347361.21275260649</c:v>
                </c:pt>
                <c:pt idx="649">
                  <c:v>410253.87476674444</c:v>
                </c:pt>
                <c:pt idx="650">
                  <c:v>442635.39878906979</c:v>
                </c:pt>
                <c:pt idx="651">
                  <c:v>457284.19709426083</c:v>
                </c:pt>
                <c:pt idx="652">
                  <c:v>460604.7652023923</c:v>
                </c:pt>
                <c:pt idx="653">
                  <c:v>486289.81927060313</c:v>
                </c:pt>
                <c:pt idx="654">
                  <c:v>504204.06728735601</c:v>
                </c:pt>
                <c:pt idx="655">
                  <c:v>544001.12252858328</c:v>
                </c:pt>
                <c:pt idx="656">
                  <c:v>576418.1714570974</c:v>
                </c:pt>
                <c:pt idx="657">
                  <c:v>597652.62399063795</c:v>
                </c:pt>
                <c:pt idx="658">
                  <c:v>610766.95364444947</c:v>
                </c:pt>
                <c:pt idx="659">
                  <c:v>619669.32454606052</c:v>
                </c:pt>
                <c:pt idx="660">
                  <c:v>633266.76806465373</c:v>
                </c:pt>
                <c:pt idx="661">
                  <c:v>647162.58115378651</c:v>
                </c:pt>
                <c:pt idx="662">
                  <c:v>663760.21160822362</c:v>
                </c:pt>
                <c:pt idx="663">
                  <c:v>663760.21160822362</c:v>
                </c:pt>
                <c:pt idx="664">
                  <c:v>663760.21160822362</c:v>
                </c:pt>
                <c:pt idx="665">
                  <c:v>663760.21160822362</c:v>
                </c:pt>
                <c:pt idx="666">
                  <c:v>671003.16042673972</c:v>
                </c:pt>
                <c:pt idx="667">
                  <c:v>680783.51768842211</c:v>
                </c:pt>
                <c:pt idx="668">
                  <c:v>690706.43074388837</c:v>
                </c:pt>
                <c:pt idx="669">
                  <c:v>726589.52681335446</c:v>
                </c:pt>
                <c:pt idx="670">
                  <c:v>750635.64571408217</c:v>
                </c:pt>
                <c:pt idx="671">
                  <c:v>801141.60295850423</c:v>
                </c:pt>
                <c:pt idx="672">
                  <c:v>842761.94964218163</c:v>
                </c:pt>
                <c:pt idx="673">
                  <c:v>870652.73707891104</c:v>
                </c:pt>
                <c:pt idx="674">
                  <c:v>876974.9798556621</c:v>
                </c:pt>
                <c:pt idx="675">
                  <c:v>929233.95443079248</c:v>
                </c:pt>
                <c:pt idx="676">
                  <c:v>956519.88819655718</c:v>
                </c:pt>
                <c:pt idx="677">
                  <c:v>977508.86512177705</c:v>
                </c:pt>
                <c:pt idx="678">
                  <c:v>1002578.8110390797</c:v>
                </c:pt>
                <c:pt idx="679">
                  <c:v>1020878.6125024584</c:v>
                </c:pt>
                <c:pt idx="680">
                  <c:v>1133800.0983520425</c:v>
                </c:pt>
                <c:pt idx="681">
                  <c:v>1133800.0983520425</c:v>
                </c:pt>
                <c:pt idx="682">
                  <c:v>1205717.2507165272</c:v>
                </c:pt>
                <c:pt idx="683">
                  <c:v>1205717.2507165272</c:v>
                </c:pt>
                <c:pt idx="684">
                  <c:v>1205717.2507165272</c:v>
                </c:pt>
                <c:pt idx="685">
                  <c:v>1210086.9888268674</c:v>
                </c:pt>
                <c:pt idx="686">
                  <c:v>1227724.8834992463</c:v>
                </c:pt>
                <c:pt idx="687">
                  <c:v>1241121.8125993779</c:v>
                </c:pt>
                <c:pt idx="688">
                  <c:v>1259212.0623155923</c:v>
                </c:pt>
                <c:pt idx="689">
                  <c:v>1291506.7855933544</c:v>
                </c:pt>
                <c:pt idx="690">
                  <c:v>1291506.7855933544</c:v>
                </c:pt>
                <c:pt idx="691">
                  <c:v>1348807.8751590652</c:v>
                </c:pt>
                <c:pt idx="692">
                  <c:v>1358602.2403322107</c:v>
                </c:pt>
                <c:pt idx="693">
                  <c:v>1388414.1359600672</c:v>
                </c:pt>
                <c:pt idx="694">
                  <c:v>1471149.7905654365</c:v>
                </c:pt>
                <c:pt idx="695">
                  <c:v>1498002.2921282155</c:v>
                </c:pt>
                <c:pt idx="696">
                  <c:v>1508880.0322048634</c:v>
                </c:pt>
                <c:pt idx="697">
                  <c:v>1525344.9251818943</c:v>
                </c:pt>
                <c:pt idx="698">
                  <c:v>1616240.2910639455</c:v>
                </c:pt>
                <c:pt idx="699">
                  <c:v>1706367.9284646478</c:v>
                </c:pt>
                <c:pt idx="700">
                  <c:v>1756473.5472424668</c:v>
                </c:pt>
                <c:pt idx="701">
                  <c:v>1775640.1796818119</c:v>
                </c:pt>
                <c:pt idx="702">
                  <c:v>1801521.421901955</c:v>
                </c:pt>
                <c:pt idx="703">
                  <c:v>1888269.3684888005</c:v>
                </c:pt>
                <c:pt idx="704">
                  <c:v>1943716.3231279817</c:v>
                </c:pt>
                <c:pt idx="705">
                  <c:v>1943716.3231279817</c:v>
                </c:pt>
                <c:pt idx="706">
                  <c:v>1986367.4144003459</c:v>
                </c:pt>
                <c:pt idx="707">
                  <c:v>2044694.9103397278</c:v>
                </c:pt>
                <c:pt idx="708">
                  <c:v>2127701.9905413324</c:v>
                </c:pt>
                <c:pt idx="709">
                  <c:v>2166538.3628757764</c:v>
                </c:pt>
                <c:pt idx="710">
                  <c:v>2166538.3628757764</c:v>
                </c:pt>
                <c:pt idx="711">
                  <c:v>2262662.525879425</c:v>
                </c:pt>
                <c:pt idx="712">
                  <c:v>2458982.6741838059</c:v>
                </c:pt>
                <c:pt idx="713">
                  <c:v>2476838.571016076</c:v>
                </c:pt>
                <c:pt idx="714">
                  <c:v>2494824.128400668</c:v>
                </c:pt>
                <c:pt idx="715">
                  <c:v>2522047.6394776981</c:v>
                </c:pt>
                <c:pt idx="716">
                  <c:v>2558808.3112596078</c:v>
                </c:pt>
                <c:pt idx="717">
                  <c:v>2653071.2896291544</c:v>
                </c:pt>
                <c:pt idx="718">
                  <c:v>2653071.2896291544</c:v>
                </c:pt>
                <c:pt idx="719">
                  <c:v>2672336.5604802342</c:v>
                </c:pt>
                <c:pt idx="720">
                  <c:v>2721114.0011778269</c:v>
                </c:pt>
                <c:pt idx="721">
                  <c:v>2957211.7391985315</c:v>
                </c:pt>
                <c:pt idx="722">
                  <c:v>3055079.1904502288</c:v>
                </c:pt>
                <c:pt idx="723">
                  <c:v>3099609.1833139462</c:v>
                </c:pt>
                <c:pt idx="724">
                  <c:v>3179104.1499204892</c:v>
                </c:pt>
                <c:pt idx="725">
                  <c:v>3190625.8002513489</c:v>
                </c:pt>
                <c:pt idx="726">
                  <c:v>3505297.6964992471</c:v>
                </c:pt>
                <c:pt idx="727">
                  <c:v>3621303.7798268488</c:v>
                </c:pt>
                <c:pt idx="728">
                  <c:v>3674086.9063582621</c:v>
                </c:pt>
                <c:pt idx="729">
                  <c:v>3700766.2796785734</c:v>
                </c:pt>
                <c:pt idx="730">
                  <c:v>4007340.3205558467</c:v>
                </c:pt>
                <c:pt idx="731">
                  <c:v>4854286.584736242</c:v>
                </c:pt>
                <c:pt idx="732">
                  <c:v>4942890.5725413989</c:v>
                </c:pt>
                <c:pt idx="733">
                  <c:v>10432.039413022891</c:v>
                </c:pt>
                <c:pt idx="734">
                  <c:v>34422.12975105222</c:v>
                </c:pt>
                <c:pt idx="735">
                  <c:v>44181.940971542215</c:v>
                </c:pt>
                <c:pt idx="736">
                  <c:v>63668.934201422897</c:v>
                </c:pt>
                <c:pt idx="737">
                  <c:v>93764.203587847165</c:v>
                </c:pt>
                <c:pt idx="738">
                  <c:v>116073.4667764187</c:v>
                </c:pt>
                <c:pt idx="739">
                  <c:v>121223.37089628165</c:v>
                </c:pt>
                <c:pt idx="740">
                  <c:v>144734.17027442396</c:v>
                </c:pt>
                <c:pt idx="741">
                  <c:v>169094.34928325532</c:v>
                </c:pt>
                <c:pt idx="742">
                  <c:v>169094.34928325532</c:v>
                </c:pt>
                <c:pt idx="743">
                  <c:v>174690.44264581605</c:v>
                </c:pt>
                <c:pt idx="744">
                  <c:v>184431.83874836337</c:v>
                </c:pt>
                <c:pt idx="745">
                  <c:v>205574.57342387101</c:v>
                </c:pt>
                <c:pt idx="746">
                  <c:v>228313.60037538529</c:v>
                </c:pt>
                <c:pt idx="747">
                  <c:v>252652.18057991893</c:v>
                </c:pt>
                <c:pt idx="748">
                  <c:v>272594.13154721475</c:v>
                </c:pt>
                <c:pt idx="749">
                  <c:v>277569.71893492958</c:v>
                </c:pt>
                <c:pt idx="750">
                  <c:v>284688.48592545977</c:v>
                </c:pt>
                <c:pt idx="751">
                  <c:v>302746.3298509228</c:v>
                </c:pt>
                <c:pt idx="752">
                  <c:v>302746.3298509228</c:v>
                </c:pt>
                <c:pt idx="753">
                  <c:v>306049.89661156212</c:v>
                </c:pt>
                <c:pt idx="754">
                  <c:v>330206.55347383348</c:v>
                </c:pt>
                <c:pt idx="755">
                  <c:v>347361.21275260649</c:v>
                </c:pt>
                <c:pt idx="756">
                  <c:v>374778.59049600468</c:v>
                </c:pt>
                <c:pt idx="757">
                  <c:v>392825.15533558239</c:v>
                </c:pt>
                <c:pt idx="758">
                  <c:v>398550.86660960154</c:v>
                </c:pt>
                <c:pt idx="759">
                  <c:v>437857.49947686115</c:v>
                </c:pt>
                <c:pt idx="760">
                  <c:v>437857.49947686115</c:v>
                </c:pt>
                <c:pt idx="761">
                  <c:v>460604.7652023923</c:v>
                </c:pt>
                <c:pt idx="762">
                  <c:v>519009.46556066745</c:v>
                </c:pt>
                <c:pt idx="763">
                  <c:v>534249.60808189947</c:v>
                </c:pt>
                <c:pt idx="764">
                  <c:v>538129.06033861684</c:v>
                </c:pt>
                <c:pt idx="765">
                  <c:v>538129.06033861684</c:v>
                </c:pt>
                <c:pt idx="766">
                  <c:v>538129.06033861684</c:v>
                </c:pt>
                <c:pt idx="767">
                  <c:v>562004.5690299694</c:v>
                </c:pt>
                <c:pt idx="768">
                  <c:v>568137.16067687422</c:v>
                </c:pt>
                <c:pt idx="769">
                  <c:v>582708.04427699861</c:v>
                </c:pt>
                <c:pt idx="770">
                  <c:v>626431.15377836279</c:v>
                </c:pt>
                <c:pt idx="771">
                  <c:v>626431.15377836279</c:v>
                </c:pt>
                <c:pt idx="772">
                  <c:v>647162.58115378651</c:v>
                </c:pt>
                <c:pt idx="773">
                  <c:v>666165.7990633822</c:v>
                </c:pt>
                <c:pt idx="774">
                  <c:v>683250.800693925</c:v>
                </c:pt>
                <c:pt idx="775">
                  <c:v>710988.26593835256</c:v>
                </c:pt>
                <c:pt idx="776">
                  <c:v>723965.74358520121</c:v>
                </c:pt>
                <c:pt idx="777">
                  <c:v>764336.79632354516</c:v>
                </c:pt>
                <c:pt idx="778">
                  <c:v>798248.60516037012</c:v>
                </c:pt>
                <c:pt idx="779">
                  <c:v>818721.10425882041</c:v>
                </c:pt>
                <c:pt idx="780">
                  <c:v>824666.24560752884</c:v>
                </c:pt>
                <c:pt idx="781">
                  <c:v>855045.81571042852</c:v>
                </c:pt>
                <c:pt idx="782">
                  <c:v>886544.52738672576</c:v>
                </c:pt>
                <c:pt idx="783">
                  <c:v>942778.21262510424</c:v>
                </c:pt>
                <c:pt idx="784">
                  <c:v>966957.42945458856</c:v>
                </c:pt>
                <c:pt idx="785">
                  <c:v>1047060.8523948599</c:v>
                </c:pt>
                <c:pt idx="786">
                  <c:v>1066172.5725987244</c:v>
                </c:pt>
                <c:pt idx="787">
                  <c:v>1073914.5821954524</c:v>
                </c:pt>
                <c:pt idx="788">
                  <c:v>1073914.5821954524</c:v>
                </c:pt>
                <c:pt idx="789">
                  <c:v>1121561.6223401413</c:v>
                </c:pt>
                <c:pt idx="790">
                  <c:v>1188395.5248489245</c:v>
                </c:pt>
                <c:pt idx="791">
                  <c:v>1353696.1996581194</c:v>
                </c:pt>
                <c:pt idx="792">
                  <c:v>1460544.0534001023</c:v>
                </c:pt>
                <c:pt idx="793">
                  <c:v>1498002.2921282155</c:v>
                </c:pt>
                <c:pt idx="794">
                  <c:v>1508880.0322048634</c:v>
                </c:pt>
                <c:pt idx="795">
                  <c:v>1536421.2137233396</c:v>
                </c:pt>
                <c:pt idx="796">
                  <c:v>1604588.5749484471</c:v>
                </c:pt>
                <c:pt idx="797">
                  <c:v>1604588.5749484471</c:v>
                </c:pt>
                <c:pt idx="798">
                  <c:v>1604588.5749484471</c:v>
                </c:pt>
                <c:pt idx="799">
                  <c:v>1700206.0731301818</c:v>
                </c:pt>
                <c:pt idx="800">
                  <c:v>1718758.7151133092</c:v>
                </c:pt>
                <c:pt idx="801">
                  <c:v>1762839.3261136147</c:v>
                </c:pt>
                <c:pt idx="802">
                  <c:v>1788533.9866177018</c:v>
                </c:pt>
                <c:pt idx="803">
                  <c:v>1915792.262745162</c:v>
                </c:pt>
                <c:pt idx="804">
                  <c:v>2082016.1767582968</c:v>
                </c:pt>
                <c:pt idx="805">
                  <c:v>2135413.1686554262</c:v>
                </c:pt>
                <c:pt idx="806">
                  <c:v>2135413.1686554262</c:v>
                </c:pt>
                <c:pt idx="807">
                  <c:v>2150919.4662939152</c:v>
                </c:pt>
                <c:pt idx="808">
                  <c:v>2206083.6050720778</c:v>
                </c:pt>
                <c:pt idx="809">
                  <c:v>2238238.872109897</c:v>
                </c:pt>
                <c:pt idx="810">
                  <c:v>2441255.5031616939</c:v>
                </c:pt>
                <c:pt idx="811">
                  <c:v>2540361.4824052495</c:v>
                </c:pt>
                <c:pt idx="812">
                  <c:v>2643490.799275327</c:v>
                </c:pt>
                <c:pt idx="813">
                  <c:v>2662686.5014185244</c:v>
                </c:pt>
                <c:pt idx="814">
                  <c:v>2721114.0011778269</c:v>
                </c:pt>
                <c:pt idx="815">
                  <c:v>2760776.2094219127</c:v>
                </c:pt>
                <c:pt idx="816">
                  <c:v>2957211.7391985315</c:v>
                </c:pt>
                <c:pt idx="817">
                  <c:v>3248863.4350842852</c:v>
                </c:pt>
                <c:pt idx="818">
                  <c:v>3320153.4526925357</c:v>
                </c:pt>
                <c:pt idx="819">
                  <c:v>3344262.7390819876</c:v>
                </c:pt>
                <c:pt idx="820">
                  <c:v>3344262.7390819876</c:v>
                </c:pt>
                <c:pt idx="821">
                  <c:v>3687402.4640197908</c:v>
                </c:pt>
                <c:pt idx="822">
                  <c:v>3687402.4640197908</c:v>
                </c:pt>
                <c:pt idx="823">
                  <c:v>4215526.854378432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5304"/>
        <c:axId val="428495696"/>
      </c:scatterChart>
      <c:valAx>
        <c:axId val="42849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95696"/>
        <c:crosses val="autoZero"/>
        <c:crossBetween val="midCat"/>
      </c:valAx>
      <c:valAx>
        <c:axId val="428495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95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Good blanks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2835234160752327E-2"/>
                  <c:y val="-0.314961897368462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blanks!$BT$2:$BT$825</c:f>
              <c:numCache>
                <c:formatCode>General</c:formatCode>
                <c:ptCount val="824"/>
                <c:pt idx="0">
                  <c:v>-16.670000000000002</c:v>
                </c:pt>
                <c:pt idx="1">
                  <c:v>-22.81</c:v>
                </c:pt>
                <c:pt idx="2">
                  <c:v>-23.38</c:v>
                </c:pt>
                <c:pt idx="3">
                  <c:v>-24.25</c:v>
                </c:pt>
                <c:pt idx="4">
                  <c:v>-24.55</c:v>
                </c:pt>
                <c:pt idx="5">
                  <c:v>-24.58</c:v>
                </c:pt>
                <c:pt idx="6">
                  <c:v>-24.94</c:v>
                </c:pt>
                <c:pt idx="7">
                  <c:v>-25.22</c:v>
                </c:pt>
                <c:pt idx="8">
                  <c:v>-25.75</c:v>
                </c:pt>
                <c:pt idx="9">
                  <c:v>-26.06</c:v>
                </c:pt>
                <c:pt idx="10">
                  <c:v>-26.4</c:v>
                </c:pt>
                <c:pt idx="11">
                  <c:v>-26.7</c:v>
                </c:pt>
                <c:pt idx="12">
                  <c:v>-26.77</c:v>
                </c:pt>
                <c:pt idx="13">
                  <c:v>-26.84</c:v>
                </c:pt>
                <c:pt idx="14">
                  <c:v>-27.02</c:v>
                </c:pt>
                <c:pt idx="15">
                  <c:v>-27.14</c:v>
                </c:pt>
                <c:pt idx="16">
                  <c:v>-27.19</c:v>
                </c:pt>
                <c:pt idx="17">
                  <c:v>-27.19</c:v>
                </c:pt>
                <c:pt idx="18">
                  <c:v>-27.32</c:v>
                </c:pt>
                <c:pt idx="19">
                  <c:v>-27.41</c:v>
                </c:pt>
                <c:pt idx="20">
                  <c:v>-27.59</c:v>
                </c:pt>
                <c:pt idx="21">
                  <c:v>-27.66</c:v>
                </c:pt>
                <c:pt idx="22">
                  <c:v>-27.68</c:v>
                </c:pt>
                <c:pt idx="23">
                  <c:v>-27.72</c:v>
                </c:pt>
                <c:pt idx="24">
                  <c:v>-27.88</c:v>
                </c:pt>
                <c:pt idx="25">
                  <c:v>-27.95</c:v>
                </c:pt>
                <c:pt idx="26">
                  <c:v>-27.98</c:v>
                </c:pt>
                <c:pt idx="27">
                  <c:v>-28</c:v>
                </c:pt>
                <c:pt idx="28">
                  <c:v>-28.1</c:v>
                </c:pt>
                <c:pt idx="29">
                  <c:v>-28.29</c:v>
                </c:pt>
                <c:pt idx="30">
                  <c:v>-28.53</c:v>
                </c:pt>
                <c:pt idx="31">
                  <c:v>-28.58</c:v>
                </c:pt>
                <c:pt idx="32">
                  <c:v>-28.66</c:v>
                </c:pt>
                <c:pt idx="33">
                  <c:v>-28.71</c:v>
                </c:pt>
                <c:pt idx="34">
                  <c:v>-28.77</c:v>
                </c:pt>
                <c:pt idx="35">
                  <c:v>-28.84</c:v>
                </c:pt>
                <c:pt idx="36">
                  <c:v>-28.86</c:v>
                </c:pt>
                <c:pt idx="37">
                  <c:v>-28.99</c:v>
                </c:pt>
                <c:pt idx="38">
                  <c:v>-29.01</c:v>
                </c:pt>
                <c:pt idx="39">
                  <c:v>-29.1</c:v>
                </c:pt>
                <c:pt idx="40">
                  <c:v>-29.29</c:v>
                </c:pt>
                <c:pt idx="41">
                  <c:v>-29.32</c:v>
                </c:pt>
                <c:pt idx="42">
                  <c:v>-29.48</c:v>
                </c:pt>
                <c:pt idx="43">
                  <c:v>-29.57</c:v>
                </c:pt>
                <c:pt idx="44">
                  <c:v>-29.59</c:v>
                </c:pt>
                <c:pt idx="45">
                  <c:v>-29.62</c:v>
                </c:pt>
                <c:pt idx="46">
                  <c:v>-29.76</c:v>
                </c:pt>
                <c:pt idx="47">
                  <c:v>-29.78</c:v>
                </c:pt>
                <c:pt idx="48">
                  <c:v>-29.9</c:v>
                </c:pt>
                <c:pt idx="49">
                  <c:v>-30.04</c:v>
                </c:pt>
                <c:pt idx="50">
                  <c:v>-30.04</c:v>
                </c:pt>
                <c:pt idx="51">
                  <c:v>-30.11</c:v>
                </c:pt>
                <c:pt idx="52">
                  <c:v>-30.12</c:v>
                </c:pt>
                <c:pt idx="53">
                  <c:v>-30.31</c:v>
                </c:pt>
                <c:pt idx="54">
                  <c:v>-30.43</c:v>
                </c:pt>
                <c:pt idx="55">
                  <c:v>-30.46</c:v>
                </c:pt>
                <c:pt idx="56">
                  <c:v>-30.57</c:v>
                </c:pt>
                <c:pt idx="57">
                  <c:v>-30.62</c:v>
                </c:pt>
                <c:pt idx="58">
                  <c:v>-30.72</c:v>
                </c:pt>
                <c:pt idx="59">
                  <c:v>-30.72</c:v>
                </c:pt>
                <c:pt idx="60">
                  <c:v>-30.8</c:v>
                </c:pt>
                <c:pt idx="61">
                  <c:v>-30.81</c:v>
                </c:pt>
                <c:pt idx="62">
                  <c:v>-30.81</c:v>
                </c:pt>
                <c:pt idx="63">
                  <c:v>-30.84</c:v>
                </c:pt>
                <c:pt idx="64">
                  <c:v>-31.07</c:v>
                </c:pt>
                <c:pt idx="65">
                  <c:v>-31.07</c:v>
                </c:pt>
                <c:pt idx="66">
                  <c:v>-31.17</c:v>
                </c:pt>
                <c:pt idx="67">
                  <c:v>-31.23</c:v>
                </c:pt>
                <c:pt idx="68">
                  <c:v>-31.25</c:v>
                </c:pt>
                <c:pt idx="69">
                  <c:v>-31.28</c:v>
                </c:pt>
                <c:pt idx="70">
                  <c:v>-31.35</c:v>
                </c:pt>
                <c:pt idx="71">
                  <c:v>-31.46</c:v>
                </c:pt>
                <c:pt idx="72">
                  <c:v>-31.62</c:v>
                </c:pt>
                <c:pt idx="73">
                  <c:v>-31.72</c:v>
                </c:pt>
                <c:pt idx="74">
                  <c:v>-32.159999999999997</c:v>
                </c:pt>
                <c:pt idx="75">
                  <c:v>-32.43</c:v>
                </c:pt>
                <c:pt idx="76">
                  <c:v>-32.619999999999997</c:v>
                </c:pt>
                <c:pt idx="77">
                  <c:v>-32.79</c:v>
                </c:pt>
                <c:pt idx="78">
                  <c:v>-33.14</c:v>
                </c:pt>
                <c:pt idx="79">
                  <c:v>-33.25</c:v>
                </c:pt>
                <c:pt idx="80">
                  <c:v>-15.11</c:v>
                </c:pt>
                <c:pt idx="81">
                  <c:v>-16.23</c:v>
                </c:pt>
                <c:pt idx="82">
                  <c:v>-20.079999999999998</c:v>
                </c:pt>
                <c:pt idx="83">
                  <c:v>-21.65</c:v>
                </c:pt>
                <c:pt idx="84">
                  <c:v>-22.34</c:v>
                </c:pt>
                <c:pt idx="85">
                  <c:v>-22.46</c:v>
                </c:pt>
                <c:pt idx="86">
                  <c:v>-23.27</c:v>
                </c:pt>
                <c:pt idx="87">
                  <c:v>-24.2</c:v>
                </c:pt>
                <c:pt idx="88">
                  <c:v>-24.3</c:v>
                </c:pt>
                <c:pt idx="89">
                  <c:v>-24.31</c:v>
                </c:pt>
                <c:pt idx="90">
                  <c:v>-24.42</c:v>
                </c:pt>
                <c:pt idx="91">
                  <c:v>-25.64</c:v>
                </c:pt>
                <c:pt idx="92">
                  <c:v>-25.91</c:v>
                </c:pt>
                <c:pt idx="93">
                  <c:v>-26.11</c:v>
                </c:pt>
                <c:pt idx="94">
                  <c:v>-26.11</c:v>
                </c:pt>
                <c:pt idx="95">
                  <c:v>-26.16</c:v>
                </c:pt>
                <c:pt idx="96">
                  <c:v>-26.18</c:v>
                </c:pt>
                <c:pt idx="97">
                  <c:v>-26.55</c:v>
                </c:pt>
                <c:pt idx="98">
                  <c:v>-26.63</c:v>
                </c:pt>
                <c:pt idx="99">
                  <c:v>-26.99</c:v>
                </c:pt>
                <c:pt idx="100">
                  <c:v>-27.12</c:v>
                </c:pt>
                <c:pt idx="101">
                  <c:v>-27.29</c:v>
                </c:pt>
                <c:pt idx="102">
                  <c:v>-27.86</c:v>
                </c:pt>
                <c:pt idx="103">
                  <c:v>-27.88</c:v>
                </c:pt>
                <c:pt idx="104">
                  <c:v>-28.39</c:v>
                </c:pt>
                <c:pt idx="105">
                  <c:v>-28.42</c:v>
                </c:pt>
                <c:pt idx="106">
                  <c:v>-28.42</c:v>
                </c:pt>
                <c:pt idx="107">
                  <c:v>-28.49</c:v>
                </c:pt>
                <c:pt idx="108">
                  <c:v>-28.55</c:v>
                </c:pt>
                <c:pt idx="109">
                  <c:v>-28.63</c:v>
                </c:pt>
                <c:pt idx="110">
                  <c:v>-28.99</c:v>
                </c:pt>
                <c:pt idx="111">
                  <c:v>-29.01</c:v>
                </c:pt>
                <c:pt idx="112">
                  <c:v>-29.07</c:v>
                </c:pt>
                <c:pt idx="113">
                  <c:v>-29.15</c:v>
                </c:pt>
                <c:pt idx="114">
                  <c:v>-29.21</c:v>
                </c:pt>
                <c:pt idx="115">
                  <c:v>-29.33</c:v>
                </c:pt>
                <c:pt idx="116">
                  <c:v>-29.33</c:v>
                </c:pt>
                <c:pt idx="117">
                  <c:v>-29.42</c:v>
                </c:pt>
                <c:pt idx="118">
                  <c:v>-29.44</c:v>
                </c:pt>
                <c:pt idx="119">
                  <c:v>-29.52</c:v>
                </c:pt>
                <c:pt idx="120">
                  <c:v>-29.71</c:v>
                </c:pt>
                <c:pt idx="121">
                  <c:v>-29.71</c:v>
                </c:pt>
                <c:pt idx="122">
                  <c:v>-29.71</c:v>
                </c:pt>
                <c:pt idx="123">
                  <c:v>-29.89</c:v>
                </c:pt>
                <c:pt idx="124">
                  <c:v>-30.07</c:v>
                </c:pt>
                <c:pt idx="125">
                  <c:v>-30.19</c:v>
                </c:pt>
                <c:pt idx="126">
                  <c:v>-30.24</c:v>
                </c:pt>
                <c:pt idx="127">
                  <c:v>-30.29</c:v>
                </c:pt>
                <c:pt idx="128">
                  <c:v>-30.32</c:v>
                </c:pt>
                <c:pt idx="129">
                  <c:v>-30.45</c:v>
                </c:pt>
                <c:pt idx="130">
                  <c:v>-30.47</c:v>
                </c:pt>
                <c:pt idx="131">
                  <c:v>-30.47</c:v>
                </c:pt>
                <c:pt idx="132">
                  <c:v>-30.54</c:v>
                </c:pt>
                <c:pt idx="133">
                  <c:v>-30.71</c:v>
                </c:pt>
                <c:pt idx="134">
                  <c:v>-30.73</c:v>
                </c:pt>
                <c:pt idx="135">
                  <c:v>-30.85</c:v>
                </c:pt>
                <c:pt idx="136">
                  <c:v>-31.03</c:v>
                </c:pt>
                <c:pt idx="137">
                  <c:v>-31.04</c:v>
                </c:pt>
                <c:pt idx="138">
                  <c:v>-31.26</c:v>
                </c:pt>
                <c:pt idx="139">
                  <c:v>-31.79</c:v>
                </c:pt>
                <c:pt idx="140">
                  <c:v>-31.81</c:v>
                </c:pt>
                <c:pt idx="141">
                  <c:v>-31.93</c:v>
                </c:pt>
                <c:pt idx="142">
                  <c:v>-31.95</c:v>
                </c:pt>
                <c:pt idx="143">
                  <c:v>-31.99</c:v>
                </c:pt>
                <c:pt idx="144">
                  <c:v>-32.020000000000003</c:v>
                </c:pt>
                <c:pt idx="145">
                  <c:v>-32.17</c:v>
                </c:pt>
                <c:pt idx="146">
                  <c:v>-32.29</c:v>
                </c:pt>
                <c:pt idx="147">
                  <c:v>-32.35</c:v>
                </c:pt>
                <c:pt idx="148">
                  <c:v>-32.54</c:v>
                </c:pt>
                <c:pt idx="149">
                  <c:v>-32.67</c:v>
                </c:pt>
                <c:pt idx="150">
                  <c:v>-32.67</c:v>
                </c:pt>
                <c:pt idx="151">
                  <c:v>-32.67</c:v>
                </c:pt>
                <c:pt idx="152">
                  <c:v>-32.69</c:v>
                </c:pt>
                <c:pt idx="153">
                  <c:v>-32.729999999999997</c:v>
                </c:pt>
                <c:pt idx="154">
                  <c:v>-32.770000000000003</c:v>
                </c:pt>
                <c:pt idx="155">
                  <c:v>-32.79</c:v>
                </c:pt>
                <c:pt idx="156">
                  <c:v>-32.81</c:v>
                </c:pt>
                <c:pt idx="157">
                  <c:v>-32.83</c:v>
                </c:pt>
                <c:pt idx="158">
                  <c:v>-32.880000000000003</c:v>
                </c:pt>
                <c:pt idx="159">
                  <c:v>-33.01</c:v>
                </c:pt>
                <c:pt idx="160">
                  <c:v>-33.01</c:v>
                </c:pt>
                <c:pt idx="161">
                  <c:v>-33.119999999999997</c:v>
                </c:pt>
                <c:pt idx="162">
                  <c:v>-33.24</c:v>
                </c:pt>
                <c:pt idx="163">
                  <c:v>-33.4</c:v>
                </c:pt>
                <c:pt idx="164">
                  <c:v>-33.56</c:v>
                </c:pt>
                <c:pt idx="165">
                  <c:v>-33.78</c:v>
                </c:pt>
                <c:pt idx="166">
                  <c:v>-33.92</c:v>
                </c:pt>
                <c:pt idx="167">
                  <c:v>-16.440000000000001</c:v>
                </c:pt>
                <c:pt idx="168">
                  <c:v>-20.14</c:v>
                </c:pt>
                <c:pt idx="169">
                  <c:v>-20.75</c:v>
                </c:pt>
                <c:pt idx="170">
                  <c:v>-21.29</c:v>
                </c:pt>
                <c:pt idx="171">
                  <c:v>-23.57</c:v>
                </c:pt>
                <c:pt idx="172">
                  <c:v>-24.48</c:v>
                </c:pt>
                <c:pt idx="173">
                  <c:v>-24.88</c:v>
                </c:pt>
                <c:pt idx="174">
                  <c:v>-25.04</c:v>
                </c:pt>
                <c:pt idx="175">
                  <c:v>-25.58</c:v>
                </c:pt>
                <c:pt idx="176">
                  <c:v>-25.81</c:v>
                </c:pt>
                <c:pt idx="177">
                  <c:v>-25.81</c:v>
                </c:pt>
                <c:pt idx="178">
                  <c:v>-25.9</c:v>
                </c:pt>
                <c:pt idx="179">
                  <c:v>-26.33</c:v>
                </c:pt>
                <c:pt idx="180">
                  <c:v>-26.35</c:v>
                </c:pt>
                <c:pt idx="181">
                  <c:v>-26.86</c:v>
                </c:pt>
                <c:pt idx="182">
                  <c:v>-26.89</c:v>
                </c:pt>
                <c:pt idx="183">
                  <c:v>-26.95</c:v>
                </c:pt>
                <c:pt idx="184">
                  <c:v>-26.96</c:v>
                </c:pt>
                <c:pt idx="185">
                  <c:v>-27</c:v>
                </c:pt>
                <c:pt idx="186">
                  <c:v>-27.1</c:v>
                </c:pt>
                <c:pt idx="187">
                  <c:v>-27.96</c:v>
                </c:pt>
                <c:pt idx="188">
                  <c:v>-28.21</c:v>
                </c:pt>
                <c:pt idx="189">
                  <c:v>-28.27</c:v>
                </c:pt>
                <c:pt idx="190">
                  <c:v>-28.27</c:v>
                </c:pt>
                <c:pt idx="191">
                  <c:v>-28.6</c:v>
                </c:pt>
                <c:pt idx="192">
                  <c:v>-28.83</c:v>
                </c:pt>
                <c:pt idx="193">
                  <c:v>-29.01</c:v>
                </c:pt>
                <c:pt idx="194">
                  <c:v>-29.03</c:v>
                </c:pt>
                <c:pt idx="195">
                  <c:v>-29.11</c:v>
                </c:pt>
                <c:pt idx="196">
                  <c:v>-29.15</c:v>
                </c:pt>
                <c:pt idx="197">
                  <c:v>-29.35</c:v>
                </c:pt>
                <c:pt idx="198">
                  <c:v>-29.5</c:v>
                </c:pt>
                <c:pt idx="199">
                  <c:v>-29.57</c:v>
                </c:pt>
                <c:pt idx="200">
                  <c:v>-29.61</c:v>
                </c:pt>
                <c:pt idx="201">
                  <c:v>-29.61</c:v>
                </c:pt>
                <c:pt idx="202">
                  <c:v>-29.63</c:v>
                </c:pt>
                <c:pt idx="203">
                  <c:v>-29.64</c:v>
                </c:pt>
                <c:pt idx="204">
                  <c:v>-29.77</c:v>
                </c:pt>
                <c:pt idx="205">
                  <c:v>-29.8</c:v>
                </c:pt>
                <c:pt idx="206">
                  <c:v>-29.85</c:v>
                </c:pt>
                <c:pt idx="207">
                  <c:v>-29.9</c:v>
                </c:pt>
                <c:pt idx="208">
                  <c:v>-30.04</c:v>
                </c:pt>
                <c:pt idx="209">
                  <c:v>-30.18</c:v>
                </c:pt>
                <c:pt idx="210">
                  <c:v>-30.26</c:v>
                </c:pt>
                <c:pt idx="211">
                  <c:v>-30.26</c:v>
                </c:pt>
                <c:pt idx="212">
                  <c:v>-30.46</c:v>
                </c:pt>
                <c:pt idx="213">
                  <c:v>-30.46</c:v>
                </c:pt>
                <c:pt idx="214">
                  <c:v>-30.55</c:v>
                </c:pt>
                <c:pt idx="215">
                  <c:v>-30.59</c:v>
                </c:pt>
                <c:pt idx="216">
                  <c:v>-30.63</c:v>
                </c:pt>
                <c:pt idx="217">
                  <c:v>-30.74</c:v>
                </c:pt>
                <c:pt idx="218">
                  <c:v>-31</c:v>
                </c:pt>
                <c:pt idx="219">
                  <c:v>-31.01</c:v>
                </c:pt>
                <c:pt idx="220">
                  <c:v>-31.07</c:v>
                </c:pt>
                <c:pt idx="221">
                  <c:v>-31.07</c:v>
                </c:pt>
                <c:pt idx="222">
                  <c:v>-31.09</c:v>
                </c:pt>
                <c:pt idx="223">
                  <c:v>-31.62</c:v>
                </c:pt>
                <c:pt idx="224">
                  <c:v>-31.66</c:v>
                </c:pt>
                <c:pt idx="225">
                  <c:v>-31.72</c:v>
                </c:pt>
                <c:pt idx="226">
                  <c:v>-31.9</c:v>
                </c:pt>
                <c:pt idx="227">
                  <c:v>-32</c:v>
                </c:pt>
                <c:pt idx="228">
                  <c:v>-32.14</c:v>
                </c:pt>
                <c:pt idx="229">
                  <c:v>-32.159999999999997</c:v>
                </c:pt>
                <c:pt idx="230">
                  <c:v>-32.26</c:v>
                </c:pt>
                <c:pt idx="231">
                  <c:v>-32.26</c:v>
                </c:pt>
                <c:pt idx="232">
                  <c:v>-32.299999999999997</c:v>
                </c:pt>
                <c:pt idx="233">
                  <c:v>-32.369999999999997</c:v>
                </c:pt>
                <c:pt idx="234">
                  <c:v>-32.53</c:v>
                </c:pt>
                <c:pt idx="235">
                  <c:v>-32.61</c:v>
                </c:pt>
                <c:pt idx="236">
                  <c:v>-32.630000000000003</c:v>
                </c:pt>
                <c:pt idx="237">
                  <c:v>-32.76</c:v>
                </c:pt>
                <c:pt idx="238">
                  <c:v>-33</c:v>
                </c:pt>
                <c:pt idx="239">
                  <c:v>-33.020000000000003</c:v>
                </c:pt>
                <c:pt idx="240">
                  <c:v>-33.130000000000003</c:v>
                </c:pt>
                <c:pt idx="241">
                  <c:v>-33.39</c:v>
                </c:pt>
                <c:pt idx="242">
                  <c:v>-33.4</c:v>
                </c:pt>
                <c:pt idx="243">
                  <c:v>-17.5</c:v>
                </c:pt>
                <c:pt idx="244">
                  <c:v>-20.92</c:v>
                </c:pt>
                <c:pt idx="245">
                  <c:v>-21.21</c:v>
                </c:pt>
                <c:pt idx="246">
                  <c:v>-22.98</c:v>
                </c:pt>
                <c:pt idx="247">
                  <c:v>-23.66</c:v>
                </c:pt>
                <c:pt idx="248">
                  <c:v>-24.46</c:v>
                </c:pt>
                <c:pt idx="249">
                  <c:v>-26.07</c:v>
                </c:pt>
                <c:pt idx="250">
                  <c:v>-26.11</c:v>
                </c:pt>
                <c:pt idx="251">
                  <c:v>-26.57</c:v>
                </c:pt>
                <c:pt idx="252">
                  <c:v>-26.81</c:v>
                </c:pt>
                <c:pt idx="253">
                  <c:v>-26.9</c:v>
                </c:pt>
                <c:pt idx="254">
                  <c:v>-26.96</c:v>
                </c:pt>
                <c:pt idx="255">
                  <c:v>-26.96</c:v>
                </c:pt>
                <c:pt idx="256">
                  <c:v>-27.28</c:v>
                </c:pt>
                <c:pt idx="257">
                  <c:v>-27.36</c:v>
                </c:pt>
                <c:pt idx="258">
                  <c:v>-27.8</c:v>
                </c:pt>
                <c:pt idx="259">
                  <c:v>-27.95</c:v>
                </c:pt>
                <c:pt idx="260">
                  <c:v>-28.01</c:v>
                </c:pt>
                <c:pt idx="261">
                  <c:v>-28.34</c:v>
                </c:pt>
                <c:pt idx="262">
                  <c:v>-28.37</c:v>
                </c:pt>
                <c:pt idx="263">
                  <c:v>-28.37</c:v>
                </c:pt>
                <c:pt idx="264">
                  <c:v>-28.58</c:v>
                </c:pt>
                <c:pt idx="265">
                  <c:v>-28.62</c:v>
                </c:pt>
                <c:pt idx="266">
                  <c:v>-28.95</c:v>
                </c:pt>
                <c:pt idx="267">
                  <c:v>-29</c:v>
                </c:pt>
                <c:pt idx="268">
                  <c:v>-29.09</c:v>
                </c:pt>
                <c:pt idx="269">
                  <c:v>-29.13</c:v>
                </c:pt>
                <c:pt idx="270">
                  <c:v>-29.18</c:v>
                </c:pt>
                <c:pt idx="271">
                  <c:v>-29.31</c:v>
                </c:pt>
                <c:pt idx="272">
                  <c:v>-29.34</c:v>
                </c:pt>
                <c:pt idx="273">
                  <c:v>-29.41</c:v>
                </c:pt>
                <c:pt idx="274">
                  <c:v>-29.67</c:v>
                </c:pt>
                <c:pt idx="275">
                  <c:v>-29.86</c:v>
                </c:pt>
                <c:pt idx="276">
                  <c:v>-29.95</c:v>
                </c:pt>
                <c:pt idx="277">
                  <c:v>-30.09</c:v>
                </c:pt>
                <c:pt idx="278">
                  <c:v>-30.23</c:v>
                </c:pt>
                <c:pt idx="279">
                  <c:v>-30.47</c:v>
                </c:pt>
                <c:pt idx="280">
                  <c:v>-30.54</c:v>
                </c:pt>
                <c:pt idx="281">
                  <c:v>-30.68</c:v>
                </c:pt>
                <c:pt idx="282">
                  <c:v>-30.73</c:v>
                </c:pt>
                <c:pt idx="283">
                  <c:v>-30.74</c:v>
                </c:pt>
                <c:pt idx="284">
                  <c:v>-30.88</c:v>
                </c:pt>
                <c:pt idx="285">
                  <c:v>-30.94</c:v>
                </c:pt>
                <c:pt idx="286">
                  <c:v>-30.96</c:v>
                </c:pt>
                <c:pt idx="287">
                  <c:v>-31.02</c:v>
                </c:pt>
                <c:pt idx="288">
                  <c:v>-31.05</c:v>
                </c:pt>
                <c:pt idx="289">
                  <c:v>-31.21</c:v>
                </c:pt>
                <c:pt idx="290">
                  <c:v>-31.21</c:v>
                </c:pt>
                <c:pt idx="291">
                  <c:v>-31.28</c:v>
                </c:pt>
                <c:pt idx="292">
                  <c:v>-31.37</c:v>
                </c:pt>
                <c:pt idx="293">
                  <c:v>-31.39</c:v>
                </c:pt>
                <c:pt idx="294">
                  <c:v>-31.55</c:v>
                </c:pt>
                <c:pt idx="295">
                  <c:v>-31.67</c:v>
                </c:pt>
                <c:pt idx="296">
                  <c:v>-31.67</c:v>
                </c:pt>
                <c:pt idx="297">
                  <c:v>-31.85</c:v>
                </c:pt>
                <c:pt idx="298">
                  <c:v>-31.95</c:v>
                </c:pt>
                <c:pt idx="299">
                  <c:v>-31.95</c:v>
                </c:pt>
                <c:pt idx="300">
                  <c:v>-31.95</c:v>
                </c:pt>
                <c:pt idx="301">
                  <c:v>-32.159999999999997</c:v>
                </c:pt>
                <c:pt idx="302">
                  <c:v>-32.25</c:v>
                </c:pt>
                <c:pt idx="303">
                  <c:v>-32.299999999999997</c:v>
                </c:pt>
                <c:pt idx="304">
                  <c:v>-32.46</c:v>
                </c:pt>
                <c:pt idx="305">
                  <c:v>-32.46</c:v>
                </c:pt>
                <c:pt idx="306">
                  <c:v>-32.46</c:v>
                </c:pt>
                <c:pt idx="307">
                  <c:v>-32.54</c:v>
                </c:pt>
                <c:pt idx="308">
                  <c:v>-32.61</c:v>
                </c:pt>
                <c:pt idx="309">
                  <c:v>-32.659999999999997</c:v>
                </c:pt>
                <c:pt idx="310">
                  <c:v>-32.9</c:v>
                </c:pt>
                <c:pt idx="311">
                  <c:v>-33.020000000000003</c:v>
                </c:pt>
                <c:pt idx="312">
                  <c:v>-33.020000000000003</c:v>
                </c:pt>
                <c:pt idx="313">
                  <c:v>-33.049999999999997</c:v>
                </c:pt>
                <c:pt idx="314">
                  <c:v>-33.119999999999997</c:v>
                </c:pt>
                <c:pt idx="315">
                  <c:v>-33.28</c:v>
                </c:pt>
                <c:pt idx="316">
                  <c:v>-33.33</c:v>
                </c:pt>
                <c:pt idx="317">
                  <c:v>-33.42</c:v>
                </c:pt>
                <c:pt idx="318">
                  <c:v>-33.67</c:v>
                </c:pt>
                <c:pt idx="319">
                  <c:v>-21.71</c:v>
                </c:pt>
                <c:pt idx="320">
                  <c:v>-23.46</c:v>
                </c:pt>
                <c:pt idx="321">
                  <c:v>-23.52</c:v>
                </c:pt>
                <c:pt idx="322">
                  <c:v>-24</c:v>
                </c:pt>
                <c:pt idx="323">
                  <c:v>-24.14</c:v>
                </c:pt>
                <c:pt idx="324">
                  <c:v>-24.43</c:v>
                </c:pt>
                <c:pt idx="325">
                  <c:v>-24.6</c:v>
                </c:pt>
                <c:pt idx="326">
                  <c:v>-24.69</c:v>
                </c:pt>
                <c:pt idx="327">
                  <c:v>-24.79</c:v>
                </c:pt>
                <c:pt idx="328">
                  <c:v>-25.11</c:v>
                </c:pt>
                <c:pt idx="329">
                  <c:v>-25.42</c:v>
                </c:pt>
                <c:pt idx="330">
                  <c:v>-25.49</c:v>
                </c:pt>
                <c:pt idx="331">
                  <c:v>-25.75</c:v>
                </c:pt>
                <c:pt idx="332">
                  <c:v>-26</c:v>
                </c:pt>
                <c:pt idx="333">
                  <c:v>-26.03</c:v>
                </c:pt>
                <c:pt idx="334">
                  <c:v>-26.26</c:v>
                </c:pt>
                <c:pt idx="335">
                  <c:v>-26.41</c:v>
                </c:pt>
                <c:pt idx="336">
                  <c:v>-26.59</c:v>
                </c:pt>
                <c:pt idx="337">
                  <c:v>-26.65</c:v>
                </c:pt>
                <c:pt idx="338">
                  <c:v>-26.97</c:v>
                </c:pt>
                <c:pt idx="339">
                  <c:v>-27.14</c:v>
                </c:pt>
                <c:pt idx="340">
                  <c:v>-27.36</c:v>
                </c:pt>
                <c:pt idx="341">
                  <c:v>-27.58</c:v>
                </c:pt>
                <c:pt idx="342">
                  <c:v>-27.66</c:v>
                </c:pt>
                <c:pt idx="343">
                  <c:v>-27.74</c:v>
                </c:pt>
                <c:pt idx="344">
                  <c:v>-27.97</c:v>
                </c:pt>
                <c:pt idx="345">
                  <c:v>-28.14</c:v>
                </c:pt>
                <c:pt idx="346">
                  <c:v>-28.19</c:v>
                </c:pt>
                <c:pt idx="347">
                  <c:v>-28.24</c:v>
                </c:pt>
                <c:pt idx="348">
                  <c:v>-28.28</c:v>
                </c:pt>
                <c:pt idx="349">
                  <c:v>-28.3</c:v>
                </c:pt>
                <c:pt idx="350">
                  <c:v>-28.65</c:v>
                </c:pt>
                <c:pt idx="351">
                  <c:v>-28.72</c:v>
                </c:pt>
                <c:pt idx="352">
                  <c:v>-29</c:v>
                </c:pt>
                <c:pt idx="353">
                  <c:v>-29.08</c:v>
                </c:pt>
                <c:pt idx="354">
                  <c:v>-29.08</c:v>
                </c:pt>
                <c:pt idx="355">
                  <c:v>-29.12</c:v>
                </c:pt>
                <c:pt idx="356">
                  <c:v>-29.17</c:v>
                </c:pt>
                <c:pt idx="357">
                  <c:v>-29.2</c:v>
                </c:pt>
                <c:pt idx="358">
                  <c:v>-29.22</c:v>
                </c:pt>
                <c:pt idx="359">
                  <c:v>-29.28</c:v>
                </c:pt>
                <c:pt idx="360">
                  <c:v>-29.61</c:v>
                </c:pt>
                <c:pt idx="361">
                  <c:v>-29.66</c:v>
                </c:pt>
                <c:pt idx="362">
                  <c:v>-29.66</c:v>
                </c:pt>
                <c:pt idx="363">
                  <c:v>-29.71</c:v>
                </c:pt>
                <c:pt idx="364">
                  <c:v>-29.88</c:v>
                </c:pt>
                <c:pt idx="365">
                  <c:v>-29.91</c:v>
                </c:pt>
                <c:pt idx="366">
                  <c:v>-30</c:v>
                </c:pt>
                <c:pt idx="367">
                  <c:v>-30.06</c:v>
                </c:pt>
                <c:pt idx="368">
                  <c:v>-30.06</c:v>
                </c:pt>
                <c:pt idx="369">
                  <c:v>-30.08</c:v>
                </c:pt>
                <c:pt idx="370">
                  <c:v>-30.19</c:v>
                </c:pt>
                <c:pt idx="371">
                  <c:v>-30.28</c:v>
                </c:pt>
                <c:pt idx="372">
                  <c:v>-30.38</c:v>
                </c:pt>
                <c:pt idx="373">
                  <c:v>-30.43</c:v>
                </c:pt>
                <c:pt idx="374">
                  <c:v>-30.51</c:v>
                </c:pt>
                <c:pt idx="375">
                  <c:v>-30.53</c:v>
                </c:pt>
                <c:pt idx="376">
                  <c:v>-30.61</c:v>
                </c:pt>
                <c:pt idx="377">
                  <c:v>-30.71</c:v>
                </c:pt>
                <c:pt idx="378">
                  <c:v>-30.71</c:v>
                </c:pt>
                <c:pt idx="379">
                  <c:v>-30.72</c:v>
                </c:pt>
                <c:pt idx="380">
                  <c:v>-30.81</c:v>
                </c:pt>
                <c:pt idx="381">
                  <c:v>-30.89</c:v>
                </c:pt>
                <c:pt idx="382">
                  <c:v>-30.94</c:v>
                </c:pt>
                <c:pt idx="383">
                  <c:v>-30.95</c:v>
                </c:pt>
                <c:pt idx="384">
                  <c:v>-30.97</c:v>
                </c:pt>
                <c:pt idx="385">
                  <c:v>-31.04</c:v>
                </c:pt>
                <c:pt idx="386">
                  <c:v>-31.12</c:v>
                </c:pt>
                <c:pt idx="387">
                  <c:v>-31.12</c:v>
                </c:pt>
                <c:pt idx="388">
                  <c:v>-31.2</c:v>
                </c:pt>
                <c:pt idx="389">
                  <c:v>-31.2</c:v>
                </c:pt>
                <c:pt idx="390">
                  <c:v>-31.38</c:v>
                </c:pt>
                <c:pt idx="391">
                  <c:v>-31.38</c:v>
                </c:pt>
                <c:pt idx="392">
                  <c:v>-31.43</c:v>
                </c:pt>
                <c:pt idx="393">
                  <c:v>-31.45</c:v>
                </c:pt>
                <c:pt idx="394">
                  <c:v>-31.45</c:v>
                </c:pt>
                <c:pt idx="395">
                  <c:v>-31.71</c:v>
                </c:pt>
                <c:pt idx="396">
                  <c:v>-31.79</c:v>
                </c:pt>
                <c:pt idx="397">
                  <c:v>-31.87</c:v>
                </c:pt>
                <c:pt idx="398">
                  <c:v>-31.93</c:v>
                </c:pt>
                <c:pt idx="399">
                  <c:v>-32</c:v>
                </c:pt>
                <c:pt idx="400">
                  <c:v>-32.020000000000003</c:v>
                </c:pt>
                <c:pt idx="401">
                  <c:v>-32.07</c:v>
                </c:pt>
                <c:pt idx="402">
                  <c:v>-32.14</c:v>
                </c:pt>
                <c:pt idx="403">
                  <c:v>-32.14</c:v>
                </c:pt>
                <c:pt idx="404">
                  <c:v>-32.44</c:v>
                </c:pt>
                <c:pt idx="405">
                  <c:v>-32.520000000000003</c:v>
                </c:pt>
                <c:pt idx="406">
                  <c:v>-32.56</c:v>
                </c:pt>
                <c:pt idx="407">
                  <c:v>-32.61</c:v>
                </c:pt>
                <c:pt idx="408">
                  <c:v>-32.630000000000003</c:v>
                </c:pt>
                <c:pt idx="409">
                  <c:v>-32.65</c:v>
                </c:pt>
                <c:pt idx="410">
                  <c:v>-32.71</c:v>
                </c:pt>
                <c:pt idx="411">
                  <c:v>-32.72</c:v>
                </c:pt>
                <c:pt idx="412">
                  <c:v>-32.75</c:v>
                </c:pt>
                <c:pt idx="413">
                  <c:v>-32.79</c:v>
                </c:pt>
                <c:pt idx="414">
                  <c:v>-32.79</c:v>
                </c:pt>
                <c:pt idx="415">
                  <c:v>-32.81</c:v>
                </c:pt>
                <c:pt idx="416">
                  <c:v>-32.86</c:v>
                </c:pt>
                <c:pt idx="417">
                  <c:v>-32.86</c:v>
                </c:pt>
                <c:pt idx="418">
                  <c:v>-32.93</c:v>
                </c:pt>
                <c:pt idx="419">
                  <c:v>-32.93</c:v>
                </c:pt>
                <c:pt idx="420">
                  <c:v>-32.99</c:v>
                </c:pt>
                <c:pt idx="421">
                  <c:v>-33.130000000000003</c:v>
                </c:pt>
                <c:pt idx="422">
                  <c:v>-33.130000000000003</c:v>
                </c:pt>
                <c:pt idx="423">
                  <c:v>-33.18</c:v>
                </c:pt>
                <c:pt idx="424">
                  <c:v>-33.229999999999997</c:v>
                </c:pt>
                <c:pt idx="425">
                  <c:v>-33.229999999999997</c:v>
                </c:pt>
                <c:pt idx="426">
                  <c:v>-33.270000000000003</c:v>
                </c:pt>
                <c:pt idx="427">
                  <c:v>-33.29</c:v>
                </c:pt>
                <c:pt idx="428">
                  <c:v>-33.520000000000003</c:v>
                </c:pt>
                <c:pt idx="429">
                  <c:v>-33.56</c:v>
                </c:pt>
                <c:pt idx="430">
                  <c:v>-33.61</c:v>
                </c:pt>
                <c:pt idx="431">
                  <c:v>-20.13</c:v>
                </c:pt>
                <c:pt idx="432">
                  <c:v>-21.47</c:v>
                </c:pt>
                <c:pt idx="433">
                  <c:v>-22.49</c:v>
                </c:pt>
                <c:pt idx="434">
                  <c:v>-23.44</c:v>
                </c:pt>
                <c:pt idx="435">
                  <c:v>-23.59</c:v>
                </c:pt>
                <c:pt idx="436">
                  <c:v>-23.65</c:v>
                </c:pt>
                <c:pt idx="437">
                  <c:v>-24.05</c:v>
                </c:pt>
                <c:pt idx="438">
                  <c:v>-24.67</c:v>
                </c:pt>
                <c:pt idx="439">
                  <c:v>-24.82</c:v>
                </c:pt>
                <c:pt idx="440">
                  <c:v>-24.89</c:v>
                </c:pt>
                <c:pt idx="441">
                  <c:v>-25.41</c:v>
                </c:pt>
                <c:pt idx="442">
                  <c:v>-26</c:v>
                </c:pt>
                <c:pt idx="443">
                  <c:v>-26.09</c:v>
                </c:pt>
                <c:pt idx="444">
                  <c:v>-26.2</c:v>
                </c:pt>
                <c:pt idx="445">
                  <c:v>-26.53</c:v>
                </c:pt>
                <c:pt idx="446">
                  <c:v>-26.53</c:v>
                </c:pt>
                <c:pt idx="447">
                  <c:v>-26.59</c:v>
                </c:pt>
                <c:pt idx="448">
                  <c:v>-26.92</c:v>
                </c:pt>
                <c:pt idx="449">
                  <c:v>-27.14</c:v>
                </c:pt>
                <c:pt idx="450">
                  <c:v>-27.36</c:v>
                </c:pt>
                <c:pt idx="451">
                  <c:v>-27.44</c:v>
                </c:pt>
                <c:pt idx="452">
                  <c:v>-27.48</c:v>
                </c:pt>
                <c:pt idx="453">
                  <c:v>-27.57</c:v>
                </c:pt>
                <c:pt idx="454">
                  <c:v>-27.65</c:v>
                </c:pt>
                <c:pt idx="455">
                  <c:v>-27.78</c:v>
                </c:pt>
                <c:pt idx="456">
                  <c:v>-27.91</c:v>
                </c:pt>
                <c:pt idx="457">
                  <c:v>-27.98</c:v>
                </c:pt>
                <c:pt idx="458">
                  <c:v>-28.07</c:v>
                </c:pt>
                <c:pt idx="459">
                  <c:v>-28.07</c:v>
                </c:pt>
                <c:pt idx="460">
                  <c:v>-28.09</c:v>
                </c:pt>
                <c:pt idx="461">
                  <c:v>-28.25</c:v>
                </c:pt>
                <c:pt idx="462">
                  <c:v>-28.51</c:v>
                </c:pt>
                <c:pt idx="463">
                  <c:v>-28.55</c:v>
                </c:pt>
                <c:pt idx="464">
                  <c:v>-28.64</c:v>
                </c:pt>
                <c:pt idx="465">
                  <c:v>-28.71</c:v>
                </c:pt>
                <c:pt idx="466">
                  <c:v>-28.77</c:v>
                </c:pt>
                <c:pt idx="467">
                  <c:v>-28.77</c:v>
                </c:pt>
                <c:pt idx="468">
                  <c:v>-28.85</c:v>
                </c:pt>
                <c:pt idx="469">
                  <c:v>-28.86</c:v>
                </c:pt>
                <c:pt idx="470">
                  <c:v>-28.89</c:v>
                </c:pt>
                <c:pt idx="471">
                  <c:v>-28.89</c:v>
                </c:pt>
                <c:pt idx="472">
                  <c:v>-28.93</c:v>
                </c:pt>
                <c:pt idx="473">
                  <c:v>-29.01</c:v>
                </c:pt>
                <c:pt idx="474">
                  <c:v>-29.16</c:v>
                </c:pt>
                <c:pt idx="475">
                  <c:v>-29.16</c:v>
                </c:pt>
                <c:pt idx="476">
                  <c:v>-29.19</c:v>
                </c:pt>
                <c:pt idx="477">
                  <c:v>-29.34</c:v>
                </c:pt>
                <c:pt idx="478">
                  <c:v>-29.37</c:v>
                </c:pt>
                <c:pt idx="479">
                  <c:v>-29.42</c:v>
                </c:pt>
                <c:pt idx="480">
                  <c:v>-29.49</c:v>
                </c:pt>
                <c:pt idx="481">
                  <c:v>-29.49</c:v>
                </c:pt>
                <c:pt idx="482">
                  <c:v>-29.51</c:v>
                </c:pt>
                <c:pt idx="483">
                  <c:v>-29.51</c:v>
                </c:pt>
                <c:pt idx="484">
                  <c:v>-29.57</c:v>
                </c:pt>
                <c:pt idx="485">
                  <c:v>-29.58</c:v>
                </c:pt>
                <c:pt idx="486">
                  <c:v>-29.58</c:v>
                </c:pt>
                <c:pt idx="487">
                  <c:v>-29.62</c:v>
                </c:pt>
                <c:pt idx="488">
                  <c:v>-29.74</c:v>
                </c:pt>
                <c:pt idx="489">
                  <c:v>-29.76</c:v>
                </c:pt>
                <c:pt idx="490">
                  <c:v>-29.86</c:v>
                </c:pt>
                <c:pt idx="491">
                  <c:v>-29.88</c:v>
                </c:pt>
                <c:pt idx="492">
                  <c:v>-29.91</c:v>
                </c:pt>
                <c:pt idx="493">
                  <c:v>-29.94</c:v>
                </c:pt>
                <c:pt idx="494">
                  <c:v>-29.97</c:v>
                </c:pt>
                <c:pt idx="495">
                  <c:v>-30.21</c:v>
                </c:pt>
                <c:pt idx="496">
                  <c:v>-30.23</c:v>
                </c:pt>
                <c:pt idx="497">
                  <c:v>-30.28</c:v>
                </c:pt>
                <c:pt idx="498">
                  <c:v>-30.38</c:v>
                </c:pt>
                <c:pt idx="499">
                  <c:v>-30.43</c:v>
                </c:pt>
                <c:pt idx="500">
                  <c:v>-30.43</c:v>
                </c:pt>
                <c:pt idx="501">
                  <c:v>-30.69</c:v>
                </c:pt>
                <c:pt idx="502">
                  <c:v>-30.69</c:v>
                </c:pt>
                <c:pt idx="503">
                  <c:v>-30.79</c:v>
                </c:pt>
                <c:pt idx="504">
                  <c:v>-30.81</c:v>
                </c:pt>
                <c:pt idx="505">
                  <c:v>-30.96</c:v>
                </c:pt>
                <c:pt idx="506">
                  <c:v>-31.06</c:v>
                </c:pt>
                <c:pt idx="507">
                  <c:v>-31.09</c:v>
                </c:pt>
                <c:pt idx="508">
                  <c:v>-31.12</c:v>
                </c:pt>
                <c:pt idx="509">
                  <c:v>-31.13</c:v>
                </c:pt>
                <c:pt idx="510">
                  <c:v>-31.28</c:v>
                </c:pt>
                <c:pt idx="511">
                  <c:v>-31.31</c:v>
                </c:pt>
                <c:pt idx="512">
                  <c:v>-31.38</c:v>
                </c:pt>
                <c:pt idx="513">
                  <c:v>-31.4</c:v>
                </c:pt>
                <c:pt idx="514">
                  <c:v>-31.43</c:v>
                </c:pt>
                <c:pt idx="515">
                  <c:v>-31.43</c:v>
                </c:pt>
                <c:pt idx="516">
                  <c:v>-31.47</c:v>
                </c:pt>
                <c:pt idx="517">
                  <c:v>-31.47</c:v>
                </c:pt>
                <c:pt idx="518">
                  <c:v>-31.47</c:v>
                </c:pt>
                <c:pt idx="519">
                  <c:v>-31.5</c:v>
                </c:pt>
                <c:pt idx="520">
                  <c:v>-31.62</c:v>
                </c:pt>
                <c:pt idx="521">
                  <c:v>-31.65</c:v>
                </c:pt>
                <c:pt idx="522">
                  <c:v>-31.69</c:v>
                </c:pt>
                <c:pt idx="523">
                  <c:v>-31.81</c:v>
                </c:pt>
                <c:pt idx="524">
                  <c:v>-32.090000000000003</c:v>
                </c:pt>
                <c:pt idx="525">
                  <c:v>-32.15</c:v>
                </c:pt>
                <c:pt idx="526">
                  <c:v>-32.29</c:v>
                </c:pt>
                <c:pt idx="527">
                  <c:v>-32.53</c:v>
                </c:pt>
                <c:pt idx="528">
                  <c:v>-32.53</c:v>
                </c:pt>
                <c:pt idx="529">
                  <c:v>-32.619999999999997</c:v>
                </c:pt>
                <c:pt idx="530">
                  <c:v>-33.29</c:v>
                </c:pt>
                <c:pt idx="531">
                  <c:v>-33.35</c:v>
                </c:pt>
                <c:pt idx="532">
                  <c:v>-33.43</c:v>
                </c:pt>
                <c:pt idx="533">
                  <c:v>-14.35</c:v>
                </c:pt>
                <c:pt idx="534">
                  <c:v>-18.93</c:v>
                </c:pt>
                <c:pt idx="535">
                  <c:v>-20.12</c:v>
                </c:pt>
                <c:pt idx="536">
                  <c:v>-21.93</c:v>
                </c:pt>
                <c:pt idx="537">
                  <c:v>-22.58</c:v>
                </c:pt>
                <c:pt idx="538">
                  <c:v>-22.86</c:v>
                </c:pt>
                <c:pt idx="539">
                  <c:v>-22.91</c:v>
                </c:pt>
                <c:pt idx="540">
                  <c:v>-24.07</c:v>
                </c:pt>
                <c:pt idx="541">
                  <c:v>-24.35</c:v>
                </c:pt>
                <c:pt idx="542">
                  <c:v>-24.58</c:v>
                </c:pt>
                <c:pt idx="543">
                  <c:v>-24.67</c:v>
                </c:pt>
                <c:pt idx="544">
                  <c:v>-24.71</c:v>
                </c:pt>
                <c:pt idx="545">
                  <c:v>-24.88</c:v>
                </c:pt>
                <c:pt idx="546">
                  <c:v>-24.88</c:v>
                </c:pt>
                <c:pt idx="547">
                  <c:v>-25.59</c:v>
                </c:pt>
                <c:pt idx="548">
                  <c:v>-25.68</c:v>
                </c:pt>
                <c:pt idx="549">
                  <c:v>-25.87</c:v>
                </c:pt>
                <c:pt idx="550">
                  <c:v>-26.06</c:v>
                </c:pt>
                <c:pt idx="551">
                  <c:v>-26.1</c:v>
                </c:pt>
                <c:pt idx="552">
                  <c:v>-26.21</c:v>
                </c:pt>
                <c:pt idx="553">
                  <c:v>-26.27</c:v>
                </c:pt>
                <c:pt idx="554">
                  <c:v>-26.58</c:v>
                </c:pt>
                <c:pt idx="555">
                  <c:v>-26.58</c:v>
                </c:pt>
                <c:pt idx="556">
                  <c:v>-26.65</c:v>
                </c:pt>
                <c:pt idx="557">
                  <c:v>-26.73</c:v>
                </c:pt>
                <c:pt idx="558">
                  <c:v>-26.99</c:v>
                </c:pt>
                <c:pt idx="559">
                  <c:v>-27.04</c:v>
                </c:pt>
                <c:pt idx="560">
                  <c:v>-27.04</c:v>
                </c:pt>
                <c:pt idx="561">
                  <c:v>-27.63</c:v>
                </c:pt>
                <c:pt idx="562">
                  <c:v>-27.76</c:v>
                </c:pt>
                <c:pt idx="563">
                  <c:v>-27.82</c:v>
                </c:pt>
                <c:pt idx="564">
                  <c:v>-27.84</c:v>
                </c:pt>
                <c:pt idx="565">
                  <c:v>-28.01</c:v>
                </c:pt>
                <c:pt idx="566">
                  <c:v>-28.01</c:v>
                </c:pt>
                <c:pt idx="567">
                  <c:v>-28.18</c:v>
                </c:pt>
                <c:pt idx="568">
                  <c:v>-28.49</c:v>
                </c:pt>
                <c:pt idx="569">
                  <c:v>-28.53</c:v>
                </c:pt>
                <c:pt idx="570">
                  <c:v>-28.53</c:v>
                </c:pt>
                <c:pt idx="571">
                  <c:v>-28.64</c:v>
                </c:pt>
                <c:pt idx="572">
                  <c:v>-28.69</c:v>
                </c:pt>
                <c:pt idx="573">
                  <c:v>-28.85</c:v>
                </c:pt>
                <c:pt idx="574">
                  <c:v>-28.85</c:v>
                </c:pt>
                <c:pt idx="575">
                  <c:v>-28.87</c:v>
                </c:pt>
                <c:pt idx="576">
                  <c:v>-28.92</c:v>
                </c:pt>
                <c:pt idx="577">
                  <c:v>-28.96</c:v>
                </c:pt>
                <c:pt idx="578">
                  <c:v>-29.03</c:v>
                </c:pt>
                <c:pt idx="579">
                  <c:v>-29.39</c:v>
                </c:pt>
                <c:pt idx="580">
                  <c:v>-29.47</c:v>
                </c:pt>
                <c:pt idx="581">
                  <c:v>-29.7</c:v>
                </c:pt>
                <c:pt idx="582">
                  <c:v>-29.74</c:v>
                </c:pt>
                <c:pt idx="583">
                  <c:v>-29.86</c:v>
                </c:pt>
                <c:pt idx="584">
                  <c:v>-29.86</c:v>
                </c:pt>
                <c:pt idx="585">
                  <c:v>-30.1</c:v>
                </c:pt>
                <c:pt idx="586">
                  <c:v>-30.1</c:v>
                </c:pt>
                <c:pt idx="587">
                  <c:v>-30.11</c:v>
                </c:pt>
                <c:pt idx="588">
                  <c:v>-30.26</c:v>
                </c:pt>
                <c:pt idx="589">
                  <c:v>-30.27</c:v>
                </c:pt>
                <c:pt idx="590">
                  <c:v>-30.4</c:v>
                </c:pt>
                <c:pt idx="591">
                  <c:v>-30.43</c:v>
                </c:pt>
                <c:pt idx="592">
                  <c:v>-30.46</c:v>
                </c:pt>
                <c:pt idx="593">
                  <c:v>-30.5</c:v>
                </c:pt>
                <c:pt idx="594">
                  <c:v>-30.65</c:v>
                </c:pt>
                <c:pt idx="595">
                  <c:v>-30.68</c:v>
                </c:pt>
                <c:pt idx="596">
                  <c:v>-30.71</c:v>
                </c:pt>
                <c:pt idx="597">
                  <c:v>-30.83</c:v>
                </c:pt>
                <c:pt idx="598">
                  <c:v>-30.84</c:v>
                </c:pt>
                <c:pt idx="599">
                  <c:v>-30.89</c:v>
                </c:pt>
                <c:pt idx="600">
                  <c:v>-30.95</c:v>
                </c:pt>
                <c:pt idx="601">
                  <c:v>-30.97</c:v>
                </c:pt>
                <c:pt idx="602">
                  <c:v>-30.99</c:v>
                </c:pt>
                <c:pt idx="603">
                  <c:v>-31.12</c:v>
                </c:pt>
                <c:pt idx="604">
                  <c:v>-31.29</c:v>
                </c:pt>
                <c:pt idx="605">
                  <c:v>-31.34</c:v>
                </c:pt>
                <c:pt idx="606">
                  <c:v>-31.42</c:v>
                </c:pt>
                <c:pt idx="607">
                  <c:v>-31.49</c:v>
                </c:pt>
                <c:pt idx="608">
                  <c:v>-31.61</c:v>
                </c:pt>
                <c:pt idx="609">
                  <c:v>-31.66</c:v>
                </c:pt>
                <c:pt idx="610">
                  <c:v>-31.76</c:v>
                </c:pt>
                <c:pt idx="611">
                  <c:v>-31.76</c:v>
                </c:pt>
                <c:pt idx="612">
                  <c:v>-31.86</c:v>
                </c:pt>
                <c:pt idx="613">
                  <c:v>-31.89</c:v>
                </c:pt>
                <c:pt idx="614">
                  <c:v>-32.01</c:v>
                </c:pt>
                <c:pt idx="615">
                  <c:v>-32.08</c:v>
                </c:pt>
                <c:pt idx="616">
                  <c:v>-32.25</c:v>
                </c:pt>
                <c:pt idx="617">
                  <c:v>-32.25</c:v>
                </c:pt>
                <c:pt idx="618">
                  <c:v>-32.42</c:v>
                </c:pt>
                <c:pt idx="619">
                  <c:v>-32.78</c:v>
                </c:pt>
                <c:pt idx="620">
                  <c:v>-33.18</c:v>
                </c:pt>
                <c:pt idx="621">
                  <c:v>-33.69</c:v>
                </c:pt>
                <c:pt idx="622">
                  <c:v>-33.78</c:v>
                </c:pt>
                <c:pt idx="623">
                  <c:v>-33.99</c:v>
                </c:pt>
                <c:pt idx="624">
                  <c:v>-17.309999999999999</c:v>
                </c:pt>
                <c:pt idx="625">
                  <c:v>-18.22</c:v>
                </c:pt>
                <c:pt idx="626">
                  <c:v>-19.41</c:v>
                </c:pt>
                <c:pt idx="627">
                  <c:v>-23.12</c:v>
                </c:pt>
                <c:pt idx="628">
                  <c:v>-23.18</c:v>
                </c:pt>
                <c:pt idx="629">
                  <c:v>-23.61</c:v>
                </c:pt>
                <c:pt idx="630">
                  <c:v>-23.92</c:v>
                </c:pt>
                <c:pt idx="631">
                  <c:v>-24.13</c:v>
                </c:pt>
                <c:pt idx="632">
                  <c:v>-24.69</c:v>
                </c:pt>
                <c:pt idx="633">
                  <c:v>-24.82</c:v>
                </c:pt>
                <c:pt idx="634">
                  <c:v>-25.06</c:v>
                </c:pt>
                <c:pt idx="635">
                  <c:v>-25.09</c:v>
                </c:pt>
                <c:pt idx="636">
                  <c:v>-25.47</c:v>
                </c:pt>
                <c:pt idx="637">
                  <c:v>-26.34</c:v>
                </c:pt>
                <c:pt idx="638">
                  <c:v>-26.68</c:v>
                </c:pt>
                <c:pt idx="639">
                  <c:v>-26.75</c:v>
                </c:pt>
                <c:pt idx="640">
                  <c:v>-26.77</c:v>
                </c:pt>
                <c:pt idx="641">
                  <c:v>-26.81</c:v>
                </c:pt>
                <c:pt idx="642">
                  <c:v>-27.01</c:v>
                </c:pt>
                <c:pt idx="643">
                  <c:v>-27.17</c:v>
                </c:pt>
                <c:pt idx="644">
                  <c:v>-27.2</c:v>
                </c:pt>
                <c:pt idx="645">
                  <c:v>-27.42</c:v>
                </c:pt>
                <c:pt idx="646">
                  <c:v>-27.59</c:v>
                </c:pt>
                <c:pt idx="647">
                  <c:v>-28.03</c:v>
                </c:pt>
                <c:pt idx="648">
                  <c:v>-28.08</c:v>
                </c:pt>
                <c:pt idx="649">
                  <c:v>-28.54</c:v>
                </c:pt>
                <c:pt idx="650">
                  <c:v>-28.75</c:v>
                </c:pt>
                <c:pt idx="651">
                  <c:v>-28.84</c:v>
                </c:pt>
                <c:pt idx="652">
                  <c:v>-28.86</c:v>
                </c:pt>
                <c:pt idx="653">
                  <c:v>-29.01</c:v>
                </c:pt>
                <c:pt idx="654">
                  <c:v>-29.11</c:v>
                </c:pt>
                <c:pt idx="655">
                  <c:v>-29.32</c:v>
                </c:pt>
                <c:pt idx="656">
                  <c:v>-29.48</c:v>
                </c:pt>
                <c:pt idx="657">
                  <c:v>-29.58</c:v>
                </c:pt>
                <c:pt idx="658">
                  <c:v>-29.64</c:v>
                </c:pt>
                <c:pt idx="659">
                  <c:v>-29.68</c:v>
                </c:pt>
                <c:pt idx="660">
                  <c:v>-29.74</c:v>
                </c:pt>
                <c:pt idx="661">
                  <c:v>-29.8</c:v>
                </c:pt>
                <c:pt idx="662">
                  <c:v>-29.87</c:v>
                </c:pt>
                <c:pt idx="663">
                  <c:v>-29.87</c:v>
                </c:pt>
                <c:pt idx="664">
                  <c:v>-29.87</c:v>
                </c:pt>
                <c:pt idx="665">
                  <c:v>-29.87</c:v>
                </c:pt>
                <c:pt idx="666">
                  <c:v>-29.9</c:v>
                </c:pt>
                <c:pt idx="667">
                  <c:v>-29.94</c:v>
                </c:pt>
                <c:pt idx="668">
                  <c:v>-29.98</c:v>
                </c:pt>
                <c:pt idx="669">
                  <c:v>-30.12</c:v>
                </c:pt>
                <c:pt idx="670">
                  <c:v>-30.21</c:v>
                </c:pt>
                <c:pt idx="671">
                  <c:v>-30.39</c:v>
                </c:pt>
                <c:pt idx="672">
                  <c:v>-30.53</c:v>
                </c:pt>
                <c:pt idx="673">
                  <c:v>-30.62</c:v>
                </c:pt>
                <c:pt idx="674">
                  <c:v>-30.64</c:v>
                </c:pt>
                <c:pt idx="675">
                  <c:v>-30.8</c:v>
                </c:pt>
                <c:pt idx="676">
                  <c:v>-30.88</c:v>
                </c:pt>
                <c:pt idx="677">
                  <c:v>-30.94</c:v>
                </c:pt>
                <c:pt idx="678">
                  <c:v>-31.01</c:v>
                </c:pt>
                <c:pt idx="679">
                  <c:v>-31.06</c:v>
                </c:pt>
                <c:pt idx="680">
                  <c:v>-31.35</c:v>
                </c:pt>
                <c:pt idx="681">
                  <c:v>-31.35</c:v>
                </c:pt>
                <c:pt idx="682">
                  <c:v>-31.52</c:v>
                </c:pt>
                <c:pt idx="683">
                  <c:v>-31.52</c:v>
                </c:pt>
                <c:pt idx="684">
                  <c:v>-31.52</c:v>
                </c:pt>
                <c:pt idx="685">
                  <c:v>-31.53</c:v>
                </c:pt>
                <c:pt idx="686">
                  <c:v>-31.57</c:v>
                </c:pt>
                <c:pt idx="687">
                  <c:v>-31.6</c:v>
                </c:pt>
                <c:pt idx="688">
                  <c:v>-31.64</c:v>
                </c:pt>
                <c:pt idx="689">
                  <c:v>-31.71</c:v>
                </c:pt>
                <c:pt idx="690">
                  <c:v>-31.71</c:v>
                </c:pt>
                <c:pt idx="691">
                  <c:v>-31.83</c:v>
                </c:pt>
                <c:pt idx="692">
                  <c:v>-31.85</c:v>
                </c:pt>
                <c:pt idx="693">
                  <c:v>-31.91</c:v>
                </c:pt>
                <c:pt idx="694">
                  <c:v>-32.07</c:v>
                </c:pt>
                <c:pt idx="695">
                  <c:v>-32.119999999999997</c:v>
                </c:pt>
                <c:pt idx="696">
                  <c:v>-32.14</c:v>
                </c:pt>
                <c:pt idx="697">
                  <c:v>-32.17</c:v>
                </c:pt>
                <c:pt idx="698">
                  <c:v>-32.33</c:v>
                </c:pt>
                <c:pt idx="699">
                  <c:v>-32.479999999999997</c:v>
                </c:pt>
                <c:pt idx="700">
                  <c:v>-32.56</c:v>
                </c:pt>
                <c:pt idx="701">
                  <c:v>-32.590000000000003</c:v>
                </c:pt>
                <c:pt idx="702">
                  <c:v>-32.630000000000003</c:v>
                </c:pt>
                <c:pt idx="703">
                  <c:v>-32.76</c:v>
                </c:pt>
                <c:pt idx="704">
                  <c:v>-32.840000000000003</c:v>
                </c:pt>
                <c:pt idx="705">
                  <c:v>-32.840000000000003</c:v>
                </c:pt>
                <c:pt idx="706">
                  <c:v>-32.9</c:v>
                </c:pt>
                <c:pt idx="707">
                  <c:v>-32.979999999999997</c:v>
                </c:pt>
                <c:pt idx="708">
                  <c:v>-33.090000000000003</c:v>
                </c:pt>
                <c:pt idx="709">
                  <c:v>-33.14</c:v>
                </c:pt>
                <c:pt idx="710">
                  <c:v>-33.14</c:v>
                </c:pt>
                <c:pt idx="711">
                  <c:v>-33.26</c:v>
                </c:pt>
                <c:pt idx="712">
                  <c:v>-33.49</c:v>
                </c:pt>
                <c:pt idx="713">
                  <c:v>-33.51</c:v>
                </c:pt>
                <c:pt idx="714">
                  <c:v>-33.53</c:v>
                </c:pt>
                <c:pt idx="715">
                  <c:v>-33.56</c:v>
                </c:pt>
                <c:pt idx="716">
                  <c:v>-33.6</c:v>
                </c:pt>
                <c:pt idx="717">
                  <c:v>-33.700000000000003</c:v>
                </c:pt>
                <c:pt idx="718">
                  <c:v>-33.700000000000003</c:v>
                </c:pt>
                <c:pt idx="719">
                  <c:v>-33.72</c:v>
                </c:pt>
                <c:pt idx="720">
                  <c:v>-33.770000000000003</c:v>
                </c:pt>
                <c:pt idx="721">
                  <c:v>-34</c:v>
                </c:pt>
                <c:pt idx="722">
                  <c:v>-34.090000000000003</c:v>
                </c:pt>
                <c:pt idx="723">
                  <c:v>-34.130000000000003</c:v>
                </c:pt>
                <c:pt idx="724">
                  <c:v>-34.200000000000003</c:v>
                </c:pt>
                <c:pt idx="725">
                  <c:v>-34.21</c:v>
                </c:pt>
                <c:pt idx="726">
                  <c:v>-34.47</c:v>
                </c:pt>
                <c:pt idx="727">
                  <c:v>-34.56</c:v>
                </c:pt>
                <c:pt idx="728">
                  <c:v>-34.6</c:v>
                </c:pt>
                <c:pt idx="729">
                  <c:v>-34.619999999999997</c:v>
                </c:pt>
                <c:pt idx="730">
                  <c:v>-34.840000000000003</c:v>
                </c:pt>
                <c:pt idx="731">
                  <c:v>-35.369999999999997</c:v>
                </c:pt>
                <c:pt idx="732">
                  <c:v>-35.42</c:v>
                </c:pt>
                <c:pt idx="733">
                  <c:v>-18.39</c:v>
                </c:pt>
                <c:pt idx="734">
                  <c:v>-21.69</c:v>
                </c:pt>
                <c:pt idx="735">
                  <c:v>-22.38</c:v>
                </c:pt>
                <c:pt idx="736">
                  <c:v>-23.39</c:v>
                </c:pt>
                <c:pt idx="737">
                  <c:v>-24.46</c:v>
                </c:pt>
                <c:pt idx="738">
                  <c:v>-25.05</c:v>
                </c:pt>
                <c:pt idx="739">
                  <c:v>-25.17</c:v>
                </c:pt>
                <c:pt idx="740">
                  <c:v>-25.66</c:v>
                </c:pt>
                <c:pt idx="741">
                  <c:v>-26.09</c:v>
                </c:pt>
                <c:pt idx="742">
                  <c:v>-26.09</c:v>
                </c:pt>
                <c:pt idx="743">
                  <c:v>-26.18</c:v>
                </c:pt>
                <c:pt idx="744">
                  <c:v>-26.33</c:v>
                </c:pt>
                <c:pt idx="745">
                  <c:v>-26.63</c:v>
                </c:pt>
                <c:pt idx="746">
                  <c:v>-26.92</c:v>
                </c:pt>
                <c:pt idx="747">
                  <c:v>-27.2</c:v>
                </c:pt>
                <c:pt idx="748">
                  <c:v>-27.41</c:v>
                </c:pt>
                <c:pt idx="749">
                  <c:v>-27.46</c:v>
                </c:pt>
                <c:pt idx="750">
                  <c:v>-27.53</c:v>
                </c:pt>
                <c:pt idx="751">
                  <c:v>-27.7</c:v>
                </c:pt>
                <c:pt idx="752">
                  <c:v>-27.7</c:v>
                </c:pt>
                <c:pt idx="753">
                  <c:v>-27.73</c:v>
                </c:pt>
                <c:pt idx="754">
                  <c:v>-27.94</c:v>
                </c:pt>
                <c:pt idx="755">
                  <c:v>-28.08</c:v>
                </c:pt>
                <c:pt idx="756">
                  <c:v>-28.29</c:v>
                </c:pt>
                <c:pt idx="757">
                  <c:v>-28.42</c:v>
                </c:pt>
                <c:pt idx="758">
                  <c:v>-28.46</c:v>
                </c:pt>
                <c:pt idx="759">
                  <c:v>-28.72</c:v>
                </c:pt>
                <c:pt idx="760">
                  <c:v>-28.72</c:v>
                </c:pt>
                <c:pt idx="761">
                  <c:v>-28.86</c:v>
                </c:pt>
                <c:pt idx="762">
                  <c:v>-29.19</c:v>
                </c:pt>
                <c:pt idx="763">
                  <c:v>-29.27</c:v>
                </c:pt>
                <c:pt idx="764">
                  <c:v>-29.29</c:v>
                </c:pt>
                <c:pt idx="765">
                  <c:v>-29.29</c:v>
                </c:pt>
                <c:pt idx="766">
                  <c:v>-29.29</c:v>
                </c:pt>
                <c:pt idx="767">
                  <c:v>-29.41</c:v>
                </c:pt>
                <c:pt idx="768">
                  <c:v>-29.44</c:v>
                </c:pt>
                <c:pt idx="769">
                  <c:v>-29.51</c:v>
                </c:pt>
                <c:pt idx="770">
                  <c:v>-29.71</c:v>
                </c:pt>
                <c:pt idx="771">
                  <c:v>-29.71</c:v>
                </c:pt>
                <c:pt idx="772">
                  <c:v>-29.8</c:v>
                </c:pt>
                <c:pt idx="773">
                  <c:v>-29.88</c:v>
                </c:pt>
                <c:pt idx="774">
                  <c:v>-29.95</c:v>
                </c:pt>
                <c:pt idx="775">
                  <c:v>-30.06</c:v>
                </c:pt>
                <c:pt idx="776">
                  <c:v>-30.11</c:v>
                </c:pt>
                <c:pt idx="777">
                  <c:v>-30.26</c:v>
                </c:pt>
                <c:pt idx="778">
                  <c:v>-30.38</c:v>
                </c:pt>
                <c:pt idx="779">
                  <c:v>-30.45</c:v>
                </c:pt>
                <c:pt idx="780">
                  <c:v>-30.47</c:v>
                </c:pt>
                <c:pt idx="781">
                  <c:v>-30.57</c:v>
                </c:pt>
                <c:pt idx="782">
                  <c:v>-30.67</c:v>
                </c:pt>
                <c:pt idx="783">
                  <c:v>-30.84</c:v>
                </c:pt>
                <c:pt idx="784">
                  <c:v>-30.91</c:v>
                </c:pt>
                <c:pt idx="785">
                  <c:v>-31.13</c:v>
                </c:pt>
                <c:pt idx="786">
                  <c:v>-31.18</c:v>
                </c:pt>
                <c:pt idx="787">
                  <c:v>-31.2</c:v>
                </c:pt>
                <c:pt idx="788">
                  <c:v>-31.2</c:v>
                </c:pt>
                <c:pt idx="789">
                  <c:v>-31.32</c:v>
                </c:pt>
                <c:pt idx="790">
                  <c:v>-31.48</c:v>
                </c:pt>
                <c:pt idx="791">
                  <c:v>-31.84</c:v>
                </c:pt>
                <c:pt idx="792">
                  <c:v>-32.049999999999997</c:v>
                </c:pt>
                <c:pt idx="793">
                  <c:v>-32.119999999999997</c:v>
                </c:pt>
                <c:pt idx="794">
                  <c:v>-32.14</c:v>
                </c:pt>
                <c:pt idx="795">
                  <c:v>-32.19</c:v>
                </c:pt>
                <c:pt idx="796">
                  <c:v>-32.31</c:v>
                </c:pt>
                <c:pt idx="797">
                  <c:v>-32.31</c:v>
                </c:pt>
                <c:pt idx="798">
                  <c:v>-32.31</c:v>
                </c:pt>
                <c:pt idx="799">
                  <c:v>-32.47</c:v>
                </c:pt>
                <c:pt idx="800">
                  <c:v>-32.5</c:v>
                </c:pt>
                <c:pt idx="801">
                  <c:v>-32.57</c:v>
                </c:pt>
                <c:pt idx="802">
                  <c:v>-32.61</c:v>
                </c:pt>
                <c:pt idx="803">
                  <c:v>-32.799999999999997</c:v>
                </c:pt>
                <c:pt idx="804">
                  <c:v>-33.03</c:v>
                </c:pt>
                <c:pt idx="805">
                  <c:v>-33.1</c:v>
                </c:pt>
                <c:pt idx="806">
                  <c:v>-33.1</c:v>
                </c:pt>
                <c:pt idx="807">
                  <c:v>-33.119999999999997</c:v>
                </c:pt>
                <c:pt idx="808">
                  <c:v>-33.19</c:v>
                </c:pt>
                <c:pt idx="809">
                  <c:v>-33.229999999999997</c:v>
                </c:pt>
                <c:pt idx="810">
                  <c:v>-33.47</c:v>
                </c:pt>
                <c:pt idx="811">
                  <c:v>-33.58</c:v>
                </c:pt>
                <c:pt idx="812">
                  <c:v>-33.69</c:v>
                </c:pt>
                <c:pt idx="813">
                  <c:v>-33.71</c:v>
                </c:pt>
                <c:pt idx="814">
                  <c:v>-33.770000000000003</c:v>
                </c:pt>
                <c:pt idx="815">
                  <c:v>-33.81</c:v>
                </c:pt>
                <c:pt idx="816">
                  <c:v>-34</c:v>
                </c:pt>
                <c:pt idx="817">
                  <c:v>-34.26</c:v>
                </c:pt>
                <c:pt idx="818">
                  <c:v>-34.32</c:v>
                </c:pt>
                <c:pt idx="819">
                  <c:v>-34.340000000000003</c:v>
                </c:pt>
                <c:pt idx="820">
                  <c:v>-34.340000000000003</c:v>
                </c:pt>
                <c:pt idx="821">
                  <c:v>-34.61</c:v>
                </c:pt>
                <c:pt idx="822">
                  <c:v>-34.61</c:v>
                </c:pt>
                <c:pt idx="823">
                  <c:v>-34.979999999999997</c:v>
                </c:pt>
              </c:numCache>
            </c:numRef>
          </c:xVal>
          <c:yVal>
            <c:numRef>
              <c:f>blanks!$BW$2:$BW$825</c:f>
              <c:numCache>
                <c:formatCode>General</c:formatCode>
                <c:ptCount val="824"/>
                <c:pt idx="0">
                  <c:v>9.4272662333409247</c:v>
                </c:pt>
                <c:pt idx="1">
                  <c:v>10.126683190710486</c:v>
                </c:pt>
                <c:pt idx="2">
                  <c:v>10.538484509474259</c:v>
                </c:pt>
                <c:pt idx="3">
                  <c:v>10.83257076695201</c:v>
                </c:pt>
                <c:pt idx="4">
                  <c:v>11.062188074266142</c:v>
                </c:pt>
                <c:pt idx="5">
                  <c:v>11.251054613524177</c:v>
                </c:pt>
                <c:pt idx="6">
                  <c:v>11.411823219643907</c:v>
                </c:pt>
                <c:pt idx="7">
                  <c:v>11.552047264809131</c:v>
                </c:pt>
                <c:pt idx="8">
                  <c:v>11.676599530121111</c:v>
                </c:pt>
                <c:pt idx="9">
                  <c:v>11.788807775480736</c:v>
                </c:pt>
                <c:pt idx="10">
                  <c:v>11.891046183891962</c:v>
                </c:pt>
                <c:pt idx="11">
                  <c:v>11.985068367308553</c:v>
                </c:pt>
                <c:pt idx="12">
                  <c:v>12.072206622616507</c:v>
                </c:pt>
                <c:pt idx="13">
                  <c:v>12.153497136200869</c:v>
                </c:pt>
                <c:pt idx="14">
                  <c:v>12.229761889773441</c:v>
                </c:pt>
                <c:pt idx="15">
                  <c:v>12.301664080218643</c:v>
                </c:pt>
                <c:pt idx="16">
                  <c:v>12.369746710681055</c:v>
                </c:pt>
                <c:pt idx="17">
                  <c:v>12.434460136451401</c:v>
                </c:pt>
                <c:pt idx="18">
                  <c:v>12.496182155472747</c:v>
                </c:pt>
                <c:pt idx="19">
                  <c:v>12.55523294184399</c:v>
                </c:pt>
                <c:pt idx="20">
                  <c:v>12.61188633437814</c:v>
                </c:pt>
                <c:pt idx="21">
                  <c:v>12.666378499135446</c:v>
                </c:pt>
                <c:pt idx="22">
                  <c:v>12.718914667376525</c:v>
                </c:pt>
                <c:pt idx="23">
                  <c:v>12.769674441165227</c:v>
                </c:pt>
                <c:pt idx="24">
                  <c:v>12.818816018057854</c:v>
                </c:pt>
                <c:pt idx="25">
                  <c:v>12.866479589757615</c:v>
                </c:pt>
                <c:pt idx="26">
                  <c:v>12.912790102246394</c:v>
                </c:pt>
                <c:pt idx="27">
                  <c:v>12.957859517164461</c:v>
                </c:pt>
                <c:pt idx="28">
                  <c:v>13.001788679888302</c:v>
                </c:pt>
                <c:pt idx="29">
                  <c:v>13.044668874758983</c:v>
                </c:pt>
                <c:pt idx="30">
                  <c:v>13.086583129485469</c:v>
                </c:pt>
                <c:pt idx="31">
                  <c:v>13.127607317011346</c:v>
                </c:pt>
                <c:pt idx="32">
                  <c:v>13.167811092790339</c:v>
                </c:pt>
                <c:pt idx="33">
                  <c:v>13.207258697555059</c:v>
                </c:pt>
                <c:pt idx="34">
                  <c:v>13.246009649638495</c:v>
                </c:pt>
                <c:pt idx="35">
                  <c:v>13.284119346255238</c:v>
                </c:pt>
                <c:pt idx="36">
                  <c:v>13.321639589533223</c:v>
                </c:pt>
                <c:pt idx="37">
                  <c:v>13.358619050261311</c:v>
                </c:pt>
                <c:pt idx="38">
                  <c:v>13.395103680101897</c:v>
                </c:pt>
                <c:pt idx="39">
                  <c:v>13.431137081276656</c:v>
                </c:pt>
                <c:pt idx="40">
                  <c:v>13.466760841367369</c:v>
                </c:pt>
                <c:pt idx="41">
                  <c:v>13.502014839807719</c:v>
                </c:pt>
                <c:pt idx="42">
                  <c:v>13.536937531820749</c:v>
                </c:pt>
                <c:pt idx="43">
                  <c:v>13.571566214939468</c:v>
                </c:pt>
                <c:pt idx="44">
                  <c:v>13.605937282806339</c:v>
                </c:pt>
                <c:pt idx="45">
                  <c:v>13.640086470661537</c:v>
                </c:pt>
                <c:pt idx="46">
                  <c:v>13.674049096789551</c:v>
                </c:pt>
                <c:pt idx="47">
                  <c:v>13.70786030419576</c:v>
                </c:pt>
                <c:pt idx="48">
                  <c:v>13.741555306934085</c:v>
                </c:pt>
                <c:pt idx="49">
                  <c:v>13.775169645817098</c:v>
                </c:pt>
                <c:pt idx="50">
                  <c:v>13.808739458734687</c:v>
                </c:pt>
                <c:pt idx="51">
                  <c:v>13.842301771522083</c:v>
                </c:pt>
                <c:pt idx="52">
                  <c:v>13.875894816304886</c:v>
                </c:pt>
                <c:pt idx="53">
                  <c:v>13.909558385580972</c:v>
                </c:pt>
                <c:pt idx="54">
                  <c:v>13.943334232079982</c:v>
                </c:pt>
                <c:pt idx="55">
                  <c:v>13.977266526815184</c:v>
                </c:pt>
                <c:pt idx="56">
                  <c:v>14.011402390914505</c:v>
                </c:pt>
                <c:pt idx="57">
                  <c:v>14.045792521078008</c:v>
                </c:pt>
                <c:pt idx="58">
                  <c:v>14.080491934277452</c:v>
                </c:pt>
                <c:pt idx="59">
                  <c:v>14.115560865199727</c:v>
                </c:pt>
                <c:pt idx="60">
                  <c:v>14.15106586084338</c:v>
                </c:pt>
                <c:pt idx="61">
                  <c:v>14.187081131962477</c:v>
                </c:pt>
                <c:pt idx="62">
                  <c:v>14.223690242790392</c:v>
                </c:pt>
                <c:pt idx="63">
                  <c:v>14.260988251904225</c:v>
                </c:pt>
                <c:pt idx="64">
                  <c:v>14.299084463366285</c:v>
                </c:pt>
                <c:pt idx="65">
                  <c:v>14.338106016817974</c:v>
                </c:pt>
                <c:pt idx="66">
                  <c:v>14.378202652103663</c:v>
                </c:pt>
                <c:pt idx="67">
                  <c:v>14.419553152597393</c:v>
                </c:pt>
                <c:pt idx="68">
                  <c:v>14.462374245093308</c:v>
                </c:pt>
                <c:pt idx="69">
                  <c:v>14.506933193287564</c:v>
                </c:pt>
                <c:pt idx="70">
                  <c:v>14.553566121978404</c:v>
                </c:pt>
                <c:pt idx="71">
                  <c:v>14.602705566140918</c:v>
                </c:pt>
                <c:pt idx="72">
                  <c:v>14.654923534046784</c:v>
                </c:pt>
                <c:pt idx="73">
                  <c:v>14.711002080410987</c:v>
                </c:pt>
                <c:pt idx="74">
                  <c:v>14.772055962672809</c:v>
                </c:pt>
                <c:pt idx="75">
                  <c:v>14.839762468045729</c:v>
                </c:pt>
                <c:pt idx="76">
                  <c:v>14.916837423350337</c:v>
                </c:pt>
                <c:pt idx="77">
                  <c:v>15.008170674249083</c:v>
                </c:pt>
                <c:pt idx="78">
                  <c:v>15.124195200612752</c:v>
                </c:pt>
                <c:pt idx="79">
                  <c:v>15.295852746700863</c:v>
                </c:pt>
                <c:pt idx="80">
                  <c:v>9.3438826491084583</c:v>
                </c:pt>
                <c:pt idx="81">
                  <c:v>10.042793661674175</c:v>
                </c:pt>
                <c:pt idx="82">
                  <c:v>10.454078682986816</c:v>
                </c:pt>
                <c:pt idx="83">
                  <c:v>10.747637942722244</c:v>
                </c:pt>
                <c:pt idx="84">
                  <c:v>10.976717188068118</c:v>
                </c:pt>
                <c:pt idx="85">
                  <c:v>11.165034219922038</c:v>
                </c:pt>
                <c:pt idx="86">
                  <c:v>11.325241473659192</c:v>
                </c:pt>
                <c:pt idx="87">
                  <c:v>11.464891902450979</c:v>
                </c:pt>
                <c:pt idx="88">
                  <c:v>11.588857847692589</c:v>
                </c:pt>
                <c:pt idx="89">
                  <c:v>11.700466607566574</c:v>
                </c:pt>
                <c:pt idx="90">
                  <c:v>11.802091879924326</c:v>
                </c:pt>
                <c:pt idx="91">
                  <c:v>11.895486766597783</c:v>
                </c:pt>
                <c:pt idx="92">
                  <c:v>11.981983027723004</c:v>
                </c:pt>
                <c:pt idx="93">
                  <c:v>12.062616284512437</c:v>
                </c:pt>
                <c:pt idx="94">
                  <c:v>12.138207923139099</c:v>
                </c:pt>
                <c:pt idx="95">
                  <c:v>12.209420512475218</c:v>
                </c:pt>
                <c:pt idx="96">
                  <c:v>12.276796392892331</c:v>
                </c:pt>
                <c:pt idx="97">
                  <c:v>12.340785219661285</c:v>
                </c:pt>
                <c:pt idx="98">
                  <c:v>12.401764050753229</c:v>
                </c:pt>
                <c:pt idx="99">
                  <c:v>12.460052277395663</c:v>
                </c:pt>
                <c:pt idx="100">
                  <c:v>12.515922909415071</c:v>
                </c:pt>
                <c:pt idx="101">
                  <c:v>12.569611234257035</c:v>
                </c:pt>
                <c:pt idx="102">
                  <c:v>12.621321551096116</c:v>
                </c:pt>
                <c:pt idx="103">
                  <c:v>12.671232472228079</c:v>
                </c:pt>
                <c:pt idx="104">
                  <c:v>12.719501143139095</c:v>
                </c:pt>
                <c:pt idx="105">
                  <c:v>12.76626663608314</c:v>
                </c:pt>
                <c:pt idx="106">
                  <c:v>12.811652704625573</c:v>
                </c:pt>
                <c:pt idx="107">
                  <c:v>12.855770038861843</c:v>
                </c:pt>
                <c:pt idx="108">
                  <c:v>12.898718126691238</c:v>
                </c:pt>
                <c:pt idx="109">
                  <c:v>12.940586801517588</c:v>
                </c:pt>
                <c:pt idx="110">
                  <c:v>12.981457538309121</c:v>
                </c:pt>
                <c:pt idx="111">
                  <c:v>13.021404546199872</c:v>
                </c:pt>
                <c:pt idx="112">
                  <c:v>13.060495695455867</c:v>
                </c:pt>
                <c:pt idx="113">
                  <c:v>13.098793308749254</c:v>
                </c:pt>
                <c:pt idx="114">
                  <c:v>13.136354840636328</c:v>
                </c:pt>
                <c:pt idx="115">
                  <c:v>13.173233464456167</c:v>
                </c:pt>
                <c:pt idx="116">
                  <c:v>13.209478582219111</c:v>
                </c:pt>
                <c:pt idx="117">
                  <c:v>13.245136270191068</c:v>
                </c:pt>
                <c:pt idx="118">
                  <c:v>13.280249670618764</c:v>
                </c:pt>
                <c:pt idx="119">
                  <c:v>13.314859338246029</c:v>
                </c:pt>
                <c:pt idx="120">
                  <c:v>13.349003548840054</c:v>
                </c:pt>
                <c:pt idx="121">
                  <c:v>13.382718575801931</c:v>
                </c:pt>
                <c:pt idx="122">
                  <c:v>13.416038940018993</c:v>
                </c:pt>
                <c:pt idx="123">
                  <c:v>13.448997637382609</c:v>
                </c:pt>
                <c:pt idx="124">
                  <c:v>13.481626347810147</c:v>
                </c:pt>
                <c:pt idx="125">
                  <c:v>13.513955629147453</c:v>
                </c:pt>
                <c:pt idx="126">
                  <c:v>13.546015098969105</c:v>
                </c:pt>
                <c:pt idx="127">
                  <c:v>13.577833607022921</c:v>
                </c:pt>
                <c:pt idx="128">
                  <c:v>13.609439400872786</c:v>
                </c:pt>
                <c:pt idx="129">
                  <c:v>13.640860287172742</c:v>
                </c:pt>
                <c:pt idx="130">
                  <c:v>13.672123790952158</c:v>
                </c:pt>
                <c:pt idx="131">
                  <c:v>13.703257315306212</c:v>
                </c:pt>
                <c:pt idx="132">
                  <c:v>13.734288303970612</c:v>
                </c:pt>
                <c:pt idx="133">
                  <c:v>13.765244409420768</c:v>
                </c:pt>
                <c:pt idx="134">
                  <c:v>13.796153669383791</c:v>
                </c:pt>
                <c:pt idx="135">
                  <c:v>13.827044695001819</c:v>
                </c:pt>
                <c:pt idx="136">
                  <c:v>13.857946874358865</c:v>
                </c:pt>
                <c:pt idx="137">
                  <c:v>13.888890595710068</c:v>
                </c:pt>
                <c:pt idx="138">
                  <c:v>13.919907495572406</c:v>
                </c:pt>
                <c:pt idx="139">
                  <c:v>13.951030737904745</c:v>
                </c:pt>
                <c:pt idx="140">
                  <c:v>13.98229533199833</c:v>
                </c:pt>
                <c:pt idx="141">
                  <c:v>14.013738498520384</c:v>
                </c:pt>
                <c:pt idx="142">
                  <c:v>14.045400095548274</c:v>
                </c:pt>
                <c:pt idx="143">
                  <c:v>14.077323119602713</c:v>
                </c:pt>
                <c:pt idx="144">
                  <c:v>14.109554300923323</c:v>
                </c:pt>
                <c:pt idx="145">
                  <c:v>14.142144817942555</c:v>
                </c:pt>
                <c:pt idx="146">
                  <c:v>14.175151163705925</c:v>
                </c:pt>
                <c:pt idx="147">
                  <c:v>14.208636207748011</c:v>
                </c:pt>
                <c:pt idx="148">
                  <c:v>14.242670512000918</c:v>
                </c:pt>
                <c:pt idx="149">
                  <c:v>14.277333980729299</c:v>
                </c:pt>
                <c:pt idx="150">
                  <c:v>14.312717955441135</c:v>
                </c:pt>
                <c:pt idx="151">
                  <c:v>14.348927911296439</c:v>
                </c:pt>
                <c:pt idx="152">
                  <c:v>14.386086980015836</c:v>
                </c:pt>
                <c:pt idx="153">
                  <c:v>14.424340629566961</c:v>
                </c:pt>
                <c:pt idx="154">
                  <c:v>14.463862996946979</c:v>
                </c:pt>
                <c:pt idx="155">
                  <c:v>14.504865639943294</c:v>
                </c:pt>
                <c:pt idx="156">
                  <c:v>14.54760992605072</c:v>
                </c:pt>
                <c:pt idx="157">
                  <c:v>14.592425064947431</c:v>
                </c:pt>
                <c:pt idx="158">
                  <c:v>14.639735226535684</c:v>
                </c:pt>
                <c:pt idx="159">
                  <c:v>14.690101940887963</c:v>
                </c:pt>
                <c:pt idx="160">
                  <c:v>14.744293601148831</c:v>
                </c:pt>
                <c:pt idx="161">
                  <c:v>14.80340628897422</c:v>
                </c:pt>
                <c:pt idx="162">
                  <c:v>14.869090229747044</c:v>
                </c:pt>
                <c:pt idx="163">
                  <c:v>14.944018955526024</c:v>
                </c:pt>
                <c:pt idx="164">
                  <c:v>15.03300883701351</c:v>
                </c:pt>
                <c:pt idx="165">
                  <c:v>15.146342322570053</c:v>
                </c:pt>
                <c:pt idx="166">
                  <c:v>15.314538966575169</c:v>
                </c:pt>
                <c:pt idx="167">
                  <c:v>9.4782340569328856</c:v>
                </c:pt>
                <c:pt idx="168">
                  <c:v>10.17798211263257</c:v>
                </c:pt>
                <c:pt idx="169">
                  <c:v>10.590121786064417</c:v>
                </c:pt>
                <c:pt idx="170">
                  <c:v>10.884553915659268</c:v>
                </c:pt>
                <c:pt idx="171">
                  <c:v>11.114524886768892</c:v>
                </c:pt>
                <c:pt idx="172">
                  <c:v>11.303753169698707</c:v>
                </c:pt>
                <c:pt idx="173">
                  <c:v>11.464891902450979</c:v>
                </c:pt>
                <c:pt idx="174">
                  <c:v>11.605494776172904</c:v>
                </c:pt>
                <c:pt idx="175">
                  <c:v>11.73043490788179</c:v>
                </c:pt>
                <c:pt idx="176">
                  <c:v>11.843040411510373</c:v>
                </c:pt>
                <c:pt idx="177">
                  <c:v>11.94568584347167</c:v>
                </c:pt>
                <c:pt idx="178">
                  <c:v>12.040125209875328</c:v>
                </c:pt>
                <c:pt idx="179">
                  <c:v>12.127691223998905</c:v>
                </c:pt>
                <c:pt idx="180">
                  <c:v>12.209420512475218</c:v>
                </c:pt>
                <c:pt idx="181">
                  <c:v>12.286135522886111</c:v>
                </c:pt>
                <c:pt idx="182">
                  <c:v>12.358499945535598</c:v>
                </c:pt>
                <c:pt idx="183">
                  <c:v>12.427057306643389</c:v>
                </c:pt>
                <c:pt idx="184">
                  <c:v>12.492258516535465</c:v>
                </c:pt>
                <c:pt idx="185">
                  <c:v>12.554481962675768</c:v>
                </c:pt>
                <c:pt idx="186">
                  <c:v>12.614048445941483</c:v>
                </c:pt>
                <c:pt idx="187">
                  <c:v>12.671232472228079</c:v>
                </c:pt>
                <c:pt idx="188">
                  <c:v>12.726270918336823</c:v>
                </c:pt>
                <c:pt idx="189">
                  <c:v>12.779369773627108</c:v>
                </c:pt>
                <c:pt idx="190">
                  <c:v>12.830709449705724</c:v>
                </c:pt>
                <c:pt idx="191">
                  <c:v>12.880449009638253</c:v>
                </c:pt>
                <c:pt idx="192">
                  <c:v>12.928729571617136</c:v>
                </c:pt>
                <c:pt idx="193">
                  <c:v>12.975677074662457</c:v>
                </c:pt>
                <c:pt idx="194">
                  <c:v>13.021404546199872</c:v>
                </c:pt>
                <c:pt idx="195">
                  <c:v>13.066013977051087</c:v>
                </c:pt>
                <c:pt idx="196">
                  <c:v>13.109597884388091</c:v>
                </c:pt>
                <c:pt idx="197">
                  <c:v>13.152240624790407</c:v>
                </c:pt>
                <c:pt idx="198">
                  <c:v>13.194019505827656</c:v>
                </c:pt>
                <c:pt idx="199">
                  <c:v>13.235005734269381</c:v>
                </c:pt>
                <c:pt idx="200">
                  <c:v>13.2752652311902</c:v>
                </c:pt>
                <c:pt idx="201">
                  <c:v>13.314859338246029</c:v>
                </c:pt>
                <c:pt idx="202">
                  <c:v>13.353845434783729</c:v>
                </c:pt>
                <c:pt idx="203">
                  <c:v>13.392277481877899</c:v>
                </c:pt>
                <c:pt idx="204">
                  <c:v>13.430206506620591</c:v>
                </c:pt>
                <c:pt idx="205">
                  <c:v>13.467681037844036</c:v>
                </c:pt>
                <c:pt idx="206">
                  <c:v>13.504747502801672</c:v>
                </c:pt>
                <c:pt idx="207">
                  <c:v>13.541450593072931</c:v>
                </c:pt>
                <c:pt idx="208">
                  <c:v>13.577833607022921</c:v>
                </c:pt>
                <c:pt idx="209">
                  <c:v>13.613938775490997</c:v>
                </c:pt>
                <c:pt idx="210">
                  <c:v>13.649807576970577</c:v>
                </c:pt>
                <c:pt idx="211">
                  <c:v>13.685481048359716</c:v>
                </c:pt>
                <c:pt idx="212">
                  <c:v>13.721000097404644</c:v>
                </c:pt>
                <c:pt idx="213">
                  <c:v>13.756405823237563</c:v>
                </c:pt>
                <c:pt idx="214">
                  <c:v>13.791739851951304</c:v>
                </c:pt>
                <c:pt idx="215">
                  <c:v>13.827044695001819</c:v>
                </c:pt>
                <c:pt idx="216">
                  <c:v>13.862364139452458</c:v>
                </c:pt>
                <c:pt idx="217">
                  <c:v>13.897743680771161</c:v>
                </c:pt>
                <c:pt idx="218">
                  <c:v>13.93323101120507</c:v>
                </c:pt>
                <c:pt idx="219">
                  <c:v>13.968876579890084</c:v>
                </c:pt>
                <c:pt idx="220">
                  <c:v>14.004734245096813</c:v>
                </c:pt>
                <c:pt idx="221">
                  <c:v>14.040862044790236</c:v>
                </c:pt>
                <c:pt idx="222">
                  <c:v>14.077323119602713</c:v>
                </c:pt>
                <c:pt idx="223">
                  <c:v>14.114186833299414</c:v>
                </c:pt>
                <c:pt idx="224">
                  <c:v>14.151530151220252</c:v>
                </c:pt>
                <c:pt idx="225">
                  <c:v>14.189439359107469</c:v>
                </c:pt>
                <c:pt idx="226">
                  <c:v>14.228012236439861</c:v>
                </c:pt>
                <c:pt idx="227">
                  <c:v>14.267360845098858</c:v>
                </c:pt>
                <c:pt idx="228">
                  <c:v>14.307615164382996</c:v>
                </c:pt>
                <c:pt idx="229">
                  <c:v>14.348927911296439</c:v>
                </c:pt>
                <c:pt idx="230">
                  <c:v>14.391481055219669</c:v>
                </c:pt>
                <c:pt idx="231">
                  <c:v>14.435494812324617</c:v>
                </c:pt>
                <c:pt idx="232">
                  <c:v>14.481240368542551</c:v>
                </c:pt>
                <c:pt idx="233">
                  <c:v>14.52905838739124</c:v>
                </c:pt>
                <c:pt idx="234">
                  <c:v>14.579386829351185</c:v>
                </c:pt>
                <c:pt idx="235">
                  <c:v>14.632804429848832</c:v>
                </c:pt>
                <c:pt idx="236">
                  <c:v>14.690101940887963</c:v>
                </c:pt>
                <c:pt idx="237">
                  <c:v>14.752405929799448</c:v>
                </c:pt>
                <c:pt idx="238">
                  <c:v>14.821410709112097</c:v>
                </c:pt>
                <c:pt idx="239">
                  <c:v>14.899858614720769</c:v>
                </c:pt>
                <c:pt idx="240">
                  <c:v>14.992685423509675</c:v>
                </c:pt>
                <c:pt idx="241">
                  <c:v>15.110418049379833</c:v>
                </c:pt>
                <c:pt idx="242">
                  <c:v>15.284261347201742</c:v>
                </c:pt>
                <c:pt idx="243">
                  <c:v>9.4782340569328856</c:v>
                </c:pt>
                <c:pt idx="244">
                  <c:v>10.17798211263257</c:v>
                </c:pt>
                <c:pt idx="245">
                  <c:v>10.590121786064417</c:v>
                </c:pt>
                <c:pt idx="246">
                  <c:v>10.884553915659268</c:v>
                </c:pt>
                <c:pt idx="247">
                  <c:v>11.114524886768892</c:v>
                </c:pt>
                <c:pt idx="248">
                  <c:v>11.303753169698707</c:v>
                </c:pt>
                <c:pt idx="249">
                  <c:v>11.464891902450979</c:v>
                </c:pt>
                <c:pt idx="250">
                  <c:v>11.605494776172904</c:v>
                </c:pt>
                <c:pt idx="251">
                  <c:v>11.73043490788179</c:v>
                </c:pt>
                <c:pt idx="252">
                  <c:v>11.843040411510373</c:v>
                </c:pt>
                <c:pt idx="253">
                  <c:v>11.94568584347167</c:v>
                </c:pt>
                <c:pt idx="254">
                  <c:v>12.040125209875328</c:v>
                </c:pt>
                <c:pt idx="255">
                  <c:v>12.127691223998905</c:v>
                </c:pt>
                <c:pt idx="256">
                  <c:v>12.209420512475218</c:v>
                </c:pt>
                <c:pt idx="257">
                  <c:v>12.286135522886111</c:v>
                </c:pt>
                <c:pt idx="258">
                  <c:v>12.358499945535598</c:v>
                </c:pt>
                <c:pt idx="259">
                  <c:v>12.427057306643389</c:v>
                </c:pt>
                <c:pt idx="260">
                  <c:v>12.492258516535465</c:v>
                </c:pt>
                <c:pt idx="261">
                  <c:v>12.554481962675768</c:v>
                </c:pt>
                <c:pt idx="262">
                  <c:v>12.614048445941483</c:v>
                </c:pt>
                <c:pt idx="263">
                  <c:v>12.671232472228079</c:v>
                </c:pt>
                <c:pt idx="264">
                  <c:v>12.726270918336823</c:v>
                </c:pt>
                <c:pt idx="265">
                  <c:v>12.779369773627108</c:v>
                </c:pt>
                <c:pt idx="266">
                  <c:v>12.830709449705724</c:v>
                </c:pt>
                <c:pt idx="267">
                  <c:v>12.880449009638253</c:v>
                </c:pt>
                <c:pt idx="268">
                  <c:v>12.928729571617136</c:v>
                </c:pt>
                <c:pt idx="269">
                  <c:v>12.975677074662457</c:v>
                </c:pt>
                <c:pt idx="270">
                  <c:v>13.021404546199872</c:v>
                </c:pt>
                <c:pt idx="271">
                  <c:v>13.066013977051087</c:v>
                </c:pt>
                <c:pt idx="272">
                  <c:v>13.109597884388091</c:v>
                </c:pt>
                <c:pt idx="273">
                  <c:v>13.152240624790407</c:v>
                </c:pt>
                <c:pt idx="274">
                  <c:v>13.194019505827656</c:v>
                </c:pt>
                <c:pt idx="275">
                  <c:v>13.235005734269381</c:v>
                </c:pt>
                <c:pt idx="276">
                  <c:v>13.2752652311902</c:v>
                </c:pt>
                <c:pt idx="277">
                  <c:v>13.314859338246029</c:v>
                </c:pt>
                <c:pt idx="278">
                  <c:v>13.353845434783729</c:v>
                </c:pt>
                <c:pt idx="279">
                  <c:v>13.392277481877899</c:v>
                </c:pt>
                <c:pt idx="280">
                  <c:v>13.430206506620591</c:v>
                </c:pt>
                <c:pt idx="281">
                  <c:v>13.467681037844036</c:v>
                </c:pt>
                <c:pt idx="282">
                  <c:v>13.504747502801672</c:v>
                </c:pt>
                <c:pt idx="283">
                  <c:v>13.541450593072931</c:v>
                </c:pt>
                <c:pt idx="284">
                  <c:v>13.577833607022921</c:v>
                </c:pt>
                <c:pt idx="285">
                  <c:v>13.613938775490997</c:v>
                </c:pt>
                <c:pt idx="286">
                  <c:v>13.649807576970577</c:v>
                </c:pt>
                <c:pt idx="287">
                  <c:v>13.685481048359716</c:v>
                </c:pt>
                <c:pt idx="288">
                  <c:v>13.721000097404644</c:v>
                </c:pt>
                <c:pt idx="289">
                  <c:v>13.756405823237563</c:v>
                </c:pt>
                <c:pt idx="290">
                  <c:v>13.791739851951304</c:v>
                </c:pt>
                <c:pt idx="291">
                  <c:v>13.827044695001819</c:v>
                </c:pt>
                <c:pt idx="292">
                  <c:v>13.862364139452458</c:v>
                </c:pt>
                <c:pt idx="293">
                  <c:v>13.897743680771161</c:v>
                </c:pt>
                <c:pt idx="294">
                  <c:v>13.93323101120507</c:v>
                </c:pt>
                <c:pt idx="295">
                  <c:v>13.968876579890084</c:v>
                </c:pt>
                <c:pt idx="296">
                  <c:v>14.004734245096813</c:v>
                </c:pt>
                <c:pt idx="297">
                  <c:v>14.040862044790236</c:v>
                </c:pt>
                <c:pt idx="298">
                  <c:v>14.077323119602713</c:v>
                </c:pt>
                <c:pt idx="299">
                  <c:v>14.114186833299414</c:v>
                </c:pt>
                <c:pt idx="300">
                  <c:v>14.151530151220252</c:v>
                </c:pt>
                <c:pt idx="301">
                  <c:v>14.189439359107469</c:v>
                </c:pt>
                <c:pt idx="302">
                  <c:v>14.228012236439861</c:v>
                </c:pt>
                <c:pt idx="303">
                  <c:v>14.267360845098858</c:v>
                </c:pt>
                <c:pt idx="304">
                  <c:v>14.307615164382996</c:v>
                </c:pt>
                <c:pt idx="305">
                  <c:v>14.348927911296439</c:v>
                </c:pt>
                <c:pt idx="306">
                  <c:v>14.391481055219669</c:v>
                </c:pt>
                <c:pt idx="307">
                  <c:v>14.435494812324617</c:v>
                </c:pt>
                <c:pt idx="308">
                  <c:v>14.481240368542551</c:v>
                </c:pt>
                <c:pt idx="309">
                  <c:v>14.52905838739124</c:v>
                </c:pt>
                <c:pt idx="310">
                  <c:v>14.579386829351185</c:v>
                </c:pt>
                <c:pt idx="311">
                  <c:v>14.632804429848832</c:v>
                </c:pt>
                <c:pt idx="312">
                  <c:v>14.690101940887963</c:v>
                </c:pt>
                <c:pt idx="313">
                  <c:v>14.752405929799448</c:v>
                </c:pt>
                <c:pt idx="314">
                  <c:v>14.821410709112097</c:v>
                </c:pt>
                <c:pt idx="315">
                  <c:v>14.899858614720769</c:v>
                </c:pt>
                <c:pt idx="316">
                  <c:v>14.992685423509675</c:v>
                </c:pt>
                <c:pt idx="317">
                  <c:v>15.110418049379833</c:v>
                </c:pt>
                <c:pt idx="318">
                  <c:v>15.284261347201742</c:v>
                </c:pt>
                <c:pt idx="319">
                  <c:v>9.0925639207383018</c:v>
                </c:pt>
                <c:pt idx="320">
                  <c:v>9.7901854412763942</c:v>
                </c:pt>
                <c:pt idx="321">
                  <c:v>10.200158587436073</c:v>
                </c:pt>
                <c:pt idx="322">
                  <c:v>10.4923829493233</c:v>
                </c:pt>
                <c:pt idx="323">
                  <c:v>10.72010360897487</c:v>
                </c:pt>
                <c:pt idx="324">
                  <c:v>10.907037675233235</c:v>
                </c:pt>
                <c:pt idx="325">
                  <c:v>11.065836863106366</c:v>
                </c:pt>
                <c:pt idx="326">
                  <c:v>11.204053375587714</c:v>
                </c:pt>
                <c:pt idx="327">
                  <c:v>11.326558772487212</c:v>
                </c:pt>
                <c:pt idx="328">
                  <c:v>11.436679537292722</c:v>
                </c:pt>
                <c:pt idx="329">
                  <c:v>11.536788518235483</c:v>
                </c:pt>
                <c:pt idx="330">
                  <c:v>11.628637930662757</c:v>
                </c:pt>
                <c:pt idx="331">
                  <c:v>11.713558609289382</c:v>
                </c:pt>
                <c:pt idx="332">
                  <c:v>11.792585208754053</c:v>
                </c:pt>
                <c:pt idx="333">
                  <c:v>11.866538105131697</c:v>
                </c:pt>
                <c:pt idx="334">
                  <c:v>11.936078811131242</c:v>
                </c:pt>
                <c:pt idx="335">
                  <c:v>12.001748562171457</c:v>
                </c:pt>
                <c:pt idx="336">
                  <c:v>12.063995856857332</c:v>
                </c:pt>
                <c:pt idx="337">
                  <c:v>12.1231965416407</c:v>
                </c:pt>
                <c:pt idx="338">
                  <c:v>12.179668737999831</c:v>
                </c:pt>
                <c:pt idx="339">
                  <c:v>12.233684124148272</c:v>
                </c:pt>
                <c:pt idx="340">
                  <c:v>12.285476590140279</c:v>
                </c:pt>
                <c:pt idx="341">
                  <c:v>12.335248967759066</c:v>
                </c:pt>
                <c:pt idx="342">
                  <c:v>12.38317832735158</c:v>
                </c:pt>
                <c:pt idx="343">
                  <c:v>12.429420192972295</c:v>
                </c:pt>
                <c:pt idx="344">
                  <c:v>12.47411193063161</c:v>
                </c:pt>
                <c:pt idx="345">
                  <c:v>12.517375497067013</c:v>
                </c:pt>
                <c:pt idx="346">
                  <c:v>12.559319688701667</c:v>
                </c:pt>
                <c:pt idx="347">
                  <c:v>12.600041996120703</c:v>
                </c:pt>
                <c:pt idx="348">
                  <c:v>12.639630144381645</c:v>
                </c:pt>
                <c:pt idx="349">
                  <c:v>12.678163381028892</c:v>
                </c:pt>
                <c:pt idx="350">
                  <c:v>12.715713559924771</c:v>
                </c:pt>
                <c:pt idx="351">
                  <c:v>12.752346058641535</c:v>
                </c:pt>
                <c:pt idx="352">
                  <c:v>12.788120559268771</c:v>
                </c:pt>
                <c:pt idx="353">
                  <c:v>12.823091716431659</c:v>
                </c:pt>
                <c:pt idx="354">
                  <c:v>12.857309731623189</c:v>
                </c:pt>
                <c:pt idx="355">
                  <c:v>12.89082084929041</c:v>
                </c:pt>
                <c:pt idx="356">
                  <c:v>12.923667787233889</c:v>
                </c:pt>
                <c:pt idx="357">
                  <c:v>12.955890111597997</c:v>
                </c:pt>
                <c:pt idx="358">
                  <c:v>12.987524564910684</c:v>
                </c:pt>
                <c:pt idx="359">
                  <c:v>13.018605354172236</c:v>
                </c:pt>
                <c:pt idx="360">
                  <c:v>13.049164404815194</c:v>
                </c:pt>
                <c:pt idx="361">
                  <c:v>13.079231585402422</c:v>
                </c:pt>
                <c:pt idx="362">
                  <c:v>13.108834907151218</c:v>
                </c:pt>
                <c:pt idx="363">
                  <c:v>13.138000701733032</c:v>
                </c:pt>
                <c:pt idx="364">
                  <c:v>13.166753780272716</c:v>
                </c:pt>
                <c:pt idx="365">
                  <c:v>13.195117576036747</c:v>
                </c:pt>
                <c:pt idx="366">
                  <c:v>13.223114272939249</c:v>
                </c:pt>
                <c:pt idx="367">
                  <c:v>13.250764921694183</c:v>
                </c:pt>
                <c:pt idx="368">
                  <c:v>13.27808954519122</c:v>
                </c:pt>
                <c:pt idx="369">
                  <c:v>13.305107234462389</c:v>
                </c:pt>
                <c:pt idx="370">
                  <c:v>13.331836236430171</c:v>
                </c:pt>
                <c:pt idx="371">
                  <c:v>13.358294034479119</c:v>
                </c:pt>
                <c:pt idx="372">
                  <c:v>13.384497422768238</c:v>
                </c:pt>
                <c:pt idx="373">
                  <c:v>13.410462575096162</c:v>
                </c:pt>
                <c:pt idx="374">
                  <c:v>13.436205109042985</c:v>
                </c:pt>
                <c:pt idx="375">
                  <c:v>13.461740146038677</c:v>
                </c:pt>
                <c:pt idx="376">
                  <c:v>13.487082367946661</c:v>
                </c:pt>
                <c:pt idx="377">
                  <c:v>13.512246070700616</c:v>
                </c:pt>
                <c:pt idx="378">
                  <c:v>13.537245215491669</c:v>
                </c:pt>
                <c:pt idx="379">
                  <c:v>13.56209347797097</c:v>
                </c:pt>
                <c:pt idx="380">
                  <c:v>13.586804295908355</c:v>
                </c:pt>
                <c:pt idx="381">
                  <c:v>13.611390915731004</c:v>
                </c:pt>
                <c:pt idx="382">
                  <c:v>13.635866438356347</c:v>
                </c:pt>
                <c:pt idx="383">
                  <c:v>13.660243864730845</c:v>
                </c:pt>
                <c:pt idx="384">
                  <c:v>13.684536141490753</c:v>
                </c:pt>
                <c:pt idx="385">
                  <c:v>13.708756207173026</c:v>
                </c:pt>
                <c:pt idx="386">
                  <c:v>13.732917039424326</c:v>
                </c:pt>
                <c:pt idx="387">
                  <c:v>13.75703170368487</c:v>
                </c:pt>
                <c:pt idx="388">
                  <c:v>13.78111340386225</c:v>
                </c:pt>
                <c:pt idx="389">
                  <c:v>13.80517553556006</c:v>
                </c:pt>
                <c:pt idx="390">
                  <c:v>13.829231742488979</c:v>
                </c:pt>
                <c:pt idx="391">
                  <c:v>13.853295976766015</c:v>
                </c:pt>
                <c:pt idx="392">
                  <c:v>13.877382563904321</c:v>
                </c:pt>
                <c:pt idx="393">
                  <c:v>13.901506273414759</c:v>
                </c:pt>
                <c:pt idx="394">
                  <c:v>13.925682396086385</c:v>
                </c:pt>
                <c:pt idx="395">
                  <c:v>13.949926829192423</c:v>
                </c:pt>
                <c:pt idx="396">
                  <c:v>13.974256171088898</c:v>
                </c:pt>
                <c:pt idx="397">
                  <c:v>13.998687826945584</c:v>
                </c:pt>
                <c:pt idx="398">
                  <c:v>14.023240127686192</c:v>
                </c:pt>
                <c:pt idx="399">
                  <c:v>14.047932464634494</c:v>
                </c:pt>
                <c:pt idx="400">
                  <c:v>14.072785442887971</c:v>
                </c:pt>
                <c:pt idx="401">
                  <c:v>14.097821057100818</c:v>
                </c:pt>
                <c:pt idx="402">
                  <c:v>14.123062894193856</c:v>
                </c:pt>
                <c:pt idx="403">
                  <c:v>14.148536368574131</c:v>
                </c:pt>
                <c:pt idx="404">
                  <c:v>14.174268996814913</c:v>
                </c:pt>
                <c:pt idx="405">
                  <c:v>14.200290720517742</c:v>
                </c:pt>
                <c:pt idx="406">
                  <c:v>14.22663428839097</c:v>
                </c:pt>
                <c:pt idx="407">
                  <c:v>14.253335711628212</c:v>
                </c:pt>
                <c:pt idx="408">
                  <c:v>14.28043481073046</c:v>
                </c:pt>
                <c:pt idx="409">
                  <c:v>14.307975877382747</c:v>
                </c:pt>
                <c:pt idx="410">
                  <c:v>14.336008482444903</c:v>
                </c:pt>
                <c:pt idx="411">
                  <c:v>14.36458847139652</c:v>
                </c:pt>
                <c:pt idx="412">
                  <c:v>14.393779202965245</c:v>
                </c:pt>
                <c:pt idx="413">
                  <c:v>14.423653107118312</c:v>
                </c:pt>
                <c:pt idx="414">
                  <c:v>14.454293668156009</c:v>
                </c:pt>
                <c:pt idx="415">
                  <c:v>14.485797982168371</c:v>
                </c:pt>
                <c:pt idx="416">
                  <c:v>14.518280103528275</c:v>
                </c:pt>
                <c:pt idx="417">
                  <c:v>14.551875495678583</c:v>
                </c:pt>
                <c:pt idx="418">
                  <c:v>14.586747060158196</c:v>
                </c:pt>
                <c:pt idx="419">
                  <c:v>14.623093475521676</c:v>
                </c:pt>
                <c:pt idx="420">
                  <c:v>14.661161010368648</c:v>
                </c:pt>
                <c:pt idx="421">
                  <c:v>14.701260728825352</c:v>
                </c:pt>
                <c:pt idx="422">
                  <c:v>14.743794380905282</c:v>
                </c:pt>
                <c:pt idx="423">
                  <c:v>14.789294907703511</c:v>
                </c:pt>
                <c:pt idx="424">
                  <c:v>14.838492880299532</c:v>
                </c:pt>
                <c:pt idx="425">
                  <c:v>14.892432076740999</c:v>
                </c:pt>
                <c:pt idx="426">
                  <c:v>14.952686262492044</c:v>
                </c:pt>
                <c:pt idx="427">
                  <c:v>15.02180869388763</c:v>
                </c:pt>
                <c:pt idx="428">
                  <c:v>15.104405829788954</c:v>
                </c:pt>
                <c:pt idx="429">
                  <c:v>15.210328648209073</c:v>
                </c:pt>
                <c:pt idx="430">
                  <c:v>15.368883349717038</c:v>
                </c:pt>
                <c:pt idx="431">
                  <c:v>9.1856556912542349</c:v>
                </c:pt>
                <c:pt idx="432">
                  <c:v>9.8837169655338446</c:v>
                </c:pt>
                <c:pt idx="433">
                  <c:v>10.294136854672335</c:v>
                </c:pt>
                <c:pt idx="434">
                  <c:v>10.586815130597488</c:v>
                </c:pt>
                <c:pt idx="435">
                  <c:v>10.814997063750816</c:v>
                </c:pt>
                <c:pt idx="436">
                  <c:v>11.002399958268821</c:v>
                </c:pt>
                <c:pt idx="437">
                  <c:v>11.161675731666845</c:v>
                </c:pt>
                <c:pt idx="438">
                  <c:v>11.300376797001668</c:v>
                </c:pt>
                <c:pt idx="439">
                  <c:v>11.423374932065107</c:v>
                </c:pt>
                <c:pt idx="440">
                  <c:v>11.53399684662944</c:v>
                </c:pt>
                <c:pt idx="441">
                  <c:v>11.634615623919647</c:v>
                </c:pt>
                <c:pt idx="442">
                  <c:v>11.726983723417312</c:v>
                </c:pt>
                <c:pt idx="443">
                  <c:v>11.812432233569645</c:v>
                </c:pt>
                <c:pt idx="444">
                  <c:v>11.891996072831326</c:v>
                </c:pt>
                <c:pt idx="445">
                  <c:v>11.966495891692595</c:v>
                </c:pt>
                <c:pt idx="446">
                  <c:v>12.036593488425121</c:v>
                </c:pt>
                <c:pt idx="447">
                  <c:v>12.102830395740725</c:v>
                </c:pt>
                <c:pt idx="448">
                  <c:v>12.165655421888088</c:v>
                </c:pt>
                <c:pt idx="449">
                  <c:v>12.225444735973968</c:v>
                </c:pt>
                <c:pt idx="450">
                  <c:v>12.282516795846801</c:v>
                </c:pt>
                <c:pt idx="451">
                  <c:v>12.337143630556334</c:v>
                </c:pt>
                <c:pt idx="452">
                  <c:v>12.389559496260333</c:v>
                </c:pt>
                <c:pt idx="453">
                  <c:v>12.439967606968665</c:v>
                </c:pt>
                <c:pt idx="454">
                  <c:v>12.488545432292845</c:v>
                </c:pt>
                <c:pt idx="455">
                  <c:v>12.535448913568409</c:v>
                </c:pt>
                <c:pt idx="456">
                  <c:v>12.580815853150961</c:v>
                </c:pt>
                <c:pt idx="457">
                  <c:v>12.624768664309913</c:v>
                </c:pt>
                <c:pt idx="458">
                  <c:v>12.667416621390924</c:v>
                </c:pt>
                <c:pt idx="459">
                  <c:v>12.708857715584333</c:v>
                </c:pt>
                <c:pt idx="460">
                  <c:v>12.749180196623749</c:v>
                </c:pt>
                <c:pt idx="461">
                  <c:v>12.788463862293234</c:v>
                </c:pt>
                <c:pt idx="462">
                  <c:v>12.826781143864942</c:v>
                </c:pt>
                <c:pt idx="463">
                  <c:v>12.864198025221997</c:v>
                </c:pt>
                <c:pt idx="464">
                  <c:v>12.900774825532514</c:v>
                </c:pt>
                <c:pt idx="465">
                  <c:v>12.936566869282915</c:v>
                </c:pt>
                <c:pt idx="466">
                  <c:v>12.97162506278775</c:v>
                </c:pt>
                <c:pt idx="467">
                  <c:v>13.005996392631705</c:v>
                </c:pt>
                <c:pt idx="468">
                  <c:v>13.039724358620422</c:v>
                </c:pt>
                <c:pt idx="469">
                  <c:v>13.072849351537146</c:v>
                </c:pt>
                <c:pt idx="470">
                  <c:v>13.105408984185436</c:v>
                </c:pt>
                <c:pt idx="471">
                  <c:v>13.137438382741705</c:v>
                </c:pt>
                <c:pt idx="472">
                  <c:v>13.168970444266773</c:v>
                </c:pt>
                <c:pt idx="473">
                  <c:v>13.200036065273796</c:v>
                </c:pt>
                <c:pt idx="474">
                  <c:v>13.230664345474574</c:v>
                </c:pt>
                <c:pt idx="475">
                  <c:v>13.260882770192152</c:v>
                </c:pt>
                <c:pt idx="476">
                  <c:v>13.290717374406922</c:v>
                </c:pt>
                <c:pt idx="477">
                  <c:v>13.320192890974504</c:v>
                </c:pt>
                <c:pt idx="478">
                  <c:v>13.349332885199548</c:v>
                </c:pt>
                <c:pt idx="479">
                  <c:v>13.378159877656577</c:v>
                </c:pt>
                <c:pt idx="480">
                  <c:v>13.406695456906611</c:v>
                </c:pt>
                <c:pt idx="481">
                  <c:v>13.434960383557957</c:v>
                </c:pt>
                <c:pt idx="482">
                  <c:v>13.462974686954437</c:v>
                </c:pt>
                <c:pt idx="483">
                  <c:v>13.490757755639311</c:v>
                </c:pt>
                <c:pt idx="484">
                  <c:v>13.518328422633751</c:v>
                </c:pt>
                <c:pt idx="485">
                  <c:v>13.545705046481903</c:v>
                </c:pt>
                <c:pt idx="486">
                  <c:v>13.57290558894773</c:v>
                </c:pt>
                <c:pt idx="487">
                  <c:v>13.599947690200162</c:v>
                </c:pt>
                <c:pt idx="488">
                  <c:v>13.626848742291481</c:v>
                </c:pt>
                <c:pt idx="489">
                  <c:v>13.653625961718586</c:v>
                </c:pt>
                <c:pt idx="490">
                  <c:v>13.680296461857806</c:v>
                </c:pt>
                <c:pt idx="491">
                  <c:v>13.706877326081722</c:v>
                </c:pt>
                <c:pt idx="492">
                  <c:v>13.733385682402014</c:v>
                </c:pt>
                <c:pt idx="493">
                  <c:v>13.759838780537468</c:v>
                </c:pt>
                <c:pt idx="494">
                  <c:v>13.786254072383432</c:v>
                </c:pt>
                <c:pt idx="495">
                  <c:v>13.812649296961572</c:v>
                </c:pt>
                <c:pt idx="496">
                  <c:v>13.839042571061396</c:v>
                </c:pt>
                <c:pt idx="497">
                  <c:v>13.865452486953624</c:v>
                </c:pt>
                <c:pt idx="498">
                  <c:v>13.891898218768038</c:v>
                </c:pt>
                <c:pt idx="499">
                  <c:v>13.91839963939502</c:v>
                </c:pt>
                <c:pt idx="500">
                  <c:v>13.944977450104137</c:v>
                </c:pt>
                <c:pt idx="501">
                  <c:v>13.971653325492237</c:v>
                </c:pt>
                <c:pt idx="502">
                  <c:v>13.998450076900696</c:v>
                </c:pt>
                <c:pt idx="503">
                  <c:v>14.025391838107245</c:v>
                </c:pt>
                <c:pt idx="504">
                  <c:v>14.052504277943054</c:v>
                </c:pt>
                <c:pt idx="505">
                  <c:v>14.079814845565071</c:v>
                </c:pt>
                <c:pt idx="506">
                  <c:v>14.107353055501866</c:v>
                </c:pt>
                <c:pt idx="507">
                  <c:v>14.135150821389878</c:v>
                </c:pt>
                <c:pt idx="508">
                  <c:v>14.163242849667697</c:v>
                </c:pt>
                <c:pt idx="509">
                  <c:v>14.191667107596071</c:v>
                </c:pt>
                <c:pt idx="510">
                  <c:v>14.220465384101059</c:v>
                </c:pt>
                <c:pt idx="511">
                  <c:v>14.249683967498814</c:v>
                </c:pt>
                <c:pt idx="512">
                  <c:v>14.279374471738114</c:v>
                </c:pt>
                <c:pt idx="513">
                  <c:v>14.309594853255163</c:v>
                </c:pt>
                <c:pt idx="514">
                  <c:v>14.34041067517312</c:v>
                </c:pt>
                <c:pt idx="515">
                  <c:v>14.371896696382269</c:v>
                </c:pt>
                <c:pt idx="516">
                  <c:v>14.404138893103392</c:v>
                </c:pt>
                <c:pt idx="517">
                  <c:v>14.437237064803545</c:v>
                </c:pt>
                <c:pt idx="518">
                  <c:v>14.471308242857251</c:v>
                </c:pt>
                <c:pt idx="519">
                  <c:v>14.506491222629792</c:v>
                </c:pt>
                <c:pt idx="520">
                  <c:v>14.5429527010083</c:v>
                </c:pt>
                <c:pt idx="521">
                  <c:v>14.580895763406568</c:v>
                </c:pt>
                <c:pt idx="522">
                  <c:v>14.620571903972795</c:v>
                </c:pt>
                <c:pt idx="523">
                  <c:v>14.662298529195347</c:v>
                </c:pt>
                <c:pt idx="524">
                  <c:v>14.706485291449802</c:v>
                </c:pt>
                <c:pt idx="525">
                  <c:v>14.753675278833889</c:v>
                </c:pt>
                <c:pt idx="526">
                  <c:v>14.804612561904609</c:v>
                </c:pt>
                <c:pt idx="527">
                  <c:v>14.860359669155184</c:v>
                </c:pt>
                <c:pt idx="528">
                  <c:v>14.922517868221387</c:v>
                </c:pt>
                <c:pt idx="529">
                  <c:v>14.993683785076758</c:v>
                </c:pt>
                <c:pt idx="530">
                  <c:v>15.078539705464738</c:v>
                </c:pt>
                <c:pt idx="531">
                  <c:v>15.187092674732822</c:v>
                </c:pt>
                <c:pt idx="532">
                  <c:v>15.349088284556245</c:v>
                </c:pt>
                <c:pt idx="533">
                  <c:v>9.299181539328675</c:v>
                </c:pt>
                <c:pt idx="534">
                  <c:v>9.9978384869014025</c:v>
                </c:pt>
                <c:pt idx="535">
                  <c:v>10.408864579125799</c:v>
                </c:pt>
                <c:pt idx="536">
                  <c:v>10.702159893043046</c:v>
                </c:pt>
                <c:pt idx="537">
                  <c:v>10.930970016530821</c:v>
                </c:pt>
                <c:pt idx="538">
                  <c:v>11.119012584125478</c:v>
                </c:pt>
                <c:pt idx="539">
                  <c:v>11.278939857387785</c:v>
                </c:pt>
                <c:pt idx="540">
                  <c:v>11.418304607791455</c:v>
                </c:pt>
                <c:pt idx="541">
                  <c:v>11.541978986690159</c:v>
                </c:pt>
                <c:pt idx="542">
                  <c:v>11.653290093387465</c:v>
                </c:pt>
                <c:pt idx="543">
                  <c:v>11.754611417488807</c:v>
                </c:pt>
                <c:pt idx="544">
                  <c:v>11.847695842644669</c:v>
                </c:pt>
                <c:pt idx="545">
                  <c:v>11.933874900263234</c:v>
                </c:pt>
                <c:pt idx="546">
                  <c:v>12.014183971625544</c:v>
                </c:pt>
                <c:pt idx="547">
                  <c:v>12.089444191062215</c:v>
                </c:pt>
                <c:pt idx="548">
                  <c:v>12.16031786292969</c:v>
                </c:pt>
                <c:pt idx="549">
                  <c:v>12.227347049587916</c:v>
                </c:pt>
                <c:pt idx="550">
                  <c:v>12.290981113912261</c:v>
                </c:pt>
                <c:pt idx="551">
                  <c:v>12.351596806134529</c:v>
                </c:pt>
                <c:pt idx="552">
                  <c:v>12.409513193360166</c:v>
                </c:pt>
                <c:pt idx="553">
                  <c:v>12.465002943785494</c:v>
                </c:pt>
                <c:pt idx="554">
                  <c:v>12.518300984497243</c:v>
                </c:pt>
                <c:pt idx="555">
                  <c:v>12.569611234257035</c:v>
                </c:pt>
                <c:pt idx="556">
                  <c:v>12.61911190345276</c:v>
                </c:pt>
                <c:pt idx="557">
                  <c:v>12.666959712599313</c:v>
                </c:pt>
                <c:pt idx="558">
                  <c:v>12.713293284206577</c:v>
                </c:pt>
                <c:pt idx="559">
                  <c:v>12.758235895457375</c:v>
                </c:pt>
                <c:pt idx="560">
                  <c:v>12.801897731387401</c:v>
                </c:pt>
                <c:pt idx="561">
                  <c:v>12.844377743927756</c:v>
                </c:pt>
                <c:pt idx="562">
                  <c:v>12.88576519716033</c:v>
                </c:pt>
                <c:pt idx="563">
                  <c:v>12.926140960693665</c:v>
                </c:pt>
                <c:pt idx="564">
                  <c:v>12.965578599313865</c:v>
                </c:pt>
                <c:pt idx="565">
                  <c:v>13.004145296702044</c:v>
                </c:pt>
                <c:pt idx="566">
                  <c:v>13.041902643125523</c:v>
                </c:pt>
                <c:pt idx="567">
                  <c:v>13.078907310957478</c:v>
                </c:pt>
                <c:pt idx="568">
                  <c:v>13.115211637194724</c:v>
                </c:pt>
                <c:pt idx="569">
                  <c:v>13.150864128488793</c:v>
                </c:pt>
                <c:pt idx="570">
                  <c:v>13.185909901334263</c:v>
                </c:pt>
                <c:pt idx="571">
                  <c:v>13.2203910677878</c:v>
                </c:pt>
                <c:pt idx="572">
                  <c:v>13.254347075285306</c:v>
                </c:pt>
                <c:pt idx="573">
                  <c:v>13.28781500768021</c:v>
                </c:pt>
                <c:pt idx="574">
                  <c:v>13.320829853465728</c:v>
                </c:pt>
                <c:pt idx="575">
                  <c:v>13.35342474620866</c:v>
                </c:pt>
                <c:pt idx="576">
                  <c:v>13.385631181466414</c:v>
                </c:pt>
                <c:pt idx="577">
                  <c:v>13.417479213847596</c:v>
                </c:pt>
                <c:pt idx="578">
                  <c:v>13.448997637382609</c:v>
                </c:pt>
                <c:pt idx="579">
                  <c:v>13.480214151973408</c:v>
                </c:pt>
                <c:pt idx="580">
                  <c:v>13.511155518374768</c:v>
                </c:pt>
                <c:pt idx="581">
                  <c:v>13.541847703910893</c:v>
                </c:pt>
                <c:pt idx="582">
                  <c:v>13.572316020941718</c:v>
                </c:pt>
                <c:pt idx="583">
                  <c:v>13.602585259956248</c:v>
                </c:pt>
                <c:pt idx="584">
                  <c:v>13.632679819081243</c:v>
                </c:pt>
                <c:pt idx="585">
                  <c:v>13.66262383175029</c:v>
                </c:pt>
                <c:pt idx="586">
                  <c:v>13.692441294279901</c:v>
                </c:pt>
                <c:pt idx="587">
                  <c:v>13.722156195147686</c:v>
                </c:pt>
                <c:pt idx="588">
                  <c:v>13.751792647865804</c:v>
                </c:pt>
                <c:pt idx="589">
                  <c:v>13.781375029497083</c:v>
                </c:pt>
                <c:pt idx="590">
                  <c:v>13.810928127079887</c:v>
                </c:pt>
                <c:pt idx="591">
                  <c:v>13.840477294523199</c:v>
                </c:pt>
                <c:pt idx="592">
                  <c:v>13.870048622922242</c:v>
                </c:pt>
                <c:pt idx="593">
                  <c:v>13.899669127749844</c:v>
                </c:pt>
                <c:pt idx="594">
                  <c:v>13.929366957029879</c:v>
                </c:pt>
                <c:pt idx="595">
                  <c:v>13.959171625437826</c:v>
                </c:pt>
                <c:pt idx="596">
                  <c:v>13.989114280354658</c:v>
                </c:pt>
                <c:pt idx="597">
                  <c:v>14.019228007300233</c:v>
                </c:pt>
                <c:pt idx="598">
                  <c:v>14.049548183994048</c:v>
                </c:pt>
                <c:pt idx="599">
                  <c:v>14.080112894679267</c:v>
                </c:pt>
                <c:pt idx="600">
                  <c:v>14.110963419501475</c:v>
                </c:pt>
                <c:pt idx="601">
                  <c:v>14.142144817942555</c:v>
                </c:pt>
                <c:pt idx="602">
                  <c:v>14.173706630982846</c:v>
                </c:pt>
                <c:pt idx="603">
                  <c:v>14.205703734398279</c:v>
                </c:pt>
                <c:pt idx="604">
                  <c:v>14.238197386276333</c:v>
                </c:pt>
                <c:pt idx="605">
                  <c:v>14.27125652678091</c:v>
                </c:pt>
                <c:pt idx="606">
                  <c:v>14.304959409439261</c:v>
                </c:pt>
                <c:pt idx="607">
                  <c:v>14.339395673925811</c:v>
                </c:pt>
                <c:pt idx="608">
                  <c:v>14.374669015516817</c:v>
                </c:pt>
                <c:pt idx="609">
                  <c:v>14.410900674309181</c:v>
                </c:pt>
                <c:pt idx="610">
                  <c:v>14.448234071714172</c:v>
                </c:pt>
                <c:pt idx="611">
                  <c:v>14.486841086430619</c:v>
                </c:pt>
                <c:pt idx="612">
                  <c:v>14.526930729494127</c:v>
                </c:pt>
                <c:pt idx="613">
                  <c:v>14.568761426678588</c:v>
                </c:pt>
                <c:pt idx="614">
                  <c:v>14.612658898501365</c:v>
                </c:pt>
                <c:pt idx="615">
                  <c:v>14.659043052412969</c:v>
                </c:pt>
                <c:pt idx="616">
                  <c:v>14.708470034681758</c:v>
                </c:pt>
                <c:pt idx="617">
                  <c:v>14.761701170990891</c:v>
                </c:pt>
                <c:pt idx="618">
                  <c:v>14.819822829309791</c:v>
                </c:pt>
                <c:pt idx="619">
                  <c:v>14.884471101589588</c:v>
                </c:pt>
                <c:pt idx="620">
                  <c:v>14.958297364259046</c:v>
                </c:pt>
                <c:pt idx="621">
                  <c:v>15.046079417319964</c:v>
                </c:pt>
                <c:pt idx="622">
                  <c:v>15.158020571461158</c:v>
                </c:pt>
                <c:pt idx="623">
                  <c:v>15.324418176425629</c:v>
                </c:pt>
                <c:pt idx="624">
                  <c:v>9.1195929588619027</c:v>
                </c:pt>
                <c:pt idx="625">
                  <c:v>9.8173379133181857</c:v>
                </c:pt>
                <c:pt idx="626">
                  <c:v>10.227436388075509</c:v>
                </c:pt>
                <c:pt idx="627">
                  <c:v>10.51978802079358</c:v>
                </c:pt>
                <c:pt idx="628">
                  <c:v>10.747637942722244</c:v>
                </c:pt>
                <c:pt idx="629">
                  <c:v>10.934703313650676</c:v>
                </c:pt>
                <c:pt idx="630">
                  <c:v>11.093635901345708</c:v>
                </c:pt>
                <c:pt idx="631">
                  <c:v>11.231987963454593</c:v>
                </c:pt>
                <c:pt idx="632">
                  <c:v>11.354631116423421</c:v>
                </c:pt>
                <c:pt idx="633">
                  <c:v>11.464891902450979</c:v>
                </c:pt>
                <c:pt idx="634">
                  <c:v>11.565143230651829</c:v>
                </c:pt>
                <c:pt idx="635">
                  <c:v>11.65713737953226</c:v>
                </c:pt>
                <c:pt idx="636">
                  <c:v>11.742205249351139</c:v>
                </c:pt>
                <c:pt idx="637">
                  <c:v>11.821381562791949</c:v>
                </c:pt>
                <c:pt idx="638">
                  <c:v>11.895486766597783</c:v>
                </c:pt>
                <c:pt idx="639">
                  <c:v>11.965182446899124</c:v>
                </c:pt>
                <c:pt idx="640">
                  <c:v>12.031009915427587</c:v>
                </c:pt>
                <c:pt idx="641">
                  <c:v>12.093417750138659</c:v>
                </c:pt>
                <c:pt idx="642">
                  <c:v>12.152781880027796</c:v>
                </c:pt>
                <c:pt idx="643">
                  <c:v>12.209420512475218</c:v>
                </c:pt>
                <c:pt idx="644">
                  <c:v>12.263605415130455</c:v>
                </c:pt>
                <c:pt idx="645">
                  <c:v>12.315570571204759</c:v>
                </c:pt>
                <c:pt idx="646">
                  <c:v>12.36551890955846</c:v>
                </c:pt>
                <c:pt idx="647">
                  <c:v>12.413627601747931</c:v>
                </c:pt>
                <c:pt idx="648">
                  <c:v>12.460052277395663</c:v>
                </c:pt>
                <c:pt idx="649">
                  <c:v>12.504930412680137</c:v>
                </c:pt>
                <c:pt idx="650">
                  <c:v>12.548384079364906</c:v>
                </c:pt>
                <c:pt idx="651">
                  <c:v>12.590522194032841</c:v>
                </c:pt>
                <c:pt idx="652">
                  <c:v>12.631442372857274</c:v>
                </c:pt>
                <c:pt idx="653">
                  <c:v>12.671232472228079</c:v>
                </c:pt>
                <c:pt idx="654">
                  <c:v>12.709971877104357</c:v>
                </c:pt>
                <c:pt idx="655">
                  <c:v>12.747732585208128</c:v>
                </c:pt>
                <c:pt idx="656">
                  <c:v>12.784580124805551</c:v>
                </c:pt>
                <c:pt idx="657">
                  <c:v>12.820574335932399</c:v>
                </c:pt>
                <c:pt idx="658">
                  <c:v>12.855770038861843</c:v>
                </c:pt>
                <c:pt idx="659">
                  <c:v>12.890217608920414</c:v>
                </c:pt>
                <c:pt idx="660">
                  <c:v>12.923963473095347</c:v>
                </c:pt>
                <c:pt idx="661">
                  <c:v>12.957050540995905</c:v>
                </c:pt>
                <c:pt idx="662">
                  <c:v>12.989518580450133</c:v>
                </c:pt>
                <c:pt idx="663">
                  <c:v>13.021404546199872</c:v>
                </c:pt>
                <c:pt idx="664">
                  <c:v>13.052742868698246</c:v>
                </c:pt>
                <c:pt idx="665">
                  <c:v>13.083565708836991</c:v>
                </c:pt>
                <c:pt idx="666">
                  <c:v>13.11390318347638</c:v>
                </c:pt>
                <c:pt idx="667">
                  <c:v>13.143783565872152</c:v>
                </c:pt>
                <c:pt idx="668">
                  <c:v>13.173233464456167</c:v>
                </c:pt>
                <c:pt idx="669">
                  <c:v>13.202277982902814</c:v>
                </c:pt>
                <c:pt idx="670">
                  <c:v>13.230940863979653</c:v>
                </c:pt>
                <c:pt idx="671">
                  <c:v>13.259244619321228</c:v>
                </c:pt>
                <c:pt idx="672">
                  <c:v>13.28721064696591</c:v>
                </c:pt>
                <c:pt idx="673">
                  <c:v>13.314859338246029</c:v>
                </c:pt>
                <c:pt idx="674">
                  <c:v>13.342210175412996</c:v>
                </c:pt>
                <c:pt idx="675">
                  <c:v>13.369281821204405</c:v>
                </c:pt>
                <c:pt idx="676">
                  <c:v>13.396092201413831</c:v>
                </c:pt>
                <c:pt idx="677">
                  <c:v>13.422658581401601</c:v>
                </c:pt>
                <c:pt idx="678">
                  <c:v>13.448997637382609</c:v>
                </c:pt>
                <c:pt idx="679">
                  <c:v>13.475125523242362</c:v>
                </c:pt>
                <c:pt idx="680">
                  <c:v>13.501057933562455</c:v>
                </c:pt>
                <c:pt idx="681">
                  <c:v>13.526810163479881</c:v>
                </c:pt>
                <c:pt idx="682">
                  <c:v>13.552397165959322</c:v>
                </c:pt>
                <c:pt idx="683">
                  <c:v>13.577833607022921</c:v>
                </c:pt>
                <c:pt idx="684">
                  <c:v>13.60313391945718</c:v>
                </c:pt>
                <c:pt idx="685">
                  <c:v>13.628312355500846</c:v>
                </c:pt>
                <c:pt idx="686">
                  <c:v>13.653383039011112</c:v>
                </c:pt>
                <c:pt idx="687">
                  <c:v>13.678360017607703</c:v>
                </c:pt>
                <c:pt idx="688">
                  <c:v>13.703257315306212</c:v>
                </c:pt>
                <c:pt idx="689">
                  <c:v>13.728088986173519</c:v>
                </c:pt>
                <c:pt idx="690">
                  <c:v>13.752869169570618</c:v>
                </c:pt>
                <c:pt idx="691">
                  <c:v>13.777612147592615</c:v>
                </c:pt>
                <c:pt idx="692">
                  <c:v>13.802332405374015</c:v>
                </c:pt>
                <c:pt idx="693">
                  <c:v>13.827044695001819</c:v>
                </c:pt>
                <c:pt idx="694">
                  <c:v>13.851764103872432</c:v>
                </c:pt>
                <c:pt idx="695">
                  <c:v>13.876506128444657</c:v>
                </c:pt>
                <c:pt idx="696">
                  <c:v>13.901286754485001</c:v>
                </c:pt>
                <c:pt idx="697">
                  <c:v>13.926122545079348</c:v>
                </c:pt>
                <c:pt idx="698">
                  <c:v>13.951030737904745</c:v>
                </c:pt>
                <c:pt idx="699">
                  <c:v>13.976029353526922</c:v>
                </c:pt>
                <c:pt idx="700">
                  <c:v>14.00113731682664</c:v>
                </c:pt>
                <c:pt idx="701">
                  <c:v>14.026374594078332</c:v>
                </c:pt>
                <c:pt idx="702">
                  <c:v>14.051762348730859</c:v>
                </c:pt>
                <c:pt idx="703">
                  <c:v>14.077323119602713</c:v>
                </c:pt>
                <c:pt idx="704">
                  <c:v>14.103081026042975</c:v>
                </c:pt>
                <c:pt idx="705">
                  <c:v>14.129062005679229</c:v>
                </c:pt>
                <c:pt idx="706">
                  <c:v>14.155294091747722</c:v>
                </c:pt>
                <c:pt idx="707">
                  <c:v>14.181807738780474</c:v>
                </c:pt>
                <c:pt idx="708">
                  <c:v>14.208636207748011</c:v>
                </c:pt>
                <c:pt idx="709">
                  <c:v>14.235816024820368</c:v>
                </c:pt>
                <c:pt idx="710">
                  <c:v>14.263387531989604</c:v>
                </c:pt>
                <c:pt idx="711">
                  <c:v>14.291395553291386</c:v>
                </c:pt>
                <c:pt idx="712">
                  <c:v>14.319890207849172</c:v>
                </c:pt>
                <c:pt idx="713">
                  <c:v>14.348927911296439</c:v>
                </c:pt>
                <c:pt idx="714">
                  <c:v>14.37857262159307</c:v>
                </c:pt>
                <c:pt idx="715">
                  <c:v>14.408897405804389</c:v>
                </c:pt>
                <c:pt idx="716">
                  <c:v>14.439986434116282</c:v>
                </c:pt>
                <c:pt idx="717">
                  <c:v>14.471937551096417</c:v>
                </c:pt>
                <c:pt idx="718">
                  <c:v>14.504865639943294</c:v>
                </c:pt>
                <c:pt idx="719">
                  <c:v>14.53890709653799</c:v>
                </c:pt>
                <c:pt idx="720">
                  <c:v>14.574225889566049</c:v>
                </c:pt>
                <c:pt idx="721">
                  <c:v>14.611021941920518</c:v>
                </c:pt>
                <c:pt idx="722">
                  <c:v>14.64954300321223</c:v>
                </c:pt>
                <c:pt idx="723">
                  <c:v>14.690101940887963</c:v>
                </c:pt>
                <c:pt idx="724">
                  <c:v>14.733102757943765</c:v>
                </c:pt>
                <c:pt idx="725">
                  <c:v>14.77908129490571</c:v>
                </c:pt>
                <c:pt idx="726">
                  <c:v>14.828771987215347</c:v>
                </c:pt>
                <c:pt idx="727">
                  <c:v>14.883223988070066</c:v>
                </c:pt>
                <c:pt idx="728">
                  <c:v>14.944018955526024</c:v>
                </c:pt>
                <c:pt idx="729">
                  <c:v>15.013722602331585</c:v>
                </c:pt>
                <c:pt idx="730">
                  <c:v>15.096963179151247</c:v>
                </c:pt>
                <c:pt idx="731">
                  <c:v>15.203636536955674</c:v>
                </c:pt>
                <c:pt idx="732">
                  <c:v>15.363175266945412</c:v>
                </c:pt>
                <c:pt idx="733">
                  <c:v>9.299181539328675</c:v>
                </c:pt>
                <c:pt idx="734">
                  <c:v>9.9978384869014025</c:v>
                </c:pt>
                <c:pt idx="735">
                  <c:v>10.408864579125799</c:v>
                </c:pt>
                <c:pt idx="736">
                  <c:v>10.702159893043046</c:v>
                </c:pt>
                <c:pt idx="737">
                  <c:v>10.930970016530821</c:v>
                </c:pt>
                <c:pt idx="738">
                  <c:v>11.119012584125478</c:v>
                </c:pt>
                <c:pt idx="739">
                  <c:v>11.278939857387785</c:v>
                </c:pt>
                <c:pt idx="740">
                  <c:v>11.418304607791455</c:v>
                </c:pt>
                <c:pt idx="741">
                  <c:v>11.541978986690159</c:v>
                </c:pt>
                <c:pt idx="742">
                  <c:v>11.653290093387465</c:v>
                </c:pt>
                <c:pt idx="743">
                  <c:v>11.754611417488807</c:v>
                </c:pt>
                <c:pt idx="744">
                  <c:v>11.847695842644669</c:v>
                </c:pt>
                <c:pt idx="745">
                  <c:v>11.933874900263234</c:v>
                </c:pt>
                <c:pt idx="746">
                  <c:v>12.014183971625544</c:v>
                </c:pt>
                <c:pt idx="747">
                  <c:v>12.089444191062215</c:v>
                </c:pt>
                <c:pt idx="748">
                  <c:v>12.16031786292969</c:v>
                </c:pt>
                <c:pt idx="749">
                  <c:v>12.227347049587916</c:v>
                </c:pt>
                <c:pt idx="750">
                  <c:v>12.290981113912261</c:v>
                </c:pt>
                <c:pt idx="751">
                  <c:v>12.351596806134529</c:v>
                </c:pt>
                <c:pt idx="752">
                  <c:v>12.409513193360166</c:v>
                </c:pt>
                <c:pt idx="753">
                  <c:v>12.465002943785494</c:v>
                </c:pt>
                <c:pt idx="754">
                  <c:v>12.518300984497243</c:v>
                </c:pt>
                <c:pt idx="755">
                  <c:v>12.569611234257035</c:v>
                </c:pt>
                <c:pt idx="756">
                  <c:v>12.61911190345276</c:v>
                </c:pt>
                <c:pt idx="757">
                  <c:v>12.666959712599313</c:v>
                </c:pt>
                <c:pt idx="758">
                  <c:v>12.713293284206577</c:v>
                </c:pt>
                <c:pt idx="759">
                  <c:v>12.758235895457375</c:v>
                </c:pt>
                <c:pt idx="760">
                  <c:v>12.801897731387401</c:v>
                </c:pt>
                <c:pt idx="761">
                  <c:v>12.844377743927756</c:v>
                </c:pt>
                <c:pt idx="762">
                  <c:v>12.88576519716033</c:v>
                </c:pt>
                <c:pt idx="763">
                  <c:v>12.926140960693665</c:v>
                </c:pt>
                <c:pt idx="764">
                  <c:v>12.965578599313865</c:v>
                </c:pt>
                <c:pt idx="765">
                  <c:v>13.004145296702044</c:v>
                </c:pt>
                <c:pt idx="766">
                  <c:v>13.041902643125523</c:v>
                </c:pt>
                <c:pt idx="767">
                  <c:v>13.078907310957478</c:v>
                </c:pt>
                <c:pt idx="768">
                  <c:v>13.115211637194724</c:v>
                </c:pt>
                <c:pt idx="769">
                  <c:v>13.150864128488793</c:v>
                </c:pt>
                <c:pt idx="770">
                  <c:v>13.185909901334263</c:v>
                </c:pt>
                <c:pt idx="771">
                  <c:v>13.2203910677878</c:v>
                </c:pt>
                <c:pt idx="772">
                  <c:v>13.254347075285306</c:v>
                </c:pt>
                <c:pt idx="773">
                  <c:v>13.28781500768021</c:v>
                </c:pt>
                <c:pt idx="774">
                  <c:v>13.320829853465728</c:v>
                </c:pt>
                <c:pt idx="775">
                  <c:v>13.35342474620866</c:v>
                </c:pt>
                <c:pt idx="776">
                  <c:v>13.385631181466414</c:v>
                </c:pt>
                <c:pt idx="777">
                  <c:v>13.417479213847596</c:v>
                </c:pt>
                <c:pt idx="778">
                  <c:v>13.448997637382609</c:v>
                </c:pt>
                <c:pt idx="779">
                  <c:v>13.480214151973408</c:v>
                </c:pt>
                <c:pt idx="780">
                  <c:v>13.511155518374768</c:v>
                </c:pt>
                <c:pt idx="781">
                  <c:v>13.541847703910893</c:v>
                </c:pt>
                <c:pt idx="782">
                  <c:v>13.572316020941718</c:v>
                </c:pt>
                <c:pt idx="783">
                  <c:v>13.602585259956248</c:v>
                </c:pt>
                <c:pt idx="784">
                  <c:v>13.632679819081243</c:v>
                </c:pt>
                <c:pt idx="785">
                  <c:v>13.66262383175029</c:v>
                </c:pt>
                <c:pt idx="786">
                  <c:v>13.692441294279901</c:v>
                </c:pt>
                <c:pt idx="787">
                  <c:v>13.722156195147686</c:v>
                </c:pt>
                <c:pt idx="788">
                  <c:v>13.751792647865804</c:v>
                </c:pt>
                <c:pt idx="789">
                  <c:v>13.781375029497083</c:v>
                </c:pt>
                <c:pt idx="790">
                  <c:v>13.810928127079887</c:v>
                </c:pt>
                <c:pt idx="791">
                  <c:v>13.840477294523199</c:v>
                </c:pt>
                <c:pt idx="792">
                  <c:v>13.870048622922242</c:v>
                </c:pt>
                <c:pt idx="793">
                  <c:v>13.899669127749844</c:v>
                </c:pt>
                <c:pt idx="794">
                  <c:v>13.929366957029879</c:v>
                </c:pt>
                <c:pt idx="795">
                  <c:v>13.959171625437826</c:v>
                </c:pt>
                <c:pt idx="796">
                  <c:v>13.989114280354658</c:v>
                </c:pt>
                <c:pt idx="797">
                  <c:v>14.019228007300233</c:v>
                </c:pt>
                <c:pt idx="798">
                  <c:v>14.049548183994048</c:v>
                </c:pt>
                <c:pt idx="799">
                  <c:v>14.080112894679267</c:v>
                </c:pt>
                <c:pt idx="800">
                  <c:v>14.110963419501475</c:v>
                </c:pt>
                <c:pt idx="801">
                  <c:v>14.142144817942555</c:v>
                </c:pt>
                <c:pt idx="802">
                  <c:v>14.173706630982846</c:v>
                </c:pt>
                <c:pt idx="803">
                  <c:v>14.205703734398279</c:v>
                </c:pt>
                <c:pt idx="804">
                  <c:v>14.238197386276333</c:v>
                </c:pt>
                <c:pt idx="805">
                  <c:v>14.27125652678091</c:v>
                </c:pt>
                <c:pt idx="806">
                  <c:v>14.304959409439261</c:v>
                </c:pt>
                <c:pt idx="807">
                  <c:v>14.339395673925811</c:v>
                </c:pt>
                <c:pt idx="808">
                  <c:v>14.374669015516817</c:v>
                </c:pt>
                <c:pt idx="809">
                  <c:v>14.410900674309181</c:v>
                </c:pt>
                <c:pt idx="810">
                  <c:v>14.448234071714172</c:v>
                </c:pt>
                <c:pt idx="811">
                  <c:v>14.486841086430619</c:v>
                </c:pt>
                <c:pt idx="812">
                  <c:v>14.526930729494127</c:v>
                </c:pt>
                <c:pt idx="813">
                  <c:v>14.568761426678588</c:v>
                </c:pt>
                <c:pt idx="814">
                  <c:v>14.612658898501365</c:v>
                </c:pt>
                <c:pt idx="815">
                  <c:v>14.659043052412969</c:v>
                </c:pt>
                <c:pt idx="816">
                  <c:v>14.708470034681758</c:v>
                </c:pt>
                <c:pt idx="817">
                  <c:v>14.761701170990891</c:v>
                </c:pt>
                <c:pt idx="818">
                  <c:v>14.819822829309791</c:v>
                </c:pt>
                <c:pt idx="819">
                  <c:v>14.884471101589588</c:v>
                </c:pt>
                <c:pt idx="820">
                  <c:v>14.958297364259046</c:v>
                </c:pt>
                <c:pt idx="821">
                  <c:v>15.046079417319964</c:v>
                </c:pt>
                <c:pt idx="822">
                  <c:v>15.158020571461158</c:v>
                </c:pt>
                <c:pt idx="823">
                  <c:v>15.324418176425629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224272"/>
        <c:axId val="428223880"/>
      </c:scatterChart>
      <c:valAx>
        <c:axId val="42822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23880"/>
        <c:crosses val="autoZero"/>
        <c:crossBetween val="midCat"/>
      </c:valAx>
      <c:valAx>
        <c:axId val="42822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2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0749427598146"/>
          <c:y val="2.8534376775100703E-2"/>
          <c:w val="0.82547666648051976"/>
          <c:h val="0.83806072610942739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b919_4!$A$9:$A$205</c:f>
              <c:numCache>
                <c:formatCode>General</c:formatCode>
                <c:ptCount val="197"/>
                <c:pt idx="0">
                  <c:v>-17.2</c:v>
                </c:pt>
                <c:pt idx="1">
                  <c:v>-18.93</c:v>
                </c:pt>
                <c:pt idx="2">
                  <c:v>-19.34</c:v>
                </c:pt>
                <c:pt idx="3">
                  <c:v>-19.36</c:v>
                </c:pt>
                <c:pt idx="4">
                  <c:v>-19.52</c:v>
                </c:pt>
                <c:pt idx="5">
                  <c:v>-19.760000000000002</c:v>
                </c:pt>
                <c:pt idx="6">
                  <c:v>-21.31</c:v>
                </c:pt>
                <c:pt idx="7">
                  <c:v>-21.43</c:v>
                </c:pt>
                <c:pt idx="8">
                  <c:v>-21.65</c:v>
                </c:pt>
                <c:pt idx="9">
                  <c:v>-21.73</c:v>
                </c:pt>
                <c:pt idx="10">
                  <c:v>-21.74</c:v>
                </c:pt>
                <c:pt idx="11">
                  <c:v>-22.04</c:v>
                </c:pt>
                <c:pt idx="12">
                  <c:v>-22.18</c:v>
                </c:pt>
                <c:pt idx="13">
                  <c:v>-22.22</c:v>
                </c:pt>
                <c:pt idx="14">
                  <c:v>-22.54</c:v>
                </c:pt>
                <c:pt idx="15">
                  <c:v>-22.91</c:v>
                </c:pt>
                <c:pt idx="16">
                  <c:v>-23.25</c:v>
                </c:pt>
                <c:pt idx="17">
                  <c:v>-23.41</c:v>
                </c:pt>
                <c:pt idx="18">
                  <c:v>-23.63</c:v>
                </c:pt>
                <c:pt idx="19">
                  <c:v>-23.81</c:v>
                </c:pt>
                <c:pt idx="20">
                  <c:v>-23.9</c:v>
                </c:pt>
                <c:pt idx="21">
                  <c:v>-23.9</c:v>
                </c:pt>
                <c:pt idx="22">
                  <c:v>-23.97</c:v>
                </c:pt>
                <c:pt idx="23">
                  <c:v>-24.1</c:v>
                </c:pt>
                <c:pt idx="24">
                  <c:v>-24.29</c:v>
                </c:pt>
                <c:pt idx="25">
                  <c:v>-24.31</c:v>
                </c:pt>
                <c:pt idx="26">
                  <c:v>-24.31</c:v>
                </c:pt>
                <c:pt idx="27">
                  <c:v>-24.53</c:v>
                </c:pt>
                <c:pt idx="28">
                  <c:v>-24.74</c:v>
                </c:pt>
                <c:pt idx="29">
                  <c:v>-24.75</c:v>
                </c:pt>
                <c:pt idx="30">
                  <c:v>-24.82</c:v>
                </c:pt>
                <c:pt idx="31">
                  <c:v>-24.9</c:v>
                </c:pt>
                <c:pt idx="32">
                  <c:v>-24.98</c:v>
                </c:pt>
                <c:pt idx="33">
                  <c:v>-25</c:v>
                </c:pt>
                <c:pt idx="34">
                  <c:v>-25.03</c:v>
                </c:pt>
                <c:pt idx="35">
                  <c:v>-25.11</c:v>
                </c:pt>
                <c:pt idx="36">
                  <c:v>-25.26</c:v>
                </c:pt>
                <c:pt idx="37">
                  <c:v>-25.41</c:v>
                </c:pt>
                <c:pt idx="38">
                  <c:v>-25.44</c:v>
                </c:pt>
                <c:pt idx="39">
                  <c:v>-25.5</c:v>
                </c:pt>
                <c:pt idx="40">
                  <c:v>-25.52</c:v>
                </c:pt>
                <c:pt idx="41">
                  <c:v>-25.54</c:v>
                </c:pt>
                <c:pt idx="42">
                  <c:v>-25.56</c:v>
                </c:pt>
                <c:pt idx="43">
                  <c:v>-25.56</c:v>
                </c:pt>
                <c:pt idx="44">
                  <c:v>-25.62</c:v>
                </c:pt>
                <c:pt idx="45">
                  <c:v>-25.68</c:v>
                </c:pt>
                <c:pt idx="46">
                  <c:v>-25.84</c:v>
                </c:pt>
                <c:pt idx="47">
                  <c:v>-26.04</c:v>
                </c:pt>
                <c:pt idx="48">
                  <c:v>-26.04</c:v>
                </c:pt>
                <c:pt idx="49">
                  <c:v>-26.04</c:v>
                </c:pt>
                <c:pt idx="50">
                  <c:v>-26.19</c:v>
                </c:pt>
                <c:pt idx="51">
                  <c:v>-26.25</c:v>
                </c:pt>
                <c:pt idx="52">
                  <c:v>-26.29</c:v>
                </c:pt>
                <c:pt idx="53">
                  <c:v>-26.4</c:v>
                </c:pt>
                <c:pt idx="54">
                  <c:v>-26.44</c:v>
                </c:pt>
                <c:pt idx="55">
                  <c:v>-26.56</c:v>
                </c:pt>
                <c:pt idx="56">
                  <c:v>-26.58</c:v>
                </c:pt>
                <c:pt idx="57">
                  <c:v>-26.86</c:v>
                </c:pt>
                <c:pt idx="58">
                  <c:v>-26.97</c:v>
                </c:pt>
                <c:pt idx="59">
                  <c:v>-27</c:v>
                </c:pt>
                <c:pt idx="60">
                  <c:v>-27</c:v>
                </c:pt>
                <c:pt idx="61">
                  <c:v>-27.02</c:v>
                </c:pt>
                <c:pt idx="62">
                  <c:v>-27.05</c:v>
                </c:pt>
                <c:pt idx="63">
                  <c:v>-27.12</c:v>
                </c:pt>
                <c:pt idx="64">
                  <c:v>-27.18</c:v>
                </c:pt>
                <c:pt idx="65">
                  <c:v>-27.18</c:v>
                </c:pt>
                <c:pt idx="66">
                  <c:v>-27.23</c:v>
                </c:pt>
                <c:pt idx="67">
                  <c:v>-27.25</c:v>
                </c:pt>
                <c:pt idx="68">
                  <c:v>-27.35</c:v>
                </c:pt>
                <c:pt idx="69">
                  <c:v>-27.44</c:v>
                </c:pt>
                <c:pt idx="70">
                  <c:v>-27.64</c:v>
                </c:pt>
                <c:pt idx="71">
                  <c:v>-27.72</c:v>
                </c:pt>
                <c:pt idx="72">
                  <c:v>-27.84</c:v>
                </c:pt>
                <c:pt idx="73">
                  <c:v>-27.84</c:v>
                </c:pt>
                <c:pt idx="74">
                  <c:v>-27.91</c:v>
                </c:pt>
                <c:pt idx="75">
                  <c:v>-27.91</c:v>
                </c:pt>
                <c:pt idx="76">
                  <c:v>-27.97</c:v>
                </c:pt>
                <c:pt idx="77">
                  <c:v>-27.97</c:v>
                </c:pt>
                <c:pt idx="78">
                  <c:v>-28.05</c:v>
                </c:pt>
                <c:pt idx="79">
                  <c:v>-28.5</c:v>
                </c:pt>
                <c:pt idx="80">
                  <c:v>-28.85</c:v>
                </c:pt>
              </c:numCache>
            </c:numRef>
          </c:xVal>
          <c:yVal>
            <c:numRef>
              <c:f>b919_4!$B$9:$B$205</c:f>
              <c:numCache>
                <c:formatCode>General</c:formatCode>
                <c:ptCount val="197"/>
                <c:pt idx="0">
                  <c:v>2.4096385542168676E-2</c:v>
                </c:pt>
                <c:pt idx="1">
                  <c:v>3.614457831325301E-2</c:v>
                </c:pt>
                <c:pt idx="2">
                  <c:v>4.8192771084337352E-2</c:v>
                </c:pt>
                <c:pt idx="3">
                  <c:v>6.0240963855421686E-2</c:v>
                </c:pt>
                <c:pt idx="4">
                  <c:v>7.2289156626506021E-2</c:v>
                </c:pt>
                <c:pt idx="5">
                  <c:v>8.4337349397590355E-2</c:v>
                </c:pt>
                <c:pt idx="6">
                  <c:v>9.6385542168674704E-2</c:v>
                </c:pt>
                <c:pt idx="7">
                  <c:v>0.10843373493975904</c:v>
                </c:pt>
                <c:pt idx="8">
                  <c:v>0.12048192771084337</c:v>
                </c:pt>
                <c:pt idx="9">
                  <c:v>0.13253012048192772</c:v>
                </c:pt>
                <c:pt idx="10">
                  <c:v>0.14457831325301204</c:v>
                </c:pt>
                <c:pt idx="11">
                  <c:v>0.15662650602409639</c:v>
                </c:pt>
                <c:pt idx="12">
                  <c:v>0.16867469879518071</c:v>
                </c:pt>
                <c:pt idx="13">
                  <c:v>0.18072289156626506</c:v>
                </c:pt>
                <c:pt idx="14">
                  <c:v>0.19277108433734941</c:v>
                </c:pt>
                <c:pt idx="15">
                  <c:v>0.20481927710843373</c:v>
                </c:pt>
                <c:pt idx="16">
                  <c:v>0.21686746987951808</c:v>
                </c:pt>
                <c:pt idx="17">
                  <c:v>0.2289156626506024</c:v>
                </c:pt>
                <c:pt idx="18">
                  <c:v>0.24096385542168675</c:v>
                </c:pt>
                <c:pt idx="19">
                  <c:v>0.25301204819277107</c:v>
                </c:pt>
                <c:pt idx="20">
                  <c:v>0.26506024096385544</c:v>
                </c:pt>
                <c:pt idx="21">
                  <c:v>0.27710843373493976</c:v>
                </c:pt>
                <c:pt idx="22">
                  <c:v>0.28915662650602408</c:v>
                </c:pt>
                <c:pt idx="23">
                  <c:v>0.30120481927710846</c:v>
                </c:pt>
                <c:pt idx="24">
                  <c:v>0.31325301204819278</c:v>
                </c:pt>
                <c:pt idx="25">
                  <c:v>0.3253012048192771</c:v>
                </c:pt>
                <c:pt idx="26">
                  <c:v>0.33734939759036142</c:v>
                </c:pt>
                <c:pt idx="27">
                  <c:v>0.3493975903614458</c:v>
                </c:pt>
                <c:pt idx="28">
                  <c:v>0.36144578313253012</c:v>
                </c:pt>
                <c:pt idx="29">
                  <c:v>0.37349397590361444</c:v>
                </c:pt>
                <c:pt idx="30">
                  <c:v>0.38554216867469882</c:v>
                </c:pt>
                <c:pt idx="31">
                  <c:v>0.39759036144578314</c:v>
                </c:pt>
                <c:pt idx="32">
                  <c:v>0.40963855421686746</c:v>
                </c:pt>
                <c:pt idx="33">
                  <c:v>0.42168674698795183</c:v>
                </c:pt>
                <c:pt idx="34">
                  <c:v>0.43373493975903615</c:v>
                </c:pt>
                <c:pt idx="35">
                  <c:v>0.44578313253012047</c:v>
                </c:pt>
                <c:pt idx="36">
                  <c:v>0.45783132530120479</c:v>
                </c:pt>
                <c:pt idx="37">
                  <c:v>0.46987951807228917</c:v>
                </c:pt>
                <c:pt idx="38">
                  <c:v>0.48192771084337349</c:v>
                </c:pt>
                <c:pt idx="39">
                  <c:v>0.49397590361445781</c:v>
                </c:pt>
                <c:pt idx="40">
                  <c:v>0.50602409638554213</c:v>
                </c:pt>
                <c:pt idx="41">
                  <c:v>0.51807228915662651</c:v>
                </c:pt>
                <c:pt idx="42">
                  <c:v>0.53012048192771088</c:v>
                </c:pt>
                <c:pt idx="43">
                  <c:v>0.54216867469879515</c:v>
                </c:pt>
                <c:pt idx="44">
                  <c:v>0.55421686746987953</c:v>
                </c:pt>
                <c:pt idx="45">
                  <c:v>0.5662650602409639</c:v>
                </c:pt>
                <c:pt idx="46">
                  <c:v>0.57831325301204817</c:v>
                </c:pt>
                <c:pt idx="47">
                  <c:v>0.59036144578313254</c:v>
                </c:pt>
                <c:pt idx="48">
                  <c:v>0.60240963855421692</c:v>
                </c:pt>
                <c:pt idx="49">
                  <c:v>0.61445783132530118</c:v>
                </c:pt>
                <c:pt idx="50">
                  <c:v>0.62650602409638556</c:v>
                </c:pt>
                <c:pt idx="51">
                  <c:v>0.63855421686746983</c:v>
                </c:pt>
                <c:pt idx="52">
                  <c:v>0.6506024096385542</c:v>
                </c:pt>
                <c:pt idx="53">
                  <c:v>0.66265060240963858</c:v>
                </c:pt>
                <c:pt idx="54">
                  <c:v>0.67469879518072284</c:v>
                </c:pt>
                <c:pt idx="55">
                  <c:v>0.68674698795180722</c:v>
                </c:pt>
                <c:pt idx="56">
                  <c:v>0.6987951807228916</c:v>
                </c:pt>
                <c:pt idx="57">
                  <c:v>0.71084337349397586</c:v>
                </c:pt>
                <c:pt idx="58">
                  <c:v>0.72289156626506024</c:v>
                </c:pt>
                <c:pt idx="59">
                  <c:v>0.73493975903614461</c:v>
                </c:pt>
                <c:pt idx="60">
                  <c:v>0.74698795180722888</c:v>
                </c:pt>
                <c:pt idx="61">
                  <c:v>0.75903614457831325</c:v>
                </c:pt>
                <c:pt idx="62">
                  <c:v>0.77108433734939763</c:v>
                </c:pt>
                <c:pt idx="63">
                  <c:v>0.7831325301204819</c:v>
                </c:pt>
                <c:pt idx="64">
                  <c:v>0.79518072289156627</c:v>
                </c:pt>
                <c:pt idx="65">
                  <c:v>0.80722891566265065</c:v>
                </c:pt>
                <c:pt idx="66">
                  <c:v>0.81927710843373491</c:v>
                </c:pt>
                <c:pt idx="67">
                  <c:v>0.83132530120481929</c:v>
                </c:pt>
                <c:pt idx="68">
                  <c:v>0.84337349397590367</c:v>
                </c:pt>
                <c:pt idx="69">
                  <c:v>0.85542168674698793</c:v>
                </c:pt>
                <c:pt idx="70">
                  <c:v>0.86746987951807231</c:v>
                </c:pt>
                <c:pt idx="71">
                  <c:v>0.87951807228915657</c:v>
                </c:pt>
                <c:pt idx="72">
                  <c:v>0.89156626506024095</c:v>
                </c:pt>
                <c:pt idx="73">
                  <c:v>0.90361445783132532</c:v>
                </c:pt>
                <c:pt idx="74">
                  <c:v>0.91566265060240959</c:v>
                </c:pt>
                <c:pt idx="75">
                  <c:v>0.92771084337349397</c:v>
                </c:pt>
                <c:pt idx="76">
                  <c:v>0.93975903614457834</c:v>
                </c:pt>
                <c:pt idx="77">
                  <c:v>0.95180722891566261</c:v>
                </c:pt>
                <c:pt idx="78">
                  <c:v>0.96385542168674698</c:v>
                </c:pt>
                <c:pt idx="79">
                  <c:v>0.97590361445783136</c:v>
                </c:pt>
                <c:pt idx="80">
                  <c:v>0.98795180722891562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b920_2!$A$9:$A$205</c:f>
              <c:numCache>
                <c:formatCode>General</c:formatCode>
                <c:ptCount val="197"/>
                <c:pt idx="0">
                  <c:v>-12.9</c:v>
                </c:pt>
                <c:pt idx="1">
                  <c:v>-13.21</c:v>
                </c:pt>
                <c:pt idx="2">
                  <c:v>-13.49</c:v>
                </c:pt>
                <c:pt idx="3">
                  <c:v>-14.36</c:v>
                </c:pt>
                <c:pt idx="4">
                  <c:v>-14.96</c:v>
                </c:pt>
                <c:pt idx="5">
                  <c:v>-15.11</c:v>
                </c:pt>
                <c:pt idx="6">
                  <c:v>-15.3</c:v>
                </c:pt>
                <c:pt idx="7">
                  <c:v>-15.5</c:v>
                </c:pt>
                <c:pt idx="8">
                  <c:v>-15.57</c:v>
                </c:pt>
                <c:pt idx="9">
                  <c:v>-15.57</c:v>
                </c:pt>
                <c:pt idx="10">
                  <c:v>-15.79</c:v>
                </c:pt>
                <c:pt idx="11">
                  <c:v>-15.91</c:v>
                </c:pt>
                <c:pt idx="12">
                  <c:v>-15.93</c:v>
                </c:pt>
                <c:pt idx="13">
                  <c:v>-16.079999999999998</c:v>
                </c:pt>
                <c:pt idx="14">
                  <c:v>-16.22</c:v>
                </c:pt>
                <c:pt idx="15">
                  <c:v>-16.440000000000001</c:v>
                </c:pt>
                <c:pt idx="16">
                  <c:v>-16.600000000000001</c:v>
                </c:pt>
                <c:pt idx="17">
                  <c:v>-16.68</c:v>
                </c:pt>
                <c:pt idx="18">
                  <c:v>-16.7</c:v>
                </c:pt>
                <c:pt idx="19">
                  <c:v>-16.739999999999998</c:v>
                </c:pt>
                <c:pt idx="20">
                  <c:v>-17</c:v>
                </c:pt>
                <c:pt idx="21">
                  <c:v>-17.05</c:v>
                </c:pt>
                <c:pt idx="22">
                  <c:v>-17.22</c:v>
                </c:pt>
                <c:pt idx="23">
                  <c:v>-17.36</c:v>
                </c:pt>
                <c:pt idx="24">
                  <c:v>-17.45</c:v>
                </c:pt>
                <c:pt idx="25">
                  <c:v>-17.62</c:v>
                </c:pt>
                <c:pt idx="26">
                  <c:v>-17.7</c:v>
                </c:pt>
                <c:pt idx="27">
                  <c:v>-17.829999999999998</c:v>
                </c:pt>
                <c:pt idx="28">
                  <c:v>-17.850000000000001</c:v>
                </c:pt>
                <c:pt idx="29">
                  <c:v>-17.93</c:v>
                </c:pt>
                <c:pt idx="30">
                  <c:v>-17.93</c:v>
                </c:pt>
                <c:pt idx="31">
                  <c:v>-18</c:v>
                </c:pt>
                <c:pt idx="32">
                  <c:v>-18.03</c:v>
                </c:pt>
                <c:pt idx="33">
                  <c:v>-18.23</c:v>
                </c:pt>
                <c:pt idx="34">
                  <c:v>-18.309999999999999</c:v>
                </c:pt>
                <c:pt idx="35">
                  <c:v>-18.39</c:v>
                </c:pt>
                <c:pt idx="36">
                  <c:v>-18.440000000000001</c:v>
                </c:pt>
                <c:pt idx="37">
                  <c:v>-18.48</c:v>
                </c:pt>
                <c:pt idx="38">
                  <c:v>-18.63</c:v>
                </c:pt>
                <c:pt idx="39">
                  <c:v>-18.71</c:v>
                </c:pt>
                <c:pt idx="40">
                  <c:v>-18.75</c:v>
                </c:pt>
                <c:pt idx="41">
                  <c:v>-18.8</c:v>
                </c:pt>
                <c:pt idx="42">
                  <c:v>-19.02</c:v>
                </c:pt>
                <c:pt idx="43">
                  <c:v>-19.100000000000001</c:v>
                </c:pt>
                <c:pt idx="44">
                  <c:v>-19.16</c:v>
                </c:pt>
                <c:pt idx="45">
                  <c:v>-19.190000000000001</c:v>
                </c:pt>
                <c:pt idx="46">
                  <c:v>-19.21</c:v>
                </c:pt>
                <c:pt idx="47">
                  <c:v>-19.23</c:v>
                </c:pt>
                <c:pt idx="48">
                  <c:v>-19.23</c:v>
                </c:pt>
                <c:pt idx="49">
                  <c:v>-19.28</c:v>
                </c:pt>
                <c:pt idx="50">
                  <c:v>-19.41</c:v>
                </c:pt>
                <c:pt idx="51">
                  <c:v>-19.59</c:v>
                </c:pt>
                <c:pt idx="52">
                  <c:v>-19.59</c:v>
                </c:pt>
                <c:pt idx="53">
                  <c:v>-19.64</c:v>
                </c:pt>
                <c:pt idx="54">
                  <c:v>-19.64</c:v>
                </c:pt>
                <c:pt idx="55">
                  <c:v>-19.64</c:v>
                </c:pt>
                <c:pt idx="56">
                  <c:v>-19.670000000000002</c:v>
                </c:pt>
                <c:pt idx="57">
                  <c:v>-19.72</c:v>
                </c:pt>
                <c:pt idx="58">
                  <c:v>-19.88</c:v>
                </c:pt>
                <c:pt idx="59">
                  <c:v>-20.14</c:v>
                </c:pt>
                <c:pt idx="60">
                  <c:v>-20.3</c:v>
                </c:pt>
                <c:pt idx="61">
                  <c:v>-20.32</c:v>
                </c:pt>
                <c:pt idx="62">
                  <c:v>-20.39</c:v>
                </c:pt>
                <c:pt idx="63">
                  <c:v>-20.440000000000001</c:v>
                </c:pt>
                <c:pt idx="64">
                  <c:v>-20.47</c:v>
                </c:pt>
                <c:pt idx="65">
                  <c:v>-20.54</c:v>
                </c:pt>
                <c:pt idx="66">
                  <c:v>-20.6</c:v>
                </c:pt>
                <c:pt idx="67">
                  <c:v>-20.82</c:v>
                </c:pt>
                <c:pt idx="68">
                  <c:v>-20.89</c:v>
                </c:pt>
                <c:pt idx="69">
                  <c:v>-21.1</c:v>
                </c:pt>
                <c:pt idx="70">
                  <c:v>-21.16</c:v>
                </c:pt>
                <c:pt idx="71">
                  <c:v>-21.31</c:v>
                </c:pt>
                <c:pt idx="72">
                  <c:v>-21.37</c:v>
                </c:pt>
                <c:pt idx="73">
                  <c:v>-21.39</c:v>
                </c:pt>
                <c:pt idx="74">
                  <c:v>-21.43</c:v>
                </c:pt>
                <c:pt idx="75">
                  <c:v>-21.86</c:v>
                </c:pt>
                <c:pt idx="76">
                  <c:v>-21.92</c:v>
                </c:pt>
                <c:pt idx="77">
                  <c:v>-21.92</c:v>
                </c:pt>
                <c:pt idx="78">
                  <c:v>-22.05</c:v>
                </c:pt>
                <c:pt idx="79">
                  <c:v>-22.13</c:v>
                </c:pt>
                <c:pt idx="80">
                  <c:v>-22.17</c:v>
                </c:pt>
                <c:pt idx="81">
                  <c:v>-22.2</c:v>
                </c:pt>
                <c:pt idx="82">
                  <c:v>-22.62</c:v>
                </c:pt>
                <c:pt idx="83">
                  <c:v>-22.8</c:v>
                </c:pt>
                <c:pt idx="84">
                  <c:v>-22.83</c:v>
                </c:pt>
                <c:pt idx="85">
                  <c:v>-23.16</c:v>
                </c:pt>
                <c:pt idx="86">
                  <c:v>-23.23</c:v>
                </c:pt>
                <c:pt idx="87">
                  <c:v>-23.35</c:v>
                </c:pt>
                <c:pt idx="88">
                  <c:v>-23.44</c:v>
                </c:pt>
                <c:pt idx="89">
                  <c:v>-23.77</c:v>
                </c:pt>
                <c:pt idx="90">
                  <c:v>-25.37</c:v>
                </c:pt>
              </c:numCache>
            </c:numRef>
          </c:xVal>
          <c:yVal>
            <c:numRef>
              <c:f>b920_2!$B$9:$B$205</c:f>
              <c:numCache>
                <c:formatCode>General</c:formatCode>
                <c:ptCount val="197"/>
                <c:pt idx="0">
                  <c:v>2.1505376344086023E-2</c:v>
                </c:pt>
                <c:pt idx="1">
                  <c:v>3.2258064516129031E-2</c:v>
                </c:pt>
                <c:pt idx="2">
                  <c:v>4.3010752688172046E-2</c:v>
                </c:pt>
                <c:pt idx="3">
                  <c:v>5.3763440860215055E-2</c:v>
                </c:pt>
                <c:pt idx="4">
                  <c:v>6.4516129032258063E-2</c:v>
                </c:pt>
                <c:pt idx="5">
                  <c:v>7.5268817204301078E-2</c:v>
                </c:pt>
                <c:pt idx="6">
                  <c:v>8.6021505376344093E-2</c:v>
                </c:pt>
                <c:pt idx="7">
                  <c:v>9.6774193548387094E-2</c:v>
                </c:pt>
                <c:pt idx="8">
                  <c:v>0.10752688172043011</c:v>
                </c:pt>
                <c:pt idx="9">
                  <c:v>0.11827956989247312</c:v>
                </c:pt>
                <c:pt idx="10">
                  <c:v>0.12903225806451613</c:v>
                </c:pt>
                <c:pt idx="11">
                  <c:v>0.13978494623655913</c:v>
                </c:pt>
                <c:pt idx="12">
                  <c:v>0.15053763440860216</c:v>
                </c:pt>
                <c:pt idx="13">
                  <c:v>0.16129032258064516</c:v>
                </c:pt>
                <c:pt idx="14">
                  <c:v>0.17204301075268819</c:v>
                </c:pt>
                <c:pt idx="15">
                  <c:v>0.18279569892473119</c:v>
                </c:pt>
                <c:pt idx="16">
                  <c:v>0.19354838709677419</c:v>
                </c:pt>
                <c:pt idx="17">
                  <c:v>0.20430107526881722</c:v>
                </c:pt>
                <c:pt idx="18">
                  <c:v>0.21505376344086022</c:v>
                </c:pt>
                <c:pt idx="19">
                  <c:v>0.22580645161290322</c:v>
                </c:pt>
                <c:pt idx="20">
                  <c:v>0.23655913978494625</c:v>
                </c:pt>
                <c:pt idx="21">
                  <c:v>0.24731182795698925</c:v>
                </c:pt>
                <c:pt idx="22">
                  <c:v>0.25806451612903225</c:v>
                </c:pt>
                <c:pt idx="23">
                  <c:v>0.26881720430107525</c:v>
                </c:pt>
                <c:pt idx="24">
                  <c:v>0.27956989247311825</c:v>
                </c:pt>
                <c:pt idx="25">
                  <c:v>0.29032258064516131</c:v>
                </c:pt>
                <c:pt idx="26">
                  <c:v>0.30107526881720431</c:v>
                </c:pt>
                <c:pt idx="27">
                  <c:v>0.31182795698924731</c:v>
                </c:pt>
                <c:pt idx="28">
                  <c:v>0.32258064516129031</c:v>
                </c:pt>
                <c:pt idx="29">
                  <c:v>0.33333333333333331</c:v>
                </c:pt>
                <c:pt idx="30">
                  <c:v>0.34408602150537637</c:v>
                </c:pt>
                <c:pt idx="31">
                  <c:v>0.35483870967741937</c:v>
                </c:pt>
                <c:pt idx="32">
                  <c:v>0.36559139784946237</c:v>
                </c:pt>
                <c:pt idx="33">
                  <c:v>0.37634408602150538</c:v>
                </c:pt>
                <c:pt idx="34">
                  <c:v>0.38709677419354838</c:v>
                </c:pt>
                <c:pt idx="35">
                  <c:v>0.39784946236559138</c:v>
                </c:pt>
                <c:pt idx="36">
                  <c:v>0.40860215053763443</c:v>
                </c:pt>
                <c:pt idx="37">
                  <c:v>0.41935483870967744</c:v>
                </c:pt>
                <c:pt idx="38">
                  <c:v>0.43010752688172044</c:v>
                </c:pt>
                <c:pt idx="39">
                  <c:v>0.44086021505376344</c:v>
                </c:pt>
                <c:pt idx="40">
                  <c:v>0.45161290322580644</c:v>
                </c:pt>
                <c:pt idx="41">
                  <c:v>0.46236559139784944</c:v>
                </c:pt>
                <c:pt idx="42">
                  <c:v>0.4731182795698925</c:v>
                </c:pt>
                <c:pt idx="43">
                  <c:v>0.4838709677419355</c:v>
                </c:pt>
                <c:pt idx="44">
                  <c:v>0.4946236559139785</c:v>
                </c:pt>
                <c:pt idx="45">
                  <c:v>0.5053763440860215</c:v>
                </c:pt>
                <c:pt idx="46">
                  <c:v>0.5161290322580645</c:v>
                </c:pt>
                <c:pt idx="47">
                  <c:v>0.5268817204301075</c:v>
                </c:pt>
                <c:pt idx="48">
                  <c:v>0.5376344086021505</c:v>
                </c:pt>
                <c:pt idx="49">
                  <c:v>0.54838709677419351</c:v>
                </c:pt>
                <c:pt idx="50">
                  <c:v>0.55913978494623651</c:v>
                </c:pt>
                <c:pt idx="51">
                  <c:v>0.56989247311827962</c:v>
                </c:pt>
                <c:pt idx="52">
                  <c:v>0.58064516129032262</c:v>
                </c:pt>
                <c:pt idx="53">
                  <c:v>0.59139784946236562</c:v>
                </c:pt>
                <c:pt idx="54">
                  <c:v>0.60215053763440862</c:v>
                </c:pt>
                <c:pt idx="55">
                  <c:v>0.61290322580645162</c:v>
                </c:pt>
                <c:pt idx="56">
                  <c:v>0.62365591397849462</c:v>
                </c:pt>
                <c:pt idx="57">
                  <c:v>0.63440860215053763</c:v>
                </c:pt>
                <c:pt idx="58">
                  <c:v>0.64516129032258063</c:v>
                </c:pt>
                <c:pt idx="59">
                  <c:v>0.65591397849462363</c:v>
                </c:pt>
                <c:pt idx="60">
                  <c:v>0.66666666666666663</c:v>
                </c:pt>
                <c:pt idx="61">
                  <c:v>0.67741935483870963</c:v>
                </c:pt>
                <c:pt idx="62">
                  <c:v>0.68817204301075274</c:v>
                </c:pt>
                <c:pt idx="63">
                  <c:v>0.69892473118279574</c:v>
                </c:pt>
                <c:pt idx="64">
                  <c:v>0.70967741935483875</c:v>
                </c:pt>
                <c:pt idx="65">
                  <c:v>0.72043010752688175</c:v>
                </c:pt>
                <c:pt idx="66">
                  <c:v>0.73118279569892475</c:v>
                </c:pt>
                <c:pt idx="67">
                  <c:v>0.74193548387096775</c:v>
                </c:pt>
                <c:pt idx="68">
                  <c:v>0.75268817204301075</c:v>
                </c:pt>
                <c:pt idx="69">
                  <c:v>0.76344086021505375</c:v>
                </c:pt>
                <c:pt idx="70">
                  <c:v>0.77419354838709675</c:v>
                </c:pt>
                <c:pt idx="71">
                  <c:v>0.78494623655913975</c:v>
                </c:pt>
                <c:pt idx="72">
                  <c:v>0.79569892473118276</c:v>
                </c:pt>
                <c:pt idx="73">
                  <c:v>0.80645161290322576</c:v>
                </c:pt>
                <c:pt idx="74">
                  <c:v>0.81720430107526887</c:v>
                </c:pt>
                <c:pt idx="75">
                  <c:v>0.82795698924731187</c:v>
                </c:pt>
                <c:pt idx="76">
                  <c:v>0.83870967741935487</c:v>
                </c:pt>
                <c:pt idx="77">
                  <c:v>0.84946236559139787</c:v>
                </c:pt>
                <c:pt idx="78">
                  <c:v>0.86021505376344087</c:v>
                </c:pt>
                <c:pt idx="79">
                  <c:v>0.87096774193548387</c:v>
                </c:pt>
                <c:pt idx="80">
                  <c:v>0.88172043010752688</c:v>
                </c:pt>
                <c:pt idx="81">
                  <c:v>0.89247311827956988</c:v>
                </c:pt>
                <c:pt idx="82">
                  <c:v>0.90322580645161288</c:v>
                </c:pt>
                <c:pt idx="83">
                  <c:v>0.91397849462365588</c:v>
                </c:pt>
                <c:pt idx="84">
                  <c:v>0.92473118279569888</c:v>
                </c:pt>
                <c:pt idx="85">
                  <c:v>0.93548387096774188</c:v>
                </c:pt>
                <c:pt idx="86">
                  <c:v>0.94623655913978499</c:v>
                </c:pt>
                <c:pt idx="87">
                  <c:v>0.956989247311828</c:v>
                </c:pt>
                <c:pt idx="88">
                  <c:v>0.967741935483871</c:v>
                </c:pt>
                <c:pt idx="89">
                  <c:v>0.978494623655914</c:v>
                </c:pt>
                <c:pt idx="90">
                  <c:v>0.989247311827957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b920_4!$A$9:$A$205</c:f>
              <c:numCache>
                <c:formatCode>General</c:formatCode>
                <c:ptCount val="197"/>
                <c:pt idx="0">
                  <c:v>-14.6</c:v>
                </c:pt>
                <c:pt idx="1">
                  <c:v>-15.46</c:v>
                </c:pt>
                <c:pt idx="2">
                  <c:v>-15.85</c:v>
                </c:pt>
                <c:pt idx="3">
                  <c:v>-16.13</c:v>
                </c:pt>
                <c:pt idx="4">
                  <c:v>-16.2</c:v>
                </c:pt>
                <c:pt idx="5">
                  <c:v>-16.5</c:v>
                </c:pt>
                <c:pt idx="6">
                  <c:v>-16.62</c:v>
                </c:pt>
                <c:pt idx="7">
                  <c:v>-17.350000000000001</c:v>
                </c:pt>
                <c:pt idx="8">
                  <c:v>-17.7</c:v>
                </c:pt>
                <c:pt idx="9">
                  <c:v>-17.88</c:v>
                </c:pt>
                <c:pt idx="10">
                  <c:v>-18.28</c:v>
                </c:pt>
                <c:pt idx="11">
                  <c:v>-18.39</c:v>
                </c:pt>
                <c:pt idx="12">
                  <c:v>-18.440000000000001</c:v>
                </c:pt>
                <c:pt idx="13">
                  <c:v>-18.5</c:v>
                </c:pt>
                <c:pt idx="14">
                  <c:v>-18.649999999999999</c:v>
                </c:pt>
                <c:pt idx="15">
                  <c:v>-18.66</c:v>
                </c:pt>
                <c:pt idx="16">
                  <c:v>-18.66</c:v>
                </c:pt>
                <c:pt idx="17">
                  <c:v>-19.010000000000002</c:v>
                </c:pt>
                <c:pt idx="18">
                  <c:v>-19.170000000000002</c:v>
                </c:pt>
                <c:pt idx="19">
                  <c:v>-19.190000000000001</c:v>
                </c:pt>
                <c:pt idx="20">
                  <c:v>-19.309999999999999</c:v>
                </c:pt>
                <c:pt idx="21">
                  <c:v>-19.309999999999999</c:v>
                </c:pt>
                <c:pt idx="22">
                  <c:v>-19.39</c:v>
                </c:pt>
                <c:pt idx="23">
                  <c:v>-19.41</c:v>
                </c:pt>
                <c:pt idx="24">
                  <c:v>-19.46</c:v>
                </c:pt>
                <c:pt idx="25">
                  <c:v>-19.46</c:v>
                </c:pt>
                <c:pt idx="26">
                  <c:v>-19.53</c:v>
                </c:pt>
                <c:pt idx="27">
                  <c:v>-19.63</c:v>
                </c:pt>
                <c:pt idx="28">
                  <c:v>-19.670000000000002</c:v>
                </c:pt>
                <c:pt idx="29">
                  <c:v>-19.73</c:v>
                </c:pt>
                <c:pt idx="30">
                  <c:v>-19.73</c:v>
                </c:pt>
                <c:pt idx="31">
                  <c:v>-19.920000000000002</c:v>
                </c:pt>
                <c:pt idx="32">
                  <c:v>-19.96</c:v>
                </c:pt>
                <c:pt idx="33">
                  <c:v>-20.07</c:v>
                </c:pt>
                <c:pt idx="34">
                  <c:v>-20.14</c:v>
                </c:pt>
                <c:pt idx="35">
                  <c:v>-20.32</c:v>
                </c:pt>
                <c:pt idx="36">
                  <c:v>-20.32</c:v>
                </c:pt>
                <c:pt idx="37">
                  <c:v>-20.440000000000001</c:v>
                </c:pt>
                <c:pt idx="38">
                  <c:v>-20.51</c:v>
                </c:pt>
                <c:pt idx="39">
                  <c:v>-20.53</c:v>
                </c:pt>
                <c:pt idx="40">
                  <c:v>-20.54</c:v>
                </c:pt>
                <c:pt idx="41">
                  <c:v>-20.69</c:v>
                </c:pt>
                <c:pt idx="42">
                  <c:v>-20.71</c:v>
                </c:pt>
                <c:pt idx="43">
                  <c:v>-20.74</c:v>
                </c:pt>
                <c:pt idx="44">
                  <c:v>-20.76</c:v>
                </c:pt>
                <c:pt idx="45">
                  <c:v>-20.79</c:v>
                </c:pt>
                <c:pt idx="46">
                  <c:v>-20.85</c:v>
                </c:pt>
                <c:pt idx="47">
                  <c:v>-20.87</c:v>
                </c:pt>
                <c:pt idx="48">
                  <c:v>-20.87</c:v>
                </c:pt>
                <c:pt idx="49">
                  <c:v>-20.97</c:v>
                </c:pt>
                <c:pt idx="50">
                  <c:v>-20.97</c:v>
                </c:pt>
                <c:pt idx="51">
                  <c:v>-20.97</c:v>
                </c:pt>
                <c:pt idx="52">
                  <c:v>-21.01</c:v>
                </c:pt>
                <c:pt idx="53">
                  <c:v>-21.01</c:v>
                </c:pt>
                <c:pt idx="54">
                  <c:v>-21.03</c:v>
                </c:pt>
                <c:pt idx="55">
                  <c:v>-21.06</c:v>
                </c:pt>
                <c:pt idx="56">
                  <c:v>-21.16</c:v>
                </c:pt>
                <c:pt idx="57">
                  <c:v>-21.16</c:v>
                </c:pt>
                <c:pt idx="58">
                  <c:v>-21.28</c:v>
                </c:pt>
                <c:pt idx="59">
                  <c:v>-21.3</c:v>
                </c:pt>
                <c:pt idx="60">
                  <c:v>-21.3</c:v>
                </c:pt>
                <c:pt idx="61">
                  <c:v>-21.31</c:v>
                </c:pt>
                <c:pt idx="62">
                  <c:v>-21.31</c:v>
                </c:pt>
                <c:pt idx="63">
                  <c:v>-21.33</c:v>
                </c:pt>
                <c:pt idx="64">
                  <c:v>-21.34</c:v>
                </c:pt>
                <c:pt idx="65">
                  <c:v>-21.35</c:v>
                </c:pt>
                <c:pt idx="66">
                  <c:v>-21.38</c:v>
                </c:pt>
                <c:pt idx="67">
                  <c:v>-21.4</c:v>
                </c:pt>
                <c:pt idx="68">
                  <c:v>-21.67</c:v>
                </c:pt>
                <c:pt idx="69">
                  <c:v>-21.67</c:v>
                </c:pt>
                <c:pt idx="70">
                  <c:v>-21.75</c:v>
                </c:pt>
                <c:pt idx="71">
                  <c:v>-21.77</c:v>
                </c:pt>
                <c:pt idx="72">
                  <c:v>-21.77</c:v>
                </c:pt>
                <c:pt idx="73">
                  <c:v>-21.77</c:v>
                </c:pt>
                <c:pt idx="74">
                  <c:v>-21.81</c:v>
                </c:pt>
                <c:pt idx="75">
                  <c:v>-21.81</c:v>
                </c:pt>
                <c:pt idx="76">
                  <c:v>-21.86</c:v>
                </c:pt>
                <c:pt idx="77">
                  <c:v>-21.86</c:v>
                </c:pt>
                <c:pt idx="78">
                  <c:v>-21.86</c:v>
                </c:pt>
                <c:pt idx="79">
                  <c:v>-21.95</c:v>
                </c:pt>
                <c:pt idx="80">
                  <c:v>-22.07</c:v>
                </c:pt>
                <c:pt idx="81">
                  <c:v>-22.19</c:v>
                </c:pt>
                <c:pt idx="82">
                  <c:v>-22.22</c:v>
                </c:pt>
                <c:pt idx="83">
                  <c:v>-22.22</c:v>
                </c:pt>
                <c:pt idx="84">
                  <c:v>-22.33</c:v>
                </c:pt>
                <c:pt idx="85">
                  <c:v>-22.47</c:v>
                </c:pt>
                <c:pt idx="86">
                  <c:v>-22.5</c:v>
                </c:pt>
                <c:pt idx="87">
                  <c:v>-22.54</c:v>
                </c:pt>
                <c:pt idx="88">
                  <c:v>-22.54</c:v>
                </c:pt>
                <c:pt idx="89">
                  <c:v>-22.61</c:v>
                </c:pt>
                <c:pt idx="90">
                  <c:v>-22.68</c:v>
                </c:pt>
                <c:pt idx="91">
                  <c:v>-22.77</c:v>
                </c:pt>
                <c:pt idx="92">
                  <c:v>-23.18</c:v>
                </c:pt>
                <c:pt idx="93">
                  <c:v>-23.18</c:v>
                </c:pt>
              </c:numCache>
            </c:numRef>
          </c:xVal>
          <c:yVal>
            <c:numRef>
              <c:f>b920_4!$B$9:$B$205</c:f>
              <c:numCache>
                <c:formatCode>General</c:formatCode>
                <c:ptCount val="197"/>
                <c:pt idx="0">
                  <c:v>2.0833333333333332E-2</c:v>
                </c:pt>
                <c:pt idx="1">
                  <c:v>3.125E-2</c:v>
                </c:pt>
                <c:pt idx="2">
                  <c:v>4.1666666666666664E-2</c:v>
                </c:pt>
                <c:pt idx="3">
                  <c:v>5.2083333333333336E-2</c:v>
                </c:pt>
                <c:pt idx="4">
                  <c:v>6.25E-2</c:v>
                </c:pt>
                <c:pt idx="5">
                  <c:v>7.2916666666666671E-2</c:v>
                </c:pt>
                <c:pt idx="6">
                  <c:v>8.3333333333333329E-2</c:v>
                </c:pt>
                <c:pt idx="7">
                  <c:v>9.375E-2</c:v>
                </c:pt>
                <c:pt idx="8">
                  <c:v>0.10416666666666667</c:v>
                </c:pt>
                <c:pt idx="9">
                  <c:v>0.11458333333333333</c:v>
                </c:pt>
                <c:pt idx="10">
                  <c:v>0.125</c:v>
                </c:pt>
                <c:pt idx="11">
                  <c:v>0.13541666666666666</c:v>
                </c:pt>
                <c:pt idx="12">
                  <c:v>0.14583333333333334</c:v>
                </c:pt>
                <c:pt idx="13">
                  <c:v>0.15625</c:v>
                </c:pt>
                <c:pt idx="14">
                  <c:v>0.16666666666666666</c:v>
                </c:pt>
                <c:pt idx="15">
                  <c:v>0.17708333333333334</c:v>
                </c:pt>
                <c:pt idx="16">
                  <c:v>0.1875</c:v>
                </c:pt>
                <c:pt idx="17">
                  <c:v>0.19791666666666666</c:v>
                </c:pt>
                <c:pt idx="18">
                  <c:v>0.20833333333333334</c:v>
                </c:pt>
                <c:pt idx="19">
                  <c:v>0.21875</c:v>
                </c:pt>
                <c:pt idx="20">
                  <c:v>0.22916666666666666</c:v>
                </c:pt>
                <c:pt idx="21">
                  <c:v>0.23958333333333334</c:v>
                </c:pt>
                <c:pt idx="22">
                  <c:v>0.25</c:v>
                </c:pt>
                <c:pt idx="23">
                  <c:v>0.26041666666666669</c:v>
                </c:pt>
                <c:pt idx="24">
                  <c:v>0.27083333333333331</c:v>
                </c:pt>
                <c:pt idx="25">
                  <c:v>0.28125</c:v>
                </c:pt>
                <c:pt idx="26">
                  <c:v>0.29166666666666669</c:v>
                </c:pt>
                <c:pt idx="27">
                  <c:v>0.30208333333333331</c:v>
                </c:pt>
                <c:pt idx="28">
                  <c:v>0.3125</c:v>
                </c:pt>
                <c:pt idx="29">
                  <c:v>0.32291666666666669</c:v>
                </c:pt>
                <c:pt idx="30">
                  <c:v>0.33333333333333331</c:v>
                </c:pt>
                <c:pt idx="31">
                  <c:v>0.34375</c:v>
                </c:pt>
                <c:pt idx="32">
                  <c:v>0.35416666666666669</c:v>
                </c:pt>
                <c:pt idx="33">
                  <c:v>0.36458333333333331</c:v>
                </c:pt>
                <c:pt idx="34">
                  <c:v>0.375</c:v>
                </c:pt>
                <c:pt idx="35">
                  <c:v>0.38541666666666669</c:v>
                </c:pt>
                <c:pt idx="36">
                  <c:v>0.39583333333333331</c:v>
                </c:pt>
                <c:pt idx="37">
                  <c:v>0.40625</c:v>
                </c:pt>
                <c:pt idx="38">
                  <c:v>0.41666666666666669</c:v>
                </c:pt>
                <c:pt idx="39">
                  <c:v>0.42708333333333331</c:v>
                </c:pt>
                <c:pt idx="40">
                  <c:v>0.4375</c:v>
                </c:pt>
                <c:pt idx="41">
                  <c:v>0.44791666666666669</c:v>
                </c:pt>
                <c:pt idx="42">
                  <c:v>0.45833333333333331</c:v>
                </c:pt>
                <c:pt idx="43">
                  <c:v>0.46875</c:v>
                </c:pt>
                <c:pt idx="44">
                  <c:v>0.47916666666666669</c:v>
                </c:pt>
                <c:pt idx="45">
                  <c:v>0.48958333333333331</c:v>
                </c:pt>
                <c:pt idx="46">
                  <c:v>0.5</c:v>
                </c:pt>
                <c:pt idx="47">
                  <c:v>0.51041666666666663</c:v>
                </c:pt>
                <c:pt idx="48">
                  <c:v>0.52083333333333337</c:v>
                </c:pt>
                <c:pt idx="49">
                  <c:v>0.53125</c:v>
                </c:pt>
                <c:pt idx="50">
                  <c:v>0.54166666666666663</c:v>
                </c:pt>
                <c:pt idx="51">
                  <c:v>0.55208333333333337</c:v>
                </c:pt>
                <c:pt idx="52">
                  <c:v>0.5625</c:v>
                </c:pt>
                <c:pt idx="53">
                  <c:v>0.57291666666666663</c:v>
                </c:pt>
                <c:pt idx="54">
                  <c:v>0.58333333333333337</c:v>
                </c:pt>
                <c:pt idx="55">
                  <c:v>0.59375</c:v>
                </c:pt>
                <c:pt idx="56">
                  <c:v>0.60416666666666663</c:v>
                </c:pt>
                <c:pt idx="57">
                  <c:v>0.61458333333333337</c:v>
                </c:pt>
                <c:pt idx="58">
                  <c:v>0.625</c:v>
                </c:pt>
                <c:pt idx="59">
                  <c:v>0.63541666666666663</c:v>
                </c:pt>
                <c:pt idx="60">
                  <c:v>0.64583333333333337</c:v>
                </c:pt>
                <c:pt idx="61">
                  <c:v>0.65625</c:v>
                </c:pt>
                <c:pt idx="62">
                  <c:v>0.66666666666666663</c:v>
                </c:pt>
                <c:pt idx="63">
                  <c:v>0.67708333333333337</c:v>
                </c:pt>
                <c:pt idx="64">
                  <c:v>0.6875</c:v>
                </c:pt>
                <c:pt idx="65">
                  <c:v>0.69791666666666663</c:v>
                </c:pt>
                <c:pt idx="66">
                  <c:v>0.70833333333333337</c:v>
                </c:pt>
                <c:pt idx="67">
                  <c:v>0.71875</c:v>
                </c:pt>
                <c:pt idx="68">
                  <c:v>0.72916666666666663</c:v>
                </c:pt>
                <c:pt idx="69">
                  <c:v>0.73958333333333337</c:v>
                </c:pt>
                <c:pt idx="70">
                  <c:v>0.75</c:v>
                </c:pt>
                <c:pt idx="71">
                  <c:v>0.76041666666666663</c:v>
                </c:pt>
                <c:pt idx="72">
                  <c:v>0.77083333333333337</c:v>
                </c:pt>
                <c:pt idx="73">
                  <c:v>0.78125</c:v>
                </c:pt>
                <c:pt idx="74">
                  <c:v>0.79166666666666663</c:v>
                </c:pt>
                <c:pt idx="75">
                  <c:v>0.80208333333333337</c:v>
                </c:pt>
                <c:pt idx="76">
                  <c:v>0.8125</c:v>
                </c:pt>
                <c:pt idx="77">
                  <c:v>0.82291666666666663</c:v>
                </c:pt>
                <c:pt idx="78">
                  <c:v>0.83333333333333337</c:v>
                </c:pt>
                <c:pt idx="79">
                  <c:v>0.84375</c:v>
                </c:pt>
                <c:pt idx="80">
                  <c:v>0.85416666666666663</c:v>
                </c:pt>
                <c:pt idx="81">
                  <c:v>0.86458333333333337</c:v>
                </c:pt>
                <c:pt idx="82">
                  <c:v>0.875</c:v>
                </c:pt>
                <c:pt idx="83">
                  <c:v>0.88541666666666663</c:v>
                </c:pt>
                <c:pt idx="84">
                  <c:v>0.89583333333333337</c:v>
                </c:pt>
                <c:pt idx="85">
                  <c:v>0.90625</c:v>
                </c:pt>
                <c:pt idx="86">
                  <c:v>0.91666666666666663</c:v>
                </c:pt>
                <c:pt idx="87">
                  <c:v>0.92708333333333337</c:v>
                </c:pt>
                <c:pt idx="88">
                  <c:v>0.9375</c:v>
                </c:pt>
                <c:pt idx="89">
                  <c:v>0.94791666666666663</c:v>
                </c:pt>
                <c:pt idx="90">
                  <c:v>0.95833333333333337</c:v>
                </c:pt>
                <c:pt idx="91">
                  <c:v>0.96875</c:v>
                </c:pt>
                <c:pt idx="92">
                  <c:v>0.97916666666666663</c:v>
                </c:pt>
                <c:pt idx="93">
                  <c:v>0.98958333333333337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b920_6!$A$9:$A$205</c:f>
              <c:numCache>
                <c:formatCode>General</c:formatCode>
                <c:ptCount val="197"/>
                <c:pt idx="0">
                  <c:v>-13.34</c:v>
                </c:pt>
                <c:pt idx="1">
                  <c:v>-13.77</c:v>
                </c:pt>
                <c:pt idx="2">
                  <c:v>-13.86</c:v>
                </c:pt>
                <c:pt idx="3">
                  <c:v>-14.05</c:v>
                </c:pt>
                <c:pt idx="4">
                  <c:v>-14.35</c:v>
                </c:pt>
                <c:pt idx="5">
                  <c:v>-14.46</c:v>
                </c:pt>
                <c:pt idx="6">
                  <c:v>-14.56</c:v>
                </c:pt>
                <c:pt idx="7">
                  <c:v>-14.58</c:v>
                </c:pt>
                <c:pt idx="8">
                  <c:v>-15.41</c:v>
                </c:pt>
                <c:pt idx="9">
                  <c:v>-15.79</c:v>
                </c:pt>
                <c:pt idx="10">
                  <c:v>-15.87</c:v>
                </c:pt>
                <c:pt idx="11">
                  <c:v>-16.04</c:v>
                </c:pt>
                <c:pt idx="12">
                  <c:v>-16.100000000000001</c:v>
                </c:pt>
                <c:pt idx="13">
                  <c:v>-16.12</c:v>
                </c:pt>
                <c:pt idx="14">
                  <c:v>-16.21</c:v>
                </c:pt>
                <c:pt idx="15">
                  <c:v>-16.63</c:v>
                </c:pt>
                <c:pt idx="16">
                  <c:v>-16.829999999999998</c:v>
                </c:pt>
                <c:pt idx="17">
                  <c:v>-17.03</c:v>
                </c:pt>
                <c:pt idx="18">
                  <c:v>-17.21</c:v>
                </c:pt>
                <c:pt idx="19">
                  <c:v>-17.25</c:v>
                </c:pt>
                <c:pt idx="20">
                  <c:v>-17.25</c:v>
                </c:pt>
                <c:pt idx="21">
                  <c:v>-17.399999999999999</c:v>
                </c:pt>
                <c:pt idx="22">
                  <c:v>-17.559999999999999</c:v>
                </c:pt>
                <c:pt idx="23">
                  <c:v>-17.64</c:v>
                </c:pt>
                <c:pt idx="24">
                  <c:v>-17.7</c:v>
                </c:pt>
                <c:pt idx="25">
                  <c:v>-17.78</c:v>
                </c:pt>
                <c:pt idx="26">
                  <c:v>-17.829999999999998</c:v>
                </c:pt>
                <c:pt idx="27">
                  <c:v>-17.989999999999998</c:v>
                </c:pt>
                <c:pt idx="28">
                  <c:v>-17.989999999999998</c:v>
                </c:pt>
                <c:pt idx="29">
                  <c:v>-18</c:v>
                </c:pt>
                <c:pt idx="30">
                  <c:v>-18</c:v>
                </c:pt>
                <c:pt idx="31">
                  <c:v>-18.100000000000001</c:v>
                </c:pt>
                <c:pt idx="32">
                  <c:v>-18.100000000000001</c:v>
                </c:pt>
                <c:pt idx="33">
                  <c:v>-18.100000000000001</c:v>
                </c:pt>
                <c:pt idx="34">
                  <c:v>-18.16</c:v>
                </c:pt>
                <c:pt idx="35">
                  <c:v>-18.23</c:v>
                </c:pt>
                <c:pt idx="36">
                  <c:v>-18.27</c:v>
                </c:pt>
                <c:pt idx="37">
                  <c:v>-18.37</c:v>
                </c:pt>
                <c:pt idx="38">
                  <c:v>-18.37</c:v>
                </c:pt>
                <c:pt idx="39">
                  <c:v>-18.37</c:v>
                </c:pt>
                <c:pt idx="40">
                  <c:v>-18.559999999999999</c:v>
                </c:pt>
                <c:pt idx="41">
                  <c:v>-18.579999999999998</c:v>
                </c:pt>
                <c:pt idx="42">
                  <c:v>-18.77</c:v>
                </c:pt>
                <c:pt idx="43">
                  <c:v>-18.77</c:v>
                </c:pt>
                <c:pt idx="44">
                  <c:v>-18.8</c:v>
                </c:pt>
                <c:pt idx="45">
                  <c:v>-18.8</c:v>
                </c:pt>
                <c:pt idx="46">
                  <c:v>-18.84</c:v>
                </c:pt>
                <c:pt idx="47">
                  <c:v>-18.89</c:v>
                </c:pt>
                <c:pt idx="48">
                  <c:v>-18.940000000000001</c:v>
                </c:pt>
                <c:pt idx="49">
                  <c:v>-18.96</c:v>
                </c:pt>
                <c:pt idx="50">
                  <c:v>-19.010000000000002</c:v>
                </c:pt>
                <c:pt idx="51">
                  <c:v>-19.010000000000002</c:v>
                </c:pt>
                <c:pt idx="52">
                  <c:v>-19.059999999999999</c:v>
                </c:pt>
                <c:pt idx="53">
                  <c:v>-19.059999999999999</c:v>
                </c:pt>
                <c:pt idx="54">
                  <c:v>-19.2</c:v>
                </c:pt>
                <c:pt idx="55">
                  <c:v>-19.3</c:v>
                </c:pt>
                <c:pt idx="56">
                  <c:v>-19.32</c:v>
                </c:pt>
                <c:pt idx="57">
                  <c:v>-19.399999999999999</c:v>
                </c:pt>
                <c:pt idx="58">
                  <c:v>-19.5</c:v>
                </c:pt>
                <c:pt idx="59">
                  <c:v>-19.579999999999998</c:v>
                </c:pt>
                <c:pt idx="60">
                  <c:v>-19.600000000000001</c:v>
                </c:pt>
                <c:pt idx="61">
                  <c:v>-19.62</c:v>
                </c:pt>
                <c:pt idx="62">
                  <c:v>-19.649999999999999</c:v>
                </c:pt>
                <c:pt idx="63">
                  <c:v>-19.670000000000002</c:v>
                </c:pt>
                <c:pt idx="64">
                  <c:v>-19.72</c:v>
                </c:pt>
                <c:pt idx="65">
                  <c:v>-19.75</c:v>
                </c:pt>
                <c:pt idx="66">
                  <c:v>-19.850000000000001</c:v>
                </c:pt>
                <c:pt idx="67">
                  <c:v>-19.91</c:v>
                </c:pt>
                <c:pt idx="68">
                  <c:v>-20.22</c:v>
                </c:pt>
                <c:pt idx="69">
                  <c:v>-20.260000000000002</c:v>
                </c:pt>
                <c:pt idx="70">
                  <c:v>-20.27</c:v>
                </c:pt>
                <c:pt idx="71">
                  <c:v>-20.37</c:v>
                </c:pt>
                <c:pt idx="72">
                  <c:v>-20.39</c:v>
                </c:pt>
                <c:pt idx="73">
                  <c:v>-20.420000000000002</c:v>
                </c:pt>
                <c:pt idx="74">
                  <c:v>-20.57</c:v>
                </c:pt>
                <c:pt idx="75">
                  <c:v>-20.72</c:v>
                </c:pt>
                <c:pt idx="76">
                  <c:v>-20.77</c:v>
                </c:pt>
                <c:pt idx="77">
                  <c:v>-20.77</c:v>
                </c:pt>
                <c:pt idx="78">
                  <c:v>-20.79</c:v>
                </c:pt>
                <c:pt idx="79">
                  <c:v>-20.86</c:v>
                </c:pt>
                <c:pt idx="80">
                  <c:v>-20.91</c:v>
                </c:pt>
                <c:pt idx="81">
                  <c:v>-20.91</c:v>
                </c:pt>
                <c:pt idx="82">
                  <c:v>-20.93</c:v>
                </c:pt>
                <c:pt idx="83">
                  <c:v>-21.03</c:v>
                </c:pt>
                <c:pt idx="84">
                  <c:v>-21.23</c:v>
                </c:pt>
                <c:pt idx="85">
                  <c:v>-21.27</c:v>
                </c:pt>
                <c:pt idx="86">
                  <c:v>-21.44</c:v>
                </c:pt>
                <c:pt idx="87">
                  <c:v>-21.78</c:v>
                </c:pt>
                <c:pt idx="88">
                  <c:v>-21.86</c:v>
                </c:pt>
                <c:pt idx="89">
                  <c:v>-22.09</c:v>
                </c:pt>
                <c:pt idx="90">
                  <c:v>-22.12</c:v>
                </c:pt>
                <c:pt idx="91">
                  <c:v>-22.41</c:v>
                </c:pt>
              </c:numCache>
            </c:numRef>
          </c:xVal>
          <c:yVal>
            <c:numRef>
              <c:f>b920_6!$B$9:$B$205</c:f>
              <c:numCache>
                <c:formatCode>General</c:formatCode>
                <c:ptCount val="197"/>
                <c:pt idx="0">
                  <c:v>2.1276595744680851E-2</c:v>
                </c:pt>
                <c:pt idx="1">
                  <c:v>3.1914893617021274E-2</c:v>
                </c:pt>
                <c:pt idx="2">
                  <c:v>4.2553191489361701E-2</c:v>
                </c:pt>
                <c:pt idx="3">
                  <c:v>5.3191489361702128E-2</c:v>
                </c:pt>
                <c:pt idx="4">
                  <c:v>6.3829787234042548E-2</c:v>
                </c:pt>
                <c:pt idx="5">
                  <c:v>7.4468085106382975E-2</c:v>
                </c:pt>
                <c:pt idx="6">
                  <c:v>8.5106382978723402E-2</c:v>
                </c:pt>
                <c:pt idx="7">
                  <c:v>9.5744680851063829E-2</c:v>
                </c:pt>
                <c:pt idx="8">
                  <c:v>0.10638297872340426</c:v>
                </c:pt>
                <c:pt idx="9">
                  <c:v>0.11702127659574468</c:v>
                </c:pt>
                <c:pt idx="10">
                  <c:v>0.1276595744680851</c:v>
                </c:pt>
                <c:pt idx="11">
                  <c:v>0.13829787234042554</c:v>
                </c:pt>
                <c:pt idx="12">
                  <c:v>0.14893617021276595</c:v>
                </c:pt>
                <c:pt idx="13">
                  <c:v>0.15957446808510639</c:v>
                </c:pt>
                <c:pt idx="14">
                  <c:v>0.1702127659574468</c:v>
                </c:pt>
                <c:pt idx="15">
                  <c:v>0.18085106382978725</c:v>
                </c:pt>
                <c:pt idx="16">
                  <c:v>0.19148936170212766</c:v>
                </c:pt>
                <c:pt idx="17">
                  <c:v>0.20212765957446807</c:v>
                </c:pt>
                <c:pt idx="18">
                  <c:v>0.21276595744680851</c:v>
                </c:pt>
                <c:pt idx="19">
                  <c:v>0.22340425531914893</c:v>
                </c:pt>
                <c:pt idx="20">
                  <c:v>0.23404255319148937</c:v>
                </c:pt>
                <c:pt idx="21">
                  <c:v>0.24468085106382978</c:v>
                </c:pt>
                <c:pt idx="22">
                  <c:v>0.25531914893617019</c:v>
                </c:pt>
                <c:pt idx="23">
                  <c:v>0.26595744680851063</c:v>
                </c:pt>
                <c:pt idx="24">
                  <c:v>0.27659574468085107</c:v>
                </c:pt>
                <c:pt idx="25">
                  <c:v>0.28723404255319152</c:v>
                </c:pt>
                <c:pt idx="26">
                  <c:v>0.2978723404255319</c:v>
                </c:pt>
                <c:pt idx="27">
                  <c:v>0.30851063829787234</c:v>
                </c:pt>
                <c:pt idx="28">
                  <c:v>0.31914893617021278</c:v>
                </c:pt>
                <c:pt idx="29">
                  <c:v>0.32978723404255317</c:v>
                </c:pt>
                <c:pt idx="30">
                  <c:v>0.34042553191489361</c:v>
                </c:pt>
                <c:pt idx="31">
                  <c:v>0.35106382978723405</c:v>
                </c:pt>
                <c:pt idx="32">
                  <c:v>0.36170212765957449</c:v>
                </c:pt>
                <c:pt idx="33">
                  <c:v>0.37234042553191488</c:v>
                </c:pt>
                <c:pt idx="34">
                  <c:v>0.38297872340425532</c:v>
                </c:pt>
                <c:pt idx="35">
                  <c:v>0.39361702127659576</c:v>
                </c:pt>
                <c:pt idx="36">
                  <c:v>0.40425531914893614</c:v>
                </c:pt>
                <c:pt idx="37">
                  <c:v>0.41489361702127658</c:v>
                </c:pt>
                <c:pt idx="38">
                  <c:v>0.42553191489361702</c:v>
                </c:pt>
                <c:pt idx="39">
                  <c:v>0.43617021276595747</c:v>
                </c:pt>
                <c:pt idx="40">
                  <c:v>0.44680851063829785</c:v>
                </c:pt>
                <c:pt idx="41">
                  <c:v>0.45744680851063829</c:v>
                </c:pt>
                <c:pt idx="42">
                  <c:v>0.46808510638297873</c:v>
                </c:pt>
                <c:pt idx="43">
                  <c:v>0.47872340425531917</c:v>
                </c:pt>
                <c:pt idx="44">
                  <c:v>0.48936170212765956</c:v>
                </c:pt>
                <c:pt idx="45">
                  <c:v>0.5</c:v>
                </c:pt>
                <c:pt idx="46">
                  <c:v>0.51063829787234039</c:v>
                </c:pt>
                <c:pt idx="47">
                  <c:v>0.52127659574468088</c:v>
                </c:pt>
                <c:pt idx="48">
                  <c:v>0.53191489361702127</c:v>
                </c:pt>
                <c:pt idx="49">
                  <c:v>0.54255319148936165</c:v>
                </c:pt>
                <c:pt idx="50">
                  <c:v>0.55319148936170215</c:v>
                </c:pt>
                <c:pt idx="51">
                  <c:v>0.56382978723404253</c:v>
                </c:pt>
                <c:pt idx="52">
                  <c:v>0.57446808510638303</c:v>
                </c:pt>
                <c:pt idx="53">
                  <c:v>0.58510638297872342</c:v>
                </c:pt>
                <c:pt idx="54">
                  <c:v>0.5957446808510638</c:v>
                </c:pt>
                <c:pt idx="55">
                  <c:v>0.6063829787234043</c:v>
                </c:pt>
                <c:pt idx="56">
                  <c:v>0.61702127659574468</c:v>
                </c:pt>
                <c:pt idx="57">
                  <c:v>0.62765957446808507</c:v>
                </c:pt>
                <c:pt idx="58">
                  <c:v>0.63829787234042556</c:v>
                </c:pt>
                <c:pt idx="59">
                  <c:v>0.64893617021276595</c:v>
                </c:pt>
                <c:pt idx="60">
                  <c:v>0.65957446808510634</c:v>
                </c:pt>
                <c:pt idx="61">
                  <c:v>0.67021276595744683</c:v>
                </c:pt>
                <c:pt idx="62">
                  <c:v>0.68085106382978722</c:v>
                </c:pt>
                <c:pt idx="63">
                  <c:v>0.69148936170212771</c:v>
                </c:pt>
                <c:pt idx="64">
                  <c:v>0.7021276595744681</c:v>
                </c:pt>
                <c:pt idx="65">
                  <c:v>0.71276595744680848</c:v>
                </c:pt>
                <c:pt idx="66">
                  <c:v>0.72340425531914898</c:v>
                </c:pt>
                <c:pt idx="67">
                  <c:v>0.73404255319148937</c:v>
                </c:pt>
                <c:pt idx="68">
                  <c:v>0.74468085106382975</c:v>
                </c:pt>
                <c:pt idx="69">
                  <c:v>0.75531914893617025</c:v>
                </c:pt>
                <c:pt idx="70">
                  <c:v>0.76595744680851063</c:v>
                </c:pt>
                <c:pt idx="71">
                  <c:v>0.77659574468085102</c:v>
                </c:pt>
                <c:pt idx="72">
                  <c:v>0.78723404255319152</c:v>
                </c:pt>
                <c:pt idx="73">
                  <c:v>0.7978723404255319</c:v>
                </c:pt>
                <c:pt idx="74">
                  <c:v>0.80851063829787229</c:v>
                </c:pt>
                <c:pt idx="75">
                  <c:v>0.81914893617021278</c:v>
                </c:pt>
                <c:pt idx="76">
                  <c:v>0.82978723404255317</c:v>
                </c:pt>
                <c:pt idx="77">
                  <c:v>0.84042553191489366</c:v>
                </c:pt>
                <c:pt idx="78">
                  <c:v>0.85106382978723405</c:v>
                </c:pt>
                <c:pt idx="79">
                  <c:v>0.86170212765957444</c:v>
                </c:pt>
                <c:pt idx="80">
                  <c:v>0.87234042553191493</c:v>
                </c:pt>
                <c:pt idx="81">
                  <c:v>0.88297872340425532</c:v>
                </c:pt>
                <c:pt idx="82">
                  <c:v>0.8936170212765957</c:v>
                </c:pt>
                <c:pt idx="83">
                  <c:v>0.9042553191489362</c:v>
                </c:pt>
                <c:pt idx="84">
                  <c:v>0.91489361702127658</c:v>
                </c:pt>
                <c:pt idx="85">
                  <c:v>0.92553191489361697</c:v>
                </c:pt>
                <c:pt idx="86">
                  <c:v>0.93617021276595747</c:v>
                </c:pt>
                <c:pt idx="87">
                  <c:v>0.94680851063829785</c:v>
                </c:pt>
                <c:pt idx="88">
                  <c:v>0.95744680851063835</c:v>
                </c:pt>
                <c:pt idx="89">
                  <c:v>0.96808510638297873</c:v>
                </c:pt>
                <c:pt idx="90">
                  <c:v>0.97872340425531912</c:v>
                </c:pt>
                <c:pt idx="91">
                  <c:v>0.98936170212765961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b921_2!$A$9:$A$205</c:f>
              <c:numCache>
                <c:formatCode>General</c:formatCode>
                <c:ptCount val="197"/>
                <c:pt idx="0">
                  <c:v>-13.37</c:v>
                </c:pt>
                <c:pt idx="1">
                  <c:v>-14.11</c:v>
                </c:pt>
                <c:pt idx="2">
                  <c:v>-14.51</c:v>
                </c:pt>
                <c:pt idx="3">
                  <c:v>-15.29</c:v>
                </c:pt>
                <c:pt idx="4">
                  <c:v>-15.74</c:v>
                </c:pt>
                <c:pt idx="5">
                  <c:v>-16.3</c:v>
                </c:pt>
                <c:pt idx="6">
                  <c:v>-17.14</c:v>
                </c:pt>
                <c:pt idx="7">
                  <c:v>-17.82</c:v>
                </c:pt>
                <c:pt idx="8">
                  <c:v>-18.14</c:v>
                </c:pt>
                <c:pt idx="9">
                  <c:v>-18.59</c:v>
                </c:pt>
                <c:pt idx="10">
                  <c:v>-18.829999999999998</c:v>
                </c:pt>
                <c:pt idx="11">
                  <c:v>-19.05</c:v>
                </c:pt>
                <c:pt idx="12">
                  <c:v>-19.09</c:v>
                </c:pt>
                <c:pt idx="13">
                  <c:v>-19.170000000000002</c:v>
                </c:pt>
                <c:pt idx="14">
                  <c:v>-19.28</c:v>
                </c:pt>
                <c:pt idx="15">
                  <c:v>-19.309999999999999</c:v>
                </c:pt>
                <c:pt idx="16">
                  <c:v>-19.48</c:v>
                </c:pt>
                <c:pt idx="17">
                  <c:v>-19.53</c:v>
                </c:pt>
                <c:pt idx="18">
                  <c:v>-19.579999999999998</c:v>
                </c:pt>
                <c:pt idx="19">
                  <c:v>-19.8</c:v>
                </c:pt>
                <c:pt idx="20">
                  <c:v>-19.84</c:v>
                </c:pt>
                <c:pt idx="21">
                  <c:v>-19.84</c:v>
                </c:pt>
                <c:pt idx="22">
                  <c:v>-19.940000000000001</c:v>
                </c:pt>
                <c:pt idx="23">
                  <c:v>-20.03</c:v>
                </c:pt>
                <c:pt idx="24">
                  <c:v>-20.03</c:v>
                </c:pt>
                <c:pt idx="25">
                  <c:v>-20.059999999999999</c:v>
                </c:pt>
                <c:pt idx="26">
                  <c:v>-20.09</c:v>
                </c:pt>
                <c:pt idx="27">
                  <c:v>-20.170000000000002</c:v>
                </c:pt>
                <c:pt idx="28">
                  <c:v>-20.170000000000002</c:v>
                </c:pt>
                <c:pt idx="29">
                  <c:v>-20.190000000000001</c:v>
                </c:pt>
                <c:pt idx="30">
                  <c:v>-20.260000000000002</c:v>
                </c:pt>
                <c:pt idx="31">
                  <c:v>-20.329999999999998</c:v>
                </c:pt>
                <c:pt idx="32">
                  <c:v>-20.39</c:v>
                </c:pt>
                <c:pt idx="33">
                  <c:v>-20.440000000000001</c:v>
                </c:pt>
                <c:pt idx="34">
                  <c:v>-20.440000000000001</c:v>
                </c:pt>
                <c:pt idx="35">
                  <c:v>-20.52</c:v>
                </c:pt>
                <c:pt idx="36">
                  <c:v>-20.52</c:v>
                </c:pt>
                <c:pt idx="37">
                  <c:v>-20.52</c:v>
                </c:pt>
                <c:pt idx="38">
                  <c:v>-20.54</c:v>
                </c:pt>
                <c:pt idx="39">
                  <c:v>-20.61</c:v>
                </c:pt>
                <c:pt idx="40">
                  <c:v>-20.64</c:v>
                </c:pt>
                <c:pt idx="41">
                  <c:v>-20.66</c:v>
                </c:pt>
                <c:pt idx="42">
                  <c:v>-20.86</c:v>
                </c:pt>
                <c:pt idx="43">
                  <c:v>-20.89</c:v>
                </c:pt>
                <c:pt idx="44">
                  <c:v>-21.2</c:v>
                </c:pt>
                <c:pt idx="45">
                  <c:v>-21.27</c:v>
                </c:pt>
                <c:pt idx="46">
                  <c:v>-21.34</c:v>
                </c:pt>
                <c:pt idx="47">
                  <c:v>-21.37</c:v>
                </c:pt>
                <c:pt idx="48">
                  <c:v>-21.42</c:v>
                </c:pt>
                <c:pt idx="49">
                  <c:v>-21.48</c:v>
                </c:pt>
                <c:pt idx="50">
                  <c:v>-21.58</c:v>
                </c:pt>
                <c:pt idx="51">
                  <c:v>-21.61</c:v>
                </c:pt>
                <c:pt idx="52">
                  <c:v>-21.63</c:v>
                </c:pt>
                <c:pt idx="53">
                  <c:v>-21.68</c:v>
                </c:pt>
                <c:pt idx="54">
                  <c:v>-21.68</c:v>
                </c:pt>
                <c:pt idx="55">
                  <c:v>-21.72</c:v>
                </c:pt>
                <c:pt idx="56">
                  <c:v>-21.81</c:v>
                </c:pt>
                <c:pt idx="57">
                  <c:v>-21.84</c:v>
                </c:pt>
                <c:pt idx="58">
                  <c:v>-21.88</c:v>
                </c:pt>
                <c:pt idx="59">
                  <c:v>-22.04</c:v>
                </c:pt>
                <c:pt idx="60">
                  <c:v>-22.18</c:v>
                </c:pt>
                <c:pt idx="61">
                  <c:v>-22.18</c:v>
                </c:pt>
                <c:pt idx="62">
                  <c:v>-22.2</c:v>
                </c:pt>
                <c:pt idx="63">
                  <c:v>-22.3</c:v>
                </c:pt>
                <c:pt idx="64">
                  <c:v>-22.35</c:v>
                </c:pt>
                <c:pt idx="65">
                  <c:v>-22.35</c:v>
                </c:pt>
                <c:pt idx="66">
                  <c:v>-22.41</c:v>
                </c:pt>
                <c:pt idx="67">
                  <c:v>-22.41</c:v>
                </c:pt>
                <c:pt idx="68">
                  <c:v>-22.55</c:v>
                </c:pt>
                <c:pt idx="69">
                  <c:v>-22.67</c:v>
                </c:pt>
                <c:pt idx="70">
                  <c:v>-22.67</c:v>
                </c:pt>
                <c:pt idx="71">
                  <c:v>-22.72</c:v>
                </c:pt>
                <c:pt idx="72">
                  <c:v>-22.76</c:v>
                </c:pt>
                <c:pt idx="73">
                  <c:v>-22.76</c:v>
                </c:pt>
                <c:pt idx="74">
                  <c:v>-22.93</c:v>
                </c:pt>
              </c:numCache>
            </c:numRef>
          </c:xVal>
          <c:yVal>
            <c:numRef>
              <c:f>b921_2!$B$9:$B$205</c:f>
              <c:numCache>
                <c:formatCode>General</c:formatCode>
                <c:ptCount val="197"/>
                <c:pt idx="0">
                  <c:v>2.5974025974025976E-2</c:v>
                </c:pt>
                <c:pt idx="1">
                  <c:v>3.896103896103896E-2</c:v>
                </c:pt>
                <c:pt idx="2">
                  <c:v>5.1948051948051951E-2</c:v>
                </c:pt>
                <c:pt idx="3">
                  <c:v>6.4935064935064929E-2</c:v>
                </c:pt>
                <c:pt idx="4">
                  <c:v>7.792207792207792E-2</c:v>
                </c:pt>
                <c:pt idx="5">
                  <c:v>9.0909090909090912E-2</c:v>
                </c:pt>
                <c:pt idx="6">
                  <c:v>0.1038961038961039</c:v>
                </c:pt>
                <c:pt idx="7">
                  <c:v>0.11688311688311688</c:v>
                </c:pt>
                <c:pt idx="8">
                  <c:v>0.12987012987012986</c:v>
                </c:pt>
                <c:pt idx="9">
                  <c:v>0.14285714285714285</c:v>
                </c:pt>
                <c:pt idx="10">
                  <c:v>0.15584415584415584</c:v>
                </c:pt>
                <c:pt idx="11">
                  <c:v>0.16883116883116883</c:v>
                </c:pt>
                <c:pt idx="12">
                  <c:v>0.18181818181818182</c:v>
                </c:pt>
                <c:pt idx="13">
                  <c:v>0.19480519480519481</c:v>
                </c:pt>
                <c:pt idx="14">
                  <c:v>0.20779220779220781</c:v>
                </c:pt>
                <c:pt idx="15">
                  <c:v>0.22077922077922077</c:v>
                </c:pt>
                <c:pt idx="16">
                  <c:v>0.23376623376623376</c:v>
                </c:pt>
                <c:pt idx="17">
                  <c:v>0.24675324675324675</c:v>
                </c:pt>
                <c:pt idx="18">
                  <c:v>0.25974025974025972</c:v>
                </c:pt>
                <c:pt idx="19">
                  <c:v>0.27272727272727271</c:v>
                </c:pt>
                <c:pt idx="20">
                  <c:v>0.2857142857142857</c:v>
                </c:pt>
                <c:pt idx="21">
                  <c:v>0.29870129870129869</c:v>
                </c:pt>
                <c:pt idx="22">
                  <c:v>0.31168831168831168</c:v>
                </c:pt>
                <c:pt idx="23">
                  <c:v>0.32467532467532467</c:v>
                </c:pt>
                <c:pt idx="24">
                  <c:v>0.33766233766233766</c:v>
                </c:pt>
                <c:pt idx="25">
                  <c:v>0.35064935064935066</c:v>
                </c:pt>
                <c:pt idx="26">
                  <c:v>0.36363636363636365</c:v>
                </c:pt>
                <c:pt idx="27">
                  <c:v>0.37662337662337664</c:v>
                </c:pt>
                <c:pt idx="28">
                  <c:v>0.38961038961038963</c:v>
                </c:pt>
                <c:pt idx="29">
                  <c:v>0.40259740259740262</c:v>
                </c:pt>
                <c:pt idx="30">
                  <c:v>0.41558441558441561</c:v>
                </c:pt>
                <c:pt idx="31">
                  <c:v>0.42857142857142855</c:v>
                </c:pt>
                <c:pt idx="32">
                  <c:v>0.44155844155844154</c:v>
                </c:pt>
                <c:pt idx="33">
                  <c:v>0.45454545454545453</c:v>
                </c:pt>
                <c:pt idx="34">
                  <c:v>0.46753246753246752</c:v>
                </c:pt>
                <c:pt idx="35">
                  <c:v>0.48051948051948051</c:v>
                </c:pt>
                <c:pt idx="36">
                  <c:v>0.4935064935064935</c:v>
                </c:pt>
                <c:pt idx="37">
                  <c:v>0.50649350649350644</c:v>
                </c:pt>
                <c:pt idx="38">
                  <c:v>0.51948051948051943</c:v>
                </c:pt>
                <c:pt idx="39">
                  <c:v>0.53246753246753242</c:v>
                </c:pt>
                <c:pt idx="40">
                  <c:v>0.54545454545454541</c:v>
                </c:pt>
                <c:pt idx="41">
                  <c:v>0.55844155844155841</c:v>
                </c:pt>
                <c:pt idx="42">
                  <c:v>0.5714285714285714</c:v>
                </c:pt>
                <c:pt idx="43">
                  <c:v>0.58441558441558439</c:v>
                </c:pt>
                <c:pt idx="44">
                  <c:v>0.59740259740259738</c:v>
                </c:pt>
                <c:pt idx="45">
                  <c:v>0.61038961038961037</c:v>
                </c:pt>
                <c:pt idx="46">
                  <c:v>0.62337662337662336</c:v>
                </c:pt>
                <c:pt idx="47">
                  <c:v>0.63636363636363635</c:v>
                </c:pt>
                <c:pt idx="48">
                  <c:v>0.64935064935064934</c:v>
                </c:pt>
                <c:pt idx="49">
                  <c:v>0.66233766233766234</c:v>
                </c:pt>
                <c:pt idx="50">
                  <c:v>0.67532467532467533</c:v>
                </c:pt>
                <c:pt idx="51">
                  <c:v>0.68831168831168832</c:v>
                </c:pt>
                <c:pt idx="52">
                  <c:v>0.70129870129870131</c:v>
                </c:pt>
                <c:pt idx="53">
                  <c:v>0.7142857142857143</c:v>
                </c:pt>
                <c:pt idx="54">
                  <c:v>0.72727272727272729</c:v>
                </c:pt>
                <c:pt idx="55">
                  <c:v>0.74025974025974028</c:v>
                </c:pt>
                <c:pt idx="56">
                  <c:v>0.75324675324675328</c:v>
                </c:pt>
                <c:pt idx="57">
                  <c:v>0.76623376623376627</c:v>
                </c:pt>
                <c:pt idx="58">
                  <c:v>0.77922077922077926</c:v>
                </c:pt>
                <c:pt idx="59">
                  <c:v>0.79220779220779225</c:v>
                </c:pt>
                <c:pt idx="60">
                  <c:v>0.80519480519480524</c:v>
                </c:pt>
                <c:pt idx="61">
                  <c:v>0.81818181818181823</c:v>
                </c:pt>
                <c:pt idx="62">
                  <c:v>0.83116883116883122</c:v>
                </c:pt>
                <c:pt idx="63">
                  <c:v>0.8441558441558441</c:v>
                </c:pt>
                <c:pt idx="64">
                  <c:v>0.8571428571428571</c:v>
                </c:pt>
                <c:pt idx="65">
                  <c:v>0.87012987012987009</c:v>
                </c:pt>
                <c:pt idx="66">
                  <c:v>0.88311688311688308</c:v>
                </c:pt>
                <c:pt idx="67">
                  <c:v>0.89610389610389607</c:v>
                </c:pt>
                <c:pt idx="68">
                  <c:v>0.90909090909090906</c:v>
                </c:pt>
                <c:pt idx="69">
                  <c:v>0.92207792207792205</c:v>
                </c:pt>
                <c:pt idx="70">
                  <c:v>0.93506493506493504</c:v>
                </c:pt>
                <c:pt idx="71">
                  <c:v>0.94805194805194803</c:v>
                </c:pt>
                <c:pt idx="72">
                  <c:v>0.96103896103896103</c:v>
                </c:pt>
                <c:pt idx="73">
                  <c:v>0.97402597402597402</c:v>
                </c:pt>
                <c:pt idx="74">
                  <c:v>0.98701298701298701</c:v>
                </c:pt>
              </c:numCache>
            </c:numRef>
          </c:yVal>
          <c:smooth val="0"/>
        </c:ser>
        <c:ser>
          <c:idx val="6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b921_4!$A$9:$A$205</c:f>
              <c:numCache>
                <c:formatCode>General</c:formatCode>
                <c:ptCount val="197"/>
                <c:pt idx="0">
                  <c:v>-15.74</c:v>
                </c:pt>
                <c:pt idx="1">
                  <c:v>-16.29</c:v>
                </c:pt>
                <c:pt idx="2">
                  <c:v>-16.34</c:v>
                </c:pt>
                <c:pt idx="3">
                  <c:v>-16.98</c:v>
                </c:pt>
                <c:pt idx="4">
                  <c:v>-17.03</c:v>
                </c:pt>
                <c:pt idx="5">
                  <c:v>-17.04</c:v>
                </c:pt>
                <c:pt idx="6">
                  <c:v>-17.22</c:v>
                </c:pt>
                <c:pt idx="7">
                  <c:v>-17.37</c:v>
                </c:pt>
                <c:pt idx="8">
                  <c:v>-17.43</c:v>
                </c:pt>
                <c:pt idx="9">
                  <c:v>-17.48</c:v>
                </c:pt>
                <c:pt idx="10">
                  <c:v>-17.54</c:v>
                </c:pt>
                <c:pt idx="11">
                  <c:v>-17.79</c:v>
                </c:pt>
                <c:pt idx="12">
                  <c:v>-17.95</c:v>
                </c:pt>
                <c:pt idx="13">
                  <c:v>-18.16</c:v>
                </c:pt>
                <c:pt idx="14">
                  <c:v>-18.22</c:v>
                </c:pt>
                <c:pt idx="15">
                  <c:v>-18.309999999999999</c:v>
                </c:pt>
                <c:pt idx="16">
                  <c:v>-18.37</c:v>
                </c:pt>
                <c:pt idx="17">
                  <c:v>-18.46</c:v>
                </c:pt>
                <c:pt idx="18">
                  <c:v>-18.46</c:v>
                </c:pt>
                <c:pt idx="19">
                  <c:v>-18.73</c:v>
                </c:pt>
                <c:pt idx="20">
                  <c:v>-18.78</c:v>
                </c:pt>
                <c:pt idx="21">
                  <c:v>-18.989999999999998</c:v>
                </c:pt>
                <c:pt idx="22">
                  <c:v>-18.989999999999998</c:v>
                </c:pt>
                <c:pt idx="23">
                  <c:v>-19.059999999999999</c:v>
                </c:pt>
                <c:pt idx="24">
                  <c:v>-19.309999999999999</c:v>
                </c:pt>
                <c:pt idx="25">
                  <c:v>-19.39</c:v>
                </c:pt>
                <c:pt idx="26">
                  <c:v>-19.39</c:v>
                </c:pt>
                <c:pt idx="27">
                  <c:v>-19.489999999999998</c:v>
                </c:pt>
                <c:pt idx="28">
                  <c:v>-19.510000000000002</c:v>
                </c:pt>
                <c:pt idx="29">
                  <c:v>-19.53</c:v>
                </c:pt>
                <c:pt idx="30">
                  <c:v>-19.59</c:v>
                </c:pt>
                <c:pt idx="31">
                  <c:v>-19.88</c:v>
                </c:pt>
                <c:pt idx="32">
                  <c:v>-19.88</c:v>
                </c:pt>
                <c:pt idx="33">
                  <c:v>-19.899999999999999</c:v>
                </c:pt>
                <c:pt idx="34">
                  <c:v>-20.079999999999998</c:v>
                </c:pt>
                <c:pt idx="35">
                  <c:v>-20.100000000000001</c:v>
                </c:pt>
                <c:pt idx="36">
                  <c:v>-20.22</c:v>
                </c:pt>
                <c:pt idx="37">
                  <c:v>-20.350000000000001</c:v>
                </c:pt>
                <c:pt idx="38">
                  <c:v>-20.399999999999999</c:v>
                </c:pt>
                <c:pt idx="39">
                  <c:v>-20.41</c:v>
                </c:pt>
                <c:pt idx="40">
                  <c:v>-20.420000000000002</c:v>
                </c:pt>
                <c:pt idx="41">
                  <c:v>-20.63</c:v>
                </c:pt>
                <c:pt idx="42">
                  <c:v>-20.68</c:v>
                </c:pt>
                <c:pt idx="43">
                  <c:v>-20.72</c:v>
                </c:pt>
                <c:pt idx="44">
                  <c:v>-21.01</c:v>
                </c:pt>
                <c:pt idx="45">
                  <c:v>-21.09</c:v>
                </c:pt>
                <c:pt idx="46">
                  <c:v>-21.12</c:v>
                </c:pt>
                <c:pt idx="47">
                  <c:v>-21.16</c:v>
                </c:pt>
                <c:pt idx="48">
                  <c:v>-21.2</c:v>
                </c:pt>
                <c:pt idx="49">
                  <c:v>-21.38</c:v>
                </c:pt>
                <c:pt idx="50">
                  <c:v>-21.45</c:v>
                </c:pt>
                <c:pt idx="51">
                  <c:v>-21.45</c:v>
                </c:pt>
                <c:pt idx="52">
                  <c:v>-21.6</c:v>
                </c:pt>
                <c:pt idx="53">
                  <c:v>-21.62</c:v>
                </c:pt>
                <c:pt idx="54">
                  <c:v>-21.64</c:v>
                </c:pt>
                <c:pt idx="55">
                  <c:v>-21.67</c:v>
                </c:pt>
                <c:pt idx="56">
                  <c:v>-21.71</c:v>
                </c:pt>
                <c:pt idx="57">
                  <c:v>-21.76</c:v>
                </c:pt>
                <c:pt idx="58">
                  <c:v>-21.76</c:v>
                </c:pt>
                <c:pt idx="59">
                  <c:v>-22.1</c:v>
                </c:pt>
                <c:pt idx="60">
                  <c:v>-22.31</c:v>
                </c:pt>
                <c:pt idx="61">
                  <c:v>-22.45</c:v>
                </c:pt>
                <c:pt idx="62">
                  <c:v>-22.75</c:v>
                </c:pt>
                <c:pt idx="63">
                  <c:v>-22.99</c:v>
                </c:pt>
                <c:pt idx="64">
                  <c:v>-23.1</c:v>
                </c:pt>
                <c:pt idx="65">
                  <c:v>-23.23</c:v>
                </c:pt>
              </c:numCache>
            </c:numRef>
          </c:xVal>
          <c:yVal>
            <c:numRef>
              <c:f>b921_4!$B$9:$B$205</c:f>
              <c:numCache>
                <c:formatCode>General</c:formatCode>
                <c:ptCount val="197"/>
                <c:pt idx="0">
                  <c:v>2.9411764705882353E-2</c:v>
                </c:pt>
                <c:pt idx="1">
                  <c:v>4.4117647058823532E-2</c:v>
                </c:pt>
                <c:pt idx="2">
                  <c:v>5.8823529411764705E-2</c:v>
                </c:pt>
                <c:pt idx="3">
                  <c:v>7.3529411764705885E-2</c:v>
                </c:pt>
                <c:pt idx="4">
                  <c:v>8.8235294117647065E-2</c:v>
                </c:pt>
                <c:pt idx="5">
                  <c:v>0.10294117647058823</c:v>
                </c:pt>
                <c:pt idx="6">
                  <c:v>0.11764705882352941</c:v>
                </c:pt>
                <c:pt idx="7">
                  <c:v>0.13235294117647059</c:v>
                </c:pt>
                <c:pt idx="8">
                  <c:v>0.14705882352941177</c:v>
                </c:pt>
                <c:pt idx="9">
                  <c:v>0.16176470588235295</c:v>
                </c:pt>
                <c:pt idx="10">
                  <c:v>0.17647058823529413</c:v>
                </c:pt>
                <c:pt idx="11">
                  <c:v>0.19117647058823528</c:v>
                </c:pt>
                <c:pt idx="12">
                  <c:v>0.20588235294117646</c:v>
                </c:pt>
                <c:pt idx="13">
                  <c:v>0.22058823529411764</c:v>
                </c:pt>
                <c:pt idx="14">
                  <c:v>0.23529411764705882</c:v>
                </c:pt>
                <c:pt idx="15">
                  <c:v>0.25</c:v>
                </c:pt>
                <c:pt idx="16">
                  <c:v>0.26470588235294118</c:v>
                </c:pt>
                <c:pt idx="17">
                  <c:v>0.27941176470588236</c:v>
                </c:pt>
                <c:pt idx="18">
                  <c:v>0.29411764705882354</c:v>
                </c:pt>
                <c:pt idx="19">
                  <c:v>0.30882352941176472</c:v>
                </c:pt>
                <c:pt idx="20">
                  <c:v>0.3235294117647059</c:v>
                </c:pt>
                <c:pt idx="21">
                  <c:v>0.33823529411764708</c:v>
                </c:pt>
                <c:pt idx="22">
                  <c:v>0.35294117647058826</c:v>
                </c:pt>
                <c:pt idx="23">
                  <c:v>0.36764705882352944</c:v>
                </c:pt>
                <c:pt idx="24">
                  <c:v>0.38235294117647056</c:v>
                </c:pt>
                <c:pt idx="25">
                  <c:v>0.39705882352941174</c:v>
                </c:pt>
                <c:pt idx="26">
                  <c:v>0.41176470588235292</c:v>
                </c:pt>
                <c:pt idx="27">
                  <c:v>0.4264705882352941</c:v>
                </c:pt>
                <c:pt idx="28">
                  <c:v>0.44117647058823528</c:v>
                </c:pt>
                <c:pt idx="29">
                  <c:v>0.45588235294117646</c:v>
                </c:pt>
                <c:pt idx="30">
                  <c:v>0.47058823529411764</c:v>
                </c:pt>
                <c:pt idx="31">
                  <c:v>0.48529411764705882</c:v>
                </c:pt>
                <c:pt idx="32">
                  <c:v>0.5</c:v>
                </c:pt>
                <c:pt idx="33">
                  <c:v>0.51470588235294112</c:v>
                </c:pt>
                <c:pt idx="34">
                  <c:v>0.52941176470588236</c:v>
                </c:pt>
                <c:pt idx="35">
                  <c:v>0.54411764705882348</c:v>
                </c:pt>
                <c:pt idx="36">
                  <c:v>0.55882352941176472</c:v>
                </c:pt>
                <c:pt idx="37">
                  <c:v>0.57352941176470584</c:v>
                </c:pt>
                <c:pt idx="38">
                  <c:v>0.58823529411764708</c:v>
                </c:pt>
                <c:pt idx="39">
                  <c:v>0.6029411764705882</c:v>
                </c:pt>
                <c:pt idx="40">
                  <c:v>0.61764705882352944</c:v>
                </c:pt>
                <c:pt idx="41">
                  <c:v>0.63235294117647056</c:v>
                </c:pt>
                <c:pt idx="42">
                  <c:v>0.6470588235294118</c:v>
                </c:pt>
                <c:pt idx="43">
                  <c:v>0.66176470588235292</c:v>
                </c:pt>
                <c:pt idx="44">
                  <c:v>0.67647058823529416</c:v>
                </c:pt>
                <c:pt idx="45">
                  <c:v>0.69117647058823528</c:v>
                </c:pt>
                <c:pt idx="46">
                  <c:v>0.70588235294117652</c:v>
                </c:pt>
                <c:pt idx="47">
                  <c:v>0.72058823529411764</c:v>
                </c:pt>
                <c:pt idx="48">
                  <c:v>0.73529411764705888</c:v>
                </c:pt>
                <c:pt idx="49">
                  <c:v>0.75</c:v>
                </c:pt>
                <c:pt idx="50">
                  <c:v>0.76470588235294112</c:v>
                </c:pt>
                <c:pt idx="51">
                  <c:v>0.77941176470588236</c:v>
                </c:pt>
                <c:pt idx="52">
                  <c:v>0.79411764705882348</c:v>
                </c:pt>
                <c:pt idx="53">
                  <c:v>0.80882352941176472</c:v>
                </c:pt>
                <c:pt idx="54">
                  <c:v>0.82352941176470584</c:v>
                </c:pt>
                <c:pt idx="55">
                  <c:v>0.83823529411764708</c:v>
                </c:pt>
                <c:pt idx="56">
                  <c:v>0.8529411764705882</c:v>
                </c:pt>
                <c:pt idx="57">
                  <c:v>0.86764705882352944</c:v>
                </c:pt>
                <c:pt idx="58">
                  <c:v>0.88235294117647056</c:v>
                </c:pt>
                <c:pt idx="59">
                  <c:v>0.8970588235294118</c:v>
                </c:pt>
                <c:pt idx="60">
                  <c:v>0.91176470588235292</c:v>
                </c:pt>
                <c:pt idx="61">
                  <c:v>0.92647058823529416</c:v>
                </c:pt>
                <c:pt idx="62">
                  <c:v>0.94117647058823528</c:v>
                </c:pt>
                <c:pt idx="63">
                  <c:v>0.95588235294117652</c:v>
                </c:pt>
                <c:pt idx="64">
                  <c:v>0.97058823529411764</c:v>
                </c:pt>
                <c:pt idx="65">
                  <c:v>0.98529411764705888</c:v>
                </c:pt>
              </c:numCache>
            </c:numRef>
          </c:yVal>
          <c:smooth val="0"/>
        </c:ser>
        <c:ser>
          <c:idx val="7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b921_6!$A$9:$A$205</c:f>
              <c:numCache>
                <c:formatCode>General</c:formatCode>
                <c:ptCount val="197"/>
                <c:pt idx="0">
                  <c:v>-16.829999999999998</c:v>
                </c:pt>
                <c:pt idx="1">
                  <c:v>-16.920000000000002</c:v>
                </c:pt>
                <c:pt idx="2">
                  <c:v>-17.3</c:v>
                </c:pt>
                <c:pt idx="3">
                  <c:v>-18.329999999999998</c:v>
                </c:pt>
                <c:pt idx="4">
                  <c:v>-18.48</c:v>
                </c:pt>
                <c:pt idx="5">
                  <c:v>-18.48</c:v>
                </c:pt>
                <c:pt idx="6">
                  <c:v>-18.64</c:v>
                </c:pt>
                <c:pt idx="7">
                  <c:v>-18.66</c:v>
                </c:pt>
                <c:pt idx="8">
                  <c:v>-18.690000000000001</c:v>
                </c:pt>
                <c:pt idx="9">
                  <c:v>-18.739999999999998</c:v>
                </c:pt>
                <c:pt idx="10">
                  <c:v>-18.84</c:v>
                </c:pt>
                <c:pt idx="11">
                  <c:v>-18.86</c:v>
                </c:pt>
                <c:pt idx="12">
                  <c:v>-18.86</c:v>
                </c:pt>
                <c:pt idx="13">
                  <c:v>-18.899999999999999</c:v>
                </c:pt>
                <c:pt idx="14">
                  <c:v>-18.940000000000001</c:v>
                </c:pt>
                <c:pt idx="15">
                  <c:v>-19.05</c:v>
                </c:pt>
                <c:pt idx="16">
                  <c:v>-19.13</c:v>
                </c:pt>
                <c:pt idx="17">
                  <c:v>-19.309999999999999</c:v>
                </c:pt>
                <c:pt idx="18">
                  <c:v>-19.440000000000001</c:v>
                </c:pt>
                <c:pt idx="19">
                  <c:v>-19.57</c:v>
                </c:pt>
                <c:pt idx="20">
                  <c:v>-19.600000000000001</c:v>
                </c:pt>
                <c:pt idx="21">
                  <c:v>-19.63</c:v>
                </c:pt>
                <c:pt idx="22">
                  <c:v>-19.68</c:v>
                </c:pt>
                <c:pt idx="23">
                  <c:v>-19.71</c:v>
                </c:pt>
                <c:pt idx="24">
                  <c:v>-19.71</c:v>
                </c:pt>
                <c:pt idx="25">
                  <c:v>-19.78</c:v>
                </c:pt>
                <c:pt idx="26">
                  <c:v>-19.87</c:v>
                </c:pt>
                <c:pt idx="27">
                  <c:v>-19.87</c:v>
                </c:pt>
                <c:pt idx="28">
                  <c:v>-19.899999999999999</c:v>
                </c:pt>
                <c:pt idx="29">
                  <c:v>-20.059999999999999</c:v>
                </c:pt>
                <c:pt idx="30">
                  <c:v>-20.27</c:v>
                </c:pt>
                <c:pt idx="31">
                  <c:v>-20.3</c:v>
                </c:pt>
                <c:pt idx="32">
                  <c:v>-20.350000000000001</c:v>
                </c:pt>
                <c:pt idx="33">
                  <c:v>-20.37</c:v>
                </c:pt>
                <c:pt idx="34">
                  <c:v>-20.52</c:v>
                </c:pt>
                <c:pt idx="35">
                  <c:v>-20.66</c:v>
                </c:pt>
                <c:pt idx="36">
                  <c:v>-20.74</c:v>
                </c:pt>
                <c:pt idx="37">
                  <c:v>-20.74</c:v>
                </c:pt>
                <c:pt idx="38">
                  <c:v>-20.82</c:v>
                </c:pt>
                <c:pt idx="39">
                  <c:v>-20.92</c:v>
                </c:pt>
                <c:pt idx="40">
                  <c:v>-20.97</c:v>
                </c:pt>
                <c:pt idx="41">
                  <c:v>-20.98</c:v>
                </c:pt>
                <c:pt idx="42">
                  <c:v>-21.01</c:v>
                </c:pt>
                <c:pt idx="43">
                  <c:v>-21.1</c:v>
                </c:pt>
                <c:pt idx="44">
                  <c:v>-21.15</c:v>
                </c:pt>
                <c:pt idx="45">
                  <c:v>-21.17</c:v>
                </c:pt>
                <c:pt idx="46">
                  <c:v>-21.24</c:v>
                </c:pt>
                <c:pt idx="47">
                  <c:v>-21.32</c:v>
                </c:pt>
                <c:pt idx="48">
                  <c:v>-21.42</c:v>
                </c:pt>
                <c:pt idx="49">
                  <c:v>-21.42</c:v>
                </c:pt>
                <c:pt idx="50">
                  <c:v>-21.46</c:v>
                </c:pt>
                <c:pt idx="51">
                  <c:v>-21.49</c:v>
                </c:pt>
                <c:pt idx="52">
                  <c:v>-21.49</c:v>
                </c:pt>
                <c:pt idx="53">
                  <c:v>-21.49</c:v>
                </c:pt>
                <c:pt idx="54">
                  <c:v>-21.55</c:v>
                </c:pt>
                <c:pt idx="55">
                  <c:v>-21.7</c:v>
                </c:pt>
                <c:pt idx="56">
                  <c:v>-21.73</c:v>
                </c:pt>
                <c:pt idx="57">
                  <c:v>-21.73</c:v>
                </c:pt>
                <c:pt idx="58">
                  <c:v>-21.79</c:v>
                </c:pt>
                <c:pt idx="59">
                  <c:v>-21.83</c:v>
                </c:pt>
                <c:pt idx="60">
                  <c:v>-21.87</c:v>
                </c:pt>
                <c:pt idx="61">
                  <c:v>-21.87</c:v>
                </c:pt>
                <c:pt idx="62">
                  <c:v>-21.97</c:v>
                </c:pt>
                <c:pt idx="63">
                  <c:v>-21.97</c:v>
                </c:pt>
                <c:pt idx="64">
                  <c:v>-21.97</c:v>
                </c:pt>
                <c:pt idx="65">
                  <c:v>-21.97</c:v>
                </c:pt>
                <c:pt idx="66">
                  <c:v>-22.16</c:v>
                </c:pt>
                <c:pt idx="67">
                  <c:v>-22.22</c:v>
                </c:pt>
                <c:pt idx="68">
                  <c:v>-22.33</c:v>
                </c:pt>
                <c:pt idx="69">
                  <c:v>-22.37</c:v>
                </c:pt>
                <c:pt idx="70">
                  <c:v>-22.37</c:v>
                </c:pt>
                <c:pt idx="71">
                  <c:v>-22.55</c:v>
                </c:pt>
                <c:pt idx="72">
                  <c:v>-22.66</c:v>
                </c:pt>
                <c:pt idx="73">
                  <c:v>-22.76</c:v>
                </c:pt>
                <c:pt idx="74">
                  <c:v>-22.76</c:v>
                </c:pt>
                <c:pt idx="75">
                  <c:v>-22.92</c:v>
                </c:pt>
                <c:pt idx="76">
                  <c:v>-22.98</c:v>
                </c:pt>
                <c:pt idx="77">
                  <c:v>-23.13</c:v>
                </c:pt>
                <c:pt idx="78">
                  <c:v>-23.21</c:v>
                </c:pt>
                <c:pt idx="79">
                  <c:v>-23.25</c:v>
                </c:pt>
                <c:pt idx="80">
                  <c:v>-23.27</c:v>
                </c:pt>
                <c:pt idx="81">
                  <c:v>-23.33</c:v>
                </c:pt>
                <c:pt idx="82">
                  <c:v>-23.4</c:v>
                </c:pt>
                <c:pt idx="83">
                  <c:v>-23.44</c:v>
                </c:pt>
                <c:pt idx="84">
                  <c:v>-23.61</c:v>
                </c:pt>
                <c:pt idx="85">
                  <c:v>-23.63</c:v>
                </c:pt>
                <c:pt idx="86">
                  <c:v>-23.65</c:v>
                </c:pt>
                <c:pt idx="87">
                  <c:v>-23.65</c:v>
                </c:pt>
                <c:pt idx="88">
                  <c:v>-23.67</c:v>
                </c:pt>
                <c:pt idx="89">
                  <c:v>-23.95</c:v>
                </c:pt>
                <c:pt idx="90">
                  <c:v>-24.02</c:v>
                </c:pt>
                <c:pt idx="91">
                  <c:v>-24.16</c:v>
                </c:pt>
                <c:pt idx="92">
                  <c:v>-24.23</c:v>
                </c:pt>
                <c:pt idx="93">
                  <c:v>-24.42</c:v>
                </c:pt>
                <c:pt idx="94">
                  <c:v>-24.56</c:v>
                </c:pt>
                <c:pt idx="95">
                  <c:v>-24.74</c:v>
                </c:pt>
                <c:pt idx="96">
                  <c:v>-25.02</c:v>
                </c:pt>
                <c:pt idx="97">
                  <c:v>-25.17</c:v>
                </c:pt>
                <c:pt idx="98">
                  <c:v>-25.19</c:v>
                </c:pt>
                <c:pt idx="99">
                  <c:v>-25.42</c:v>
                </c:pt>
                <c:pt idx="100">
                  <c:v>-25.61</c:v>
                </c:pt>
              </c:numCache>
            </c:numRef>
          </c:xVal>
          <c:yVal>
            <c:numRef>
              <c:f>b921_6!$B$9:$B$205</c:f>
              <c:numCache>
                <c:formatCode>General</c:formatCode>
                <c:ptCount val="197"/>
                <c:pt idx="0">
                  <c:v>1.9607843137254902E-2</c:v>
                </c:pt>
                <c:pt idx="1">
                  <c:v>2.9411764705882353E-2</c:v>
                </c:pt>
                <c:pt idx="2">
                  <c:v>3.9215686274509803E-2</c:v>
                </c:pt>
                <c:pt idx="3">
                  <c:v>4.9019607843137254E-2</c:v>
                </c:pt>
                <c:pt idx="4">
                  <c:v>5.8823529411764705E-2</c:v>
                </c:pt>
                <c:pt idx="5">
                  <c:v>6.8627450980392163E-2</c:v>
                </c:pt>
                <c:pt idx="6">
                  <c:v>7.8431372549019607E-2</c:v>
                </c:pt>
                <c:pt idx="7">
                  <c:v>8.8235294117647065E-2</c:v>
                </c:pt>
                <c:pt idx="8">
                  <c:v>9.8039215686274508E-2</c:v>
                </c:pt>
                <c:pt idx="9">
                  <c:v>0.10784313725490197</c:v>
                </c:pt>
                <c:pt idx="10">
                  <c:v>0.11764705882352941</c:v>
                </c:pt>
                <c:pt idx="11">
                  <c:v>0.12745098039215685</c:v>
                </c:pt>
                <c:pt idx="12">
                  <c:v>0.13725490196078433</c:v>
                </c:pt>
                <c:pt idx="13">
                  <c:v>0.14705882352941177</c:v>
                </c:pt>
                <c:pt idx="14">
                  <c:v>0.15686274509803921</c:v>
                </c:pt>
                <c:pt idx="15">
                  <c:v>0.16666666666666666</c:v>
                </c:pt>
                <c:pt idx="16">
                  <c:v>0.17647058823529413</c:v>
                </c:pt>
                <c:pt idx="17">
                  <c:v>0.18627450980392157</c:v>
                </c:pt>
                <c:pt idx="18">
                  <c:v>0.19607843137254902</c:v>
                </c:pt>
                <c:pt idx="19">
                  <c:v>0.20588235294117646</c:v>
                </c:pt>
                <c:pt idx="20">
                  <c:v>0.21568627450980393</c:v>
                </c:pt>
                <c:pt idx="21">
                  <c:v>0.22549019607843138</c:v>
                </c:pt>
                <c:pt idx="22">
                  <c:v>0.23529411764705882</c:v>
                </c:pt>
                <c:pt idx="23">
                  <c:v>0.24509803921568626</c:v>
                </c:pt>
                <c:pt idx="24">
                  <c:v>0.25490196078431371</c:v>
                </c:pt>
                <c:pt idx="25">
                  <c:v>0.26470588235294118</c:v>
                </c:pt>
                <c:pt idx="26">
                  <c:v>0.27450980392156865</c:v>
                </c:pt>
                <c:pt idx="27">
                  <c:v>0.28431372549019607</c:v>
                </c:pt>
                <c:pt idx="28">
                  <c:v>0.29411764705882354</c:v>
                </c:pt>
                <c:pt idx="29">
                  <c:v>0.30392156862745096</c:v>
                </c:pt>
                <c:pt idx="30">
                  <c:v>0.31372549019607843</c:v>
                </c:pt>
                <c:pt idx="31">
                  <c:v>0.3235294117647059</c:v>
                </c:pt>
                <c:pt idx="32">
                  <c:v>0.33333333333333331</c:v>
                </c:pt>
                <c:pt idx="33">
                  <c:v>0.34313725490196079</c:v>
                </c:pt>
                <c:pt idx="34">
                  <c:v>0.35294117647058826</c:v>
                </c:pt>
                <c:pt idx="35">
                  <c:v>0.36274509803921567</c:v>
                </c:pt>
                <c:pt idx="36">
                  <c:v>0.37254901960784315</c:v>
                </c:pt>
                <c:pt idx="37">
                  <c:v>0.38235294117647056</c:v>
                </c:pt>
                <c:pt idx="38">
                  <c:v>0.39215686274509803</c:v>
                </c:pt>
                <c:pt idx="39">
                  <c:v>0.40196078431372551</c:v>
                </c:pt>
                <c:pt idx="40">
                  <c:v>0.41176470588235292</c:v>
                </c:pt>
                <c:pt idx="41">
                  <c:v>0.42156862745098039</c:v>
                </c:pt>
                <c:pt idx="42">
                  <c:v>0.43137254901960786</c:v>
                </c:pt>
                <c:pt idx="43">
                  <c:v>0.44117647058823528</c:v>
                </c:pt>
                <c:pt idx="44">
                  <c:v>0.45098039215686275</c:v>
                </c:pt>
                <c:pt idx="45">
                  <c:v>0.46078431372549017</c:v>
                </c:pt>
                <c:pt idx="46">
                  <c:v>0.47058823529411764</c:v>
                </c:pt>
                <c:pt idx="47">
                  <c:v>0.48039215686274511</c:v>
                </c:pt>
                <c:pt idx="48">
                  <c:v>0.49019607843137253</c:v>
                </c:pt>
                <c:pt idx="49">
                  <c:v>0.5</c:v>
                </c:pt>
                <c:pt idx="50">
                  <c:v>0.50980392156862742</c:v>
                </c:pt>
                <c:pt idx="51">
                  <c:v>0.51960784313725494</c:v>
                </c:pt>
                <c:pt idx="52">
                  <c:v>0.52941176470588236</c:v>
                </c:pt>
                <c:pt idx="53">
                  <c:v>0.53921568627450978</c:v>
                </c:pt>
                <c:pt idx="54">
                  <c:v>0.5490196078431373</c:v>
                </c:pt>
                <c:pt idx="55">
                  <c:v>0.55882352941176472</c:v>
                </c:pt>
                <c:pt idx="56">
                  <c:v>0.56862745098039214</c:v>
                </c:pt>
                <c:pt idx="57">
                  <c:v>0.57843137254901966</c:v>
                </c:pt>
                <c:pt idx="58">
                  <c:v>0.58823529411764708</c:v>
                </c:pt>
                <c:pt idx="59">
                  <c:v>0.59803921568627449</c:v>
                </c:pt>
                <c:pt idx="60">
                  <c:v>0.60784313725490191</c:v>
                </c:pt>
                <c:pt idx="61">
                  <c:v>0.61764705882352944</c:v>
                </c:pt>
                <c:pt idx="62">
                  <c:v>0.62745098039215685</c:v>
                </c:pt>
                <c:pt idx="63">
                  <c:v>0.63725490196078427</c:v>
                </c:pt>
                <c:pt idx="64">
                  <c:v>0.6470588235294118</c:v>
                </c:pt>
                <c:pt idx="65">
                  <c:v>0.65686274509803921</c:v>
                </c:pt>
                <c:pt idx="66">
                  <c:v>0.66666666666666663</c:v>
                </c:pt>
                <c:pt idx="67">
                  <c:v>0.67647058823529416</c:v>
                </c:pt>
                <c:pt idx="68">
                  <c:v>0.68627450980392157</c:v>
                </c:pt>
                <c:pt idx="69">
                  <c:v>0.69607843137254899</c:v>
                </c:pt>
                <c:pt idx="70">
                  <c:v>0.70588235294117652</c:v>
                </c:pt>
                <c:pt idx="71">
                  <c:v>0.71568627450980393</c:v>
                </c:pt>
                <c:pt idx="72">
                  <c:v>0.72549019607843135</c:v>
                </c:pt>
                <c:pt idx="73">
                  <c:v>0.73529411764705888</c:v>
                </c:pt>
                <c:pt idx="74">
                  <c:v>0.74509803921568629</c:v>
                </c:pt>
                <c:pt idx="75">
                  <c:v>0.75490196078431371</c:v>
                </c:pt>
                <c:pt idx="76">
                  <c:v>0.76470588235294112</c:v>
                </c:pt>
                <c:pt idx="77">
                  <c:v>0.77450980392156865</c:v>
                </c:pt>
                <c:pt idx="78">
                  <c:v>0.78431372549019607</c:v>
                </c:pt>
                <c:pt idx="79">
                  <c:v>0.79411764705882348</c:v>
                </c:pt>
                <c:pt idx="80">
                  <c:v>0.80392156862745101</c:v>
                </c:pt>
                <c:pt idx="81">
                  <c:v>0.81372549019607843</c:v>
                </c:pt>
                <c:pt idx="82">
                  <c:v>0.82352941176470584</c:v>
                </c:pt>
                <c:pt idx="83">
                  <c:v>0.83333333333333337</c:v>
                </c:pt>
                <c:pt idx="84">
                  <c:v>0.84313725490196079</c:v>
                </c:pt>
                <c:pt idx="85">
                  <c:v>0.8529411764705882</c:v>
                </c:pt>
                <c:pt idx="86">
                  <c:v>0.86274509803921573</c:v>
                </c:pt>
                <c:pt idx="87">
                  <c:v>0.87254901960784315</c:v>
                </c:pt>
                <c:pt idx="88">
                  <c:v>0.88235294117647056</c:v>
                </c:pt>
                <c:pt idx="89">
                  <c:v>0.89215686274509809</c:v>
                </c:pt>
                <c:pt idx="90">
                  <c:v>0.90196078431372551</c:v>
                </c:pt>
                <c:pt idx="91">
                  <c:v>0.91176470588235292</c:v>
                </c:pt>
                <c:pt idx="92">
                  <c:v>0.92156862745098034</c:v>
                </c:pt>
                <c:pt idx="93">
                  <c:v>0.93137254901960786</c:v>
                </c:pt>
                <c:pt idx="94">
                  <c:v>0.94117647058823528</c:v>
                </c:pt>
                <c:pt idx="95">
                  <c:v>0.9509803921568627</c:v>
                </c:pt>
                <c:pt idx="96">
                  <c:v>0.96078431372549022</c:v>
                </c:pt>
                <c:pt idx="97">
                  <c:v>0.97058823529411764</c:v>
                </c:pt>
                <c:pt idx="98">
                  <c:v>0.98039215686274506</c:v>
                </c:pt>
                <c:pt idx="99">
                  <c:v>0.99019607843137258</c:v>
                </c:pt>
                <c:pt idx="100">
                  <c:v>1</c:v>
                </c:pt>
              </c:numCache>
            </c:numRef>
          </c:yVal>
          <c:smooth val="0"/>
        </c:ser>
        <c:ser>
          <c:idx val="8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b922_2!$A$9:$A$205</c:f>
              <c:numCache>
                <c:formatCode>General</c:formatCode>
                <c:ptCount val="197"/>
                <c:pt idx="0">
                  <c:v>-15.28</c:v>
                </c:pt>
                <c:pt idx="1">
                  <c:v>-15.62</c:v>
                </c:pt>
                <c:pt idx="2">
                  <c:v>-15.9</c:v>
                </c:pt>
                <c:pt idx="3">
                  <c:v>-16.95</c:v>
                </c:pt>
                <c:pt idx="4">
                  <c:v>-17.010000000000002</c:v>
                </c:pt>
                <c:pt idx="5">
                  <c:v>-17.16</c:v>
                </c:pt>
                <c:pt idx="6">
                  <c:v>-17.25</c:v>
                </c:pt>
                <c:pt idx="7">
                  <c:v>-18.55</c:v>
                </c:pt>
                <c:pt idx="8">
                  <c:v>-18.600000000000001</c:v>
                </c:pt>
                <c:pt idx="9">
                  <c:v>-19.09</c:v>
                </c:pt>
                <c:pt idx="10">
                  <c:v>-19.25</c:v>
                </c:pt>
                <c:pt idx="11">
                  <c:v>-19.329999999999998</c:v>
                </c:pt>
                <c:pt idx="12">
                  <c:v>-19.36</c:v>
                </c:pt>
                <c:pt idx="13">
                  <c:v>-19.68</c:v>
                </c:pt>
                <c:pt idx="14">
                  <c:v>-19.760000000000002</c:v>
                </c:pt>
                <c:pt idx="15">
                  <c:v>-19.78</c:v>
                </c:pt>
                <c:pt idx="16">
                  <c:v>-19.88</c:v>
                </c:pt>
                <c:pt idx="17">
                  <c:v>-19.98</c:v>
                </c:pt>
                <c:pt idx="18">
                  <c:v>-19.98</c:v>
                </c:pt>
                <c:pt idx="19">
                  <c:v>-20</c:v>
                </c:pt>
                <c:pt idx="20">
                  <c:v>-20.079999999999998</c:v>
                </c:pt>
                <c:pt idx="21">
                  <c:v>-20.079999999999998</c:v>
                </c:pt>
                <c:pt idx="22">
                  <c:v>-20.079999999999998</c:v>
                </c:pt>
                <c:pt idx="23">
                  <c:v>-20.100000000000001</c:v>
                </c:pt>
                <c:pt idx="24">
                  <c:v>-20.13</c:v>
                </c:pt>
                <c:pt idx="25">
                  <c:v>-20.149999999999999</c:v>
                </c:pt>
                <c:pt idx="26">
                  <c:v>-20.170000000000002</c:v>
                </c:pt>
                <c:pt idx="27">
                  <c:v>-20.170000000000002</c:v>
                </c:pt>
                <c:pt idx="28">
                  <c:v>-20.309999999999999</c:v>
                </c:pt>
                <c:pt idx="29">
                  <c:v>-20.420000000000002</c:v>
                </c:pt>
                <c:pt idx="30">
                  <c:v>-20.45</c:v>
                </c:pt>
                <c:pt idx="31">
                  <c:v>-20.49</c:v>
                </c:pt>
                <c:pt idx="32">
                  <c:v>-20.52</c:v>
                </c:pt>
                <c:pt idx="33">
                  <c:v>-20.52</c:v>
                </c:pt>
                <c:pt idx="34">
                  <c:v>-20.54</c:v>
                </c:pt>
                <c:pt idx="35">
                  <c:v>-20.6</c:v>
                </c:pt>
                <c:pt idx="36">
                  <c:v>-20.73</c:v>
                </c:pt>
                <c:pt idx="37">
                  <c:v>-20.75</c:v>
                </c:pt>
                <c:pt idx="38">
                  <c:v>-20.75</c:v>
                </c:pt>
                <c:pt idx="39">
                  <c:v>-20.79</c:v>
                </c:pt>
                <c:pt idx="40">
                  <c:v>-20.79</c:v>
                </c:pt>
                <c:pt idx="41">
                  <c:v>-20.82</c:v>
                </c:pt>
                <c:pt idx="42">
                  <c:v>-20.84</c:v>
                </c:pt>
                <c:pt idx="43">
                  <c:v>-20.88</c:v>
                </c:pt>
                <c:pt idx="44">
                  <c:v>-20.9</c:v>
                </c:pt>
                <c:pt idx="45">
                  <c:v>-20.9</c:v>
                </c:pt>
                <c:pt idx="46">
                  <c:v>-20.92</c:v>
                </c:pt>
                <c:pt idx="47">
                  <c:v>-20.94</c:v>
                </c:pt>
                <c:pt idx="48">
                  <c:v>-20.95</c:v>
                </c:pt>
                <c:pt idx="49">
                  <c:v>-21.01</c:v>
                </c:pt>
                <c:pt idx="50">
                  <c:v>-21.05</c:v>
                </c:pt>
                <c:pt idx="51">
                  <c:v>-21.08</c:v>
                </c:pt>
                <c:pt idx="52">
                  <c:v>-21.15</c:v>
                </c:pt>
                <c:pt idx="53">
                  <c:v>-21.15</c:v>
                </c:pt>
                <c:pt idx="54">
                  <c:v>-21.22</c:v>
                </c:pt>
                <c:pt idx="55">
                  <c:v>-21.31</c:v>
                </c:pt>
                <c:pt idx="56">
                  <c:v>-21.35</c:v>
                </c:pt>
                <c:pt idx="57">
                  <c:v>-21.35</c:v>
                </c:pt>
                <c:pt idx="58">
                  <c:v>-21.43</c:v>
                </c:pt>
                <c:pt idx="59">
                  <c:v>-21.53</c:v>
                </c:pt>
                <c:pt idx="60">
                  <c:v>-21.6</c:v>
                </c:pt>
                <c:pt idx="61">
                  <c:v>-21.68</c:v>
                </c:pt>
                <c:pt idx="62">
                  <c:v>-21.75</c:v>
                </c:pt>
                <c:pt idx="63">
                  <c:v>-21.91</c:v>
                </c:pt>
                <c:pt idx="64">
                  <c:v>-21.94</c:v>
                </c:pt>
                <c:pt idx="65">
                  <c:v>-22</c:v>
                </c:pt>
                <c:pt idx="66">
                  <c:v>-22.08</c:v>
                </c:pt>
                <c:pt idx="67">
                  <c:v>-22.08</c:v>
                </c:pt>
                <c:pt idx="68">
                  <c:v>-22.14</c:v>
                </c:pt>
                <c:pt idx="69">
                  <c:v>-22.15</c:v>
                </c:pt>
                <c:pt idx="70">
                  <c:v>-22.2</c:v>
                </c:pt>
                <c:pt idx="71">
                  <c:v>-22.2</c:v>
                </c:pt>
                <c:pt idx="72">
                  <c:v>-22.2</c:v>
                </c:pt>
                <c:pt idx="73">
                  <c:v>-22.2</c:v>
                </c:pt>
                <c:pt idx="74">
                  <c:v>-22.26</c:v>
                </c:pt>
                <c:pt idx="75">
                  <c:v>-22.35</c:v>
                </c:pt>
                <c:pt idx="76">
                  <c:v>-22.35</c:v>
                </c:pt>
                <c:pt idx="77">
                  <c:v>-22.42</c:v>
                </c:pt>
                <c:pt idx="78">
                  <c:v>-22.6</c:v>
                </c:pt>
                <c:pt idx="79">
                  <c:v>-22.63</c:v>
                </c:pt>
                <c:pt idx="80">
                  <c:v>-22.71</c:v>
                </c:pt>
                <c:pt idx="81">
                  <c:v>-23.02</c:v>
                </c:pt>
                <c:pt idx="82">
                  <c:v>-23.07</c:v>
                </c:pt>
                <c:pt idx="83">
                  <c:v>-23.09</c:v>
                </c:pt>
                <c:pt idx="84">
                  <c:v>-23.15</c:v>
                </c:pt>
                <c:pt idx="85">
                  <c:v>-23.23</c:v>
                </c:pt>
                <c:pt idx="86">
                  <c:v>-23.26</c:v>
                </c:pt>
                <c:pt idx="87">
                  <c:v>-23.26</c:v>
                </c:pt>
                <c:pt idx="88">
                  <c:v>-23.34</c:v>
                </c:pt>
                <c:pt idx="89">
                  <c:v>-23.51</c:v>
                </c:pt>
                <c:pt idx="90">
                  <c:v>-23.8</c:v>
                </c:pt>
                <c:pt idx="91">
                  <c:v>-23.87</c:v>
                </c:pt>
                <c:pt idx="92">
                  <c:v>-23.94</c:v>
                </c:pt>
                <c:pt idx="93">
                  <c:v>-24.03</c:v>
                </c:pt>
                <c:pt idx="94">
                  <c:v>-24.39</c:v>
                </c:pt>
                <c:pt idx="95">
                  <c:v>-24.46</c:v>
                </c:pt>
                <c:pt idx="96">
                  <c:v>-24.5</c:v>
                </c:pt>
                <c:pt idx="97">
                  <c:v>-24.68</c:v>
                </c:pt>
                <c:pt idx="98">
                  <c:v>-24.7</c:v>
                </c:pt>
                <c:pt idx="99">
                  <c:v>-24.91</c:v>
                </c:pt>
                <c:pt idx="100">
                  <c:v>-25.24</c:v>
                </c:pt>
                <c:pt idx="101">
                  <c:v>-25.42</c:v>
                </c:pt>
                <c:pt idx="102">
                  <c:v>-25.58</c:v>
                </c:pt>
                <c:pt idx="103">
                  <c:v>-25.94</c:v>
                </c:pt>
                <c:pt idx="104">
                  <c:v>-26.65</c:v>
                </c:pt>
                <c:pt idx="105">
                  <c:v>-26.67</c:v>
                </c:pt>
                <c:pt idx="106">
                  <c:v>-26.67</c:v>
                </c:pt>
              </c:numCache>
            </c:numRef>
          </c:xVal>
          <c:yVal>
            <c:numRef>
              <c:f>b922_2!$B$9:$B$205</c:f>
              <c:numCache>
                <c:formatCode>General</c:formatCode>
                <c:ptCount val="197"/>
                <c:pt idx="0">
                  <c:v>1.8518518518518517E-2</c:v>
                </c:pt>
                <c:pt idx="1">
                  <c:v>2.7777777777777776E-2</c:v>
                </c:pt>
                <c:pt idx="2">
                  <c:v>3.7037037037037035E-2</c:v>
                </c:pt>
                <c:pt idx="3">
                  <c:v>4.6296296296296294E-2</c:v>
                </c:pt>
                <c:pt idx="4">
                  <c:v>5.5555555555555552E-2</c:v>
                </c:pt>
                <c:pt idx="5">
                  <c:v>6.4814814814814811E-2</c:v>
                </c:pt>
                <c:pt idx="6">
                  <c:v>7.407407407407407E-2</c:v>
                </c:pt>
                <c:pt idx="7">
                  <c:v>8.3333333333333329E-2</c:v>
                </c:pt>
                <c:pt idx="8">
                  <c:v>9.2592592592592587E-2</c:v>
                </c:pt>
                <c:pt idx="9">
                  <c:v>0.10185185185185185</c:v>
                </c:pt>
                <c:pt idx="10">
                  <c:v>0.1111111111111111</c:v>
                </c:pt>
                <c:pt idx="11">
                  <c:v>0.12037037037037036</c:v>
                </c:pt>
                <c:pt idx="12">
                  <c:v>0.12962962962962962</c:v>
                </c:pt>
                <c:pt idx="13">
                  <c:v>0.1388888888888889</c:v>
                </c:pt>
                <c:pt idx="14">
                  <c:v>0.14814814814814814</c:v>
                </c:pt>
                <c:pt idx="15">
                  <c:v>0.15740740740740741</c:v>
                </c:pt>
                <c:pt idx="16">
                  <c:v>0.16666666666666666</c:v>
                </c:pt>
                <c:pt idx="17">
                  <c:v>0.17592592592592593</c:v>
                </c:pt>
                <c:pt idx="18">
                  <c:v>0.18518518518518517</c:v>
                </c:pt>
                <c:pt idx="19">
                  <c:v>0.19444444444444445</c:v>
                </c:pt>
                <c:pt idx="20">
                  <c:v>0.20370370370370369</c:v>
                </c:pt>
                <c:pt idx="21">
                  <c:v>0.21296296296296297</c:v>
                </c:pt>
                <c:pt idx="22">
                  <c:v>0.22222222222222221</c:v>
                </c:pt>
                <c:pt idx="23">
                  <c:v>0.23148148148148148</c:v>
                </c:pt>
                <c:pt idx="24">
                  <c:v>0.24074074074074073</c:v>
                </c:pt>
                <c:pt idx="25">
                  <c:v>0.25</c:v>
                </c:pt>
                <c:pt idx="26">
                  <c:v>0.25925925925925924</c:v>
                </c:pt>
                <c:pt idx="27">
                  <c:v>0.26851851851851855</c:v>
                </c:pt>
                <c:pt idx="28">
                  <c:v>0.27777777777777779</c:v>
                </c:pt>
                <c:pt idx="29">
                  <c:v>0.28703703703703703</c:v>
                </c:pt>
                <c:pt idx="30">
                  <c:v>0.29629629629629628</c:v>
                </c:pt>
                <c:pt idx="31">
                  <c:v>0.30555555555555558</c:v>
                </c:pt>
                <c:pt idx="32">
                  <c:v>0.31481481481481483</c:v>
                </c:pt>
                <c:pt idx="33">
                  <c:v>0.32407407407407407</c:v>
                </c:pt>
                <c:pt idx="34">
                  <c:v>0.33333333333333331</c:v>
                </c:pt>
                <c:pt idx="35">
                  <c:v>0.34259259259259262</c:v>
                </c:pt>
                <c:pt idx="36">
                  <c:v>0.35185185185185186</c:v>
                </c:pt>
                <c:pt idx="37">
                  <c:v>0.3611111111111111</c:v>
                </c:pt>
                <c:pt idx="38">
                  <c:v>0.37037037037037035</c:v>
                </c:pt>
                <c:pt idx="39">
                  <c:v>0.37962962962962965</c:v>
                </c:pt>
                <c:pt idx="40">
                  <c:v>0.3888888888888889</c:v>
                </c:pt>
                <c:pt idx="41">
                  <c:v>0.39814814814814814</c:v>
                </c:pt>
                <c:pt idx="42">
                  <c:v>0.40740740740740738</c:v>
                </c:pt>
                <c:pt idx="43">
                  <c:v>0.41666666666666669</c:v>
                </c:pt>
                <c:pt idx="44">
                  <c:v>0.42592592592592593</c:v>
                </c:pt>
                <c:pt idx="45">
                  <c:v>0.43518518518518517</c:v>
                </c:pt>
                <c:pt idx="46">
                  <c:v>0.44444444444444442</c:v>
                </c:pt>
                <c:pt idx="47">
                  <c:v>0.45370370370370372</c:v>
                </c:pt>
                <c:pt idx="48">
                  <c:v>0.46296296296296297</c:v>
                </c:pt>
                <c:pt idx="49">
                  <c:v>0.47222222222222221</c:v>
                </c:pt>
                <c:pt idx="50">
                  <c:v>0.48148148148148145</c:v>
                </c:pt>
                <c:pt idx="51">
                  <c:v>0.49074074074074076</c:v>
                </c:pt>
                <c:pt idx="52">
                  <c:v>0.5</c:v>
                </c:pt>
                <c:pt idx="53">
                  <c:v>0.5092592592592593</c:v>
                </c:pt>
                <c:pt idx="54">
                  <c:v>0.51851851851851849</c:v>
                </c:pt>
                <c:pt idx="55">
                  <c:v>0.52777777777777779</c:v>
                </c:pt>
                <c:pt idx="56">
                  <c:v>0.53703703703703709</c:v>
                </c:pt>
                <c:pt idx="57">
                  <c:v>0.54629629629629628</c:v>
                </c:pt>
                <c:pt idx="58">
                  <c:v>0.55555555555555558</c:v>
                </c:pt>
                <c:pt idx="59">
                  <c:v>0.56481481481481477</c:v>
                </c:pt>
                <c:pt idx="60">
                  <c:v>0.57407407407407407</c:v>
                </c:pt>
                <c:pt idx="61">
                  <c:v>0.58333333333333337</c:v>
                </c:pt>
                <c:pt idx="62">
                  <c:v>0.59259259259259256</c:v>
                </c:pt>
                <c:pt idx="63">
                  <c:v>0.60185185185185186</c:v>
                </c:pt>
                <c:pt idx="64">
                  <c:v>0.61111111111111116</c:v>
                </c:pt>
                <c:pt idx="65">
                  <c:v>0.62037037037037035</c:v>
                </c:pt>
                <c:pt idx="66">
                  <c:v>0.62962962962962965</c:v>
                </c:pt>
                <c:pt idx="67">
                  <c:v>0.63888888888888884</c:v>
                </c:pt>
                <c:pt idx="68">
                  <c:v>0.64814814814814814</c:v>
                </c:pt>
                <c:pt idx="69">
                  <c:v>0.65740740740740744</c:v>
                </c:pt>
                <c:pt idx="70">
                  <c:v>0.66666666666666663</c:v>
                </c:pt>
                <c:pt idx="71">
                  <c:v>0.67592592592592593</c:v>
                </c:pt>
                <c:pt idx="72">
                  <c:v>0.68518518518518523</c:v>
                </c:pt>
                <c:pt idx="73">
                  <c:v>0.69444444444444442</c:v>
                </c:pt>
                <c:pt idx="74">
                  <c:v>0.70370370370370372</c:v>
                </c:pt>
                <c:pt idx="75">
                  <c:v>0.71296296296296291</c:v>
                </c:pt>
                <c:pt idx="76">
                  <c:v>0.72222222222222221</c:v>
                </c:pt>
                <c:pt idx="77">
                  <c:v>0.73148148148148151</c:v>
                </c:pt>
                <c:pt idx="78">
                  <c:v>0.7407407407407407</c:v>
                </c:pt>
                <c:pt idx="79">
                  <c:v>0.75</c:v>
                </c:pt>
                <c:pt idx="80">
                  <c:v>0.7592592592592593</c:v>
                </c:pt>
                <c:pt idx="81">
                  <c:v>0.76851851851851849</c:v>
                </c:pt>
                <c:pt idx="82">
                  <c:v>0.77777777777777779</c:v>
                </c:pt>
                <c:pt idx="83">
                  <c:v>0.78703703703703709</c:v>
                </c:pt>
                <c:pt idx="84">
                  <c:v>0.79629629629629628</c:v>
                </c:pt>
                <c:pt idx="85">
                  <c:v>0.80555555555555558</c:v>
                </c:pt>
                <c:pt idx="86">
                  <c:v>0.81481481481481477</c:v>
                </c:pt>
                <c:pt idx="87">
                  <c:v>0.82407407407407407</c:v>
                </c:pt>
                <c:pt idx="88">
                  <c:v>0.83333333333333337</c:v>
                </c:pt>
                <c:pt idx="89">
                  <c:v>0.84259259259259256</c:v>
                </c:pt>
                <c:pt idx="90">
                  <c:v>0.85185185185185186</c:v>
                </c:pt>
                <c:pt idx="91">
                  <c:v>0.86111111111111116</c:v>
                </c:pt>
                <c:pt idx="92">
                  <c:v>0.87037037037037035</c:v>
                </c:pt>
                <c:pt idx="93">
                  <c:v>0.87962962962962965</c:v>
                </c:pt>
                <c:pt idx="94">
                  <c:v>0.88888888888888884</c:v>
                </c:pt>
                <c:pt idx="95">
                  <c:v>0.89814814814814814</c:v>
                </c:pt>
                <c:pt idx="96">
                  <c:v>0.90740740740740744</c:v>
                </c:pt>
                <c:pt idx="97">
                  <c:v>0.91666666666666663</c:v>
                </c:pt>
                <c:pt idx="98">
                  <c:v>0.92592592592592593</c:v>
                </c:pt>
                <c:pt idx="99">
                  <c:v>0.93518518518518523</c:v>
                </c:pt>
                <c:pt idx="100">
                  <c:v>0.94444444444444442</c:v>
                </c:pt>
                <c:pt idx="101">
                  <c:v>0.95370370370370372</c:v>
                </c:pt>
                <c:pt idx="102">
                  <c:v>0.96296296296296291</c:v>
                </c:pt>
                <c:pt idx="103">
                  <c:v>0.97222222222222221</c:v>
                </c:pt>
                <c:pt idx="104">
                  <c:v>0.98148148148148151</c:v>
                </c:pt>
                <c:pt idx="105">
                  <c:v>0.9907407407407407</c:v>
                </c:pt>
                <c:pt idx="106">
                  <c:v>1</c:v>
                </c:pt>
              </c:numCache>
            </c:numRef>
          </c:yVal>
          <c:smooth val="0"/>
        </c:ser>
        <c:ser>
          <c:idx val="9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b922_4!$A$9:$A$205</c:f>
              <c:numCache>
                <c:formatCode>General</c:formatCode>
                <c:ptCount val="197"/>
                <c:pt idx="0">
                  <c:v>-18.18</c:v>
                </c:pt>
                <c:pt idx="1">
                  <c:v>-18.75</c:v>
                </c:pt>
                <c:pt idx="2">
                  <c:v>-19.010000000000002</c:v>
                </c:pt>
                <c:pt idx="3">
                  <c:v>-19.12</c:v>
                </c:pt>
                <c:pt idx="4">
                  <c:v>-19.16</c:v>
                </c:pt>
                <c:pt idx="5">
                  <c:v>-19.399999999999999</c:v>
                </c:pt>
                <c:pt idx="6">
                  <c:v>-19.850000000000001</c:v>
                </c:pt>
                <c:pt idx="7">
                  <c:v>-20.329999999999998</c:v>
                </c:pt>
                <c:pt idx="8">
                  <c:v>-20.52</c:v>
                </c:pt>
                <c:pt idx="9">
                  <c:v>-20.54</c:v>
                </c:pt>
                <c:pt idx="10">
                  <c:v>-21.25</c:v>
                </c:pt>
                <c:pt idx="11">
                  <c:v>-21.28</c:v>
                </c:pt>
                <c:pt idx="12">
                  <c:v>-21.3</c:v>
                </c:pt>
                <c:pt idx="13">
                  <c:v>-21.33</c:v>
                </c:pt>
                <c:pt idx="14">
                  <c:v>-21.46</c:v>
                </c:pt>
                <c:pt idx="15">
                  <c:v>-21.46</c:v>
                </c:pt>
                <c:pt idx="16">
                  <c:v>-21.55</c:v>
                </c:pt>
                <c:pt idx="17">
                  <c:v>-21.62</c:v>
                </c:pt>
                <c:pt idx="18">
                  <c:v>-21.74</c:v>
                </c:pt>
                <c:pt idx="19">
                  <c:v>-21.87</c:v>
                </c:pt>
                <c:pt idx="20">
                  <c:v>-22.08</c:v>
                </c:pt>
                <c:pt idx="21">
                  <c:v>-22.18</c:v>
                </c:pt>
                <c:pt idx="22">
                  <c:v>-22.42</c:v>
                </c:pt>
                <c:pt idx="23">
                  <c:v>-22.49</c:v>
                </c:pt>
                <c:pt idx="24">
                  <c:v>-22.5</c:v>
                </c:pt>
                <c:pt idx="25">
                  <c:v>-22.61</c:v>
                </c:pt>
                <c:pt idx="26">
                  <c:v>-22.75</c:v>
                </c:pt>
                <c:pt idx="27">
                  <c:v>-22.8</c:v>
                </c:pt>
                <c:pt idx="28">
                  <c:v>-22.85</c:v>
                </c:pt>
                <c:pt idx="29">
                  <c:v>-22.91</c:v>
                </c:pt>
                <c:pt idx="30">
                  <c:v>-22.91</c:v>
                </c:pt>
                <c:pt idx="31">
                  <c:v>-23.01</c:v>
                </c:pt>
                <c:pt idx="32">
                  <c:v>-23.01</c:v>
                </c:pt>
                <c:pt idx="33">
                  <c:v>-23.05</c:v>
                </c:pt>
                <c:pt idx="34">
                  <c:v>-23.12</c:v>
                </c:pt>
                <c:pt idx="35">
                  <c:v>-23.15</c:v>
                </c:pt>
                <c:pt idx="36">
                  <c:v>-23.31</c:v>
                </c:pt>
                <c:pt idx="37">
                  <c:v>-23.59</c:v>
                </c:pt>
                <c:pt idx="38">
                  <c:v>-23.67</c:v>
                </c:pt>
                <c:pt idx="39">
                  <c:v>-23.71</c:v>
                </c:pt>
                <c:pt idx="40">
                  <c:v>-23.76</c:v>
                </c:pt>
                <c:pt idx="41">
                  <c:v>-23.76</c:v>
                </c:pt>
                <c:pt idx="42">
                  <c:v>-23.94</c:v>
                </c:pt>
                <c:pt idx="43">
                  <c:v>-24.21</c:v>
                </c:pt>
                <c:pt idx="44">
                  <c:v>-24.21</c:v>
                </c:pt>
                <c:pt idx="45">
                  <c:v>-24.26</c:v>
                </c:pt>
                <c:pt idx="46">
                  <c:v>-24.28</c:v>
                </c:pt>
                <c:pt idx="47">
                  <c:v>-24.3</c:v>
                </c:pt>
                <c:pt idx="48">
                  <c:v>-24.3</c:v>
                </c:pt>
                <c:pt idx="49">
                  <c:v>-24.36</c:v>
                </c:pt>
                <c:pt idx="50">
                  <c:v>-24.46</c:v>
                </c:pt>
                <c:pt idx="51">
                  <c:v>-24.46</c:v>
                </c:pt>
                <c:pt idx="52">
                  <c:v>-24.48</c:v>
                </c:pt>
                <c:pt idx="53">
                  <c:v>-24.7</c:v>
                </c:pt>
                <c:pt idx="54">
                  <c:v>-24.7</c:v>
                </c:pt>
                <c:pt idx="55">
                  <c:v>-24.78</c:v>
                </c:pt>
                <c:pt idx="56">
                  <c:v>-24.86</c:v>
                </c:pt>
                <c:pt idx="57">
                  <c:v>-24.91</c:v>
                </c:pt>
                <c:pt idx="58">
                  <c:v>-24.95</c:v>
                </c:pt>
                <c:pt idx="59">
                  <c:v>-24.99</c:v>
                </c:pt>
                <c:pt idx="60">
                  <c:v>-25.24</c:v>
                </c:pt>
                <c:pt idx="61">
                  <c:v>-25.24</c:v>
                </c:pt>
                <c:pt idx="62">
                  <c:v>-25.32</c:v>
                </c:pt>
                <c:pt idx="63">
                  <c:v>-25.44</c:v>
                </c:pt>
                <c:pt idx="64">
                  <c:v>-25.71</c:v>
                </c:pt>
                <c:pt idx="65">
                  <c:v>-25.74</c:v>
                </c:pt>
                <c:pt idx="66">
                  <c:v>-25.87</c:v>
                </c:pt>
                <c:pt idx="67">
                  <c:v>-25.99</c:v>
                </c:pt>
                <c:pt idx="68">
                  <c:v>-26.13</c:v>
                </c:pt>
                <c:pt idx="69">
                  <c:v>-26.25</c:v>
                </c:pt>
                <c:pt idx="70">
                  <c:v>-26.27</c:v>
                </c:pt>
                <c:pt idx="71">
                  <c:v>-26.36</c:v>
                </c:pt>
                <c:pt idx="72">
                  <c:v>-26.36</c:v>
                </c:pt>
                <c:pt idx="73">
                  <c:v>-26.59</c:v>
                </c:pt>
                <c:pt idx="74">
                  <c:v>-26.69</c:v>
                </c:pt>
                <c:pt idx="75">
                  <c:v>-26.69</c:v>
                </c:pt>
                <c:pt idx="76">
                  <c:v>-26.71</c:v>
                </c:pt>
                <c:pt idx="77">
                  <c:v>-26.79</c:v>
                </c:pt>
                <c:pt idx="78">
                  <c:v>-26.86</c:v>
                </c:pt>
                <c:pt idx="79">
                  <c:v>-27.16</c:v>
                </c:pt>
                <c:pt idx="80">
                  <c:v>-27.16</c:v>
                </c:pt>
                <c:pt idx="81">
                  <c:v>-29.28</c:v>
                </c:pt>
              </c:numCache>
            </c:numRef>
          </c:xVal>
          <c:yVal>
            <c:numRef>
              <c:f>b922_4!$B$9:$B$205</c:f>
              <c:numCache>
                <c:formatCode>General</c:formatCode>
                <c:ptCount val="197"/>
                <c:pt idx="0">
                  <c:v>2.4096385542168676E-2</c:v>
                </c:pt>
                <c:pt idx="1">
                  <c:v>3.614457831325301E-2</c:v>
                </c:pt>
                <c:pt idx="2">
                  <c:v>4.8192771084337352E-2</c:v>
                </c:pt>
                <c:pt idx="3">
                  <c:v>6.0240963855421686E-2</c:v>
                </c:pt>
                <c:pt idx="4">
                  <c:v>7.2289156626506021E-2</c:v>
                </c:pt>
                <c:pt idx="5">
                  <c:v>8.4337349397590355E-2</c:v>
                </c:pt>
                <c:pt idx="6">
                  <c:v>9.6385542168674704E-2</c:v>
                </c:pt>
                <c:pt idx="7">
                  <c:v>0.10843373493975904</c:v>
                </c:pt>
                <c:pt idx="8">
                  <c:v>0.12048192771084337</c:v>
                </c:pt>
                <c:pt idx="9">
                  <c:v>0.13253012048192772</c:v>
                </c:pt>
                <c:pt idx="10">
                  <c:v>0.14457831325301204</c:v>
                </c:pt>
                <c:pt idx="11">
                  <c:v>0.15662650602409639</c:v>
                </c:pt>
                <c:pt idx="12">
                  <c:v>0.16867469879518071</c:v>
                </c:pt>
                <c:pt idx="13">
                  <c:v>0.18072289156626506</c:v>
                </c:pt>
                <c:pt idx="14">
                  <c:v>0.19277108433734941</c:v>
                </c:pt>
                <c:pt idx="15">
                  <c:v>0.20481927710843373</c:v>
                </c:pt>
                <c:pt idx="16">
                  <c:v>0.21686746987951808</c:v>
                </c:pt>
                <c:pt idx="17">
                  <c:v>0.2289156626506024</c:v>
                </c:pt>
                <c:pt idx="18">
                  <c:v>0.24096385542168675</c:v>
                </c:pt>
                <c:pt idx="19">
                  <c:v>0.25301204819277107</c:v>
                </c:pt>
                <c:pt idx="20">
                  <c:v>0.26506024096385544</c:v>
                </c:pt>
                <c:pt idx="21">
                  <c:v>0.27710843373493976</c:v>
                </c:pt>
                <c:pt idx="22">
                  <c:v>0.28915662650602408</c:v>
                </c:pt>
                <c:pt idx="23">
                  <c:v>0.30120481927710846</c:v>
                </c:pt>
                <c:pt idx="24">
                  <c:v>0.31325301204819278</c:v>
                </c:pt>
                <c:pt idx="25">
                  <c:v>0.3253012048192771</c:v>
                </c:pt>
                <c:pt idx="26">
                  <c:v>0.33734939759036142</c:v>
                </c:pt>
                <c:pt idx="27">
                  <c:v>0.3493975903614458</c:v>
                </c:pt>
                <c:pt idx="28">
                  <c:v>0.36144578313253012</c:v>
                </c:pt>
                <c:pt idx="29">
                  <c:v>0.37349397590361444</c:v>
                </c:pt>
                <c:pt idx="30">
                  <c:v>0.38554216867469882</c:v>
                </c:pt>
                <c:pt idx="31">
                  <c:v>0.39759036144578314</c:v>
                </c:pt>
                <c:pt idx="32">
                  <c:v>0.40963855421686746</c:v>
                </c:pt>
                <c:pt idx="33">
                  <c:v>0.42168674698795183</c:v>
                </c:pt>
                <c:pt idx="34">
                  <c:v>0.43373493975903615</c:v>
                </c:pt>
                <c:pt idx="35">
                  <c:v>0.44578313253012047</c:v>
                </c:pt>
                <c:pt idx="36">
                  <c:v>0.45783132530120479</c:v>
                </c:pt>
                <c:pt idx="37">
                  <c:v>0.46987951807228917</c:v>
                </c:pt>
                <c:pt idx="38">
                  <c:v>0.48192771084337349</c:v>
                </c:pt>
                <c:pt idx="39">
                  <c:v>0.49397590361445781</c:v>
                </c:pt>
                <c:pt idx="40">
                  <c:v>0.50602409638554213</c:v>
                </c:pt>
                <c:pt idx="41">
                  <c:v>0.51807228915662651</c:v>
                </c:pt>
                <c:pt idx="42">
                  <c:v>0.53012048192771088</c:v>
                </c:pt>
                <c:pt idx="43">
                  <c:v>0.54216867469879515</c:v>
                </c:pt>
                <c:pt idx="44">
                  <c:v>0.55421686746987953</c:v>
                </c:pt>
                <c:pt idx="45">
                  <c:v>0.5662650602409639</c:v>
                </c:pt>
                <c:pt idx="46">
                  <c:v>0.57831325301204817</c:v>
                </c:pt>
                <c:pt idx="47">
                  <c:v>0.59036144578313254</c:v>
                </c:pt>
                <c:pt idx="48">
                  <c:v>0.60240963855421692</c:v>
                </c:pt>
                <c:pt idx="49">
                  <c:v>0.61445783132530118</c:v>
                </c:pt>
                <c:pt idx="50">
                  <c:v>0.62650602409638556</c:v>
                </c:pt>
                <c:pt idx="51">
                  <c:v>0.63855421686746983</c:v>
                </c:pt>
                <c:pt idx="52">
                  <c:v>0.6506024096385542</c:v>
                </c:pt>
                <c:pt idx="53">
                  <c:v>0.66265060240963858</c:v>
                </c:pt>
                <c:pt idx="54">
                  <c:v>0.67469879518072284</c:v>
                </c:pt>
                <c:pt idx="55">
                  <c:v>0.68674698795180722</c:v>
                </c:pt>
                <c:pt idx="56">
                  <c:v>0.6987951807228916</c:v>
                </c:pt>
                <c:pt idx="57">
                  <c:v>0.71084337349397586</c:v>
                </c:pt>
                <c:pt idx="58">
                  <c:v>0.72289156626506024</c:v>
                </c:pt>
                <c:pt idx="59">
                  <c:v>0.73493975903614461</c:v>
                </c:pt>
                <c:pt idx="60">
                  <c:v>0.74698795180722888</c:v>
                </c:pt>
                <c:pt idx="61">
                  <c:v>0.75903614457831325</c:v>
                </c:pt>
                <c:pt idx="62">
                  <c:v>0.77108433734939763</c:v>
                </c:pt>
                <c:pt idx="63">
                  <c:v>0.7831325301204819</c:v>
                </c:pt>
                <c:pt idx="64">
                  <c:v>0.79518072289156627</c:v>
                </c:pt>
                <c:pt idx="65">
                  <c:v>0.80722891566265065</c:v>
                </c:pt>
                <c:pt idx="66">
                  <c:v>0.81927710843373491</c:v>
                </c:pt>
                <c:pt idx="67">
                  <c:v>0.83132530120481929</c:v>
                </c:pt>
                <c:pt idx="68">
                  <c:v>0.84337349397590367</c:v>
                </c:pt>
                <c:pt idx="69">
                  <c:v>0.85542168674698793</c:v>
                </c:pt>
                <c:pt idx="70">
                  <c:v>0.86746987951807231</c:v>
                </c:pt>
                <c:pt idx="71">
                  <c:v>0.87951807228915657</c:v>
                </c:pt>
                <c:pt idx="72">
                  <c:v>0.89156626506024095</c:v>
                </c:pt>
                <c:pt idx="73">
                  <c:v>0.90361445783132532</c:v>
                </c:pt>
                <c:pt idx="74">
                  <c:v>0.91566265060240959</c:v>
                </c:pt>
                <c:pt idx="75">
                  <c:v>0.92771084337349397</c:v>
                </c:pt>
                <c:pt idx="76">
                  <c:v>0.93975903614457834</c:v>
                </c:pt>
                <c:pt idx="77">
                  <c:v>0.95180722891566261</c:v>
                </c:pt>
                <c:pt idx="78">
                  <c:v>0.96385542168674698</c:v>
                </c:pt>
                <c:pt idx="79">
                  <c:v>0.97590361445783136</c:v>
                </c:pt>
                <c:pt idx="80">
                  <c:v>0.98795180722891562</c:v>
                </c:pt>
                <c:pt idx="81">
                  <c:v>1</c:v>
                </c:pt>
              </c:numCache>
            </c:numRef>
          </c:yVal>
          <c:smooth val="0"/>
        </c:ser>
        <c:ser>
          <c:idx val="10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b924_4!$A$9:$A$205</c:f>
              <c:numCache>
                <c:formatCode>General</c:formatCode>
                <c:ptCount val="197"/>
                <c:pt idx="0">
                  <c:v>-12.59</c:v>
                </c:pt>
                <c:pt idx="1">
                  <c:v>-12.69</c:v>
                </c:pt>
                <c:pt idx="2">
                  <c:v>-13.26</c:v>
                </c:pt>
                <c:pt idx="3">
                  <c:v>-13.79</c:v>
                </c:pt>
                <c:pt idx="4">
                  <c:v>-14.39</c:v>
                </c:pt>
                <c:pt idx="5">
                  <c:v>-14.56</c:v>
                </c:pt>
                <c:pt idx="6">
                  <c:v>-14.59</c:v>
                </c:pt>
                <c:pt idx="7">
                  <c:v>-14.66</c:v>
                </c:pt>
                <c:pt idx="8">
                  <c:v>-14.95</c:v>
                </c:pt>
                <c:pt idx="9">
                  <c:v>-15.27</c:v>
                </c:pt>
                <c:pt idx="10">
                  <c:v>-15.41</c:v>
                </c:pt>
                <c:pt idx="11">
                  <c:v>-15.5</c:v>
                </c:pt>
                <c:pt idx="12">
                  <c:v>-15.55</c:v>
                </c:pt>
                <c:pt idx="13">
                  <c:v>-15.55</c:v>
                </c:pt>
                <c:pt idx="14">
                  <c:v>-15.59</c:v>
                </c:pt>
                <c:pt idx="15">
                  <c:v>-15.68</c:v>
                </c:pt>
                <c:pt idx="16">
                  <c:v>-15.7</c:v>
                </c:pt>
                <c:pt idx="17">
                  <c:v>-15.89</c:v>
                </c:pt>
                <c:pt idx="18">
                  <c:v>-15.94</c:v>
                </c:pt>
                <c:pt idx="19">
                  <c:v>-15.95</c:v>
                </c:pt>
                <c:pt idx="20">
                  <c:v>-16.170000000000002</c:v>
                </c:pt>
                <c:pt idx="21">
                  <c:v>-16.170000000000002</c:v>
                </c:pt>
                <c:pt idx="22">
                  <c:v>-16.239999999999998</c:v>
                </c:pt>
                <c:pt idx="23">
                  <c:v>-16.28</c:v>
                </c:pt>
                <c:pt idx="24">
                  <c:v>-16.350000000000001</c:v>
                </c:pt>
                <c:pt idx="25">
                  <c:v>-16.47</c:v>
                </c:pt>
                <c:pt idx="26">
                  <c:v>-16.52</c:v>
                </c:pt>
                <c:pt idx="27">
                  <c:v>-16.600000000000001</c:v>
                </c:pt>
                <c:pt idx="28">
                  <c:v>-16.64</c:v>
                </c:pt>
                <c:pt idx="29">
                  <c:v>-16.66</c:v>
                </c:pt>
                <c:pt idx="30">
                  <c:v>-16.71</c:v>
                </c:pt>
                <c:pt idx="31">
                  <c:v>-16.75</c:v>
                </c:pt>
                <c:pt idx="32">
                  <c:v>-16.75</c:v>
                </c:pt>
                <c:pt idx="33">
                  <c:v>-16.809999999999999</c:v>
                </c:pt>
                <c:pt idx="34">
                  <c:v>-16.88</c:v>
                </c:pt>
                <c:pt idx="35">
                  <c:v>-16.940000000000001</c:v>
                </c:pt>
                <c:pt idx="36">
                  <c:v>-16.940000000000001</c:v>
                </c:pt>
                <c:pt idx="37">
                  <c:v>-16.96</c:v>
                </c:pt>
                <c:pt idx="38">
                  <c:v>-16.98</c:v>
                </c:pt>
                <c:pt idx="39">
                  <c:v>-17.03</c:v>
                </c:pt>
                <c:pt idx="40">
                  <c:v>-17.100000000000001</c:v>
                </c:pt>
                <c:pt idx="41">
                  <c:v>-17.13</c:v>
                </c:pt>
                <c:pt idx="42">
                  <c:v>-17.16</c:v>
                </c:pt>
                <c:pt idx="43">
                  <c:v>-17.25</c:v>
                </c:pt>
                <c:pt idx="44">
                  <c:v>-17.27</c:v>
                </c:pt>
                <c:pt idx="45">
                  <c:v>-17.420000000000002</c:v>
                </c:pt>
                <c:pt idx="46">
                  <c:v>-17.57</c:v>
                </c:pt>
                <c:pt idx="47">
                  <c:v>-17.57</c:v>
                </c:pt>
                <c:pt idx="48">
                  <c:v>-17.57</c:v>
                </c:pt>
                <c:pt idx="49">
                  <c:v>-17.57</c:v>
                </c:pt>
                <c:pt idx="50">
                  <c:v>-17.600000000000001</c:v>
                </c:pt>
                <c:pt idx="51">
                  <c:v>-17.7</c:v>
                </c:pt>
                <c:pt idx="52">
                  <c:v>-17.7</c:v>
                </c:pt>
                <c:pt idx="53">
                  <c:v>-17.7</c:v>
                </c:pt>
                <c:pt idx="54">
                  <c:v>-17.739999999999998</c:v>
                </c:pt>
                <c:pt idx="55">
                  <c:v>-17.84</c:v>
                </c:pt>
                <c:pt idx="56">
                  <c:v>-17.84</c:v>
                </c:pt>
                <c:pt idx="57">
                  <c:v>-17.84</c:v>
                </c:pt>
                <c:pt idx="58">
                  <c:v>-17.95</c:v>
                </c:pt>
                <c:pt idx="59">
                  <c:v>-18</c:v>
                </c:pt>
                <c:pt idx="60">
                  <c:v>-18</c:v>
                </c:pt>
                <c:pt idx="61">
                  <c:v>-18.04</c:v>
                </c:pt>
                <c:pt idx="62">
                  <c:v>-18.12</c:v>
                </c:pt>
                <c:pt idx="63">
                  <c:v>-18.14</c:v>
                </c:pt>
                <c:pt idx="64">
                  <c:v>-18.16</c:v>
                </c:pt>
                <c:pt idx="65">
                  <c:v>-18.18</c:v>
                </c:pt>
                <c:pt idx="66">
                  <c:v>-18.18</c:v>
                </c:pt>
                <c:pt idx="67">
                  <c:v>-18.18</c:v>
                </c:pt>
                <c:pt idx="68">
                  <c:v>-18.21</c:v>
                </c:pt>
                <c:pt idx="69">
                  <c:v>-18.23</c:v>
                </c:pt>
                <c:pt idx="70">
                  <c:v>-18.27</c:v>
                </c:pt>
                <c:pt idx="71">
                  <c:v>-18.27</c:v>
                </c:pt>
                <c:pt idx="72">
                  <c:v>-18.34</c:v>
                </c:pt>
                <c:pt idx="73">
                  <c:v>-18.59</c:v>
                </c:pt>
                <c:pt idx="74">
                  <c:v>-18.649999999999999</c:v>
                </c:pt>
                <c:pt idx="75">
                  <c:v>-18.649999999999999</c:v>
                </c:pt>
                <c:pt idx="76">
                  <c:v>-18.68</c:v>
                </c:pt>
                <c:pt idx="77">
                  <c:v>-18.68</c:v>
                </c:pt>
                <c:pt idx="78">
                  <c:v>-18.72</c:v>
                </c:pt>
                <c:pt idx="79">
                  <c:v>-18.72</c:v>
                </c:pt>
                <c:pt idx="80">
                  <c:v>-18.77</c:v>
                </c:pt>
                <c:pt idx="81">
                  <c:v>-18.82</c:v>
                </c:pt>
                <c:pt idx="82">
                  <c:v>-18.86</c:v>
                </c:pt>
                <c:pt idx="83">
                  <c:v>-19.02</c:v>
                </c:pt>
                <c:pt idx="84">
                  <c:v>-19.12</c:v>
                </c:pt>
                <c:pt idx="85">
                  <c:v>-19.170000000000002</c:v>
                </c:pt>
                <c:pt idx="86">
                  <c:v>-19.190000000000001</c:v>
                </c:pt>
                <c:pt idx="87">
                  <c:v>-19.32</c:v>
                </c:pt>
                <c:pt idx="88">
                  <c:v>-19.510000000000002</c:v>
                </c:pt>
                <c:pt idx="89">
                  <c:v>-19.579999999999998</c:v>
                </c:pt>
                <c:pt idx="90">
                  <c:v>-19.78</c:v>
                </c:pt>
                <c:pt idx="91">
                  <c:v>-19.97</c:v>
                </c:pt>
                <c:pt idx="92">
                  <c:v>-20.38</c:v>
                </c:pt>
              </c:numCache>
            </c:numRef>
          </c:xVal>
          <c:yVal>
            <c:numRef>
              <c:f>b924_4!$B$9:$B$205</c:f>
              <c:numCache>
                <c:formatCode>General</c:formatCode>
                <c:ptCount val="197"/>
                <c:pt idx="0">
                  <c:v>2.1276595744680851E-2</c:v>
                </c:pt>
                <c:pt idx="1">
                  <c:v>3.1914893617021274E-2</c:v>
                </c:pt>
                <c:pt idx="2">
                  <c:v>4.2553191489361701E-2</c:v>
                </c:pt>
                <c:pt idx="3">
                  <c:v>5.3191489361702128E-2</c:v>
                </c:pt>
                <c:pt idx="4">
                  <c:v>6.3829787234042548E-2</c:v>
                </c:pt>
                <c:pt idx="5">
                  <c:v>7.4468085106382975E-2</c:v>
                </c:pt>
                <c:pt idx="6">
                  <c:v>8.5106382978723402E-2</c:v>
                </c:pt>
                <c:pt idx="7">
                  <c:v>9.5744680851063829E-2</c:v>
                </c:pt>
                <c:pt idx="8">
                  <c:v>0.10638297872340426</c:v>
                </c:pt>
                <c:pt idx="9">
                  <c:v>0.11702127659574468</c:v>
                </c:pt>
                <c:pt idx="10">
                  <c:v>0.1276595744680851</c:v>
                </c:pt>
                <c:pt idx="11">
                  <c:v>0.13829787234042554</c:v>
                </c:pt>
                <c:pt idx="12">
                  <c:v>0.14893617021276595</c:v>
                </c:pt>
                <c:pt idx="13">
                  <c:v>0.15957446808510639</c:v>
                </c:pt>
                <c:pt idx="14">
                  <c:v>0.1702127659574468</c:v>
                </c:pt>
                <c:pt idx="15">
                  <c:v>0.18085106382978725</c:v>
                </c:pt>
                <c:pt idx="16">
                  <c:v>0.19148936170212766</c:v>
                </c:pt>
                <c:pt idx="17">
                  <c:v>0.20212765957446807</c:v>
                </c:pt>
                <c:pt idx="18">
                  <c:v>0.21276595744680851</c:v>
                </c:pt>
                <c:pt idx="19">
                  <c:v>0.22340425531914893</c:v>
                </c:pt>
                <c:pt idx="20">
                  <c:v>0.23404255319148937</c:v>
                </c:pt>
                <c:pt idx="21">
                  <c:v>0.24468085106382978</c:v>
                </c:pt>
                <c:pt idx="22">
                  <c:v>0.25531914893617019</c:v>
                </c:pt>
                <c:pt idx="23">
                  <c:v>0.26595744680851063</c:v>
                </c:pt>
                <c:pt idx="24">
                  <c:v>0.27659574468085107</c:v>
                </c:pt>
                <c:pt idx="25">
                  <c:v>0.28723404255319152</c:v>
                </c:pt>
                <c:pt idx="26">
                  <c:v>0.2978723404255319</c:v>
                </c:pt>
                <c:pt idx="27">
                  <c:v>0.30851063829787234</c:v>
                </c:pt>
                <c:pt idx="28">
                  <c:v>0.31914893617021278</c:v>
                </c:pt>
                <c:pt idx="29">
                  <c:v>0.32978723404255317</c:v>
                </c:pt>
                <c:pt idx="30">
                  <c:v>0.34042553191489361</c:v>
                </c:pt>
                <c:pt idx="31">
                  <c:v>0.35106382978723405</c:v>
                </c:pt>
                <c:pt idx="32">
                  <c:v>0.36170212765957449</c:v>
                </c:pt>
                <c:pt idx="33">
                  <c:v>0.37234042553191488</c:v>
                </c:pt>
                <c:pt idx="34">
                  <c:v>0.38297872340425532</c:v>
                </c:pt>
                <c:pt idx="35">
                  <c:v>0.39361702127659576</c:v>
                </c:pt>
                <c:pt idx="36">
                  <c:v>0.40425531914893614</c:v>
                </c:pt>
                <c:pt idx="37">
                  <c:v>0.41489361702127658</c:v>
                </c:pt>
                <c:pt idx="38">
                  <c:v>0.42553191489361702</c:v>
                </c:pt>
                <c:pt idx="39">
                  <c:v>0.43617021276595747</c:v>
                </c:pt>
                <c:pt idx="40">
                  <c:v>0.44680851063829785</c:v>
                </c:pt>
                <c:pt idx="41">
                  <c:v>0.45744680851063829</c:v>
                </c:pt>
                <c:pt idx="42">
                  <c:v>0.46808510638297873</c:v>
                </c:pt>
                <c:pt idx="43">
                  <c:v>0.47872340425531917</c:v>
                </c:pt>
                <c:pt idx="44">
                  <c:v>0.48936170212765956</c:v>
                </c:pt>
                <c:pt idx="45">
                  <c:v>0.5</c:v>
                </c:pt>
                <c:pt idx="46">
                  <c:v>0.51063829787234039</c:v>
                </c:pt>
                <c:pt idx="47">
                  <c:v>0.52127659574468088</c:v>
                </c:pt>
                <c:pt idx="48">
                  <c:v>0.53191489361702127</c:v>
                </c:pt>
                <c:pt idx="49">
                  <c:v>0.54255319148936165</c:v>
                </c:pt>
                <c:pt idx="50">
                  <c:v>0.55319148936170215</c:v>
                </c:pt>
                <c:pt idx="51">
                  <c:v>0.56382978723404253</c:v>
                </c:pt>
                <c:pt idx="52">
                  <c:v>0.57446808510638303</c:v>
                </c:pt>
                <c:pt idx="53">
                  <c:v>0.58510638297872342</c:v>
                </c:pt>
                <c:pt idx="54">
                  <c:v>0.5957446808510638</c:v>
                </c:pt>
                <c:pt idx="55">
                  <c:v>0.6063829787234043</c:v>
                </c:pt>
                <c:pt idx="56">
                  <c:v>0.61702127659574468</c:v>
                </c:pt>
                <c:pt idx="57">
                  <c:v>0.62765957446808507</c:v>
                </c:pt>
                <c:pt idx="58">
                  <c:v>0.63829787234042556</c:v>
                </c:pt>
                <c:pt idx="59">
                  <c:v>0.64893617021276595</c:v>
                </c:pt>
                <c:pt idx="60">
                  <c:v>0.65957446808510634</c:v>
                </c:pt>
                <c:pt idx="61">
                  <c:v>0.67021276595744683</c:v>
                </c:pt>
                <c:pt idx="62">
                  <c:v>0.68085106382978722</c:v>
                </c:pt>
                <c:pt idx="63">
                  <c:v>0.69148936170212771</c:v>
                </c:pt>
                <c:pt idx="64">
                  <c:v>0.7021276595744681</c:v>
                </c:pt>
                <c:pt idx="65">
                  <c:v>0.71276595744680848</c:v>
                </c:pt>
                <c:pt idx="66">
                  <c:v>0.72340425531914898</c:v>
                </c:pt>
                <c:pt idx="67">
                  <c:v>0.73404255319148937</c:v>
                </c:pt>
                <c:pt idx="68">
                  <c:v>0.74468085106382975</c:v>
                </c:pt>
                <c:pt idx="69">
                  <c:v>0.75531914893617025</c:v>
                </c:pt>
                <c:pt idx="70">
                  <c:v>0.76595744680851063</c:v>
                </c:pt>
                <c:pt idx="71">
                  <c:v>0.77659574468085102</c:v>
                </c:pt>
                <c:pt idx="72">
                  <c:v>0.78723404255319152</c:v>
                </c:pt>
                <c:pt idx="73">
                  <c:v>0.7978723404255319</c:v>
                </c:pt>
                <c:pt idx="74">
                  <c:v>0.80851063829787229</c:v>
                </c:pt>
                <c:pt idx="75">
                  <c:v>0.81914893617021278</c:v>
                </c:pt>
                <c:pt idx="76">
                  <c:v>0.82978723404255317</c:v>
                </c:pt>
                <c:pt idx="77">
                  <c:v>0.84042553191489366</c:v>
                </c:pt>
                <c:pt idx="78">
                  <c:v>0.85106382978723405</c:v>
                </c:pt>
                <c:pt idx="79">
                  <c:v>0.86170212765957444</c:v>
                </c:pt>
                <c:pt idx="80">
                  <c:v>0.87234042553191493</c:v>
                </c:pt>
                <c:pt idx="81">
                  <c:v>0.88297872340425532</c:v>
                </c:pt>
                <c:pt idx="82">
                  <c:v>0.8936170212765957</c:v>
                </c:pt>
                <c:pt idx="83">
                  <c:v>0.9042553191489362</c:v>
                </c:pt>
                <c:pt idx="84">
                  <c:v>0.91489361702127658</c:v>
                </c:pt>
                <c:pt idx="85">
                  <c:v>0.92553191489361697</c:v>
                </c:pt>
                <c:pt idx="86">
                  <c:v>0.93617021276595747</c:v>
                </c:pt>
                <c:pt idx="87">
                  <c:v>0.94680851063829785</c:v>
                </c:pt>
                <c:pt idx="88">
                  <c:v>0.95744680851063835</c:v>
                </c:pt>
                <c:pt idx="89">
                  <c:v>0.96808510638297873</c:v>
                </c:pt>
                <c:pt idx="90">
                  <c:v>0.97872340425531912</c:v>
                </c:pt>
                <c:pt idx="91">
                  <c:v>0.98936170212765961</c:v>
                </c:pt>
                <c:pt idx="92">
                  <c:v>1</c:v>
                </c:pt>
              </c:numCache>
            </c:numRef>
          </c:yVal>
          <c:smooth val="0"/>
        </c:ser>
        <c:ser>
          <c:idx val="11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b924_6!$A$9:$A$205</c:f>
              <c:numCache>
                <c:formatCode>General</c:formatCode>
                <c:ptCount val="197"/>
                <c:pt idx="0">
                  <c:v>-10.73</c:v>
                </c:pt>
                <c:pt idx="1">
                  <c:v>-14.9</c:v>
                </c:pt>
                <c:pt idx="2">
                  <c:v>-15.02</c:v>
                </c:pt>
                <c:pt idx="3">
                  <c:v>-15.47</c:v>
                </c:pt>
                <c:pt idx="4">
                  <c:v>-15.69</c:v>
                </c:pt>
                <c:pt idx="5">
                  <c:v>-15.79</c:v>
                </c:pt>
                <c:pt idx="6">
                  <c:v>-15.96</c:v>
                </c:pt>
                <c:pt idx="7">
                  <c:v>-16.18</c:v>
                </c:pt>
                <c:pt idx="8">
                  <c:v>-16.18</c:v>
                </c:pt>
                <c:pt idx="9">
                  <c:v>-16.260000000000002</c:v>
                </c:pt>
                <c:pt idx="10">
                  <c:v>-16.260000000000002</c:v>
                </c:pt>
                <c:pt idx="11">
                  <c:v>-16.28</c:v>
                </c:pt>
                <c:pt idx="12">
                  <c:v>-16.52</c:v>
                </c:pt>
                <c:pt idx="13">
                  <c:v>-16.55</c:v>
                </c:pt>
                <c:pt idx="14">
                  <c:v>-16.55</c:v>
                </c:pt>
                <c:pt idx="15">
                  <c:v>-16.63</c:v>
                </c:pt>
                <c:pt idx="16">
                  <c:v>-16.73</c:v>
                </c:pt>
                <c:pt idx="17">
                  <c:v>-16.96</c:v>
                </c:pt>
                <c:pt idx="18">
                  <c:v>-17.02</c:v>
                </c:pt>
                <c:pt idx="19">
                  <c:v>-17.2</c:v>
                </c:pt>
                <c:pt idx="20">
                  <c:v>-17.25</c:v>
                </c:pt>
                <c:pt idx="21">
                  <c:v>-17.27</c:v>
                </c:pt>
                <c:pt idx="22">
                  <c:v>-17.27</c:v>
                </c:pt>
                <c:pt idx="23">
                  <c:v>-17.510000000000002</c:v>
                </c:pt>
                <c:pt idx="24">
                  <c:v>-17.670000000000002</c:v>
                </c:pt>
                <c:pt idx="25">
                  <c:v>-17.690000000000001</c:v>
                </c:pt>
                <c:pt idx="26">
                  <c:v>-17.850000000000001</c:v>
                </c:pt>
                <c:pt idx="27">
                  <c:v>-17.95</c:v>
                </c:pt>
                <c:pt idx="28">
                  <c:v>-17.97</c:v>
                </c:pt>
                <c:pt idx="29">
                  <c:v>-18.11</c:v>
                </c:pt>
                <c:pt idx="30">
                  <c:v>-18.170000000000002</c:v>
                </c:pt>
                <c:pt idx="31">
                  <c:v>-18.23</c:v>
                </c:pt>
                <c:pt idx="32">
                  <c:v>-18.23</c:v>
                </c:pt>
                <c:pt idx="33">
                  <c:v>-18.23</c:v>
                </c:pt>
                <c:pt idx="34">
                  <c:v>-18.239999999999998</c:v>
                </c:pt>
                <c:pt idx="35">
                  <c:v>-18.32</c:v>
                </c:pt>
                <c:pt idx="36">
                  <c:v>-18.7</c:v>
                </c:pt>
                <c:pt idx="37">
                  <c:v>-18.72</c:v>
                </c:pt>
                <c:pt idx="38">
                  <c:v>-19.07</c:v>
                </c:pt>
                <c:pt idx="39">
                  <c:v>-19.07</c:v>
                </c:pt>
                <c:pt idx="40">
                  <c:v>-19.25</c:v>
                </c:pt>
                <c:pt idx="41">
                  <c:v>-19.29</c:v>
                </c:pt>
                <c:pt idx="42">
                  <c:v>-19.59</c:v>
                </c:pt>
              </c:numCache>
            </c:numRef>
          </c:xVal>
          <c:yVal>
            <c:numRef>
              <c:f>b924_6!$B$9:$B$205</c:f>
              <c:numCache>
                <c:formatCode>General</c:formatCode>
                <c:ptCount val="197"/>
                <c:pt idx="0">
                  <c:v>4.5454545454545456E-2</c:v>
                </c:pt>
                <c:pt idx="1">
                  <c:v>6.8181818181818177E-2</c:v>
                </c:pt>
                <c:pt idx="2">
                  <c:v>9.0909090909090912E-2</c:v>
                </c:pt>
                <c:pt idx="3">
                  <c:v>0.11363636363636363</c:v>
                </c:pt>
                <c:pt idx="4">
                  <c:v>0.13636363636363635</c:v>
                </c:pt>
                <c:pt idx="5">
                  <c:v>0.15909090909090909</c:v>
                </c:pt>
                <c:pt idx="6">
                  <c:v>0.18181818181818182</c:v>
                </c:pt>
                <c:pt idx="7">
                  <c:v>0.20454545454545456</c:v>
                </c:pt>
                <c:pt idx="8">
                  <c:v>0.22727272727272727</c:v>
                </c:pt>
                <c:pt idx="9">
                  <c:v>0.25</c:v>
                </c:pt>
                <c:pt idx="10">
                  <c:v>0.27272727272727271</c:v>
                </c:pt>
                <c:pt idx="11">
                  <c:v>0.29545454545454547</c:v>
                </c:pt>
                <c:pt idx="12">
                  <c:v>0.31818181818181818</c:v>
                </c:pt>
                <c:pt idx="13">
                  <c:v>0.34090909090909088</c:v>
                </c:pt>
                <c:pt idx="14">
                  <c:v>0.36363636363636365</c:v>
                </c:pt>
                <c:pt idx="15">
                  <c:v>0.38636363636363635</c:v>
                </c:pt>
                <c:pt idx="16">
                  <c:v>0.40909090909090912</c:v>
                </c:pt>
                <c:pt idx="17">
                  <c:v>0.43181818181818182</c:v>
                </c:pt>
                <c:pt idx="18">
                  <c:v>0.45454545454545453</c:v>
                </c:pt>
                <c:pt idx="19">
                  <c:v>0.47727272727272729</c:v>
                </c:pt>
                <c:pt idx="20">
                  <c:v>0.5</c:v>
                </c:pt>
                <c:pt idx="21">
                  <c:v>0.52272727272727271</c:v>
                </c:pt>
                <c:pt idx="22">
                  <c:v>0.54545454545454541</c:v>
                </c:pt>
                <c:pt idx="23">
                  <c:v>0.56818181818181823</c:v>
                </c:pt>
                <c:pt idx="24">
                  <c:v>0.59090909090909094</c:v>
                </c:pt>
                <c:pt idx="25">
                  <c:v>0.61363636363636365</c:v>
                </c:pt>
                <c:pt idx="26">
                  <c:v>0.63636363636363635</c:v>
                </c:pt>
                <c:pt idx="27">
                  <c:v>0.65909090909090906</c:v>
                </c:pt>
                <c:pt idx="28">
                  <c:v>0.68181818181818177</c:v>
                </c:pt>
                <c:pt idx="29">
                  <c:v>0.70454545454545459</c:v>
                </c:pt>
                <c:pt idx="30">
                  <c:v>0.72727272727272729</c:v>
                </c:pt>
                <c:pt idx="31">
                  <c:v>0.75</c:v>
                </c:pt>
                <c:pt idx="32">
                  <c:v>0.77272727272727271</c:v>
                </c:pt>
                <c:pt idx="33">
                  <c:v>0.79545454545454541</c:v>
                </c:pt>
                <c:pt idx="34">
                  <c:v>0.81818181818181823</c:v>
                </c:pt>
                <c:pt idx="35">
                  <c:v>0.84090909090909094</c:v>
                </c:pt>
                <c:pt idx="36">
                  <c:v>0.86363636363636365</c:v>
                </c:pt>
                <c:pt idx="37">
                  <c:v>0.88636363636363635</c:v>
                </c:pt>
                <c:pt idx="38">
                  <c:v>0.90909090909090906</c:v>
                </c:pt>
                <c:pt idx="39">
                  <c:v>0.93181818181818177</c:v>
                </c:pt>
                <c:pt idx="40">
                  <c:v>0.95454545454545459</c:v>
                </c:pt>
                <c:pt idx="41">
                  <c:v>0.97727272727272729</c:v>
                </c:pt>
                <c:pt idx="42">
                  <c:v>1</c:v>
                </c:pt>
              </c:numCache>
            </c:numRef>
          </c:yVal>
          <c:smooth val="0"/>
        </c:ser>
        <c:ser>
          <c:idx val="12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b924_8!$A$9:$A$205</c:f>
              <c:numCache>
                <c:formatCode>General</c:formatCode>
                <c:ptCount val="197"/>
                <c:pt idx="0">
                  <c:v>-13.12</c:v>
                </c:pt>
                <c:pt idx="1">
                  <c:v>-14.1</c:v>
                </c:pt>
                <c:pt idx="2">
                  <c:v>-14.12</c:v>
                </c:pt>
                <c:pt idx="3">
                  <c:v>-14.47</c:v>
                </c:pt>
                <c:pt idx="4">
                  <c:v>-14.83</c:v>
                </c:pt>
                <c:pt idx="5">
                  <c:v>-14.94</c:v>
                </c:pt>
                <c:pt idx="6">
                  <c:v>-15</c:v>
                </c:pt>
                <c:pt idx="7">
                  <c:v>-15.5</c:v>
                </c:pt>
                <c:pt idx="8">
                  <c:v>-15.5</c:v>
                </c:pt>
                <c:pt idx="9">
                  <c:v>-15.55</c:v>
                </c:pt>
                <c:pt idx="10">
                  <c:v>-15.82</c:v>
                </c:pt>
                <c:pt idx="11">
                  <c:v>-16.02</c:v>
                </c:pt>
                <c:pt idx="12">
                  <c:v>-16.02</c:v>
                </c:pt>
                <c:pt idx="13">
                  <c:v>-16.260000000000002</c:v>
                </c:pt>
                <c:pt idx="14">
                  <c:v>-16.41</c:v>
                </c:pt>
                <c:pt idx="15">
                  <c:v>-16.43</c:v>
                </c:pt>
                <c:pt idx="16">
                  <c:v>-16.45</c:v>
                </c:pt>
                <c:pt idx="17">
                  <c:v>-16.45</c:v>
                </c:pt>
                <c:pt idx="18">
                  <c:v>-16.489999999999998</c:v>
                </c:pt>
                <c:pt idx="19">
                  <c:v>-16.510000000000002</c:v>
                </c:pt>
                <c:pt idx="20">
                  <c:v>-16.55</c:v>
                </c:pt>
                <c:pt idx="21">
                  <c:v>-16.62</c:v>
                </c:pt>
                <c:pt idx="22">
                  <c:v>-16.73</c:v>
                </c:pt>
                <c:pt idx="23">
                  <c:v>-16.73</c:v>
                </c:pt>
                <c:pt idx="24">
                  <c:v>-17.010000000000002</c:v>
                </c:pt>
                <c:pt idx="25">
                  <c:v>-17.010000000000002</c:v>
                </c:pt>
                <c:pt idx="26">
                  <c:v>-17.09</c:v>
                </c:pt>
                <c:pt idx="27">
                  <c:v>-17.09</c:v>
                </c:pt>
                <c:pt idx="28">
                  <c:v>-17.09</c:v>
                </c:pt>
                <c:pt idx="29">
                  <c:v>-17.13</c:v>
                </c:pt>
                <c:pt idx="30">
                  <c:v>-17.23</c:v>
                </c:pt>
                <c:pt idx="31">
                  <c:v>-17.329999999999998</c:v>
                </c:pt>
                <c:pt idx="32">
                  <c:v>-17.329999999999998</c:v>
                </c:pt>
                <c:pt idx="33">
                  <c:v>-17.5</c:v>
                </c:pt>
                <c:pt idx="34">
                  <c:v>-17.5</c:v>
                </c:pt>
                <c:pt idx="35">
                  <c:v>-17.579999999999998</c:v>
                </c:pt>
                <c:pt idx="36">
                  <c:v>-17.59</c:v>
                </c:pt>
                <c:pt idx="37">
                  <c:v>-17.73</c:v>
                </c:pt>
                <c:pt idx="38">
                  <c:v>-17.809999999999999</c:v>
                </c:pt>
                <c:pt idx="39">
                  <c:v>-17.82</c:v>
                </c:pt>
                <c:pt idx="40">
                  <c:v>-17.920000000000002</c:v>
                </c:pt>
                <c:pt idx="41">
                  <c:v>-18.239999999999998</c:v>
                </c:pt>
                <c:pt idx="42">
                  <c:v>-18.34</c:v>
                </c:pt>
                <c:pt idx="43">
                  <c:v>-18.47</c:v>
                </c:pt>
                <c:pt idx="44">
                  <c:v>-18.510000000000002</c:v>
                </c:pt>
                <c:pt idx="45">
                  <c:v>-18.68</c:v>
                </c:pt>
                <c:pt idx="46">
                  <c:v>-18.7</c:v>
                </c:pt>
                <c:pt idx="47">
                  <c:v>-19.170000000000002</c:v>
                </c:pt>
                <c:pt idx="48">
                  <c:v>-19.2</c:v>
                </c:pt>
                <c:pt idx="49">
                  <c:v>-19.32</c:v>
                </c:pt>
                <c:pt idx="50">
                  <c:v>-19.46</c:v>
                </c:pt>
                <c:pt idx="51">
                  <c:v>-19.48</c:v>
                </c:pt>
                <c:pt idx="52">
                  <c:v>-19.77</c:v>
                </c:pt>
                <c:pt idx="53">
                  <c:v>-19.95</c:v>
                </c:pt>
                <c:pt idx="54">
                  <c:v>-20.07</c:v>
                </c:pt>
                <c:pt idx="55">
                  <c:v>-20.170000000000002</c:v>
                </c:pt>
              </c:numCache>
            </c:numRef>
          </c:xVal>
          <c:yVal>
            <c:numRef>
              <c:f>b924_8!$B$9:$B$205</c:f>
              <c:numCache>
                <c:formatCode>General</c:formatCode>
                <c:ptCount val="197"/>
                <c:pt idx="0">
                  <c:v>3.5087719298245612E-2</c:v>
                </c:pt>
                <c:pt idx="1">
                  <c:v>5.2631578947368418E-2</c:v>
                </c:pt>
                <c:pt idx="2">
                  <c:v>7.0175438596491224E-2</c:v>
                </c:pt>
                <c:pt idx="3">
                  <c:v>8.771929824561403E-2</c:v>
                </c:pt>
                <c:pt idx="4">
                  <c:v>0.10526315789473684</c:v>
                </c:pt>
                <c:pt idx="5">
                  <c:v>0.12280701754385964</c:v>
                </c:pt>
                <c:pt idx="6">
                  <c:v>0.14035087719298245</c:v>
                </c:pt>
                <c:pt idx="7">
                  <c:v>0.15789473684210525</c:v>
                </c:pt>
                <c:pt idx="8">
                  <c:v>0.17543859649122806</c:v>
                </c:pt>
                <c:pt idx="9">
                  <c:v>0.19298245614035087</c:v>
                </c:pt>
                <c:pt idx="10">
                  <c:v>0.21052631578947367</c:v>
                </c:pt>
                <c:pt idx="11">
                  <c:v>0.22807017543859648</c:v>
                </c:pt>
                <c:pt idx="12">
                  <c:v>0.24561403508771928</c:v>
                </c:pt>
                <c:pt idx="13">
                  <c:v>0.26315789473684209</c:v>
                </c:pt>
                <c:pt idx="14">
                  <c:v>0.2807017543859649</c:v>
                </c:pt>
                <c:pt idx="15">
                  <c:v>0.2982456140350877</c:v>
                </c:pt>
                <c:pt idx="16">
                  <c:v>0.31578947368421051</c:v>
                </c:pt>
                <c:pt idx="17">
                  <c:v>0.33333333333333331</c:v>
                </c:pt>
                <c:pt idx="18">
                  <c:v>0.35087719298245612</c:v>
                </c:pt>
                <c:pt idx="19">
                  <c:v>0.36842105263157893</c:v>
                </c:pt>
                <c:pt idx="20">
                  <c:v>0.38596491228070173</c:v>
                </c:pt>
                <c:pt idx="21">
                  <c:v>0.40350877192982454</c:v>
                </c:pt>
                <c:pt idx="22">
                  <c:v>0.42105263157894735</c:v>
                </c:pt>
                <c:pt idx="23">
                  <c:v>0.43859649122807015</c:v>
                </c:pt>
                <c:pt idx="24">
                  <c:v>0.45614035087719296</c:v>
                </c:pt>
                <c:pt idx="25">
                  <c:v>0.47368421052631576</c:v>
                </c:pt>
                <c:pt idx="26">
                  <c:v>0.49122807017543857</c:v>
                </c:pt>
                <c:pt idx="27">
                  <c:v>0.50877192982456143</c:v>
                </c:pt>
                <c:pt idx="28">
                  <c:v>0.52631578947368418</c:v>
                </c:pt>
                <c:pt idx="29">
                  <c:v>0.54385964912280704</c:v>
                </c:pt>
                <c:pt idx="30">
                  <c:v>0.56140350877192979</c:v>
                </c:pt>
                <c:pt idx="31">
                  <c:v>0.57894736842105265</c:v>
                </c:pt>
                <c:pt idx="32">
                  <c:v>0.59649122807017541</c:v>
                </c:pt>
                <c:pt idx="33">
                  <c:v>0.61403508771929827</c:v>
                </c:pt>
                <c:pt idx="34">
                  <c:v>0.63157894736842102</c:v>
                </c:pt>
                <c:pt idx="35">
                  <c:v>0.64912280701754388</c:v>
                </c:pt>
                <c:pt idx="36">
                  <c:v>0.66666666666666663</c:v>
                </c:pt>
                <c:pt idx="37">
                  <c:v>0.68421052631578949</c:v>
                </c:pt>
                <c:pt idx="38">
                  <c:v>0.70175438596491224</c:v>
                </c:pt>
                <c:pt idx="39">
                  <c:v>0.7192982456140351</c:v>
                </c:pt>
                <c:pt idx="40">
                  <c:v>0.73684210526315785</c:v>
                </c:pt>
                <c:pt idx="41">
                  <c:v>0.75438596491228072</c:v>
                </c:pt>
                <c:pt idx="42">
                  <c:v>0.77192982456140347</c:v>
                </c:pt>
                <c:pt idx="43">
                  <c:v>0.78947368421052633</c:v>
                </c:pt>
                <c:pt idx="44">
                  <c:v>0.80701754385964908</c:v>
                </c:pt>
                <c:pt idx="45">
                  <c:v>0.82456140350877194</c:v>
                </c:pt>
                <c:pt idx="46">
                  <c:v>0.84210526315789469</c:v>
                </c:pt>
                <c:pt idx="47">
                  <c:v>0.85964912280701755</c:v>
                </c:pt>
                <c:pt idx="48">
                  <c:v>0.8771929824561403</c:v>
                </c:pt>
                <c:pt idx="49">
                  <c:v>0.89473684210526316</c:v>
                </c:pt>
                <c:pt idx="50">
                  <c:v>0.91228070175438591</c:v>
                </c:pt>
                <c:pt idx="51">
                  <c:v>0.92982456140350878</c:v>
                </c:pt>
                <c:pt idx="52">
                  <c:v>0.94736842105263153</c:v>
                </c:pt>
                <c:pt idx="53">
                  <c:v>0.96491228070175439</c:v>
                </c:pt>
                <c:pt idx="54">
                  <c:v>0.98245614035087714</c:v>
                </c:pt>
                <c:pt idx="55">
                  <c:v>1</c:v>
                </c:pt>
              </c:numCache>
            </c:numRef>
          </c:yVal>
          <c:smooth val="0"/>
        </c:ser>
        <c:ser>
          <c:idx val="13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b925_2!$A$9:$A$205</c:f>
              <c:numCache>
                <c:formatCode>General</c:formatCode>
                <c:ptCount val="197"/>
                <c:pt idx="0">
                  <c:v>-14.58</c:v>
                </c:pt>
                <c:pt idx="1">
                  <c:v>-14.67</c:v>
                </c:pt>
                <c:pt idx="2">
                  <c:v>-14.82</c:v>
                </c:pt>
                <c:pt idx="3">
                  <c:v>-16.600000000000001</c:v>
                </c:pt>
                <c:pt idx="4">
                  <c:v>-16.63</c:v>
                </c:pt>
                <c:pt idx="5">
                  <c:v>-16.739999999999998</c:v>
                </c:pt>
                <c:pt idx="6">
                  <c:v>-16.920000000000002</c:v>
                </c:pt>
                <c:pt idx="7">
                  <c:v>-17.04</c:v>
                </c:pt>
                <c:pt idx="8">
                  <c:v>-17.11</c:v>
                </c:pt>
                <c:pt idx="9">
                  <c:v>-17.27</c:v>
                </c:pt>
                <c:pt idx="10">
                  <c:v>-17.489999999999998</c:v>
                </c:pt>
                <c:pt idx="11">
                  <c:v>-17.64</c:v>
                </c:pt>
                <c:pt idx="12">
                  <c:v>-17.690000000000001</c:v>
                </c:pt>
                <c:pt idx="13">
                  <c:v>-17.78</c:v>
                </c:pt>
                <c:pt idx="14">
                  <c:v>-18.16</c:v>
                </c:pt>
                <c:pt idx="15">
                  <c:v>-18.71</c:v>
                </c:pt>
                <c:pt idx="16">
                  <c:v>-18.71</c:v>
                </c:pt>
                <c:pt idx="17">
                  <c:v>-18.920000000000002</c:v>
                </c:pt>
                <c:pt idx="18">
                  <c:v>-19.07</c:v>
                </c:pt>
                <c:pt idx="19">
                  <c:v>-19.190000000000001</c:v>
                </c:pt>
                <c:pt idx="20">
                  <c:v>-19.25</c:v>
                </c:pt>
                <c:pt idx="21">
                  <c:v>-19.39</c:v>
                </c:pt>
                <c:pt idx="22">
                  <c:v>-19.39</c:v>
                </c:pt>
                <c:pt idx="23">
                  <c:v>-19.41</c:v>
                </c:pt>
                <c:pt idx="24">
                  <c:v>-19.64</c:v>
                </c:pt>
                <c:pt idx="25">
                  <c:v>-19.77</c:v>
                </c:pt>
                <c:pt idx="26">
                  <c:v>-19.82</c:v>
                </c:pt>
                <c:pt idx="27">
                  <c:v>-19.88</c:v>
                </c:pt>
                <c:pt idx="28">
                  <c:v>-19.899999999999999</c:v>
                </c:pt>
                <c:pt idx="29">
                  <c:v>-19.91</c:v>
                </c:pt>
                <c:pt idx="30">
                  <c:v>-19.91</c:v>
                </c:pt>
                <c:pt idx="31">
                  <c:v>-19.95</c:v>
                </c:pt>
                <c:pt idx="32">
                  <c:v>-19.989999999999998</c:v>
                </c:pt>
                <c:pt idx="33">
                  <c:v>-19.989999999999998</c:v>
                </c:pt>
                <c:pt idx="34">
                  <c:v>-20.12</c:v>
                </c:pt>
                <c:pt idx="35">
                  <c:v>-20.14</c:v>
                </c:pt>
                <c:pt idx="36">
                  <c:v>-20.18</c:v>
                </c:pt>
                <c:pt idx="37">
                  <c:v>-20.2</c:v>
                </c:pt>
                <c:pt idx="38">
                  <c:v>-20.23</c:v>
                </c:pt>
                <c:pt idx="39">
                  <c:v>-20.32</c:v>
                </c:pt>
                <c:pt idx="40">
                  <c:v>-20.32</c:v>
                </c:pt>
                <c:pt idx="41">
                  <c:v>-20.32</c:v>
                </c:pt>
                <c:pt idx="42">
                  <c:v>-20.34</c:v>
                </c:pt>
                <c:pt idx="43">
                  <c:v>-20.34</c:v>
                </c:pt>
                <c:pt idx="44">
                  <c:v>-20.399999999999999</c:v>
                </c:pt>
                <c:pt idx="45">
                  <c:v>-20.46</c:v>
                </c:pt>
                <c:pt idx="46">
                  <c:v>-20.48</c:v>
                </c:pt>
                <c:pt idx="47">
                  <c:v>-20.5</c:v>
                </c:pt>
                <c:pt idx="48">
                  <c:v>-20.64</c:v>
                </c:pt>
                <c:pt idx="49">
                  <c:v>-20.78</c:v>
                </c:pt>
                <c:pt idx="50">
                  <c:v>-20.82</c:v>
                </c:pt>
                <c:pt idx="51">
                  <c:v>-20.84</c:v>
                </c:pt>
                <c:pt idx="52">
                  <c:v>-20.89</c:v>
                </c:pt>
                <c:pt idx="53">
                  <c:v>-20.93</c:v>
                </c:pt>
                <c:pt idx="54">
                  <c:v>-20.95</c:v>
                </c:pt>
                <c:pt idx="55">
                  <c:v>-20.95</c:v>
                </c:pt>
                <c:pt idx="56">
                  <c:v>-21.07</c:v>
                </c:pt>
                <c:pt idx="57">
                  <c:v>-21.07</c:v>
                </c:pt>
                <c:pt idx="58">
                  <c:v>-21.18</c:v>
                </c:pt>
                <c:pt idx="59">
                  <c:v>-21.23</c:v>
                </c:pt>
                <c:pt idx="60">
                  <c:v>-21.27</c:v>
                </c:pt>
                <c:pt idx="61">
                  <c:v>-21.34</c:v>
                </c:pt>
                <c:pt idx="62">
                  <c:v>-21.44</c:v>
                </c:pt>
                <c:pt idx="63">
                  <c:v>-21.48</c:v>
                </c:pt>
                <c:pt idx="64">
                  <c:v>-21.51</c:v>
                </c:pt>
                <c:pt idx="65">
                  <c:v>-21.51</c:v>
                </c:pt>
                <c:pt idx="66">
                  <c:v>-21.51</c:v>
                </c:pt>
                <c:pt idx="67">
                  <c:v>-21.56</c:v>
                </c:pt>
                <c:pt idx="68">
                  <c:v>-21.63</c:v>
                </c:pt>
                <c:pt idx="69">
                  <c:v>-21.68</c:v>
                </c:pt>
                <c:pt idx="70">
                  <c:v>-21.71</c:v>
                </c:pt>
                <c:pt idx="71">
                  <c:v>-21.73</c:v>
                </c:pt>
                <c:pt idx="72">
                  <c:v>-21.77</c:v>
                </c:pt>
                <c:pt idx="73">
                  <c:v>-21.81</c:v>
                </c:pt>
                <c:pt idx="74">
                  <c:v>-21.83</c:v>
                </c:pt>
                <c:pt idx="75">
                  <c:v>-21.83</c:v>
                </c:pt>
                <c:pt idx="76">
                  <c:v>-21.91</c:v>
                </c:pt>
                <c:pt idx="77">
                  <c:v>-21.91</c:v>
                </c:pt>
                <c:pt idx="78">
                  <c:v>-21.98</c:v>
                </c:pt>
                <c:pt idx="79">
                  <c:v>-22.08</c:v>
                </c:pt>
                <c:pt idx="80">
                  <c:v>-22.1</c:v>
                </c:pt>
                <c:pt idx="81">
                  <c:v>-22.26</c:v>
                </c:pt>
                <c:pt idx="82">
                  <c:v>-22.3</c:v>
                </c:pt>
                <c:pt idx="83">
                  <c:v>-22.35</c:v>
                </c:pt>
                <c:pt idx="84">
                  <c:v>-22.35</c:v>
                </c:pt>
                <c:pt idx="85">
                  <c:v>-22.37</c:v>
                </c:pt>
                <c:pt idx="86">
                  <c:v>-22.49</c:v>
                </c:pt>
                <c:pt idx="87">
                  <c:v>-22.53</c:v>
                </c:pt>
                <c:pt idx="88">
                  <c:v>-22.53</c:v>
                </c:pt>
                <c:pt idx="89">
                  <c:v>-22.55</c:v>
                </c:pt>
                <c:pt idx="90">
                  <c:v>-22.58</c:v>
                </c:pt>
                <c:pt idx="91">
                  <c:v>-22.64</c:v>
                </c:pt>
                <c:pt idx="92">
                  <c:v>-22.64</c:v>
                </c:pt>
                <c:pt idx="93">
                  <c:v>-22.64</c:v>
                </c:pt>
                <c:pt idx="94">
                  <c:v>-22.64</c:v>
                </c:pt>
                <c:pt idx="95">
                  <c:v>-22.69</c:v>
                </c:pt>
                <c:pt idx="96">
                  <c:v>-22.78</c:v>
                </c:pt>
                <c:pt idx="97">
                  <c:v>-22.81</c:v>
                </c:pt>
                <c:pt idx="98">
                  <c:v>-22.87</c:v>
                </c:pt>
                <c:pt idx="99">
                  <c:v>-22.92</c:v>
                </c:pt>
                <c:pt idx="100">
                  <c:v>-22.95</c:v>
                </c:pt>
                <c:pt idx="101">
                  <c:v>-23.02</c:v>
                </c:pt>
                <c:pt idx="102">
                  <c:v>-23.07</c:v>
                </c:pt>
                <c:pt idx="103">
                  <c:v>-23.11</c:v>
                </c:pt>
                <c:pt idx="104">
                  <c:v>-23.14</c:v>
                </c:pt>
                <c:pt idx="105">
                  <c:v>-23.2</c:v>
                </c:pt>
                <c:pt idx="106">
                  <c:v>-23.31</c:v>
                </c:pt>
                <c:pt idx="107">
                  <c:v>-23.38</c:v>
                </c:pt>
                <c:pt idx="108">
                  <c:v>-23.52</c:v>
                </c:pt>
                <c:pt idx="109">
                  <c:v>-23.52</c:v>
                </c:pt>
                <c:pt idx="110">
                  <c:v>-23.87</c:v>
                </c:pt>
                <c:pt idx="111">
                  <c:v>-24.07</c:v>
                </c:pt>
                <c:pt idx="112">
                  <c:v>-24.1</c:v>
                </c:pt>
                <c:pt idx="113">
                  <c:v>-24.17</c:v>
                </c:pt>
                <c:pt idx="114">
                  <c:v>-24.17</c:v>
                </c:pt>
                <c:pt idx="115">
                  <c:v>-24.17</c:v>
                </c:pt>
                <c:pt idx="116">
                  <c:v>-24.46</c:v>
                </c:pt>
                <c:pt idx="117">
                  <c:v>-24.56</c:v>
                </c:pt>
                <c:pt idx="118">
                  <c:v>-24.66</c:v>
                </c:pt>
                <c:pt idx="119">
                  <c:v>-24.75</c:v>
                </c:pt>
                <c:pt idx="120">
                  <c:v>-24.86</c:v>
                </c:pt>
                <c:pt idx="121">
                  <c:v>-25.13</c:v>
                </c:pt>
                <c:pt idx="122">
                  <c:v>-25.7</c:v>
                </c:pt>
                <c:pt idx="123">
                  <c:v>-28.42</c:v>
                </c:pt>
              </c:numCache>
            </c:numRef>
          </c:xVal>
          <c:yVal>
            <c:numRef>
              <c:f>b925_2!$B$9:$B$205</c:f>
              <c:numCache>
                <c:formatCode>General</c:formatCode>
                <c:ptCount val="197"/>
                <c:pt idx="0">
                  <c:v>1.6E-2</c:v>
                </c:pt>
                <c:pt idx="1">
                  <c:v>2.4E-2</c:v>
                </c:pt>
                <c:pt idx="2">
                  <c:v>3.2000000000000001E-2</c:v>
                </c:pt>
                <c:pt idx="3">
                  <c:v>0.04</c:v>
                </c:pt>
                <c:pt idx="4">
                  <c:v>4.8000000000000001E-2</c:v>
                </c:pt>
                <c:pt idx="5">
                  <c:v>5.6000000000000001E-2</c:v>
                </c:pt>
                <c:pt idx="6">
                  <c:v>6.4000000000000001E-2</c:v>
                </c:pt>
                <c:pt idx="7">
                  <c:v>7.1999999999999995E-2</c:v>
                </c:pt>
                <c:pt idx="8">
                  <c:v>0.08</c:v>
                </c:pt>
                <c:pt idx="9">
                  <c:v>8.7999999999999995E-2</c:v>
                </c:pt>
                <c:pt idx="10">
                  <c:v>9.6000000000000002E-2</c:v>
                </c:pt>
                <c:pt idx="11">
                  <c:v>0.104</c:v>
                </c:pt>
                <c:pt idx="12">
                  <c:v>0.112</c:v>
                </c:pt>
                <c:pt idx="13">
                  <c:v>0.12</c:v>
                </c:pt>
                <c:pt idx="14">
                  <c:v>0.128</c:v>
                </c:pt>
                <c:pt idx="15">
                  <c:v>0.13600000000000001</c:v>
                </c:pt>
                <c:pt idx="16">
                  <c:v>0.14399999999999999</c:v>
                </c:pt>
                <c:pt idx="17">
                  <c:v>0.152</c:v>
                </c:pt>
                <c:pt idx="18">
                  <c:v>0.16</c:v>
                </c:pt>
                <c:pt idx="19">
                  <c:v>0.16800000000000001</c:v>
                </c:pt>
                <c:pt idx="20">
                  <c:v>0.17599999999999999</c:v>
                </c:pt>
                <c:pt idx="21">
                  <c:v>0.184</c:v>
                </c:pt>
                <c:pt idx="22">
                  <c:v>0.192</c:v>
                </c:pt>
                <c:pt idx="23">
                  <c:v>0.2</c:v>
                </c:pt>
                <c:pt idx="24">
                  <c:v>0.20799999999999999</c:v>
                </c:pt>
                <c:pt idx="25">
                  <c:v>0.216</c:v>
                </c:pt>
                <c:pt idx="26">
                  <c:v>0.224</c:v>
                </c:pt>
                <c:pt idx="27">
                  <c:v>0.23200000000000001</c:v>
                </c:pt>
                <c:pt idx="28">
                  <c:v>0.24</c:v>
                </c:pt>
                <c:pt idx="29">
                  <c:v>0.248</c:v>
                </c:pt>
                <c:pt idx="30">
                  <c:v>0.25600000000000001</c:v>
                </c:pt>
                <c:pt idx="31">
                  <c:v>0.26400000000000001</c:v>
                </c:pt>
                <c:pt idx="32">
                  <c:v>0.27200000000000002</c:v>
                </c:pt>
                <c:pt idx="33">
                  <c:v>0.28000000000000003</c:v>
                </c:pt>
                <c:pt idx="34">
                  <c:v>0.28799999999999998</c:v>
                </c:pt>
                <c:pt idx="35">
                  <c:v>0.29599999999999999</c:v>
                </c:pt>
                <c:pt idx="36">
                  <c:v>0.30399999999999999</c:v>
                </c:pt>
                <c:pt idx="37">
                  <c:v>0.312</c:v>
                </c:pt>
                <c:pt idx="38">
                  <c:v>0.32</c:v>
                </c:pt>
                <c:pt idx="39">
                  <c:v>0.32800000000000001</c:v>
                </c:pt>
                <c:pt idx="40">
                  <c:v>0.33600000000000002</c:v>
                </c:pt>
                <c:pt idx="41">
                  <c:v>0.34399999999999997</c:v>
                </c:pt>
                <c:pt idx="42">
                  <c:v>0.35199999999999998</c:v>
                </c:pt>
                <c:pt idx="43">
                  <c:v>0.36</c:v>
                </c:pt>
                <c:pt idx="44">
                  <c:v>0.36799999999999999</c:v>
                </c:pt>
                <c:pt idx="45">
                  <c:v>0.376</c:v>
                </c:pt>
                <c:pt idx="46">
                  <c:v>0.38400000000000001</c:v>
                </c:pt>
                <c:pt idx="47">
                  <c:v>0.39200000000000002</c:v>
                </c:pt>
                <c:pt idx="48">
                  <c:v>0.4</c:v>
                </c:pt>
                <c:pt idx="49">
                  <c:v>0.40799999999999997</c:v>
                </c:pt>
                <c:pt idx="50">
                  <c:v>0.41599999999999998</c:v>
                </c:pt>
                <c:pt idx="51">
                  <c:v>0.42399999999999999</c:v>
                </c:pt>
                <c:pt idx="52">
                  <c:v>0.432</c:v>
                </c:pt>
                <c:pt idx="53">
                  <c:v>0.44</c:v>
                </c:pt>
                <c:pt idx="54">
                  <c:v>0.44800000000000001</c:v>
                </c:pt>
                <c:pt idx="55">
                  <c:v>0.45600000000000002</c:v>
                </c:pt>
                <c:pt idx="56">
                  <c:v>0.46400000000000002</c:v>
                </c:pt>
                <c:pt idx="57">
                  <c:v>0.47199999999999998</c:v>
                </c:pt>
                <c:pt idx="58">
                  <c:v>0.48</c:v>
                </c:pt>
                <c:pt idx="59">
                  <c:v>0.48799999999999999</c:v>
                </c:pt>
                <c:pt idx="60">
                  <c:v>0.496</c:v>
                </c:pt>
                <c:pt idx="61">
                  <c:v>0.504</c:v>
                </c:pt>
                <c:pt idx="62">
                  <c:v>0.51200000000000001</c:v>
                </c:pt>
                <c:pt idx="63">
                  <c:v>0.52</c:v>
                </c:pt>
                <c:pt idx="64">
                  <c:v>0.52800000000000002</c:v>
                </c:pt>
                <c:pt idx="65">
                  <c:v>0.53600000000000003</c:v>
                </c:pt>
                <c:pt idx="66">
                  <c:v>0.54400000000000004</c:v>
                </c:pt>
                <c:pt idx="67">
                  <c:v>0.55200000000000005</c:v>
                </c:pt>
                <c:pt idx="68">
                  <c:v>0.56000000000000005</c:v>
                </c:pt>
                <c:pt idx="69">
                  <c:v>0.56799999999999995</c:v>
                </c:pt>
                <c:pt idx="70">
                  <c:v>0.57599999999999996</c:v>
                </c:pt>
                <c:pt idx="71">
                  <c:v>0.58399999999999996</c:v>
                </c:pt>
                <c:pt idx="72">
                  <c:v>0.59199999999999997</c:v>
                </c:pt>
                <c:pt idx="73">
                  <c:v>0.6</c:v>
                </c:pt>
                <c:pt idx="74">
                  <c:v>0.60799999999999998</c:v>
                </c:pt>
                <c:pt idx="75">
                  <c:v>0.61599999999999999</c:v>
                </c:pt>
                <c:pt idx="76">
                  <c:v>0.624</c:v>
                </c:pt>
                <c:pt idx="77">
                  <c:v>0.63200000000000001</c:v>
                </c:pt>
                <c:pt idx="78">
                  <c:v>0.64</c:v>
                </c:pt>
                <c:pt idx="79">
                  <c:v>0.64800000000000002</c:v>
                </c:pt>
                <c:pt idx="80">
                  <c:v>0.65600000000000003</c:v>
                </c:pt>
                <c:pt idx="81">
                  <c:v>0.66400000000000003</c:v>
                </c:pt>
                <c:pt idx="82">
                  <c:v>0.67200000000000004</c:v>
                </c:pt>
                <c:pt idx="83">
                  <c:v>0.68</c:v>
                </c:pt>
                <c:pt idx="84">
                  <c:v>0.68799999999999994</c:v>
                </c:pt>
                <c:pt idx="85">
                  <c:v>0.69599999999999995</c:v>
                </c:pt>
                <c:pt idx="86">
                  <c:v>0.70399999999999996</c:v>
                </c:pt>
                <c:pt idx="87">
                  <c:v>0.71199999999999997</c:v>
                </c:pt>
                <c:pt idx="88">
                  <c:v>0.72</c:v>
                </c:pt>
                <c:pt idx="89">
                  <c:v>0.72799999999999998</c:v>
                </c:pt>
                <c:pt idx="90">
                  <c:v>0.73599999999999999</c:v>
                </c:pt>
                <c:pt idx="91">
                  <c:v>0.74399999999999999</c:v>
                </c:pt>
                <c:pt idx="92">
                  <c:v>0.752</c:v>
                </c:pt>
                <c:pt idx="93">
                  <c:v>0.76</c:v>
                </c:pt>
                <c:pt idx="94">
                  <c:v>0.76800000000000002</c:v>
                </c:pt>
                <c:pt idx="95">
                  <c:v>0.77600000000000002</c:v>
                </c:pt>
                <c:pt idx="96">
                  <c:v>0.78400000000000003</c:v>
                </c:pt>
                <c:pt idx="97">
                  <c:v>0.79200000000000004</c:v>
                </c:pt>
                <c:pt idx="98">
                  <c:v>0.8</c:v>
                </c:pt>
                <c:pt idx="99">
                  <c:v>0.80800000000000005</c:v>
                </c:pt>
                <c:pt idx="100">
                  <c:v>0.81599999999999995</c:v>
                </c:pt>
                <c:pt idx="101">
                  <c:v>0.82399999999999995</c:v>
                </c:pt>
                <c:pt idx="102">
                  <c:v>0.83199999999999996</c:v>
                </c:pt>
                <c:pt idx="103">
                  <c:v>0.84</c:v>
                </c:pt>
                <c:pt idx="104">
                  <c:v>0.84799999999999998</c:v>
                </c:pt>
                <c:pt idx="105">
                  <c:v>0.85599999999999998</c:v>
                </c:pt>
                <c:pt idx="106">
                  <c:v>0.86399999999999999</c:v>
                </c:pt>
                <c:pt idx="107">
                  <c:v>0.872</c:v>
                </c:pt>
                <c:pt idx="108">
                  <c:v>0.88</c:v>
                </c:pt>
                <c:pt idx="109">
                  <c:v>0.88800000000000001</c:v>
                </c:pt>
                <c:pt idx="110">
                  <c:v>0.89600000000000002</c:v>
                </c:pt>
                <c:pt idx="111">
                  <c:v>0.90400000000000003</c:v>
                </c:pt>
                <c:pt idx="112">
                  <c:v>0.91200000000000003</c:v>
                </c:pt>
                <c:pt idx="113">
                  <c:v>0.92</c:v>
                </c:pt>
                <c:pt idx="114">
                  <c:v>0.92800000000000005</c:v>
                </c:pt>
                <c:pt idx="115">
                  <c:v>0.93600000000000005</c:v>
                </c:pt>
                <c:pt idx="116">
                  <c:v>0.94399999999999995</c:v>
                </c:pt>
                <c:pt idx="117">
                  <c:v>0.95199999999999996</c:v>
                </c:pt>
                <c:pt idx="118">
                  <c:v>0.96</c:v>
                </c:pt>
                <c:pt idx="119">
                  <c:v>0.96799999999999997</c:v>
                </c:pt>
                <c:pt idx="120">
                  <c:v>0.97599999999999998</c:v>
                </c:pt>
                <c:pt idx="121">
                  <c:v>0.98399999999999999</c:v>
                </c:pt>
                <c:pt idx="122">
                  <c:v>0.99199999999999999</c:v>
                </c:pt>
                <c:pt idx="123">
                  <c:v>1</c:v>
                </c:pt>
              </c:numCache>
            </c:numRef>
          </c:yVal>
          <c:smooth val="0"/>
        </c:ser>
        <c:ser>
          <c:idx val="14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b926_2!$A$9:$A$205</c:f>
              <c:numCache>
                <c:formatCode>General</c:formatCode>
                <c:ptCount val="197"/>
                <c:pt idx="0">
                  <c:v>-15.19</c:v>
                </c:pt>
                <c:pt idx="1">
                  <c:v>-15.64</c:v>
                </c:pt>
                <c:pt idx="2">
                  <c:v>-15.94</c:v>
                </c:pt>
                <c:pt idx="3">
                  <c:v>-16.88</c:v>
                </c:pt>
                <c:pt idx="4">
                  <c:v>-16.989999999999998</c:v>
                </c:pt>
                <c:pt idx="5">
                  <c:v>-17.16</c:v>
                </c:pt>
                <c:pt idx="6">
                  <c:v>-17.47</c:v>
                </c:pt>
                <c:pt idx="7">
                  <c:v>-17.57</c:v>
                </c:pt>
                <c:pt idx="8">
                  <c:v>-17.7</c:v>
                </c:pt>
                <c:pt idx="9">
                  <c:v>-17.829999999999998</c:v>
                </c:pt>
                <c:pt idx="10">
                  <c:v>-17.97</c:v>
                </c:pt>
                <c:pt idx="11">
                  <c:v>-18.41</c:v>
                </c:pt>
                <c:pt idx="12">
                  <c:v>-18.53</c:v>
                </c:pt>
                <c:pt idx="13">
                  <c:v>-18.7</c:v>
                </c:pt>
                <c:pt idx="14">
                  <c:v>-19.05</c:v>
                </c:pt>
                <c:pt idx="15">
                  <c:v>-19.38</c:v>
                </c:pt>
                <c:pt idx="16">
                  <c:v>-19.62</c:v>
                </c:pt>
                <c:pt idx="17">
                  <c:v>-19.649999999999999</c:v>
                </c:pt>
                <c:pt idx="18">
                  <c:v>-19.739999999999998</c:v>
                </c:pt>
                <c:pt idx="19">
                  <c:v>-19.93</c:v>
                </c:pt>
                <c:pt idx="20">
                  <c:v>-20.28</c:v>
                </c:pt>
                <c:pt idx="21">
                  <c:v>-20.420000000000002</c:v>
                </c:pt>
                <c:pt idx="22">
                  <c:v>-20.64</c:v>
                </c:pt>
                <c:pt idx="23">
                  <c:v>-21.26</c:v>
                </c:pt>
                <c:pt idx="24">
                  <c:v>-21.26</c:v>
                </c:pt>
                <c:pt idx="25">
                  <c:v>-21.39</c:v>
                </c:pt>
                <c:pt idx="26">
                  <c:v>-21.72</c:v>
                </c:pt>
                <c:pt idx="27">
                  <c:v>-21.78</c:v>
                </c:pt>
                <c:pt idx="28">
                  <c:v>-22.2</c:v>
                </c:pt>
                <c:pt idx="29">
                  <c:v>-23.23</c:v>
                </c:pt>
                <c:pt idx="30">
                  <c:v>-23.45</c:v>
                </c:pt>
              </c:numCache>
            </c:numRef>
          </c:xVal>
          <c:yVal>
            <c:numRef>
              <c:f>b926_2!$B$9:$B$205</c:f>
              <c:numCache>
                <c:formatCode>General</c:formatCode>
                <c:ptCount val="197"/>
                <c:pt idx="0">
                  <c:v>6.0606060606060608E-2</c:v>
                </c:pt>
                <c:pt idx="1">
                  <c:v>9.0909090909090912E-2</c:v>
                </c:pt>
                <c:pt idx="2">
                  <c:v>0.12121212121212122</c:v>
                </c:pt>
                <c:pt idx="3">
                  <c:v>0.15151515151515152</c:v>
                </c:pt>
                <c:pt idx="4">
                  <c:v>0.18181818181818182</c:v>
                </c:pt>
                <c:pt idx="5">
                  <c:v>0.21212121212121213</c:v>
                </c:pt>
                <c:pt idx="6">
                  <c:v>0.24242424242424243</c:v>
                </c:pt>
                <c:pt idx="7">
                  <c:v>0.27272727272727271</c:v>
                </c:pt>
                <c:pt idx="8">
                  <c:v>0.30303030303030304</c:v>
                </c:pt>
                <c:pt idx="9">
                  <c:v>0.33333333333333331</c:v>
                </c:pt>
                <c:pt idx="10">
                  <c:v>0.36363636363636365</c:v>
                </c:pt>
                <c:pt idx="11">
                  <c:v>0.39393939393939392</c:v>
                </c:pt>
                <c:pt idx="12">
                  <c:v>0.42424242424242425</c:v>
                </c:pt>
                <c:pt idx="13">
                  <c:v>0.45454545454545453</c:v>
                </c:pt>
                <c:pt idx="14">
                  <c:v>0.48484848484848486</c:v>
                </c:pt>
                <c:pt idx="15">
                  <c:v>0.51515151515151514</c:v>
                </c:pt>
                <c:pt idx="16">
                  <c:v>0.54545454545454541</c:v>
                </c:pt>
                <c:pt idx="17">
                  <c:v>0.5757575757575758</c:v>
                </c:pt>
                <c:pt idx="18">
                  <c:v>0.60606060606060608</c:v>
                </c:pt>
                <c:pt idx="19">
                  <c:v>0.63636363636363635</c:v>
                </c:pt>
                <c:pt idx="20">
                  <c:v>0.66666666666666663</c:v>
                </c:pt>
                <c:pt idx="21">
                  <c:v>0.69696969696969702</c:v>
                </c:pt>
                <c:pt idx="22">
                  <c:v>0.72727272727272729</c:v>
                </c:pt>
                <c:pt idx="23">
                  <c:v>0.75757575757575757</c:v>
                </c:pt>
                <c:pt idx="24">
                  <c:v>0.78787878787878785</c:v>
                </c:pt>
                <c:pt idx="25">
                  <c:v>0.81818181818181823</c:v>
                </c:pt>
                <c:pt idx="26">
                  <c:v>0.84848484848484851</c:v>
                </c:pt>
                <c:pt idx="27">
                  <c:v>0.87878787878787878</c:v>
                </c:pt>
                <c:pt idx="28">
                  <c:v>0.90909090909090906</c:v>
                </c:pt>
                <c:pt idx="29">
                  <c:v>0.93939393939393945</c:v>
                </c:pt>
                <c:pt idx="30">
                  <c:v>0.96969696969696972</c:v>
                </c:pt>
              </c:numCache>
            </c:numRef>
          </c:yVal>
          <c:smooth val="0"/>
        </c:ser>
        <c:ser>
          <c:idx val="15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b927_2!$A$9:$A$205</c:f>
              <c:numCache>
                <c:formatCode>General</c:formatCode>
                <c:ptCount val="197"/>
                <c:pt idx="0">
                  <c:v>-13.67</c:v>
                </c:pt>
                <c:pt idx="1">
                  <c:v>-14.31</c:v>
                </c:pt>
                <c:pt idx="2">
                  <c:v>-14.55</c:v>
                </c:pt>
                <c:pt idx="3">
                  <c:v>-14.65</c:v>
                </c:pt>
                <c:pt idx="4">
                  <c:v>-14.77</c:v>
                </c:pt>
                <c:pt idx="5">
                  <c:v>-14.77</c:v>
                </c:pt>
                <c:pt idx="6">
                  <c:v>-14.86</c:v>
                </c:pt>
                <c:pt idx="7">
                  <c:v>-15.07</c:v>
                </c:pt>
                <c:pt idx="8">
                  <c:v>-15.1</c:v>
                </c:pt>
                <c:pt idx="9">
                  <c:v>-15.16</c:v>
                </c:pt>
                <c:pt idx="10">
                  <c:v>-15.21</c:v>
                </c:pt>
                <c:pt idx="11">
                  <c:v>-15.31</c:v>
                </c:pt>
                <c:pt idx="12">
                  <c:v>-15.41</c:v>
                </c:pt>
                <c:pt idx="13">
                  <c:v>-15.51</c:v>
                </c:pt>
                <c:pt idx="14">
                  <c:v>-15.79</c:v>
                </c:pt>
                <c:pt idx="15">
                  <c:v>-15.93</c:v>
                </c:pt>
                <c:pt idx="16">
                  <c:v>-15.95</c:v>
                </c:pt>
                <c:pt idx="17">
                  <c:v>-16.05</c:v>
                </c:pt>
                <c:pt idx="18">
                  <c:v>-16.12</c:v>
                </c:pt>
                <c:pt idx="19">
                  <c:v>-16.12</c:v>
                </c:pt>
                <c:pt idx="20">
                  <c:v>-16.170000000000002</c:v>
                </c:pt>
                <c:pt idx="21">
                  <c:v>-16.22</c:v>
                </c:pt>
                <c:pt idx="22">
                  <c:v>-16.27</c:v>
                </c:pt>
                <c:pt idx="23">
                  <c:v>-16.36</c:v>
                </c:pt>
                <c:pt idx="24">
                  <c:v>-16.52</c:v>
                </c:pt>
                <c:pt idx="25">
                  <c:v>-16.57</c:v>
                </c:pt>
                <c:pt idx="26">
                  <c:v>-16.670000000000002</c:v>
                </c:pt>
                <c:pt idx="27">
                  <c:v>-16.71</c:v>
                </c:pt>
                <c:pt idx="28">
                  <c:v>-16.71</c:v>
                </c:pt>
                <c:pt idx="29">
                  <c:v>-16.79</c:v>
                </c:pt>
                <c:pt idx="30">
                  <c:v>-16.89</c:v>
                </c:pt>
                <c:pt idx="31">
                  <c:v>-16.89</c:v>
                </c:pt>
                <c:pt idx="32">
                  <c:v>-16.920000000000002</c:v>
                </c:pt>
                <c:pt idx="33">
                  <c:v>-16.920000000000002</c:v>
                </c:pt>
                <c:pt idx="34">
                  <c:v>-17.04</c:v>
                </c:pt>
                <c:pt idx="35">
                  <c:v>-17.37</c:v>
                </c:pt>
                <c:pt idx="36">
                  <c:v>-17.37</c:v>
                </c:pt>
                <c:pt idx="37">
                  <c:v>-17.39</c:v>
                </c:pt>
                <c:pt idx="38">
                  <c:v>-17.39</c:v>
                </c:pt>
                <c:pt idx="39">
                  <c:v>-17.46</c:v>
                </c:pt>
                <c:pt idx="40">
                  <c:v>-17.48</c:v>
                </c:pt>
                <c:pt idx="41">
                  <c:v>-17.48</c:v>
                </c:pt>
                <c:pt idx="42">
                  <c:v>-17.54</c:v>
                </c:pt>
                <c:pt idx="43">
                  <c:v>-17.579999999999998</c:v>
                </c:pt>
                <c:pt idx="44">
                  <c:v>-17.579999999999998</c:v>
                </c:pt>
                <c:pt idx="45">
                  <c:v>-17.63</c:v>
                </c:pt>
                <c:pt idx="46">
                  <c:v>-17.63</c:v>
                </c:pt>
                <c:pt idx="47">
                  <c:v>-17.77</c:v>
                </c:pt>
                <c:pt idx="48">
                  <c:v>-17.84</c:v>
                </c:pt>
                <c:pt idx="49">
                  <c:v>-17.91</c:v>
                </c:pt>
                <c:pt idx="50">
                  <c:v>-18.03</c:v>
                </c:pt>
                <c:pt idx="51">
                  <c:v>-18.059999999999999</c:v>
                </c:pt>
                <c:pt idx="52">
                  <c:v>-18.059999999999999</c:v>
                </c:pt>
                <c:pt idx="53">
                  <c:v>-18.059999999999999</c:v>
                </c:pt>
                <c:pt idx="54">
                  <c:v>-18.100000000000001</c:v>
                </c:pt>
                <c:pt idx="55">
                  <c:v>-18.16</c:v>
                </c:pt>
                <c:pt idx="56">
                  <c:v>-18.16</c:v>
                </c:pt>
                <c:pt idx="57">
                  <c:v>-18.16</c:v>
                </c:pt>
                <c:pt idx="58">
                  <c:v>-18.239999999999998</c:v>
                </c:pt>
                <c:pt idx="59">
                  <c:v>-18.48</c:v>
                </c:pt>
                <c:pt idx="60">
                  <c:v>-18.5</c:v>
                </c:pt>
                <c:pt idx="61">
                  <c:v>-18.55</c:v>
                </c:pt>
                <c:pt idx="62">
                  <c:v>-18.55</c:v>
                </c:pt>
                <c:pt idx="63">
                  <c:v>-18.63</c:v>
                </c:pt>
                <c:pt idx="64">
                  <c:v>-18.690000000000001</c:v>
                </c:pt>
                <c:pt idx="65">
                  <c:v>-18.690000000000001</c:v>
                </c:pt>
                <c:pt idx="66">
                  <c:v>-18.71</c:v>
                </c:pt>
                <c:pt idx="67">
                  <c:v>-18.71</c:v>
                </c:pt>
                <c:pt idx="68">
                  <c:v>-18.739999999999998</c:v>
                </c:pt>
                <c:pt idx="69">
                  <c:v>-18.82</c:v>
                </c:pt>
                <c:pt idx="70">
                  <c:v>-18.84</c:v>
                </c:pt>
                <c:pt idx="71">
                  <c:v>-18.84</c:v>
                </c:pt>
                <c:pt idx="72">
                  <c:v>-18.86</c:v>
                </c:pt>
                <c:pt idx="73">
                  <c:v>-18.93</c:v>
                </c:pt>
                <c:pt idx="74">
                  <c:v>-18.93</c:v>
                </c:pt>
                <c:pt idx="75">
                  <c:v>-18.96</c:v>
                </c:pt>
                <c:pt idx="76">
                  <c:v>-19.03</c:v>
                </c:pt>
                <c:pt idx="77">
                  <c:v>-19.03</c:v>
                </c:pt>
                <c:pt idx="78">
                  <c:v>-19.059999999999999</c:v>
                </c:pt>
                <c:pt idx="79">
                  <c:v>-19.100000000000001</c:v>
                </c:pt>
                <c:pt idx="80">
                  <c:v>-19.12</c:v>
                </c:pt>
                <c:pt idx="81">
                  <c:v>-19.12</c:v>
                </c:pt>
                <c:pt idx="82">
                  <c:v>-19.16</c:v>
                </c:pt>
                <c:pt idx="83">
                  <c:v>-19.18</c:v>
                </c:pt>
                <c:pt idx="84">
                  <c:v>-19.18</c:v>
                </c:pt>
                <c:pt idx="85">
                  <c:v>-19.18</c:v>
                </c:pt>
                <c:pt idx="86">
                  <c:v>-19.239999999999998</c:v>
                </c:pt>
                <c:pt idx="87">
                  <c:v>-19.239999999999998</c:v>
                </c:pt>
                <c:pt idx="88">
                  <c:v>-19.350000000000001</c:v>
                </c:pt>
                <c:pt idx="89">
                  <c:v>-19.350000000000001</c:v>
                </c:pt>
                <c:pt idx="90">
                  <c:v>-19.36</c:v>
                </c:pt>
                <c:pt idx="91">
                  <c:v>-19.420000000000002</c:v>
                </c:pt>
                <c:pt idx="92">
                  <c:v>-19.600000000000001</c:v>
                </c:pt>
                <c:pt idx="93">
                  <c:v>-19.600000000000001</c:v>
                </c:pt>
                <c:pt idx="94">
                  <c:v>-19.64</c:v>
                </c:pt>
                <c:pt idx="95">
                  <c:v>-19.739999999999998</c:v>
                </c:pt>
                <c:pt idx="96">
                  <c:v>-19.89</c:v>
                </c:pt>
                <c:pt idx="97">
                  <c:v>-19.89</c:v>
                </c:pt>
                <c:pt idx="98">
                  <c:v>-19.98</c:v>
                </c:pt>
                <c:pt idx="99">
                  <c:v>-20.32</c:v>
                </c:pt>
                <c:pt idx="100">
                  <c:v>-20.34</c:v>
                </c:pt>
                <c:pt idx="101">
                  <c:v>-20.38</c:v>
                </c:pt>
                <c:pt idx="102">
                  <c:v>-20.71</c:v>
                </c:pt>
                <c:pt idx="103">
                  <c:v>-20.71</c:v>
                </c:pt>
                <c:pt idx="104">
                  <c:v>-20.99</c:v>
                </c:pt>
                <c:pt idx="105">
                  <c:v>-21.03</c:v>
                </c:pt>
                <c:pt idx="106">
                  <c:v>-21.51</c:v>
                </c:pt>
                <c:pt idx="107">
                  <c:v>-21.75</c:v>
                </c:pt>
                <c:pt idx="108">
                  <c:v>-21.75</c:v>
                </c:pt>
                <c:pt idx="109">
                  <c:v>-21.82</c:v>
                </c:pt>
                <c:pt idx="110">
                  <c:v>-22.13</c:v>
                </c:pt>
              </c:numCache>
            </c:numRef>
          </c:xVal>
          <c:yVal>
            <c:numRef>
              <c:f>b927_2!$B$9:$B$205</c:f>
              <c:numCache>
                <c:formatCode>General</c:formatCode>
                <c:ptCount val="197"/>
                <c:pt idx="0">
                  <c:v>1.7857142857142856E-2</c:v>
                </c:pt>
                <c:pt idx="1">
                  <c:v>2.6785714285714284E-2</c:v>
                </c:pt>
                <c:pt idx="2">
                  <c:v>3.5714285714285712E-2</c:v>
                </c:pt>
                <c:pt idx="3">
                  <c:v>4.4642857142857144E-2</c:v>
                </c:pt>
                <c:pt idx="4">
                  <c:v>5.3571428571428568E-2</c:v>
                </c:pt>
                <c:pt idx="5">
                  <c:v>6.25E-2</c:v>
                </c:pt>
                <c:pt idx="6">
                  <c:v>7.1428571428571425E-2</c:v>
                </c:pt>
                <c:pt idx="7">
                  <c:v>8.0357142857142863E-2</c:v>
                </c:pt>
                <c:pt idx="8">
                  <c:v>8.9285714285714288E-2</c:v>
                </c:pt>
                <c:pt idx="9">
                  <c:v>9.8214285714285712E-2</c:v>
                </c:pt>
                <c:pt idx="10">
                  <c:v>0.10714285714285714</c:v>
                </c:pt>
                <c:pt idx="11">
                  <c:v>0.11607142857142858</c:v>
                </c:pt>
                <c:pt idx="12">
                  <c:v>0.125</c:v>
                </c:pt>
                <c:pt idx="13">
                  <c:v>0.13392857142857142</c:v>
                </c:pt>
                <c:pt idx="14">
                  <c:v>0.14285714285714285</c:v>
                </c:pt>
                <c:pt idx="15">
                  <c:v>0.15178571428571427</c:v>
                </c:pt>
                <c:pt idx="16">
                  <c:v>0.16071428571428573</c:v>
                </c:pt>
                <c:pt idx="17">
                  <c:v>0.16964285714285715</c:v>
                </c:pt>
                <c:pt idx="18">
                  <c:v>0.17857142857142858</c:v>
                </c:pt>
                <c:pt idx="19">
                  <c:v>0.1875</c:v>
                </c:pt>
                <c:pt idx="20">
                  <c:v>0.19642857142857142</c:v>
                </c:pt>
                <c:pt idx="21">
                  <c:v>0.20535714285714285</c:v>
                </c:pt>
                <c:pt idx="22">
                  <c:v>0.21428571428571427</c:v>
                </c:pt>
                <c:pt idx="23">
                  <c:v>0.22321428571428573</c:v>
                </c:pt>
                <c:pt idx="24">
                  <c:v>0.23214285714285715</c:v>
                </c:pt>
                <c:pt idx="25">
                  <c:v>0.24107142857142858</c:v>
                </c:pt>
                <c:pt idx="26">
                  <c:v>0.25</c:v>
                </c:pt>
                <c:pt idx="27">
                  <c:v>0.25892857142857145</c:v>
                </c:pt>
                <c:pt idx="28">
                  <c:v>0.26785714285714285</c:v>
                </c:pt>
                <c:pt idx="29">
                  <c:v>0.2767857142857143</c:v>
                </c:pt>
                <c:pt idx="30">
                  <c:v>0.2857142857142857</c:v>
                </c:pt>
                <c:pt idx="31">
                  <c:v>0.29464285714285715</c:v>
                </c:pt>
                <c:pt idx="32">
                  <c:v>0.30357142857142855</c:v>
                </c:pt>
                <c:pt idx="33">
                  <c:v>0.3125</c:v>
                </c:pt>
                <c:pt idx="34">
                  <c:v>0.32142857142857145</c:v>
                </c:pt>
                <c:pt idx="35">
                  <c:v>0.33035714285714285</c:v>
                </c:pt>
                <c:pt idx="36">
                  <c:v>0.3392857142857143</c:v>
                </c:pt>
                <c:pt idx="37">
                  <c:v>0.3482142857142857</c:v>
                </c:pt>
                <c:pt idx="38">
                  <c:v>0.35714285714285715</c:v>
                </c:pt>
                <c:pt idx="39">
                  <c:v>0.36607142857142855</c:v>
                </c:pt>
                <c:pt idx="40">
                  <c:v>0.375</c:v>
                </c:pt>
                <c:pt idx="41">
                  <c:v>0.38392857142857145</c:v>
                </c:pt>
                <c:pt idx="42">
                  <c:v>0.39285714285714285</c:v>
                </c:pt>
                <c:pt idx="43">
                  <c:v>0.4017857142857143</c:v>
                </c:pt>
                <c:pt idx="44">
                  <c:v>0.4107142857142857</c:v>
                </c:pt>
                <c:pt idx="45">
                  <c:v>0.41964285714285715</c:v>
                </c:pt>
                <c:pt idx="46">
                  <c:v>0.42857142857142855</c:v>
                </c:pt>
                <c:pt idx="47">
                  <c:v>0.4375</c:v>
                </c:pt>
                <c:pt idx="48">
                  <c:v>0.44642857142857145</c:v>
                </c:pt>
                <c:pt idx="49">
                  <c:v>0.45535714285714285</c:v>
                </c:pt>
                <c:pt idx="50">
                  <c:v>0.4642857142857143</c:v>
                </c:pt>
                <c:pt idx="51">
                  <c:v>0.4732142857142857</c:v>
                </c:pt>
                <c:pt idx="52">
                  <c:v>0.48214285714285715</c:v>
                </c:pt>
                <c:pt idx="53">
                  <c:v>0.49107142857142855</c:v>
                </c:pt>
                <c:pt idx="54">
                  <c:v>0.5</c:v>
                </c:pt>
                <c:pt idx="55">
                  <c:v>0.5089285714285714</c:v>
                </c:pt>
                <c:pt idx="56">
                  <c:v>0.5178571428571429</c:v>
                </c:pt>
                <c:pt idx="57">
                  <c:v>0.5267857142857143</c:v>
                </c:pt>
                <c:pt idx="58">
                  <c:v>0.5357142857142857</c:v>
                </c:pt>
                <c:pt idx="59">
                  <c:v>0.5446428571428571</c:v>
                </c:pt>
                <c:pt idx="60">
                  <c:v>0.5535714285714286</c:v>
                </c:pt>
                <c:pt idx="61">
                  <c:v>0.5625</c:v>
                </c:pt>
                <c:pt idx="62">
                  <c:v>0.5714285714285714</c:v>
                </c:pt>
                <c:pt idx="63">
                  <c:v>0.5803571428571429</c:v>
                </c:pt>
                <c:pt idx="64">
                  <c:v>0.5892857142857143</c:v>
                </c:pt>
                <c:pt idx="65">
                  <c:v>0.5982142857142857</c:v>
                </c:pt>
                <c:pt idx="66">
                  <c:v>0.6071428571428571</c:v>
                </c:pt>
                <c:pt idx="67">
                  <c:v>0.6160714285714286</c:v>
                </c:pt>
                <c:pt idx="68">
                  <c:v>0.625</c:v>
                </c:pt>
                <c:pt idx="69">
                  <c:v>0.6339285714285714</c:v>
                </c:pt>
                <c:pt idx="70">
                  <c:v>0.6428571428571429</c:v>
                </c:pt>
                <c:pt idx="71">
                  <c:v>0.6517857142857143</c:v>
                </c:pt>
                <c:pt idx="72">
                  <c:v>0.6607142857142857</c:v>
                </c:pt>
                <c:pt idx="73">
                  <c:v>0.6696428571428571</c:v>
                </c:pt>
                <c:pt idx="74">
                  <c:v>0.6785714285714286</c:v>
                </c:pt>
                <c:pt idx="75">
                  <c:v>0.6875</c:v>
                </c:pt>
                <c:pt idx="76">
                  <c:v>0.6964285714285714</c:v>
                </c:pt>
                <c:pt idx="77">
                  <c:v>0.7053571428571429</c:v>
                </c:pt>
                <c:pt idx="78">
                  <c:v>0.7142857142857143</c:v>
                </c:pt>
                <c:pt idx="79">
                  <c:v>0.7232142857142857</c:v>
                </c:pt>
                <c:pt idx="80">
                  <c:v>0.7321428571428571</c:v>
                </c:pt>
                <c:pt idx="81">
                  <c:v>0.7410714285714286</c:v>
                </c:pt>
                <c:pt idx="82">
                  <c:v>0.75</c:v>
                </c:pt>
                <c:pt idx="83">
                  <c:v>0.7589285714285714</c:v>
                </c:pt>
                <c:pt idx="84">
                  <c:v>0.7678571428571429</c:v>
                </c:pt>
                <c:pt idx="85">
                  <c:v>0.7767857142857143</c:v>
                </c:pt>
                <c:pt idx="86">
                  <c:v>0.7857142857142857</c:v>
                </c:pt>
                <c:pt idx="87">
                  <c:v>0.7946428571428571</c:v>
                </c:pt>
                <c:pt idx="88">
                  <c:v>0.8035714285714286</c:v>
                </c:pt>
                <c:pt idx="89">
                  <c:v>0.8125</c:v>
                </c:pt>
                <c:pt idx="90">
                  <c:v>0.8214285714285714</c:v>
                </c:pt>
                <c:pt idx="91">
                  <c:v>0.8303571428571429</c:v>
                </c:pt>
                <c:pt idx="92">
                  <c:v>0.8392857142857143</c:v>
                </c:pt>
                <c:pt idx="93">
                  <c:v>0.8482142857142857</c:v>
                </c:pt>
                <c:pt idx="94">
                  <c:v>0.8571428571428571</c:v>
                </c:pt>
                <c:pt idx="95">
                  <c:v>0.8660714285714286</c:v>
                </c:pt>
                <c:pt idx="96">
                  <c:v>0.875</c:v>
                </c:pt>
                <c:pt idx="97">
                  <c:v>0.8839285714285714</c:v>
                </c:pt>
                <c:pt idx="98">
                  <c:v>0.8928571428571429</c:v>
                </c:pt>
                <c:pt idx="99">
                  <c:v>0.9017857142857143</c:v>
                </c:pt>
                <c:pt idx="100">
                  <c:v>0.9107142857142857</c:v>
                </c:pt>
                <c:pt idx="101">
                  <c:v>0.9196428571428571</c:v>
                </c:pt>
                <c:pt idx="102">
                  <c:v>0.9285714285714286</c:v>
                </c:pt>
                <c:pt idx="103">
                  <c:v>0.9375</c:v>
                </c:pt>
                <c:pt idx="104">
                  <c:v>0.9464285714285714</c:v>
                </c:pt>
                <c:pt idx="105">
                  <c:v>0.9553571428571429</c:v>
                </c:pt>
                <c:pt idx="106">
                  <c:v>0.9642857142857143</c:v>
                </c:pt>
                <c:pt idx="107">
                  <c:v>0.9732142857142857</c:v>
                </c:pt>
                <c:pt idx="108">
                  <c:v>0.9821428571428571</c:v>
                </c:pt>
                <c:pt idx="109">
                  <c:v>0.9910714285714286</c:v>
                </c:pt>
                <c:pt idx="110">
                  <c:v>1</c:v>
                </c:pt>
              </c:numCache>
            </c:numRef>
          </c:yVal>
          <c:smooth val="0"/>
        </c:ser>
        <c:ser>
          <c:idx val="16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b928_2!$A$9:$A$205</c:f>
              <c:numCache>
                <c:formatCode>General</c:formatCode>
                <c:ptCount val="197"/>
                <c:pt idx="0">
                  <c:v>-12.91</c:v>
                </c:pt>
                <c:pt idx="1">
                  <c:v>-13.7</c:v>
                </c:pt>
                <c:pt idx="2">
                  <c:v>-13.83</c:v>
                </c:pt>
                <c:pt idx="3">
                  <c:v>-14.15</c:v>
                </c:pt>
                <c:pt idx="4">
                  <c:v>-14.32</c:v>
                </c:pt>
                <c:pt idx="5">
                  <c:v>-14.36</c:v>
                </c:pt>
                <c:pt idx="6">
                  <c:v>-14.72</c:v>
                </c:pt>
                <c:pt idx="7">
                  <c:v>-14.86</c:v>
                </c:pt>
                <c:pt idx="8">
                  <c:v>-14.88</c:v>
                </c:pt>
                <c:pt idx="9">
                  <c:v>-14.88</c:v>
                </c:pt>
                <c:pt idx="10">
                  <c:v>-14.9</c:v>
                </c:pt>
                <c:pt idx="11">
                  <c:v>-14.92</c:v>
                </c:pt>
                <c:pt idx="12">
                  <c:v>-14.92</c:v>
                </c:pt>
                <c:pt idx="13">
                  <c:v>-15.1</c:v>
                </c:pt>
                <c:pt idx="14">
                  <c:v>-15.14</c:v>
                </c:pt>
                <c:pt idx="15">
                  <c:v>-15.29</c:v>
                </c:pt>
                <c:pt idx="16">
                  <c:v>-15.31</c:v>
                </c:pt>
                <c:pt idx="17">
                  <c:v>-15.52</c:v>
                </c:pt>
                <c:pt idx="18">
                  <c:v>-15.54</c:v>
                </c:pt>
                <c:pt idx="19">
                  <c:v>-15.92</c:v>
                </c:pt>
                <c:pt idx="20">
                  <c:v>-15.94</c:v>
                </c:pt>
                <c:pt idx="21">
                  <c:v>-15.97</c:v>
                </c:pt>
                <c:pt idx="22">
                  <c:v>-15.99</c:v>
                </c:pt>
                <c:pt idx="23">
                  <c:v>-16.100000000000001</c:v>
                </c:pt>
                <c:pt idx="24">
                  <c:v>-16.13</c:v>
                </c:pt>
                <c:pt idx="25">
                  <c:v>-16.149999999999999</c:v>
                </c:pt>
                <c:pt idx="26">
                  <c:v>-16.27</c:v>
                </c:pt>
                <c:pt idx="27">
                  <c:v>-16.27</c:v>
                </c:pt>
                <c:pt idx="28">
                  <c:v>-16.350000000000001</c:v>
                </c:pt>
                <c:pt idx="29">
                  <c:v>-16.350000000000001</c:v>
                </c:pt>
                <c:pt idx="30">
                  <c:v>-16.36</c:v>
                </c:pt>
                <c:pt idx="31">
                  <c:v>-16.45</c:v>
                </c:pt>
                <c:pt idx="32">
                  <c:v>-16.579999999999998</c:v>
                </c:pt>
                <c:pt idx="33">
                  <c:v>-16.61</c:v>
                </c:pt>
                <c:pt idx="34">
                  <c:v>-16.63</c:v>
                </c:pt>
                <c:pt idx="35">
                  <c:v>-16.71</c:v>
                </c:pt>
                <c:pt idx="36">
                  <c:v>-16.739999999999998</c:v>
                </c:pt>
                <c:pt idx="37">
                  <c:v>-16.78</c:v>
                </c:pt>
                <c:pt idx="38">
                  <c:v>-16.78</c:v>
                </c:pt>
                <c:pt idx="39">
                  <c:v>-16.850000000000001</c:v>
                </c:pt>
                <c:pt idx="40">
                  <c:v>-16.87</c:v>
                </c:pt>
                <c:pt idx="41">
                  <c:v>-16.899999999999999</c:v>
                </c:pt>
                <c:pt idx="42">
                  <c:v>-16.899999999999999</c:v>
                </c:pt>
                <c:pt idx="43">
                  <c:v>-16.95</c:v>
                </c:pt>
                <c:pt idx="44">
                  <c:v>-16.97</c:v>
                </c:pt>
                <c:pt idx="45">
                  <c:v>-16.989999999999998</c:v>
                </c:pt>
                <c:pt idx="46">
                  <c:v>-17.02</c:v>
                </c:pt>
                <c:pt idx="47">
                  <c:v>-17.079999999999998</c:v>
                </c:pt>
                <c:pt idx="48">
                  <c:v>-17.21</c:v>
                </c:pt>
                <c:pt idx="49">
                  <c:v>-17.21</c:v>
                </c:pt>
                <c:pt idx="50">
                  <c:v>-17.28</c:v>
                </c:pt>
                <c:pt idx="51">
                  <c:v>-17.36</c:v>
                </c:pt>
                <c:pt idx="52">
                  <c:v>-17.38</c:v>
                </c:pt>
                <c:pt idx="53">
                  <c:v>-17.440000000000001</c:v>
                </c:pt>
                <c:pt idx="54">
                  <c:v>-17.48</c:v>
                </c:pt>
                <c:pt idx="55">
                  <c:v>-17.510000000000002</c:v>
                </c:pt>
                <c:pt idx="56">
                  <c:v>-17.59</c:v>
                </c:pt>
                <c:pt idx="57">
                  <c:v>-17.739999999999998</c:v>
                </c:pt>
                <c:pt idx="58">
                  <c:v>-17.739999999999998</c:v>
                </c:pt>
                <c:pt idx="59">
                  <c:v>-17.829999999999998</c:v>
                </c:pt>
                <c:pt idx="60">
                  <c:v>-17.850000000000001</c:v>
                </c:pt>
                <c:pt idx="61">
                  <c:v>-17.940000000000001</c:v>
                </c:pt>
                <c:pt idx="62">
                  <c:v>-17.97</c:v>
                </c:pt>
                <c:pt idx="63">
                  <c:v>-18.02</c:v>
                </c:pt>
                <c:pt idx="64">
                  <c:v>-18.02</c:v>
                </c:pt>
                <c:pt idx="65">
                  <c:v>-18.05</c:v>
                </c:pt>
                <c:pt idx="66">
                  <c:v>-18.16</c:v>
                </c:pt>
                <c:pt idx="67">
                  <c:v>-18.21</c:v>
                </c:pt>
                <c:pt idx="68">
                  <c:v>-18.21</c:v>
                </c:pt>
                <c:pt idx="69">
                  <c:v>-18.239999999999998</c:v>
                </c:pt>
                <c:pt idx="70">
                  <c:v>-18.239999999999998</c:v>
                </c:pt>
                <c:pt idx="71">
                  <c:v>-18.239999999999998</c:v>
                </c:pt>
                <c:pt idx="72">
                  <c:v>-18.260000000000002</c:v>
                </c:pt>
                <c:pt idx="73">
                  <c:v>-18.309999999999999</c:v>
                </c:pt>
                <c:pt idx="74">
                  <c:v>-18.309999999999999</c:v>
                </c:pt>
                <c:pt idx="75">
                  <c:v>-18.38</c:v>
                </c:pt>
                <c:pt idx="76">
                  <c:v>-18.45</c:v>
                </c:pt>
                <c:pt idx="77">
                  <c:v>-18.47</c:v>
                </c:pt>
                <c:pt idx="78">
                  <c:v>-18.59</c:v>
                </c:pt>
                <c:pt idx="79">
                  <c:v>-18.66</c:v>
                </c:pt>
                <c:pt idx="80">
                  <c:v>-18.68</c:v>
                </c:pt>
                <c:pt idx="81">
                  <c:v>-18.79</c:v>
                </c:pt>
                <c:pt idx="82">
                  <c:v>-18.88</c:v>
                </c:pt>
                <c:pt idx="83">
                  <c:v>-18.98</c:v>
                </c:pt>
                <c:pt idx="84">
                  <c:v>-19.07</c:v>
                </c:pt>
                <c:pt idx="85">
                  <c:v>-19.16</c:v>
                </c:pt>
                <c:pt idx="86">
                  <c:v>-19.190000000000001</c:v>
                </c:pt>
                <c:pt idx="87">
                  <c:v>-19.22</c:v>
                </c:pt>
                <c:pt idx="88">
                  <c:v>-19.22</c:v>
                </c:pt>
                <c:pt idx="89">
                  <c:v>-19.649999999999999</c:v>
                </c:pt>
                <c:pt idx="90">
                  <c:v>-19.760000000000002</c:v>
                </c:pt>
                <c:pt idx="91">
                  <c:v>-20.62</c:v>
                </c:pt>
              </c:numCache>
            </c:numRef>
          </c:xVal>
          <c:yVal>
            <c:numRef>
              <c:f>b928_2!$B$9:$B$205</c:f>
              <c:numCache>
                <c:formatCode>General</c:formatCode>
                <c:ptCount val="197"/>
                <c:pt idx="0">
                  <c:v>2.1505376344086023E-2</c:v>
                </c:pt>
                <c:pt idx="1">
                  <c:v>3.2258064516129031E-2</c:v>
                </c:pt>
                <c:pt idx="2">
                  <c:v>4.3010752688172046E-2</c:v>
                </c:pt>
                <c:pt idx="3">
                  <c:v>5.3763440860215055E-2</c:v>
                </c:pt>
                <c:pt idx="4">
                  <c:v>6.4516129032258063E-2</c:v>
                </c:pt>
                <c:pt idx="5">
                  <c:v>7.5268817204301078E-2</c:v>
                </c:pt>
                <c:pt idx="6">
                  <c:v>8.6021505376344093E-2</c:v>
                </c:pt>
                <c:pt idx="7">
                  <c:v>9.6774193548387094E-2</c:v>
                </c:pt>
                <c:pt idx="8">
                  <c:v>0.10752688172043011</c:v>
                </c:pt>
                <c:pt idx="9">
                  <c:v>0.11827956989247312</c:v>
                </c:pt>
                <c:pt idx="10">
                  <c:v>0.12903225806451613</c:v>
                </c:pt>
                <c:pt idx="11">
                  <c:v>0.13978494623655913</c:v>
                </c:pt>
                <c:pt idx="12">
                  <c:v>0.15053763440860216</c:v>
                </c:pt>
                <c:pt idx="13">
                  <c:v>0.16129032258064516</c:v>
                </c:pt>
                <c:pt idx="14">
                  <c:v>0.17204301075268819</c:v>
                </c:pt>
                <c:pt idx="15">
                  <c:v>0.18279569892473119</c:v>
                </c:pt>
                <c:pt idx="16">
                  <c:v>0.19354838709677419</c:v>
                </c:pt>
                <c:pt idx="17">
                  <c:v>0.20430107526881722</c:v>
                </c:pt>
                <c:pt idx="18">
                  <c:v>0.21505376344086022</c:v>
                </c:pt>
                <c:pt idx="19">
                  <c:v>0.22580645161290322</c:v>
                </c:pt>
                <c:pt idx="20">
                  <c:v>0.23655913978494625</c:v>
                </c:pt>
                <c:pt idx="21">
                  <c:v>0.24731182795698925</c:v>
                </c:pt>
                <c:pt idx="22">
                  <c:v>0.25806451612903225</c:v>
                </c:pt>
                <c:pt idx="23">
                  <c:v>0.26881720430107525</c:v>
                </c:pt>
                <c:pt idx="24">
                  <c:v>0.27956989247311825</c:v>
                </c:pt>
                <c:pt idx="25">
                  <c:v>0.29032258064516131</c:v>
                </c:pt>
                <c:pt idx="26">
                  <c:v>0.30107526881720431</c:v>
                </c:pt>
                <c:pt idx="27">
                  <c:v>0.31182795698924731</c:v>
                </c:pt>
                <c:pt idx="28">
                  <c:v>0.32258064516129031</c:v>
                </c:pt>
                <c:pt idx="29">
                  <c:v>0.33333333333333331</c:v>
                </c:pt>
                <c:pt idx="30">
                  <c:v>0.34408602150537637</c:v>
                </c:pt>
                <c:pt idx="31">
                  <c:v>0.35483870967741937</c:v>
                </c:pt>
                <c:pt idx="32">
                  <c:v>0.36559139784946237</c:v>
                </c:pt>
                <c:pt idx="33">
                  <c:v>0.37634408602150538</c:v>
                </c:pt>
                <c:pt idx="34">
                  <c:v>0.38709677419354838</c:v>
                </c:pt>
                <c:pt idx="35">
                  <c:v>0.39784946236559138</c:v>
                </c:pt>
                <c:pt idx="36">
                  <c:v>0.40860215053763443</c:v>
                </c:pt>
                <c:pt idx="37">
                  <c:v>0.41935483870967744</c:v>
                </c:pt>
                <c:pt idx="38">
                  <c:v>0.43010752688172044</c:v>
                </c:pt>
                <c:pt idx="39">
                  <c:v>0.44086021505376344</c:v>
                </c:pt>
                <c:pt idx="40">
                  <c:v>0.45161290322580644</c:v>
                </c:pt>
                <c:pt idx="41">
                  <c:v>0.46236559139784944</c:v>
                </c:pt>
                <c:pt idx="42">
                  <c:v>0.4731182795698925</c:v>
                </c:pt>
                <c:pt idx="43">
                  <c:v>0.4838709677419355</c:v>
                </c:pt>
                <c:pt idx="44">
                  <c:v>0.4946236559139785</c:v>
                </c:pt>
                <c:pt idx="45">
                  <c:v>0.5053763440860215</c:v>
                </c:pt>
                <c:pt idx="46">
                  <c:v>0.5161290322580645</c:v>
                </c:pt>
                <c:pt idx="47">
                  <c:v>0.5268817204301075</c:v>
                </c:pt>
                <c:pt idx="48">
                  <c:v>0.5376344086021505</c:v>
                </c:pt>
                <c:pt idx="49">
                  <c:v>0.54838709677419351</c:v>
                </c:pt>
                <c:pt idx="50">
                  <c:v>0.55913978494623651</c:v>
                </c:pt>
                <c:pt idx="51">
                  <c:v>0.56989247311827962</c:v>
                </c:pt>
                <c:pt idx="52">
                  <c:v>0.58064516129032262</c:v>
                </c:pt>
                <c:pt idx="53">
                  <c:v>0.59139784946236562</c:v>
                </c:pt>
                <c:pt idx="54">
                  <c:v>0.60215053763440862</c:v>
                </c:pt>
                <c:pt idx="55">
                  <c:v>0.61290322580645162</c:v>
                </c:pt>
                <c:pt idx="56">
                  <c:v>0.62365591397849462</c:v>
                </c:pt>
                <c:pt idx="57">
                  <c:v>0.63440860215053763</c:v>
                </c:pt>
                <c:pt idx="58">
                  <c:v>0.64516129032258063</c:v>
                </c:pt>
                <c:pt idx="59">
                  <c:v>0.65591397849462363</c:v>
                </c:pt>
                <c:pt idx="60">
                  <c:v>0.66666666666666663</c:v>
                </c:pt>
                <c:pt idx="61">
                  <c:v>0.67741935483870963</c:v>
                </c:pt>
                <c:pt idx="62">
                  <c:v>0.68817204301075274</c:v>
                </c:pt>
                <c:pt idx="63">
                  <c:v>0.69892473118279574</c:v>
                </c:pt>
                <c:pt idx="64">
                  <c:v>0.70967741935483875</c:v>
                </c:pt>
                <c:pt idx="65">
                  <c:v>0.72043010752688175</c:v>
                </c:pt>
                <c:pt idx="66">
                  <c:v>0.73118279569892475</c:v>
                </c:pt>
                <c:pt idx="67">
                  <c:v>0.74193548387096775</c:v>
                </c:pt>
                <c:pt idx="68">
                  <c:v>0.75268817204301075</c:v>
                </c:pt>
                <c:pt idx="69">
                  <c:v>0.76344086021505375</c:v>
                </c:pt>
                <c:pt idx="70">
                  <c:v>0.77419354838709675</c:v>
                </c:pt>
                <c:pt idx="71">
                  <c:v>0.78494623655913975</c:v>
                </c:pt>
                <c:pt idx="72">
                  <c:v>0.79569892473118276</c:v>
                </c:pt>
                <c:pt idx="73">
                  <c:v>0.80645161290322576</c:v>
                </c:pt>
                <c:pt idx="74">
                  <c:v>0.81720430107526887</c:v>
                </c:pt>
                <c:pt idx="75">
                  <c:v>0.82795698924731187</c:v>
                </c:pt>
                <c:pt idx="76">
                  <c:v>0.83870967741935487</c:v>
                </c:pt>
                <c:pt idx="77">
                  <c:v>0.84946236559139787</c:v>
                </c:pt>
                <c:pt idx="78">
                  <c:v>0.86021505376344087</c:v>
                </c:pt>
                <c:pt idx="79">
                  <c:v>0.87096774193548387</c:v>
                </c:pt>
                <c:pt idx="80">
                  <c:v>0.88172043010752688</c:v>
                </c:pt>
                <c:pt idx="81">
                  <c:v>0.89247311827956988</c:v>
                </c:pt>
                <c:pt idx="82">
                  <c:v>0.90322580645161288</c:v>
                </c:pt>
                <c:pt idx="83">
                  <c:v>0.91397849462365588</c:v>
                </c:pt>
                <c:pt idx="84">
                  <c:v>0.92473118279569888</c:v>
                </c:pt>
                <c:pt idx="85">
                  <c:v>0.93548387096774188</c:v>
                </c:pt>
                <c:pt idx="86">
                  <c:v>0.94623655913978499</c:v>
                </c:pt>
                <c:pt idx="87">
                  <c:v>0.956989247311828</c:v>
                </c:pt>
                <c:pt idx="88">
                  <c:v>0.967741935483871</c:v>
                </c:pt>
                <c:pt idx="89">
                  <c:v>0.978494623655914</c:v>
                </c:pt>
                <c:pt idx="90">
                  <c:v>0.989247311827957</c:v>
                </c:pt>
                <c:pt idx="91">
                  <c:v>1</c:v>
                </c:pt>
              </c:numCache>
            </c:numRef>
          </c:yVal>
          <c:smooth val="0"/>
        </c:ser>
        <c:ser>
          <c:idx val="17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b928_4!$A$9:$A$205</c:f>
              <c:numCache>
                <c:formatCode>General</c:formatCode>
                <c:ptCount val="197"/>
                <c:pt idx="0">
                  <c:v>-16.93</c:v>
                </c:pt>
                <c:pt idx="1">
                  <c:v>-17.23</c:v>
                </c:pt>
                <c:pt idx="2">
                  <c:v>-17.420000000000002</c:v>
                </c:pt>
                <c:pt idx="3">
                  <c:v>-18.329999999999998</c:v>
                </c:pt>
                <c:pt idx="4">
                  <c:v>-18.54</c:v>
                </c:pt>
                <c:pt idx="5">
                  <c:v>-18.809999999999999</c:v>
                </c:pt>
                <c:pt idx="6">
                  <c:v>-19.190000000000001</c:v>
                </c:pt>
                <c:pt idx="7">
                  <c:v>-19.38</c:v>
                </c:pt>
                <c:pt idx="8">
                  <c:v>-19.54</c:v>
                </c:pt>
                <c:pt idx="9">
                  <c:v>-19.600000000000001</c:v>
                </c:pt>
                <c:pt idx="10">
                  <c:v>-19.66</c:v>
                </c:pt>
                <c:pt idx="11">
                  <c:v>-19.690000000000001</c:v>
                </c:pt>
                <c:pt idx="12">
                  <c:v>-19.97</c:v>
                </c:pt>
                <c:pt idx="13">
                  <c:v>-19.989999999999998</c:v>
                </c:pt>
                <c:pt idx="14">
                  <c:v>-20.09</c:v>
                </c:pt>
                <c:pt idx="15">
                  <c:v>-20.2</c:v>
                </c:pt>
                <c:pt idx="16">
                  <c:v>-20.23</c:v>
                </c:pt>
                <c:pt idx="17">
                  <c:v>-20.309999999999999</c:v>
                </c:pt>
                <c:pt idx="18">
                  <c:v>-20.309999999999999</c:v>
                </c:pt>
                <c:pt idx="19">
                  <c:v>-20.399999999999999</c:v>
                </c:pt>
                <c:pt idx="20">
                  <c:v>-20.420000000000002</c:v>
                </c:pt>
                <c:pt idx="21">
                  <c:v>-20.5</c:v>
                </c:pt>
                <c:pt idx="22">
                  <c:v>-20.51</c:v>
                </c:pt>
                <c:pt idx="23">
                  <c:v>-20.55</c:v>
                </c:pt>
                <c:pt idx="24">
                  <c:v>-20.59</c:v>
                </c:pt>
                <c:pt idx="25">
                  <c:v>-20.59</c:v>
                </c:pt>
                <c:pt idx="26">
                  <c:v>-20.59</c:v>
                </c:pt>
                <c:pt idx="27">
                  <c:v>-20.61</c:v>
                </c:pt>
                <c:pt idx="28">
                  <c:v>-20.87</c:v>
                </c:pt>
                <c:pt idx="29">
                  <c:v>-20.9</c:v>
                </c:pt>
                <c:pt idx="30">
                  <c:v>-20.97</c:v>
                </c:pt>
                <c:pt idx="31">
                  <c:v>-20.98</c:v>
                </c:pt>
                <c:pt idx="32">
                  <c:v>-21.09</c:v>
                </c:pt>
                <c:pt idx="33">
                  <c:v>-21.19</c:v>
                </c:pt>
                <c:pt idx="34">
                  <c:v>-21.21</c:v>
                </c:pt>
                <c:pt idx="35">
                  <c:v>-21.28</c:v>
                </c:pt>
                <c:pt idx="36">
                  <c:v>-21.41</c:v>
                </c:pt>
                <c:pt idx="37">
                  <c:v>-21.49</c:v>
                </c:pt>
                <c:pt idx="38">
                  <c:v>-21.54</c:v>
                </c:pt>
                <c:pt idx="39">
                  <c:v>-21.6</c:v>
                </c:pt>
                <c:pt idx="40">
                  <c:v>-21.7</c:v>
                </c:pt>
                <c:pt idx="41">
                  <c:v>-21.73</c:v>
                </c:pt>
                <c:pt idx="42">
                  <c:v>-21.79</c:v>
                </c:pt>
                <c:pt idx="43">
                  <c:v>-21.99</c:v>
                </c:pt>
                <c:pt idx="44">
                  <c:v>-22.06</c:v>
                </c:pt>
                <c:pt idx="45">
                  <c:v>-22.07</c:v>
                </c:pt>
                <c:pt idx="46">
                  <c:v>-22.23</c:v>
                </c:pt>
                <c:pt idx="47">
                  <c:v>-22.25</c:v>
                </c:pt>
                <c:pt idx="48">
                  <c:v>-22.28</c:v>
                </c:pt>
                <c:pt idx="49">
                  <c:v>-22.46</c:v>
                </c:pt>
                <c:pt idx="50">
                  <c:v>-22.65</c:v>
                </c:pt>
                <c:pt idx="51">
                  <c:v>-22.65</c:v>
                </c:pt>
                <c:pt idx="52">
                  <c:v>-22.68</c:v>
                </c:pt>
                <c:pt idx="53">
                  <c:v>-22.72</c:v>
                </c:pt>
                <c:pt idx="54">
                  <c:v>-22.76</c:v>
                </c:pt>
                <c:pt idx="55">
                  <c:v>-22.9</c:v>
                </c:pt>
                <c:pt idx="56">
                  <c:v>-23.1</c:v>
                </c:pt>
                <c:pt idx="57">
                  <c:v>-24.87</c:v>
                </c:pt>
              </c:numCache>
            </c:numRef>
          </c:xVal>
          <c:yVal>
            <c:numRef>
              <c:f>b928_4!$B$9:$B$205</c:f>
              <c:numCache>
                <c:formatCode>General</c:formatCode>
                <c:ptCount val="197"/>
                <c:pt idx="0">
                  <c:v>3.3898305084745763E-2</c:v>
                </c:pt>
                <c:pt idx="1">
                  <c:v>5.0847457627118647E-2</c:v>
                </c:pt>
                <c:pt idx="2">
                  <c:v>6.7796610169491525E-2</c:v>
                </c:pt>
                <c:pt idx="3">
                  <c:v>8.4745762711864403E-2</c:v>
                </c:pt>
                <c:pt idx="4">
                  <c:v>0.10169491525423729</c:v>
                </c:pt>
                <c:pt idx="5">
                  <c:v>0.11864406779661017</c:v>
                </c:pt>
                <c:pt idx="6">
                  <c:v>0.13559322033898305</c:v>
                </c:pt>
                <c:pt idx="7">
                  <c:v>0.15254237288135594</c:v>
                </c:pt>
                <c:pt idx="8">
                  <c:v>0.16949152542372881</c:v>
                </c:pt>
                <c:pt idx="9">
                  <c:v>0.1864406779661017</c:v>
                </c:pt>
                <c:pt idx="10">
                  <c:v>0.20338983050847459</c:v>
                </c:pt>
                <c:pt idx="11">
                  <c:v>0.22033898305084745</c:v>
                </c:pt>
                <c:pt idx="12">
                  <c:v>0.23728813559322035</c:v>
                </c:pt>
                <c:pt idx="13">
                  <c:v>0.25423728813559321</c:v>
                </c:pt>
                <c:pt idx="14">
                  <c:v>0.2711864406779661</c:v>
                </c:pt>
                <c:pt idx="15">
                  <c:v>0.28813559322033899</c:v>
                </c:pt>
                <c:pt idx="16">
                  <c:v>0.30508474576271188</c:v>
                </c:pt>
                <c:pt idx="17">
                  <c:v>0.32203389830508472</c:v>
                </c:pt>
                <c:pt idx="18">
                  <c:v>0.33898305084745761</c:v>
                </c:pt>
                <c:pt idx="19">
                  <c:v>0.3559322033898305</c:v>
                </c:pt>
                <c:pt idx="20">
                  <c:v>0.3728813559322034</c:v>
                </c:pt>
                <c:pt idx="21">
                  <c:v>0.38983050847457629</c:v>
                </c:pt>
                <c:pt idx="22">
                  <c:v>0.40677966101694918</c:v>
                </c:pt>
                <c:pt idx="23">
                  <c:v>0.42372881355932202</c:v>
                </c:pt>
                <c:pt idx="24">
                  <c:v>0.44067796610169491</c:v>
                </c:pt>
                <c:pt idx="25">
                  <c:v>0.4576271186440678</c:v>
                </c:pt>
                <c:pt idx="26">
                  <c:v>0.47457627118644069</c:v>
                </c:pt>
                <c:pt idx="27">
                  <c:v>0.49152542372881358</c:v>
                </c:pt>
                <c:pt idx="28">
                  <c:v>0.50847457627118642</c:v>
                </c:pt>
                <c:pt idx="29">
                  <c:v>0.52542372881355937</c:v>
                </c:pt>
                <c:pt idx="30">
                  <c:v>0.5423728813559322</c:v>
                </c:pt>
                <c:pt idx="31">
                  <c:v>0.55932203389830504</c:v>
                </c:pt>
                <c:pt idx="32">
                  <c:v>0.57627118644067798</c:v>
                </c:pt>
                <c:pt idx="33">
                  <c:v>0.59322033898305082</c:v>
                </c:pt>
                <c:pt idx="34">
                  <c:v>0.61016949152542377</c:v>
                </c:pt>
                <c:pt idx="35">
                  <c:v>0.6271186440677966</c:v>
                </c:pt>
                <c:pt idx="36">
                  <c:v>0.64406779661016944</c:v>
                </c:pt>
                <c:pt idx="37">
                  <c:v>0.66101694915254239</c:v>
                </c:pt>
                <c:pt idx="38">
                  <c:v>0.67796610169491522</c:v>
                </c:pt>
                <c:pt idx="39">
                  <c:v>0.69491525423728817</c:v>
                </c:pt>
                <c:pt idx="40">
                  <c:v>0.71186440677966101</c:v>
                </c:pt>
                <c:pt idx="41">
                  <c:v>0.72881355932203384</c:v>
                </c:pt>
                <c:pt idx="42">
                  <c:v>0.74576271186440679</c:v>
                </c:pt>
                <c:pt idx="43">
                  <c:v>0.76271186440677963</c:v>
                </c:pt>
                <c:pt idx="44">
                  <c:v>0.77966101694915257</c:v>
                </c:pt>
                <c:pt idx="45">
                  <c:v>0.79661016949152541</c:v>
                </c:pt>
                <c:pt idx="46">
                  <c:v>0.81355932203389836</c:v>
                </c:pt>
                <c:pt idx="47">
                  <c:v>0.83050847457627119</c:v>
                </c:pt>
                <c:pt idx="48">
                  <c:v>0.84745762711864403</c:v>
                </c:pt>
                <c:pt idx="49">
                  <c:v>0.86440677966101698</c:v>
                </c:pt>
                <c:pt idx="50">
                  <c:v>0.88135593220338981</c:v>
                </c:pt>
                <c:pt idx="51">
                  <c:v>0.89830508474576276</c:v>
                </c:pt>
                <c:pt idx="52">
                  <c:v>0.9152542372881356</c:v>
                </c:pt>
                <c:pt idx="53">
                  <c:v>0.93220338983050843</c:v>
                </c:pt>
                <c:pt idx="54">
                  <c:v>0.94915254237288138</c:v>
                </c:pt>
                <c:pt idx="55">
                  <c:v>0.96610169491525422</c:v>
                </c:pt>
                <c:pt idx="56">
                  <c:v>0.98305084745762716</c:v>
                </c:pt>
                <c:pt idx="57">
                  <c:v>1</c:v>
                </c:pt>
              </c:numCache>
            </c:numRef>
          </c:yVal>
          <c:smooth val="0"/>
        </c:ser>
        <c:ser>
          <c:idx val="18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b928_6!$A$9:$A$205</c:f>
              <c:numCache>
                <c:formatCode>General</c:formatCode>
                <c:ptCount val="197"/>
                <c:pt idx="0">
                  <c:v>-15.28</c:v>
                </c:pt>
                <c:pt idx="1">
                  <c:v>-15.88</c:v>
                </c:pt>
                <c:pt idx="2">
                  <c:v>-16.03</c:v>
                </c:pt>
                <c:pt idx="3">
                  <c:v>-16.100000000000001</c:v>
                </c:pt>
                <c:pt idx="4">
                  <c:v>-16.7</c:v>
                </c:pt>
                <c:pt idx="5">
                  <c:v>-17.13</c:v>
                </c:pt>
                <c:pt idx="6">
                  <c:v>-17.62</c:v>
                </c:pt>
                <c:pt idx="7">
                  <c:v>-17.95</c:v>
                </c:pt>
                <c:pt idx="8">
                  <c:v>-17.98</c:v>
                </c:pt>
                <c:pt idx="9">
                  <c:v>-18.07</c:v>
                </c:pt>
                <c:pt idx="10">
                  <c:v>-18.190000000000001</c:v>
                </c:pt>
                <c:pt idx="11">
                  <c:v>-18.420000000000002</c:v>
                </c:pt>
                <c:pt idx="12">
                  <c:v>-18.46</c:v>
                </c:pt>
                <c:pt idx="13">
                  <c:v>-18.59</c:v>
                </c:pt>
                <c:pt idx="14">
                  <c:v>-18.79</c:v>
                </c:pt>
                <c:pt idx="15">
                  <c:v>-18.829999999999998</c:v>
                </c:pt>
                <c:pt idx="16">
                  <c:v>-19.02</c:v>
                </c:pt>
                <c:pt idx="17">
                  <c:v>-19.28</c:v>
                </c:pt>
                <c:pt idx="18">
                  <c:v>-19.37</c:v>
                </c:pt>
                <c:pt idx="19">
                  <c:v>-19.48</c:v>
                </c:pt>
                <c:pt idx="20">
                  <c:v>-19.54</c:v>
                </c:pt>
                <c:pt idx="21">
                  <c:v>-19.670000000000002</c:v>
                </c:pt>
                <c:pt idx="22">
                  <c:v>-19.72</c:v>
                </c:pt>
                <c:pt idx="23">
                  <c:v>-19.72</c:v>
                </c:pt>
                <c:pt idx="24">
                  <c:v>-19.78</c:v>
                </c:pt>
                <c:pt idx="25">
                  <c:v>-19.93</c:v>
                </c:pt>
                <c:pt idx="26">
                  <c:v>-19.989999999999998</c:v>
                </c:pt>
                <c:pt idx="27">
                  <c:v>-20.05</c:v>
                </c:pt>
                <c:pt idx="28">
                  <c:v>-20.14</c:v>
                </c:pt>
                <c:pt idx="29">
                  <c:v>-20.22</c:v>
                </c:pt>
                <c:pt idx="30">
                  <c:v>-20.350000000000001</c:v>
                </c:pt>
                <c:pt idx="31">
                  <c:v>-20.420000000000002</c:v>
                </c:pt>
                <c:pt idx="32">
                  <c:v>-20.47</c:v>
                </c:pt>
                <c:pt idx="33">
                  <c:v>-20.53</c:v>
                </c:pt>
                <c:pt idx="34">
                  <c:v>-20.53</c:v>
                </c:pt>
                <c:pt idx="35">
                  <c:v>-20.61</c:v>
                </c:pt>
                <c:pt idx="36">
                  <c:v>-20.7</c:v>
                </c:pt>
                <c:pt idx="37">
                  <c:v>-20.72</c:v>
                </c:pt>
                <c:pt idx="38">
                  <c:v>-20.79</c:v>
                </c:pt>
                <c:pt idx="39">
                  <c:v>-20.81</c:v>
                </c:pt>
                <c:pt idx="40">
                  <c:v>-20.81</c:v>
                </c:pt>
                <c:pt idx="41">
                  <c:v>-20.88</c:v>
                </c:pt>
                <c:pt idx="42">
                  <c:v>-20.97</c:v>
                </c:pt>
                <c:pt idx="43">
                  <c:v>-20.97</c:v>
                </c:pt>
                <c:pt idx="44">
                  <c:v>-21.07</c:v>
                </c:pt>
                <c:pt idx="45">
                  <c:v>-21.17</c:v>
                </c:pt>
                <c:pt idx="46">
                  <c:v>-21.21</c:v>
                </c:pt>
                <c:pt idx="47">
                  <c:v>-21.25</c:v>
                </c:pt>
                <c:pt idx="48">
                  <c:v>-21.29</c:v>
                </c:pt>
                <c:pt idx="49">
                  <c:v>-21.32</c:v>
                </c:pt>
                <c:pt idx="50">
                  <c:v>-21.37</c:v>
                </c:pt>
                <c:pt idx="51">
                  <c:v>-21.38</c:v>
                </c:pt>
                <c:pt idx="52">
                  <c:v>-21.53</c:v>
                </c:pt>
                <c:pt idx="53">
                  <c:v>-21.53</c:v>
                </c:pt>
                <c:pt idx="54">
                  <c:v>-21.71</c:v>
                </c:pt>
                <c:pt idx="55">
                  <c:v>-22.07</c:v>
                </c:pt>
                <c:pt idx="56">
                  <c:v>-22.18</c:v>
                </c:pt>
                <c:pt idx="57">
                  <c:v>-22.25</c:v>
                </c:pt>
                <c:pt idx="58">
                  <c:v>-22.56</c:v>
                </c:pt>
                <c:pt idx="59">
                  <c:v>-22.59</c:v>
                </c:pt>
                <c:pt idx="60">
                  <c:v>-22.79</c:v>
                </c:pt>
                <c:pt idx="61">
                  <c:v>-23.02</c:v>
                </c:pt>
                <c:pt idx="62">
                  <c:v>-23.08</c:v>
                </c:pt>
                <c:pt idx="63">
                  <c:v>-23.15</c:v>
                </c:pt>
              </c:numCache>
            </c:numRef>
          </c:xVal>
          <c:yVal>
            <c:numRef>
              <c:f>b928_6!$B$9:$B$205</c:f>
              <c:numCache>
                <c:formatCode>General</c:formatCode>
                <c:ptCount val="197"/>
                <c:pt idx="0">
                  <c:v>3.0769230769230771E-2</c:v>
                </c:pt>
                <c:pt idx="1">
                  <c:v>4.6153846153846156E-2</c:v>
                </c:pt>
                <c:pt idx="2">
                  <c:v>6.1538461538461542E-2</c:v>
                </c:pt>
                <c:pt idx="3">
                  <c:v>7.6923076923076927E-2</c:v>
                </c:pt>
                <c:pt idx="4">
                  <c:v>9.2307692307692313E-2</c:v>
                </c:pt>
                <c:pt idx="5">
                  <c:v>0.1076923076923077</c:v>
                </c:pt>
                <c:pt idx="6">
                  <c:v>0.12307692307692308</c:v>
                </c:pt>
                <c:pt idx="7">
                  <c:v>0.13846153846153847</c:v>
                </c:pt>
                <c:pt idx="8">
                  <c:v>0.15384615384615385</c:v>
                </c:pt>
                <c:pt idx="9">
                  <c:v>0.16923076923076924</c:v>
                </c:pt>
                <c:pt idx="10">
                  <c:v>0.18461538461538463</c:v>
                </c:pt>
                <c:pt idx="11">
                  <c:v>0.2</c:v>
                </c:pt>
                <c:pt idx="12">
                  <c:v>0.2153846153846154</c:v>
                </c:pt>
                <c:pt idx="13">
                  <c:v>0.23076923076923078</c:v>
                </c:pt>
                <c:pt idx="14">
                  <c:v>0.24615384615384617</c:v>
                </c:pt>
                <c:pt idx="15">
                  <c:v>0.26153846153846155</c:v>
                </c:pt>
                <c:pt idx="16">
                  <c:v>0.27692307692307694</c:v>
                </c:pt>
                <c:pt idx="17">
                  <c:v>0.29230769230769232</c:v>
                </c:pt>
                <c:pt idx="18">
                  <c:v>0.30769230769230771</c:v>
                </c:pt>
                <c:pt idx="19">
                  <c:v>0.32307692307692309</c:v>
                </c:pt>
                <c:pt idx="20">
                  <c:v>0.33846153846153848</c:v>
                </c:pt>
                <c:pt idx="21">
                  <c:v>0.35384615384615387</c:v>
                </c:pt>
                <c:pt idx="22">
                  <c:v>0.36923076923076925</c:v>
                </c:pt>
                <c:pt idx="23">
                  <c:v>0.38461538461538464</c:v>
                </c:pt>
                <c:pt idx="24">
                  <c:v>0.4</c:v>
                </c:pt>
                <c:pt idx="25">
                  <c:v>0.41538461538461541</c:v>
                </c:pt>
                <c:pt idx="26">
                  <c:v>0.43076923076923079</c:v>
                </c:pt>
                <c:pt idx="27">
                  <c:v>0.44615384615384618</c:v>
                </c:pt>
                <c:pt idx="28">
                  <c:v>0.46153846153846156</c:v>
                </c:pt>
                <c:pt idx="29">
                  <c:v>0.47692307692307695</c:v>
                </c:pt>
                <c:pt idx="30">
                  <c:v>0.49230769230769234</c:v>
                </c:pt>
                <c:pt idx="31">
                  <c:v>0.50769230769230766</c:v>
                </c:pt>
                <c:pt idx="32">
                  <c:v>0.52307692307692311</c:v>
                </c:pt>
                <c:pt idx="33">
                  <c:v>0.53846153846153844</c:v>
                </c:pt>
                <c:pt idx="34">
                  <c:v>0.55384615384615388</c:v>
                </c:pt>
                <c:pt idx="35">
                  <c:v>0.56923076923076921</c:v>
                </c:pt>
                <c:pt idx="36">
                  <c:v>0.58461538461538465</c:v>
                </c:pt>
                <c:pt idx="37">
                  <c:v>0.6</c:v>
                </c:pt>
                <c:pt idx="38">
                  <c:v>0.61538461538461542</c:v>
                </c:pt>
                <c:pt idx="39">
                  <c:v>0.63076923076923075</c:v>
                </c:pt>
                <c:pt idx="40">
                  <c:v>0.64615384615384619</c:v>
                </c:pt>
                <c:pt idx="41">
                  <c:v>0.66153846153846152</c:v>
                </c:pt>
                <c:pt idx="42">
                  <c:v>0.67692307692307696</c:v>
                </c:pt>
                <c:pt idx="43">
                  <c:v>0.69230769230769229</c:v>
                </c:pt>
                <c:pt idx="44">
                  <c:v>0.70769230769230773</c:v>
                </c:pt>
                <c:pt idx="45">
                  <c:v>0.72307692307692306</c:v>
                </c:pt>
                <c:pt idx="46">
                  <c:v>0.7384615384615385</c:v>
                </c:pt>
                <c:pt idx="47">
                  <c:v>0.75384615384615383</c:v>
                </c:pt>
                <c:pt idx="48">
                  <c:v>0.76923076923076927</c:v>
                </c:pt>
                <c:pt idx="49">
                  <c:v>0.7846153846153846</c:v>
                </c:pt>
                <c:pt idx="50">
                  <c:v>0.8</c:v>
                </c:pt>
                <c:pt idx="51">
                  <c:v>0.81538461538461537</c:v>
                </c:pt>
                <c:pt idx="52">
                  <c:v>0.83076923076923082</c:v>
                </c:pt>
                <c:pt idx="53">
                  <c:v>0.84615384615384615</c:v>
                </c:pt>
                <c:pt idx="54">
                  <c:v>0.86153846153846159</c:v>
                </c:pt>
                <c:pt idx="55">
                  <c:v>0.87692307692307692</c:v>
                </c:pt>
                <c:pt idx="56">
                  <c:v>0.89230769230769236</c:v>
                </c:pt>
                <c:pt idx="57">
                  <c:v>0.90769230769230769</c:v>
                </c:pt>
                <c:pt idx="58">
                  <c:v>0.92307692307692313</c:v>
                </c:pt>
                <c:pt idx="59">
                  <c:v>0.93846153846153846</c:v>
                </c:pt>
                <c:pt idx="60">
                  <c:v>0.9538461538461539</c:v>
                </c:pt>
                <c:pt idx="61">
                  <c:v>0.96923076923076923</c:v>
                </c:pt>
                <c:pt idx="62">
                  <c:v>0.98461538461538467</c:v>
                </c:pt>
                <c:pt idx="63">
                  <c:v>1</c:v>
                </c:pt>
              </c:numCache>
            </c:numRef>
          </c:yVal>
          <c:smooth val="0"/>
        </c:ser>
        <c:ser>
          <c:idx val="19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b928_9!$A$9:$A$205</c:f>
              <c:numCache>
                <c:formatCode>General</c:formatCode>
                <c:ptCount val="197"/>
                <c:pt idx="0">
                  <c:v>-16.46</c:v>
                </c:pt>
                <c:pt idx="1">
                  <c:v>-18.77</c:v>
                </c:pt>
                <c:pt idx="2">
                  <c:v>-19.32</c:v>
                </c:pt>
                <c:pt idx="3">
                  <c:v>-19.98</c:v>
                </c:pt>
                <c:pt idx="4">
                  <c:v>-20.34</c:v>
                </c:pt>
                <c:pt idx="5">
                  <c:v>-20.43</c:v>
                </c:pt>
                <c:pt idx="6">
                  <c:v>-20.51</c:v>
                </c:pt>
                <c:pt idx="7">
                  <c:v>-20.62</c:v>
                </c:pt>
                <c:pt idx="8">
                  <c:v>-20.64</c:v>
                </c:pt>
                <c:pt idx="9">
                  <c:v>-20.97</c:v>
                </c:pt>
                <c:pt idx="10">
                  <c:v>-21.12</c:v>
                </c:pt>
                <c:pt idx="11">
                  <c:v>-21.46</c:v>
                </c:pt>
                <c:pt idx="12">
                  <c:v>-21.49</c:v>
                </c:pt>
                <c:pt idx="13">
                  <c:v>-21.54</c:v>
                </c:pt>
                <c:pt idx="14">
                  <c:v>-21.66</c:v>
                </c:pt>
                <c:pt idx="15">
                  <c:v>-21.8</c:v>
                </c:pt>
                <c:pt idx="16">
                  <c:v>-21.83</c:v>
                </c:pt>
                <c:pt idx="17">
                  <c:v>-22.03</c:v>
                </c:pt>
                <c:pt idx="18">
                  <c:v>-22.26</c:v>
                </c:pt>
                <c:pt idx="19">
                  <c:v>-22.33</c:v>
                </c:pt>
                <c:pt idx="20">
                  <c:v>-22.37</c:v>
                </c:pt>
                <c:pt idx="21">
                  <c:v>-22.63</c:v>
                </c:pt>
                <c:pt idx="22">
                  <c:v>-22.68</c:v>
                </c:pt>
                <c:pt idx="23">
                  <c:v>-22.77</c:v>
                </c:pt>
                <c:pt idx="24">
                  <c:v>-22.95</c:v>
                </c:pt>
                <c:pt idx="25">
                  <c:v>-23.05</c:v>
                </c:pt>
                <c:pt idx="26">
                  <c:v>-23.24</c:v>
                </c:pt>
                <c:pt idx="27">
                  <c:v>-23.24</c:v>
                </c:pt>
                <c:pt idx="28">
                  <c:v>-23.28</c:v>
                </c:pt>
                <c:pt idx="29">
                  <c:v>-23.46</c:v>
                </c:pt>
                <c:pt idx="30">
                  <c:v>-23.52</c:v>
                </c:pt>
                <c:pt idx="31">
                  <c:v>-23.54</c:v>
                </c:pt>
                <c:pt idx="32">
                  <c:v>-23.61</c:v>
                </c:pt>
                <c:pt idx="33">
                  <c:v>-23.99</c:v>
                </c:pt>
                <c:pt idx="34">
                  <c:v>-24.02</c:v>
                </c:pt>
                <c:pt idx="35">
                  <c:v>-24.1</c:v>
                </c:pt>
                <c:pt idx="36">
                  <c:v>-24.12</c:v>
                </c:pt>
                <c:pt idx="37">
                  <c:v>-24.14</c:v>
                </c:pt>
                <c:pt idx="38">
                  <c:v>-24.17</c:v>
                </c:pt>
                <c:pt idx="39">
                  <c:v>-24.17</c:v>
                </c:pt>
                <c:pt idx="40">
                  <c:v>-24.22</c:v>
                </c:pt>
                <c:pt idx="41">
                  <c:v>-24.28</c:v>
                </c:pt>
                <c:pt idx="42">
                  <c:v>-24.31</c:v>
                </c:pt>
                <c:pt idx="43">
                  <c:v>-24.39</c:v>
                </c:pt>
                <c:pt idx="44">
                  <c:v>-24.39</c:v>
                </c:pt>
                <c:pt idx="45">
                  <c:v>-24.41</c:v>
                </c:pt>
                <c:pt idx="46">
                  <c:v>-24.53</c:v>
                </c:pt>
                <c:pt idx="47">
                  <c:v>-24.53</c:v>
                </c:pt>
                <c:pt idx="48">
                  <c:v>-24.56</c:v>
                </c:pt>
                <c:pt idx="49">
                  <c:v>-24.58</c:v>
                </c:pt>
                <c:pt idx="50">
                  <c:v>-24.58</c:v>
                </c:pt>
                <c:pt idx="51">
                  <c:v>-24.7</c:v>
                </c:pt>
                <c:pt idx="52">
                  <c:v>-24.7</c:v>
                </c:pt>
                <c:pt idx="53">
                  <c:v>-24.76</c:v>
                </c:pt>
                <c:pt idx="54">
                  <c:v>-24.89</c:v>
                </c:pt>
                <c:pt idx="55">
                  <c:v>-24.89</c:v>
                </c:pt>
                <c:pt idx="56">
                  <c:v>-24.95</c:v>
                </c:pt>
                <c:pt idx="57">
                  <c:v>-24.95</c:v>
                </c:pt>
                <c:pt idx="58">
                  <c:v>-24.98</c:v>
                </c:pt>
                <c:pt idx="59">
                  <c:v>-25.07</c:v>
                </c:pt>
                <c:pt idx="60">
                  <c:v>-25.07</c:v>
                </c:pt>
                <c:pt idx="61">
                  <c:v>-25.1</c:v>
                </c:pt>
                <c:pt idx="62">
                  <c:v>-25.1</c:v>
                </c:pt>
                <c:pt idx="63">
                  <c:v>-25.1</c:v>
                </c:pt>
                <c:pt idx="64">
                  <c:v>-25.13</c:v>
                </c:pt>
                <c:pt idx="65">
                  <c:v>-25.26</c:v>
                </c:pt>
                <c:pt idx="66">
                  <c:v>-25.29</c:v>
                </c:pt>
                <c:pt idx="67">
                  <c:v>-25.34</c:v>
                </c:pt>
                <c:pt idx="68">
                  <c:v>-25.36</c:v>
                </c:pt>
                <c:pt idx="69">
                  <c:v>-25.39</c:v>
                </c:pt>
                <c:pt idx="70">
                  <c:v>-25.41</c:v>
                </c:pt>
                <c:pt idx="71">
                  <c:v>-25.42</c:v>
                </c:pt>
                <c:pt idx="72">
                  <c:v>-25.58</c:v>
                </c:pt>
                <c:pt idx="73">
                  <c:v>-25.66</c:v>
                </c:pt>
                <c:pt idx="74">
                  <c:v>-25.66</c:v>
                </c:pt>
                <c:pt idx="75">
                  <c:v>-25.66</c:v>
                </c:pt>
                <c:pt idx="76">
                  <c:v>-25.7</c:v>
                </c:pt>
                <c:pt idx="77">
                  <c:v>-25.7</c:v>
                </c:pt>
                <c:pt idx="78">
                  <c:v>-25.74</c:v>
                </c:pt>
                <c:pt idx="79">
                  <c:v>-25.74</c:v>
                </c:pt>
                <c:pt idx="80">
                  <c:v>-25.76</c:v>
                </c:pt>
                <c:pt idx="81">
                  <c:v>-25.81</c:v>
                </c:pt>
                <c:pt idx="82">
                  <c:v>-25.81</c:v>
                </c:pt>
                <c:pt idx="83">
                  <c:v>-25.84</c:v>
                </c:pt>
                <c:pt idx="84">
                  <c:v>-25.93</c:v>
                </c:pt>
                <c:pt idx="85">
                  <c:v>-25.93</c:v>
                </c:pt>
                <c:pt idx="86">
                  <c:v>-25.96</c:v>
                </c:pt>
                <c:pt idx="87">
                  <c:v>-26</c:v>
                </c:pt>
                <c:pt idx="88">
                  <c:v>-26.09</c:v>
                </c:pt>
                <c:pt idx="89">
                  <c:v>-26.09</c:v>
                </c:pt>
                <c:pt idx="90">
                  <c:v>-26.09</c:v>
                </c:pt>
                <c:pt idx="91">
                  <c:v>-26.12</c:v>
                </c:pt>
                <c:pt idx="92">
                  <c:v>-26.15</c:v>
                </c:pt>
                <c:pt idx="93">
                  <c:v>-26.18</c:v>
                </c:pt>
                <c:pt idx="94">
                  <c:v>-26.21</c:v>
                </c:pt>
                <c:pt idx="95">
                  <c:v>-26.28</c:v>
                </c:pt>
                <c:pt idx="96">
                  <c:v>-26.35</c:v>
                </c:pt>
                <c:pt idx="97">
                  <c:v>-26.39</c:v>
                </c:pt>
                <c:pt idx="98">
                  <c:v>-26.41</c:v>
                </c:pt>
                <c:pt idx="99">
                  <c:v>-26.44</c:v>
                </c:pt>
                <c:pt idx="100">
                  <c:v>-26.68</c:v>
                </c:pt>
                <c:pt idx="101">
                  <c:v>-26.68</c:v>
                </c:pt>
                <c:pt idx="102">
                  <c:v>-26.77</c:v>
                </c:pt>
                <c:pt idx="103">
                  <c:v>-26.97</c:v>
                </c:pt>
                <c:pt idx="104">
                  <c:v>-26.97</c:v>
                </c:pt>
                <c:pt idx="105">
                  <c:v>-27.07</c:v>
                </c:pt>
                <c:pt idx="106">
                  <c:v>-27.09</c:v>
                </c:pt>
                <c:pt idx="107">
                  <c:v>-27.1</c:v>
                </c:pt>
                <c:pt idx="108">
                  <c:v>-27.2</c:v>
                </c:pt>
                <c:pt idx="109">
                  <c:v>-27.2</c:v>
                </c:pt>
                <c:pt idx="110">
                  <c:v>-27.23</c:v>
                </c:pt>
                <c:pt idx="111">
                  <c:v>-27.43</c:v>
                </c:pt>
                <c:pt idx="112">
                  <c:v>-27.48</c:v>
                </c:pt>
                <c:pt idx="113">
                  <c:v>-27.57</c:v>
                </c:pt>
                <c:pt idx="114">
                  <c:v>-27.8</c:v>
                </c:pt>
                <c:pt idx="115">
                  <c:v>-27.94</c:v>
                </c:pt>
                <c:pt idx="116">
                  <c:v>-28.37</c:v>
                </c:pt>
                <c:pt idx="117">
                  <c:v>-28.53</c:v>
                </c:pt>
                <c:pt idx="118">
                  <c:v>-28.66</c:v>
                </c:pt>
                <c:pt idx="119">
                  <c:v>-29.44</c:v>
                </c:pt>
              </c:numCache>
            </c:numRef>
          </c:xVal>
          <c:yVal>
            <c:numRef>
              <c:f>b928_9!$B$9:$B$205</c:f>
              <c:numCache>
                <c:formatCode>General</c:formatCode>
                <c:ptCount val="197"/>
                <c:pt idx="0">
                  <c:v>1.6528925619834711E-2</c:v>
                </c:pt>
                <c:pt idx="1">
                  <c:v>2.4793388429752067E-2</c:v>
                </c:pt>
                <c:pt idx="2">
                  <c:v>3.3057851239669422E-2</c:v>
                </c:pt>
                <c:pt idx="3">
                  <c:v>4.1322314049586778E-2</c:v>
                </c:pt>
                <c:pt idx="4">
                  <c:v>4.9586776859504134E-2</c:v>
                </c:pt>
                <c:pt idx="5">
                  <c:v>5.7851239669421489E-2</c:v>
                </c:pt>
                <c:pt idx="6">
                  <c:v>6.6115702479338845E-2</c:v>
                </c:pt>
                <c:pt idx="7">
                  <c:v>7.43801652892562E-2</c:v>
                </c:pt>
                <c:pt idx="8">
                  <c:v>8.2644628099173556E-2</c:v>
                </c:pt>
                <c:pt idx="9">
                  <c:v>9.0909090909090912E-2</c:v>
                </c:pt>
                <c:pt idx="10">
                  <c:v>9.9173553719008267E-2</c:v>
                </c:pt>
                <c:pt idx="11">
                  <c:v>0.10743801652892562</c:v>
                </c:pt>
                <c:pt idx="12">
                  <c:v>0.11570247933884298</c:v>
                </c:pt>
                <c:pt idx="13">
                  <c:v>0.12396694214876033</c:v>
                </c:pt>
                <c:pt idx="14">
                  <c:v>0.13223140495867769</c:v>
                </c:pt>
                <c:pt idx="15">
                  <c:v>0.14049586776859505</c:v>
                </c:pt>
                <c:pt idx="16">
                  <c:v>0.1487603305785124</c:v>
                </c:pt>
                <c:pt idx="17">
                  <c:v>0.15702479338842976</c:v>
                </c:pt>
                <c:pt idx="18">
                  <c:v>0.16528925619834711</c:v>
                </c:pt>
                <c:pt idx="19">
                  <c:v>0.17355371900826447</c:v>
                </c:pt>
                <c:pt idx="20">
                  <c:v>0.18181818181818182</c:v>
                </c:pt>
                <c:pt idx="21">
                  <c:v>0.19008264462809918</c:v>
                </c:pt>
                <c:pt idx="22">
                  <c:v>0.19834710743801653</c:v>
                </c:pt>
                <c:pt idx="23">
                  <c:v>0.20661157024793389</c:v>
                </c:pt>
                <c:pt idx="24">
                  <c:v>0.21487603305785125</c:v>
                </c:pt>
                <c:pt idx="25">
                  <c:v>0.2231404958677686</c:v>
                </c:pt>
                <c:pt idx="26">
                  <c:v>0.23140495867768596</c:v>
                </c:pt>
                <c:pt idx="27">
                  <c:v>0.23966942148760331</c:v>
                </c:pt>
                <c:pt idx="28">
                  <c:v>0.24793388429752067</c:v>
                </c:pt>
                <c:pt idx="29">
                  <c:v>0.256198347107438</c:v>
                </c:pt>
                <c:pt idx="30">
                  <c:v>0.26446280991735538</c:v>
                </c:pt>
                <c:pt idx="31">
                  <c:v>0.27272727272727271</c:v>
                </c:pt>
                <c:pt idx="32">
                  <c:v>0.28099173553719009</c:v>
                </c:pt>
                <c:pt idx="33">
                  <c:v>0.28925619834710742</c:v>
                </c:pt>
                <c:pt idx="34">
                  <c:v>0.2975206611570248</c:v>
                </c:pt>
                <c:pt idx="35">
                  <c:v>0.30578512396694213</c:v>
                </c:pt>
                <c:pt idx="36">
                  <c:v>0.31404958677685951</c:v>
                </c:pt>
                <c:pt idx="37">
                  <c:v>0.32231404958677684</c:v>
                </c:pt>
                <c:pt idx="38">
                  <c:v>0.33057851239669422</c:v>
                </c:pt>
                <c:pt idx="39">
                  <c:v>0.33884297520661155</c:v>
                </c:pt>
                <c:pt idx="40">
                  <c:v>0.34710743801652894</c:v>
                </c:pt>
                <c:pt idx="41">
                  <c:v>0.35537190082644626</c:v>
                </c:pt>
                <c:pt idx="42">
                  <c:v>0.36363636363636365</c:v>
                </c:pt>
                <c:pt idx="43">
                  <c:v>0.37190082644628097</c:v>
                </c:pt>
                <c:pt idx="44">
                  <c:v>0.38016528925619836</c:v>
                </c:pt>
                <c:pt idx="45">
                  <c:v>0.38842975206611569</c:v>
                </c:pt>
                <c:pt idx="46">
                  <c:v>0.39669421487603307</c:v>
                </c:pt>
                <c:pt idx="47">
                  <c:v>0.4049586776859504</c:v>
                </c:pt>
                <c:pt idx="48">
                  <c:v>0.41322314049586778</c:v>
                </c:pt>
                <c:pt idx="49">
                  <c:v>0.42148760330578511</c:v>
                </c:pt>
                <c:pt idx="50">
                  <c:v>0.42975206611570249</c:v>
                </c:pt>
                <c:pt idx="51">
                  <c:v>0.43801652892561982</c:v>
                </c:pt>
                <c:pt idx="52">
                  <c:v>0.4462809917355372</c:v>
                </c:pt>
                <c:pt idx="53">
                  <c:v>0.45454545454545453</c:v>
                </c:pt>
                <c:pt idx="54">
                  <c:v>0.46280991735537191</c:v>
                </c:pt>
                <c:pt idx="55">
                  <c:v>0.47107438016528924</c:v>
                </c:pt>
                <c:pt idx="56">
                  <c:v>0.47933884297520662</c:v>
                </c:pt>
                <c:pt idx="57">
                  <c:v>0.48760330578512395</c:v>
                </c:pt>
                <c:pt idx="58">
                  <c:v>0.49586776859504134</c:v>
                </c:pt>
                <c:pt idx="59">
                  <c:v>0.50413223140495866</c:v>
                </c:pt>
                <c:pt idx="60">
                  <c:v>0.51239669421487599</c:v>
                </c:pt>
                <c:pt idx="61">
                  <c:v>0.52066115702479343</c:v>
                </c:pt>
                <c:pt idx="62">
                  <c:v>0.52892561983471076</c:v>
                </c:pt>
                <c:pt idx="63">
                  <c:v>0.53719008264462809</c:v>
                </c:pt>
                <c:pt idx="64">
                  <c:v>0.54545454545454541</c:v>
                </c:pt>
                <c:pt idx="65">
                  <c:v>0.55371900826446285</c:v>
                </c:pt>
                <c:pt idx="66">
                  <c:v>0.56198347107438018</c:v>
                </c:pt>
                <c:pt idx="67">
                  <c:v>0.57024793388429751</c:v>
                </c:pt>
                <c:pt idx="68">
                  <c:v>0.57851239669421484</c:v>
                </c:pt>
                <c:pt idx="69">
                  <c:v>0.58677685950413228</c:v>
                </c:pt>
                <c:pt idx="70">
                  <c:v>0.5950413223140496</c:v>
                </c:pt>
                <c:pt idx="71">
                  <c:v>0.60330578512396693</c:v>
                </c:pt>
                <c:pt idx="72">
                  <c:v>0.61157024793388426</c:v>
                </c:pt>
                <c:pt idx="73">
                  <c:v>0.6198347107438017</c:v>
                </c:pt>
                <c:pt idx="74">
                  <c:v>0.62809917355371903</c:v>
                </c:pt>
                <c:pt idx="75">
                  <c:v>0.63636363636363635</c:v>
                </c:pt>
                <c:pt idx="76">
                  <c:v>0.64462809917355368</c:v>
                </c:pt>
                <c:pt idx="77">
                  <c:v>0.65289256198347112</c:v>
                </c:pt>
                <c:pt idx="78">
                  <c:v>0.66115702479338845</c:v>
                </c:pt>
                <c:pt idx="79">
                  <c:v>0.66942148760330578</c:v>
                </c:pt>
                <c:pt idx="80">
                  <c:v>0.6776859504132231</c:v>
                </c:pt>
                <c:pt idx="81">
                  <c:v>0.68595041322314054</c:v>
                </c:pt>
                <c:pt idx="82">
                  <c:v>0.69421487603305787</c:v>
                </c:pt>
                <c:pt idx="83">
                  <c:v>0.7024793388429752</c:v>
                </c:pt>
                <c:pt idx="84">
                  <c:v>0.71074380165289253</c:v>
                </c:pt>
                <c:pt idx="85">
                  <c:v>0.71900826446280997</c:v>
                </c:pt>
                <c:pt idx="86">
                  <c:v>0.72727272727272729</c:v>
                </c:pt>
                <c:pt idx="87">
                  <c:v>0.73553719008264462</c:v>
                </c:pt>
                <c:pt idx="88">
                  <c:v>0.74380165289256195</c:v>
                </c:pt>
                <c:pt idx="89">
                  <c:v>0.75206611570247939</c:v>
                </c:pt>
                <c:pt idx="90">
                  <c:v>0.76033057851239672</c:v>
                </c:pt>
                <c:pt idx="91">
                  <c:v>0.76859504132231404</c:v>
                </c:pt>
                <c:pt idx="92">
                  <c:v>0.77685950413223137</c:v>
                </c:pt>
                <c:pt idx="93">
                  <c:v>0.78512396694214881</c:v>
                </c:pt>
                <c:pt idx="94">
                  <c:v>0.79338842975206614</c:v>
                </c:pt>
                <c:pt idx="95">
                  <c:v>0.80165289256198347</c:v>
                </c:pt>
                <c:pt idx="96">
                  <c:v>0.80991735537190079</c:v>
                </c:pt>
                <c:pt idx="97">
                  <c:v>0.81818181818181823</c:v>
                </c:pt>
                <c:pt idx="98">
                  <c:v>0.82644628099173556</c:v>
                </c:pt>
                <c:pt idx="99">
                  <c:v>0.83471074380165289</c:v>
                </c:pt>
                <c:pt idx="100">
                  <c:v>0.84297520661157022</c:v>
                </c:pt>
                <c:pt idx="101">
                  <c:v>0.85123966942148765</c:v>
                </c:pt>
                <c:pt idx="102">
                  <c:v>0.85950413223140498</c:v>
                </c:pt>
                <c:pt idx="103">
                  <c:v>0.86776859504132231</c:v>
                </c:pt>
                <c:pt idx="104">
                  <c:v>0.87603305785123964</c:v>
                </c:pt>
                <c:pt idx="105">
                  <c:v>0.88429752066115708</c:v>
                </c:pt>
                <c:pt idx="106">
                  <c:v>0.8925619834710744</c:v>
                </c:pt>
                <c:pt idx="107">
                  <c:v>0.90082644628099173</c:v>
                </c:pt>
                <c:pt idx="108">
                  <c:v>0.90909090909090906</c:v>
                </c:pt>
                <c:pt idx="109">
                  <c:v>0.9173553719008265</c:v>
                </c:pt>
                <c:pt idx="110">
                  <c:v>0.92561983471074383</c:v>
                </c:pt>
                <c:pt idx="111">
                  <c:v>0.93388429752066116</c:v>
                </c:pt>
                <c:pt idx="112">
                  <c:v>0.94214876033057848</c:v>
                </c:pt>
                <c:pt idx="113">
                  <c:v>0.95041322314049592</c:v>
                </c:pt>
                <c:pt idx="114">
                  <c:v>0.95867768595041325</c:v>
                </c:pt>
                <c:pt idx="115">
                  <c:v>0.96694214876033058</c:v>
                </c:pt>
                <c:pt idx="116">
                  <c:v>0.97520661157024791</c:v>
                </c:pt>
                <c:pt idx="117">
                  <c:v>0.98347107438016534</c:v>
                </c:pt>
                <c:pt idx="118">
                  <c:v>0.99173553719008267</c:v>
                </c:pt>
                <c:pt idx="119">
                  <c:v>1</c:v>
                </c:pt>
              </c:numCache>
            </c:numRef>
          </c:yVal>
          <c:smooth val="0"/>
        </c:ser>
        <c:ser>
          <c:idx val="20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b929_1!$A$9:$A$205</c:f>
              <c:numCache>
                <c:formatCode>General</c:formatCode>
                <c:ptCount val="197"/>
                <c:pt idx="0">
                  <c:v>-10.85</c:v>
                </c:pt>
                <c:pt idx="1">
                  <c:v>-11.94</c:v>
                </c:pt>
                <c:pt idx="2">
                  <c:v>-12.31</c:v>
                </c:pt>
                <c:pt idx="3">
                  <c:v>-12.72</c:v>
                </c:pt>
                <c:pt idx="4">
                  <c:v>-12.83</c:v>
                </c:pt>
                <c:pt idx="5">
                  <c:v>-13.04</c:v>
                </c:pt>
                <c:pt idx="6">
                  <c:v>-13.1</c:v>
                </c:pt>
                <c:pt idx="7">
                  <c:v>-13.32</c:v>
                </c:pt>
                <c:pt idx="8">
                  <c:v>-13.6</c:v>
                </c:pt>
                <c:pt idx="9">
                  <c:v>-13.68</c:v>
                </c:pt>
                <c:pt idx="10">
                  <c:v>-13.71</c:v>
                </c:pt>
                <c:pt idx="11">
                  <c:v>-13.77</c:v>
                </c:pt>
                <c:pt idx="12">
                  <c:v>-13.87</c:v>
                </c:pt>
                <c:pt idx="13">
                  <c:v>-14.03</c:v>
                </c:pt>
                <c:pt idx="14">
                  <c:v>-14.19</c:v>
                </c:pt>
                <c:pt idx="15">
                  <c:v>-14.24</c:v>
                </c:pt>
                <c:pt idx="16">
                  <c:v>-14.29</c:v>
                </c:pt>
                <c:pt idx="17">
                  <c:v>-14.32</c:v>
                </c:pt>
                <c:pt idx="18">
                  <c:v>-14.38</c:v>
                </c:pt>
                <c:pt idx="19">
                  <c:v>-14.4</c:v>
                </c:pt>
                <c:pt idx="20">
                  <c:v>-14.46</c:v>
                </c:pt>
                <c:pt idx="21">
                  <c:v>-14.46</c:v>
                </c:pt>
                <c:pt idx="22">
                  <c:v>-14.58</c:v>
                </c:pt>
                <c:pt idx="23">
                  <c:v>-14.58</c:v>
                </c:pt>
                <c:pt idx="24">
                  <c:v>-14.69</c:v>
                </c:pt>
                <c:pt idx="25">
                  <c:v>-14.69</c:v>
                </c:pt>
                <c:pt idx="26">
                  <c:v>-14.74</c:v>
                </c:pt>
                <c:pt idx="27">
                  <c:v>-14.78</c:v>
                </c:pt>
                <c:pt idx="28">
                  <c:v>-14.85</c:v>
                </c:pt>
                <c:pt idx="29">
                  <c:v>-14.89</c:v>
                </c:pt>
                <c:pt idx="30">
                  <c:v>-15.03</c:v>
                </c:pt>
                <c:pt idx="31">
                  <c:v>-15.03</c:v>
                </c:pt>
                <c:pt idx="32">
                  <c:v>-15.07</c:v>
                </c:pt>
                <c:pt idx="33">
                  <c:v>-15.07</c:v>
                </c:pt>
                <c:pt idx="34">
                  <c:v>-15.12</c:v>
                </c:pt>
                <c:pt idx="35">
                  <c:v>-15.21</c:v>
                </c:pt>
                <c:pt idx="36">
                  <c:v>-15.33</c:v>
                </c:pt>
                <c:pt idx="37">
                  <c:v>-15.43</c:v>
                </c:pt>
                <c:pt idx="38">
                  <c:v>-15.47</c:v>
                </c:pt>
                <c:pt idx="39">
                  <c:v>-15.54</c:v>
                </c:pt>
                <c:pt idx="40">
                  <c:v>-15.54</c:v>
                </c:pt>
                <c:pt idx="41">
                  <c:v>-15.56</c:v>
                </c:pt>
                <c:pt idx="42">
                  <c:v>-15.61</c:v>
                </c:pt>
                <c:pt idx="43">
                  <c:v>-15.62</c:v>
                </c:pt>
                <c:pt idx="44">
                  <c:v>-15.65</c:v>
                </c:pt>
                <c:pt idx="45">
                  <c:v>-15.65</c:v>
                </c:pt>
                <c:pt idx="46">
                  <c:v>-15.66</c:v>
                </c:pt>
                <c:pt idx="47">
                  <c:v>-15.72</c:v>
                </c:pt>
                <c:pt idx="48">
                  <c:v>-15.72</c:v>
                </c:pt>
                <c:pt idx="49">
                  <c:v>-15.72</c:v>
                </c:pt>
                <c:pt idx="50">
                  <c:v>-15.73</c:v>
                </c:pt>
                <c:pt idx="51">
                  <c:v>-15.76</c:v>
                </c:pt>
                <c:pt idx="52">
                  <c:v>-15.8</c:v>
                </c:pt>
                <c:pt idx="53">
                  <c:v>-15.8</c:v>
                </c:pt>
                <c:pt idx="54">
                  <c:v>-15.82</c:v>
                </c:pt>
                <c:pt idx="55">
                  <c:v>-16.09</c:v>
                </c:pt>
                <c:pt idx="56">
                  <c:v>-16.13</c:v>
                </c:pt>
                <c:pt idx="57">
                  <c:v>-16.14</c:v>
                </c:pt>
                <c:pt idx="58">
                  <c:v>-16.190000000000001</c:v>
                </c:pt>
                <c:pt idx="59">
                  <c:v>-16.190000000000001</c:v>
                </c:pt>
                <c:pt idx="60">
                  <c:v>-16.21</c:v>
                </c:pt>
                <c:pt idx="61">
                  <c:v>-16.23</c:v>
                </c:pt>
                <c:pt idx="62">
                  <c:v>-16.309999999999999</c:v>
                </c:pt>
                <c:pt idx="63">
                  <c:v>-16.39</c:v>
                </c:pt>
                <c:pt idx="64">
                  <c:v>-16.39</c:v>
                </c:pt>
                <c:pt idx="65">
                  <c:v>-16.45</c:v>
                </c:pt>
                <c:pt idx="66">
                  <c:v>-16.53</c:v>
                </c:pt>
                <c:pt idx="67">
                  <c:v>-16.53</c:v>
                </c:pt>
                <c:pt idx="68">
                  <c:v>-16.55</c:v>
                </c:pt>
                <c:pt idx="69">
                  <c:v>-16.55</c:v>
                </c:pt>
                <c:pt idx="70">
                  <c:v>-16.57</c:v>
                </c:pt>
                <c:pt idx="71">
                  <c:v>-16.600000000000001</c:v>
                </c:pt>
                <c:pt idx="72">
                  <c:v>-16.64</c:v>
                </c:pt>
                <c:pt idx="73">
                  <c:v>-16.649999999999999</c:v>
                </c:pt>
                <c:pt idx="74">
                  <c:v>-16.649999999999999</c:v>
                </c:pt>
                <c:pt idx="75">
                  <c:v>-16.7</c:v>
                </c:pt>
                <c:pt idx="76">
                  <c:v>-16.72</c:v>
                </c:pt>
                <c:pt idx="77">
                  <c:v>-16.850000000000001</c:v>
                </c:pt>
                <c:pt idx="78">
                  <c:v>-16.850000000000001</c:v>
                </c:pt>
                <c:pt idx="79">
                  <c:v>-16.850000000000001</c:v>
                </c:pt>
                <c:pt idx="80">
                  <c:v>-16.850000000000001</c:v>
                </c:pt>
                <c:pt idx="81">
                  <c:v>-16.87</c:v>
                </c:pt>
                <c:pt idx="82">
                  <c:v>-16.899999999999999</c:v>
                </c:pt>
                <c:pt idx="83">
                  <c:v>-16.95</c:v>
                </c:pt>
                <c:pt idx="84">
                  <c:v>-17.04</c:v>
                </c:pt>
                <c:pt idx="85">
                  <c:v>-17.059999999999999</c:v>
                </c:pt>
                <c:pt idx="86">
                  <c:v>-17.079999999999998</c:v>
                </c:pt>
                <c:pt idx="87">
                  <c:v>-17.079999999999998</c:v>
                </c:pt>
                <c:pt idx="88">
                  <c:v>-17.079999999999998</c:v>
                </c:pt>
                <c:pt idx="89">
                  <c:v>-17.11</c:v>
                </c:pt>
                <c:pt idx="90">
                  <c:v>-17.11</c:v>
                </c:pt>
                <c:pt idx="91">
                  <c:v>-17.11</c:v>
                </c:pt>
                <c:pt idx="92">
                  <c:v>-17.21</c:v>
                </c:pt>
                <c:pt idx="93">
                  <c:v>-17.23</c:v>
                </c:pt>
                <c:pt idx="94">
                  <c:v>-17.28</c:v>
                </c:pt>
                <c:pt idx="95">
                  <c:v>-17.28</c:v>
                </c:pt>
                <c:pt idx="96">
                  <c:v>-17.29</c:v>
                </c:pt>
                <c:pt idx="97">
                  <c:v>-17.32</c:v>
                </c:pt>
                <c:pt idx="98">
                  <c:v>-17.34</c:v>
                </c:pt>
                <c:pt idx="99">
                  <c:v>-17.37</c:v>
                </c:pt>
                <c:pt idx="100">
                  <c:v>-17.39</c:v>
                </c:pt>
                <c:pt idx="101">
                  <c:v>-17.39</c:v>
                </c:pt>
                <c:pt idx="102">
                  <c:v>-17.47</c:v>
                </c:pt>
                <c:pt idx="103">
                  <c:v>-17.489999999999998</c:v>
                </c:pt>
                <c:pt idx="104">
                  <c:v>-17.53</c:v>
                </c:pt>
                <c:pt idx="105">
                  <c:v>-17.55</c:v>
                </c:pt>
                <c:pt idx="106">
                  <c:v>-17.55</c:v>
                </c:pt>
                <c:pt idx="107">
                  <c:v>-17.57</c:v>
                </c:pt>
                <c:pt idx="108">
                  <c:v>-17.579999999999998</c:v>
                </c:pt>
                <c:pt idx="109">
                  <c:v>-17.72</c:v>
                </c:pt>
                <c:pt idx="110">
                  <c:v>-17.809999999999999</c:v>
                </c:pt>
                <c:pt idx="111">
                  <c:v>-17.850000000000001</c:v>
                </c:pt>
                <c:pt idx="112">
                  <c:v>-17.989999999999998</c:v>
                </c:pt>
                <c:pt idx="113">
                  <c:v>-18.010000000000002</c:v>
                </c:pt>
                <c:pt idx="114">
                  <c:v>-18.03</c:v>
                </c:pt>
                <c:pt idx="115">
                  <c:v>-18.04</c:v>
                </c:pt>
                <c:pt idx="116">
                  <c:v>-18.079999999999998</c:v>
                </c:pt>
                <c:pt idx="117">
                  <c:v>-18.13</c:v>
                </c:pt>
                <c:pt idx="118">
                  <c:v>-18.29</c:v>
                </c:pt>
                <c:pt idx="119">
                  <c:v>-18.309999999999999</c:v>
                </c:pt>
                <c:pt idx="120">
                  <c:v>-18.37</c:v>
                </c:pt>
                <c:pt idx="121">
                  <c:v>-18.39</c:v>
                </c:pt>
                <c:pt idx="122">
                  <c:v>-18.559999999999999</c:v>
                </c:pt>
                <c:pt idx="123">
                  <c:v>-18.63</c:v>
                </c:pt>
                <c:pt idx="124">
                  <c:v>-18.899999999999999</c:v>
                </c:pt>
                <c:pt idx="125">
                  <c:v>-18.96</c:v>
                </c:pt>
                <c:pt idx="126">
                  <c:v>-19.29</c:v>
                </c:pt>
                <c:pt idx="127">
                  <c:v>-20.18</c:v>
                </c:pt>
              </c:numCache>
            </c:numRef>
          </c:xVal>
          <c:yVal>
            <c:numRef>
              <c:f>b929_1!$B$9:$B$205</c:f>
              <c:numCache>
                <c:formatCode>General</c:formatCode>
                <c:ptCount val="197"/>
                <c:pt idx="0">
                  <c:v>1.5503875968992248E-2</c:v>
                </c:pt>
                <c:pt idx="1">
                  <c:v>2.3255813953488372E-2</c:v>
                </c:pt>
                <c:pt idx="2">
                  <c:v>3.1007751937984496E-2</c:v>
                </c:pt>
                <c:pt idx="3">
                  <c:v>3.875968992248062E-2</c:v>
                </c:pt>
                <c:pt idx="4">
                  <c:v>4.6511627906976744E-2</c:v>
                </c:pt>
                <c:pt idx="5">
                  <c:v>5.4263565891472867E-2</c:v>
                </c:pt>
                <c:pt idx="6">
                  <c:v>6.2015503875968991E-2</c:v>
                </c:pt>
                <c:pt idx="7">
                  <c:v>6.9767441860465115E-2</c:v>
                </c:pt>
                <c:pt idx="8">
                  <c:v>7.7519379844961239E-2</c:v>
                </c:pt>
                <c:pt idx="9">
                  <c:v>8.5271317829457363E-2</c:v>
                </c:pt>
                <c:pt idx="10">
                  <c:v>9.3023255813953487E-2</c:v>
                </c:pt>
                <c:pt idx="11">
                  <c:v>0.10077519379844961</c:v>
                </c:pt>
                <c:pt idx="12">
                  <c:v>0.10852713178294573</c:v>
                </c:pt>
                <c:pt idx="13">
                  <c:v>0.11627906976744186</c:v>
                </c:pt>
                <c:pt idx="14">
                  <c:v>0.12403100775193798</c:v>
                </c:pt>
                <c:pt idx="15">
                  <c:v>0.13178294573643412</c:v>
                </c:pt>
                <c:pt idx="16">
                  <c:v>0.13953488372093023</c:v>
                </c:pt>
                <c:pt idx="17">
                  <c:v>0.14728682170542637</c:v>
                </c:pt>
                <c:pt idx="18">
                  <c:v>0.15503875968992248</c:v>
                </c:pt>
                <c:pt idx="19">
                  <c:v>0.16279069767441862</c:v>
                </c:pt>
                <c:pt idx="20">
                  <c:v>0.17054263565891473</c:v>
                </c:pt>
                <c:pt idx="21">
                  <c:v>0.17829457364341086</c:v>
                </c:pt>
                <c:pt idx="22">
                  <c:v>0.18604651162790697</c:v>
                </c:pt>
                <c:pt idx="23">
                  <c:v>0.19379844961240311</c:v>
                </c:pt>
                <c:pt idx="24">
                  <c:v>0.20155038759689922</c:v>
                </c:pt>
                <c:pt idx="25">
                  <c:v>0.20930232558139536</c:v>
                </c:pt>
                <c:pt idx="26">
                  <c:v>0.21705426356589147</c:v>
                </c:pt>
                <c:pt idx="27">
                  <c:v>0.22480620155038761</c:v>
                </c:pt>
                <c:pt idx="28">
                  <c:v>0.23255813953488372</c:v>
                </c:pt>
                <c:pt idx="29">
                  <c:v>0.24031007751937986</c:v>
                </c:pt>
                <c:pt idx="30">
                  <c:v>0.24806201550387597</c:v>
                </c:pt>
                <c:pt idx="31">
                  <c:v>0.2558139534883721</c:v>
                </c:pt>
                <c:pt idx="32">
                  <c:v>0.26356589147286824</c:v>
                </c:pt>
                <c:pt idx="33">
                  <c:v>0.27131782945736432</c:v>
                </c:pt>
                <c:pt idx="34">
                  <c:v>0.27906976744186046</c:v>
                </c:pt>
                <c:pt idx="35">
                  <c:v>0.2868217054263566</c:v>
                </c:pt>
                <c:pt idx="36">
                  <c:v>0.29457364341085274</c:v>
                </c:pt>
                <c:pt idx="37">
                  <c:v>0.30232558139534882</c:v>
                </c:pt>
                <c:pt idx="38">
                  <c:v>0.31007751937984496</c:v>
                </c:pt>
                <c:pt idx="39">
                  <c:v>0.31782945736434109</c:v>
                </c:pt>
                <c:pt idx="40">
                  <c:v>0.32558139534883723</c:v>
                </c:pt>
                <c:pt idx="41">
                  <c:v>0.33333333333333331</c:v>
                </c:pt>
                <c:pt idx="42">
                  <c:v>0.34108527131782945</c:v>
                </c:pt>
                <c:pt idx="43">
                  <c:v>0.34883720930232559</c:v>
                </c:pt>
                <c:pt idx="44">
                  <c:v>0.35658914728682173</c:v>
                </c:pt>
                <c:pt idx="45">
                  <c:v>0.36434108527131781</c:v>
                </c:pt>
                <c:pt idx="46">
                  <c:v>0.37209302325581395</c:v>
                </c:pt>
                <c:pt idx="47">
                  <c:v>0.37984496124031009</c:v>
                </c:pt>
                <c:pt idx="48">
                  <c:v>0.38759689922480622</c:v>
                </c:pt>
                <c:pt idx="49">
                  <c:v>0.39534883720930231</c:v>
                </c:pt>
                <c:pt idx="50">
                  <c:v>0.40310077519379844</c:v>
                </c:pt>
                <c:pt idx="51">
                  <c:v>0.41085271317829458</c:v>
                </c:pt>
                <c:pt idx="52">
                  <c:v>0.41860465116279072</c:v>
                </c:pt>
                <c:pt idx="53">
                  <c:v>0.4263565891472868</c:v>
                </c:pt>
                <c:pt idx="54">
                  <c:v>0.43410852713178294</c:v>
                </c:pt>
                <c:pt idx="55">
                  <c:v>0.44186046511627908</c:v>
                </c:pt>
                <c:pt idx="56">
                  <c:v>0.44961240310077522</c:v>
                </c:pt>
                <c:pt idx="57">
                  <c:v>0.4573643410852713</c:v>
                </c:pt>
                <c:pt idx="58">
                  <c:v>0.46511627906976744</c:v>
                </c:pt>
                <c:pt idx="59">
                  <c:v>0.47286821705426357</c:v>
                </c:pt>
                <c:pt idx="60">
                  <c:v>0.48062015503875971</c:v>
                </c:pt>
                <c:pt idx="61">
                  <c:v>0.48837209302325579</c:v>
                </c:pt>
                <c:pt idx="62">
                  <c:v>0.49612403100775193</c:v>
                </c:pt>
                <c:pt idx="63">
                  <c:v>0.50387596899224807</c:v>
                </c:pt>
                <c:pt idx="64">
                  <c:v>0.51162790697674421</c:v>
                </c:pt>
                <c:pt idx="65">
                  <c:v>0.51937984496124034</c:v>
                </c:pt>
                <c:pt idx="66">
                  <c:v>0.52713178294573648</c:v>
                </c:pt>
                <c:pt idx="67">
                  <c:v>0.53488372093023251</c:v>
                </c:pt>
                <c:pt idx="68">
                  <c:v>0.54263565891472865</c:v>
                </c:pt>
                <c:pt idx="69">
                  <c:v>0.55038759689922478</c:v>
                </c:pt>
                <c:pt idx="70">
                  <c:v>0.55813953488372092</c:v>
                </c:pt>
                <c:pt idx="71">
                  <c:v>0.56589147286821706</c:v>
                </c:pt>
                <c:pt idx="72">
                  <c:v>0.5736434108527132</c:v>
                </c:pt>
                <c:pt idx="73">
                  <c:v>0.58139534883720934</c:v>
                </c:pt>
                <c:pt idx="74">
                  <c:v>0.58914728682170547</c:v>
                </c:pt>
                <c:pt idx="75">
                  <c:v>0.5968992248062015</c:v>
                </c:pt>
                <c:pt idx="76">
                  <c:v>0.60465116279069764</c:v>
                </c:pt>
                <c:pt idx="77">
                  <c:v>0.61240310077519378</c:v>
                </c:pt>
                <c:pt idx="78">
                  <c:v>0.62015503875968991</c:v>
                </c:pt>
                <c:pt idx="79">
                  <c:v>0.62790697674418605</c:v>
                </c:pt>
                <c:pt idx="80">
                  <c:v>0.63565891472868219</c:v>
                </c:pt>
                <c:pt idx="81">
                  <c:v>0.64341085271317833</c:v>
                </c:pt>
                <c:pt idx="82">
                  <c:v>0.65116279069767447</c:v>
                </c:pt>
                <c:pt idx="83">
                  <c:v>0.65891472868217049</c:v>
                </c:pt>
                <c:pt idx="84">
                  <c:v>0.66666666666666663</c:v>
                </c:pt>
                <c:pt idx="85">
                  <c:v>0.67441860465116277</c:v>
                </c:pt>
                <c:pt idx="86">
                  <c:v>0.68217054263565891</c:v>
                </c:pt>
                <c:pt idx="87">
                  <c:v>0.68992248062015504</c:v>
                </c:pt>
                <c:pt idx="88">
                  <c:v>0.69767441860465118</c:v>
                </c:pt>
                <c:pt idx="89">
                  <c:v>0.70542635658914732</c:v>
                </c:pt>
                <c:pt idx="90">
                  <c:v>0.71317829457364346</c:v>
                </c:pt>
                <c:pt idx="91">
                  <c:v>0.72093023255813948</c:v>
                </c:pt>
                <c:pt idx="92">
                  <c:v>0.72868217054263562</c:v>
                </c:pt>
                <c:pt idx="93">
                  <c:v>0.73643410852713176</c:v>
                </c:pt>
                <c:pt idx="94">
                  <c:v>0.7441860465116279</c:v>
                </c:pt>
                <c:pt idx="95">
                  <c:v>0.75193798449612403</c:v>
                </c:pt>
                <c:pt idx="96">
                  <c:v>0.75968992248062017</c:v>
                </c:pt>
                <c:pt idx="97">
                  <c:v>0.76744186046511631</c:v>
                </c:pt>
                <c:pt idx="98">
                  <c:v>0.77519379844961245</c:v>
                </c:pt>
                <c:pt idx="99">
                  <c:v>0.78294573643410847</c:v>
                </c:pt>
                <c:pt idx="100">
                  <c:v>0.79069767441860461</c:v>
                </c:pt>
                <c:pt idx="101">
                  <c:v>0.79844961240310075</c:v>
                </c:pt>
                <c:pt idx="102">
                  <c:v>0.80620155038759689</c:v>
                </c:pt>
                <c:pt idx="103">
                  <c:v>0.81395348837209303</c:v>
                </c:pt>
                <c:pt idx="104">
                  <c:v>0.82170542635658916</c:v>
                </c:pt>
                <c:pt idx="105">
                  <c:v>0.8294573643410853</c:v>
                </c:pt>
                <c:pt idx="106">
                  <c:v>0.83720930232558144</c:v>
                </c:pt>
                <c:pt idx="107">
                  <c:v>0.84496124031007747</c:v>
                </c:pt>
                <c:pt idx="108">
                  <c:v>0.8527131782945736</c:v>
                </c:pt>
                <c:pt idx="109">
                  <c:v>0.86046511627906974</c:v>
                </c:pt>
                <c:pt idx="110">
                  <c:v>0.86821705426356588</c:v>
                </c:pt>
                <c:pt idx="111">
                  <c:v>0.87596899224806202</c:v>
                </c:pt>
                <c:pt idx="112">
                  <c:v>0.88372093023255816</c:v>
                </c:pt>
                <c:pt idx="113">
                  <c:v>0.89147286821705429</c:v>
                </c:pt>
                <c:pt idx="114">
                  <c:v>0.89922480620155043</c:v>
                </c:pt>
                <c:pt idx="115">
                  <c:v>0.90697674418604646</c:v>
                </c:pt>
                <c:pt idx="116">
                  <c:v>0.9147286821705426</c:v>
                </c:pt>
                <c:pt idx="117">
                  <c:v>0.92248062015503873</c:v>
                </c:pt>
                <c:pt idx="118">
                  <c:v>0.93023255813953487</c:v>
                </c:pt>
                <c:pt idx="119">
                  <c:v>0.93798449612403101</c:v>
                </c:pt>
                <c:pt idx="120">
                  <c:v>0.94573643410852715</c:v>
                </c:pt>
                <c:pt idx="121">
                  <c:v>0.95348837209302328</c:v>
                </c:pt>
                <c:pt idx="122">
                  <c:v>0.96124031007751942</c:v>
                </c:pt>
                <c:pt idx="123">
                  <c:v>0.96899224806201545</c:v>
                </c:pt>
                <c:pt idx="124">
                  <c:v>0.97674418604651159</c:v>
                </c:pt>
                <c:pt idx="125">
                  <c:v>0.98449612403100772</c:v>
                </c:pt>
                <c:pt idx="126">
                  <c:v>0.99224806201550386</c:v>
                </c:pt>
                <c:pt idx="127">
                  <c:v>1</c:v>
                </c:pt>
              </c:numCache>
            </c:numRef>
          </c:yVal>
          <c:smooth val="0"/>
        </c:ser>
        <c:ser>
          <c:idx val="21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b929_2!$A$9:$A$205</c:f>
              <c:numCache>
                <c:formatCode>General</c:formatCode>
                <c:ptCount val="197"/>
                <c:pt idx="0">
                  <c:v>-9.6</c:v>
                </c:pt>
                <c:pt idx="1">
                  <c:v>-13.05</c:v>
                </c:pt>
                <c:pt idx="2">
                  <c:v>-13.05</c:v>
                </c:pt>
                <c:pt idx="3">
                  <c:v>-13.67</c:v>
                </c:pt>
                <c:pt idx="4">
                  <c:v>-14.01</c:v>
                </c:pt>
                <c:pt idx="5">
                  <c:v>-14.1</c:v>
                </c:pt>
                <c:pt idx="6">
                  <c:v>-14.64</c:v>
                </c:pt>
                <c:pt idx="7">
                  <c:v>-14.65</c:v>
                </c:pt>
                <c:pt idx="8">
                  <c:v>-15.04</c:v>
                </c:pt>
                <c:pt idx="9">
                  <c:v>-15.11</c:v>
                </c:pt>
                <c:pt idx="10">
                  <c:v>-15.13</c:v>
                </c:pt>
                <c:pt idx="11">
                  <c:v>-15.16</c:v>
                </c:pt>
                <c:pt idx="12">
                  <c:v>-15.29</c:v>
                </c:pt>
                <c:pt idx="13">
                  <c:v>-15.37</c:v>
                </c:pt>
                <c:pt idx="14">
                  <c:v>-15.49</c:v>
                </c:pt>
                <c:pt idx="15">
                  <c:v>-15.51</c:v>
                </c:pt>
                <c:pt idx="16">
                  <c:v>-15.88</c:v>
                </c:pt>
                <c:pt idx="17">
                  <c:v>-15.91</c:v>
                </c:pt>
                <c:pt idx="18">
                  <c:v>-15.91</c:v>
                </c:pt>
                <c:pt idx="19">
                  <c:v>-15.95</c:v>
                </c:pt>
                <c:pt idx="20">
                  <c:v>-15.95</c:v>
                </c:pt>
                <c:pt idx="21">
                  <c:v>-15.99</c:v>
                </c:pt>
                <c:pt idx="22">
                  <c:v>-16.16</c:v>
                </c:pt>
                <c:pt idx="23">
                  <c:v>-16.25</c:v>
                </c:pt>
                <c:pt idx="24">
                  <c:v>-16.25</c:v>
                </c:pt>
                <c:pt idx="25">
                  <c:v>-16.27</c:v>
                </c:pt>
                <c:pt idx="26">
                  <c:v>-16.37</c:v>
                </c:pt>
                <c:pt idx="27">
                  <c:v>-16.440000000000001</c:v>
                </c:pt>
                <c:pt idx="28">
                  <c:v>-16.52</c:v>
                </c:pt>
                <c:pt idx="29">
                  <c:v>-16.55</c:v>
                </c:pt>
                <c:pt idx="30">
                  <c:v>-16.55</c:v>
                </c:pt>
                <c:pt idx="31">
                  <c:v>-16.71</c:v>
                </c:pt>
                <c:pt idx="32">
                  <c:v>-16.73</c:v>
                </c:pt>
                <c:pt idx="33">
                  <c:v>-16.84</c:v>
                </c:pt>
                <c:pt idx="34">
                  <c:v>-16.920000000000002</c:v>
                </c:pt>
                <c:pt idx="35">
                  <c:v>-16.96</c:v>
                </c:pt>
                <c:pt idx="36">
                  <c:v>-16.98</c:v>
                </c:pt>
                <c:pt idx="37">
                  <c:v>-17</c:v>
                </c:pt>
                <c:pt idx="38">
                  <c:v>-17</c:v>
                </c:pt>
                <c:pt idx="39">
                  <c:v>-17.02</c:v>
                </c:pt>
                <c:pt idx="40">
                  <c:v>-17.02</c:v>
                </c:pt>
                <c:pt idx="41">
                  <c:v>-17.02</c:v>
                </c:pt>
                <c:pt idx="42">
                  <c:v>-17.04</c:v>
                </c:pt>
                <c:pt idx="43">
                  <c:v>-17.059999999999999</c:v>
                </c:pt>
                <c:pt idx="44">
                  <c:v>-17.11</c:v>
                </c:pt>
                <c:pt idx="45">
                  <c:v>-17.11</c:v>
                </c:pt>
                <c:pt idx="46">
                  <c:v>-17.2</c:v>
                </c:pt>
                <c:pt idx="47">
                  <c:v>-17.21</c:v>
                </c:pt>
                <c:pt idx="48">
                  <c:v>-17.23</c:v>
                </c:pt>
                <c:pt idx="49">
                  <c:v>-17.25</c:v>
                </c:pt>
                <c:pt idx="50">
                  <c:v>-17.25</c:v>
                </c:pt>
                <c:pt idx="51">
                  <c:v>-17.27</c:v>
                </c:pt>
                <c:pt idx="52">
                  <c:v>-17.29</c:v>
                </c:pt>
                <c:pt idx="53">
                  <c:v>-17.29</c:v>
                </c:pt>
                <c:pt idx="54">
                  <c:v>-17.38</c:v>
                </c:pt>
                <c:pt idx="55">
                  <c:v>-17.48</c:v>
                </c:pt>
                <c:pt idx="56">
                  <c:v>-17.5</c:v>
                </c:pt>
                <c:pt idx="57">
                  <c:v>-17.57</c:v>
                </c:pt>
                <c:pt idx="58">
                  <c:v>-17.600000000000001</c:v>
                </c:pt>
                <c:pt idx="59">
                  <c:v>-17.670000000000002</c:v>
                </c:pt>
                <c:pt idx="60">
                  <c:v>-17.670000000000002</c:v>
                </c:pt>
                <c:pt idx="61">
                  <c:v>-17.670000000000002</c:v>
                </c:pt>
                <c:pt idx="62">
                  <c:v>-17.71</c:v>
                </c:pt>
                <c:pt idx="63">
                  <c:v>-17.739999999999998</c:v>
                </c:pt>
                <c:pt idx="64">
                  <c:v>-17.739999999999998</c:v>
                </c:pt>
                <c:pt idx="65">
                  <c:v>-17.739999999999998</c:v>
                </c:pt>
                <c:pt idx="66">
                  <c:v>-17.77</c:v>
                </c:pt>
                <c:pt idx="67">
                  <c:v>-17.829999999999998</c:v>
                </c:pt>
                <c:pt idx="68">
                  <c:v>-17.829999999999998</c:v>
                </c:pt>
                <c:pt idx="69">
                  <c:v>-17.829999999999998</c:v>
                </c:pt>
                <c:pt idx="70">
                  <c:v>-17.829999999999998</c:v>
                </c:pt>
                <c:pt idx="71">
                  <c:v>-17.850000000000001</c:v>
                </c:pt>
                <c:pt idx="72">
                  <c:v>-17.98</c:v>
                </c:pt>
                <c:pt idx="73">
                  <c:v>-18</c:v>
                </c:pt>
                <c:pt idx="74">
                  <c:v>-18.03</c:v>
                </c:pt>
                <c:pt idx="75">
                  <c:v>-18.059999999999999</c:v>
                </c:pt>
                <c:pt idx="76">
                  <c:v>-18.16</c:v>
                </c:pt>
                <c:pt idx="77">
                  <c:v>-18.16</c:v>
                </c:pt>
                <c:pt idx="78">
                  <c:v>-18.16</c:v>
                </c:pt>
                <c:pt idx="79">
                  <c:v>-18.2</c:v>
                </c:pt>
                <c:pt idx="80">
                  <c:v>-18.239999999999998</c:v>
                </c:pt>
                <c:pt idx="81">
                  <c:v>-18.32</c:v>
                </c:pt>
                <c:pt idx="82">
                  <c:v>-18.350000000000001</c:v>
                </c:pt>
                <c:pt idx="83">
                  <c:v>-18.579999999999998</c:v>
                </c:pt>
                <c:pt idx="84">
                  <c:v>-18.66</c:v>
                </c:pt>
                <c:pt idx="85">
                  <c:v>-18.72</c:v>
                </c:pt>
                <c:pt idx="86">
                  <c:v>-18.75</c:v>
                </c:pt>
                <c:pt idx="87">
                  <c:v>-18.850000000000001</c:v>
                </c:pt>
                <c:pt idx="88">
                  <c:v>-18.920000000000002</c:v>
                </c:pt>
                <c:pt idx="89">
                  <c:v>-19.02</c:v>
                </c:pt>
                <c:pt idx="90">
                  <c:v>-19.04</c:v>
                </c:pt>
                <c:pt idx="91">
                  <c:v>-19.07</c:v>
                </c:pt>
                <c:pt idx="92">
                  <c:v>-19.149999999999999</c:v>
                </c:pt>
                <c:pt idx="93">
                  <c:v>-19.2</c:v>
                </c:pt>
                <c:pt idx="94">
                  <c:v>-19.27</c:v>
                </c:pt>
                <c:pt idx="95">
                  <c:v>-19.3</c:v>
                </c:pt>
                <c:pt idx="96">
                  <c:v>-19.36</c:v>
                </c:pt>
                <c:pt idx="97">
                  <c:v>-19.420000000000002</c:v>
                </c:pt>
                <c:pt idx="98">
                  <c:v>-19.45</c:v>
                </c:pt>
                <c:pt idx="99">
                  <c:v>-19.47</c:v>
                </c:pt>
                <c:pt idx="100">
                  <c:v>-19.510000000000002</c:v>
                </c:pt>
                <c:pt idx="101">
                  <c:v>-19.559999999999999</c:v>
                </c:pt>
                <c:pt idx="102">
                  <c:v>-19.600000000000001</c:v>
                </c:pt>
                <c:pt idx="103">
                  <c:v>-19.600000000000001</c:v>
                </c:pt>
                <c:pt idx="104">
                  <c:v>-19.75</c:v>
                </c:pt>
                <c:pt idx="105">
                  <c:v>-19.8</c:v>
                </c:pt>
                <c:pt idx="106">
                  <c:v>-19.97</c:v>
                </c:pt>
                <c:pt idx="107">
                  <c:v>-20.149999999999999</c:v>
                </c:pt>
                <c:pt idx="108">
                  <c:v>-20.2</c:v>
                </c:pt>
                <c:pt idx="109">
                  <c:v>-20.399999999999999</c:v>
                </c:pt>
                <c:pt idx="110">
                  <c:v>-20.45</c:v>
                </c:pt>
                <c:pt idx="111">
                  <c:v>-20.54</c:v>
                </c:pt>
                <c:pt idx="112">
                  <c:v>-20.77</c:v>
                </c:pt>
                <c:pt idx="113">
                  <c:v>-20.94</c:v>
                </c:pt>
                <c:pt idx="114">
                  <c:v>-21.49</c:v>
                </c:pt>
                <c:pt idx="115">
                  <c:v>-21.59</c:v>
                </c:pt>
                <c:pt idx="116">
                  <c:v>-21.83</c:v>
                </c:pt>
                <c:pt idx="117">
                  <c:v>-21.9</c:v>
                </c:pt>
                <c:pt idx="118">
                  <c:v>-22.15</c:v>
                </c:pt>
                <c:pt idx="119">
                  <c:v>-22.26</c:v>
                </c:pt>
                <c:pt idx="120">
                  <c:v>-22.26</c:v>
                </c:pt>
                <c:pt idx="121">
                  <c:v>-22.48</c:v>
                </c:pt>
                <c:pt idx="122">
                  <c:v>-22.6</c:v>
                </c:pt>
                <c:pt idx="123">
                  <c:v>-22.87</c:v>
                </c:pt>
                <c:pt idx="124">
                  <c:v>-23.07</c:v>
                </c:pt>
                <c:pt idx="125">
                  <c:v>-23.35</c:v>
                </c:pt>
              </c:numCache>
            </c:numRef>
          </c:xVal>
          <c:yVal>
            <c:numRef>
              <c:f>b929_2!$B$9:$B$205</c:f>
              <c:numCache>
                <c:formatCode>General</c:formatCode>
                <c:ptCount val="197"/>
                <c:pt idx="0">
                  <c:v>1.5748031496062992E-2</c:v>
                </c:pt>
                <c:pt idx="1">
                  <c:v>2.3622047244094488E-2</c:v>
                </c:pt>
                <c:pt idx="2">
                  <c:v>3.1496062992125984E-2</c:v>
                </c:pt>
                <c:pt idx="3">
                  <c:v>3.937007874015748E-2</c:v>
                </c:pt>
                <c:pt idx="4">
                  <c:v>4.7244094488188976E-2</c:v>
                </c:pt>
                <c:pt idx="5">
                  <c:v>5.5118110236220472E-2</c:v>
                </c:pt>
                <c:pt idx="6">
                  <c:v>6.2992125984251968E-2</c:v>
                </c:pt>
                <c:pt idx="7">
                  <c:v>7.0866141732283464E-2</c:v>
                </c:pt>
                <c:pt idx="8">
                  <c:v>7.874015748031496E-2</c:v>
                </c:pt>
                <c:pt idx="9">
                  <c:v>8.6614173228346455E-2</c:v>
                </c:pt>
                <c:pt idx="10">
                  <c:v>9.4488188976377951E-2</c:v>
                </c:pt>
                <c:pt idx="11">
                  <c:v>0.10236220472440945</c:v>
                </c:pt>
                <c:pt idx="12">
                  <c:v>0.11023622047244094</c:v>
                </c:pt>
                <c:pt idx="13">
                  <c:v>0.11811023622047244</c:v>
                </c:pt>
                <c:pt idx="14">
                  <c:v>0.12598425196850394</c:v>
                </c:pt>
                <c:pt idx="15">
                  <c:v>0.13385826771653545</c:v>
                </c:pt>
                <c:pt idx="16">
                  <c:v>0.14173228346456693</c:v>
                </c:pt>
                <c:pt idx="17">
                  <c:v>0.14960629921259844</c:v>
                </c:pt>
                <c:pt idx="18">
                  <c:v>0.15748031496062992</c:v>
                </c:pt>
                <c:pt idx="19">
                  <c:v>0.16535433070866143</c:v>
                </c:pt>
                <c:pt idx="20">
                  <c:v>0.17322834645669291</c:v>
                </c:pt>
                <c:pt idx="21">
                  <c:v>0.18110236220472442</c:v>
                </c:pt>
                <c:pt idx="22">
                  <c:v>0.1889763779527559</c:v>
                </c:pt>
                <c:pt idx="23">
                  <c:v>0.19685039370078741</c:v>
                </c:pt>
                <c:pt idx="24">
                  <c:v>0.20472440944881889</c:v>
                </c:pt>
                <c:pt idx="25">
                  <c:v>0.2125984251968504</c:v>
                </c:pt>
                <c:pt idx="26">
                  <c:v>0.22047244094488189</c:v>
                </c:pt>
                <c:pt idx="27">
                  <c:v>0.2283464566929134</c:v>
                </c:pt>
                <c:pt idx="28">
                  <c:v>0.23622047244094488</c:v>
                </c:pt>
                <c:pt idx="29">
                  <c:v>0.24409448818897639</c:v>
                </c:pt>
                <c:pt idx="30">
                  <c:v>0.25196850393700787</c:v>
                </c:pt>
                <c:pt idx="31">
                  <c:v>0.25984251968503935</c:v>
                </c:pt>
                <c:pt idx="32">
                  <c:v>0.26771653543307089</c:v>
                </c:pt>
                <c:pt idx="33">
                  <c:v>0.27559055118110237</c:v>
                </c:pt>
                <c:pt idx="34">
                  <c:v>0.28346456692913385</c:v>
                </c:pt>
                <c:pt idx="35">
                  <c:v>0.29133858267716534</c:v>
                </c:pt>
                <c:pt idx="36">
                  <c:v>0.29921259842519687</c:v>
                </c:pt>
                <c:pt idx="37">
                  <c:v>0.30708661417322836</c:v>
                </c:pt>
                <c:pt idx="38">
                  <c:v>0.31496062992125984</c:v>
                </c:pt>
                <c:pt idx="39">
                  <c:v>0.32283464566929132</c:v>
                </c:pt>
                <c:pt idx="40">
                  <c:v>0.33070866141732286</c:v>
                </c:pt>
                <c:pt idx="41">
                  <c:v>0.33858267716535434</c:v>
                </c:pt>
                <c:pt idx="42">
                  <c:v>0.34645669291338582</c:v>
                </c:pt>
                <c:pt idx="43">
                  <c:v>0.3543307086614173</c:v>
                </c:pt>
                <c:pt idx="44">
                  <c:v>0.36220472440944884</c:v>
                </c:pt>
                <c:pt idx="45">
                  <c:v>0.37007874015748032</c:v>
                </c:pt>
                <c:pt idx="46">
                  <c:v>0.37795275590551181</c:v>
                </c:pt>
                <c:pt idx="47">
                  <c:v>0.38582677165354329</c:v>
                </c:pt>
                <c:pt idx="48">
                  <c:v>0.39370078740157483</c:v>
                </c:pt>
                <c:pt idx="49">
                  <c:v>0.40157480314960631</c:v>
                </c:pt>
                <c:pt idx="50">
                  <c:v>0.40944881889763779</c:v>
                </c:pt>
                <c:pt idx="51">
                  <c:v>0.41732283464566927</c:v>
                </c:pt>
                <c:pt idx="52">
                  <c:v>0.42519685039370081</c:v>
                </c:pt>
                <c:pt idx="53">
                  <c:v>0.43307086614173229</c:v>
                </c:pt>
                <c:pt idx="54">
                  <c:v>0.44094488188976377</c:v>
                </c:pt>
                <c:pt idx="55">
                  <c:v>0.44881889763779526</c:v>
                </c:pt>
                <c:pt idx="56">
                  <c:v>0.45669291338582679</c:v>
                </c:pt>
                <c:pt idx="57">
                  <c:v>0.46456692913385828</c:v>
                </c:pt>
                <c:pt idx="58">
                  <c:v>0.47244094488188976</c:v>
                </c:pt>
                <c:pt idx="59">
                  <c:v>0.48031496062992124</c:v>
                </c:pt>
                <c:pt idx="60">
                  <c:v>0.48818897637795278</c:v>
                </c:pt>
                <c:pt idx="61">
                  <c:v>0.49606299212598426</c:v>
                </c:pt>
                <c:pt idx="62">
                  <c:v>0.50393700787401574</c:v>
                </c:pt>
                <c:pt idx="63">
                  <c:v>0.51181102362204722</c:v>
                </c:pt>
                <c:pt idx="64">
                  <c:v>0.51968503937007871</c:v>
                </c:pt>
                <c:pt idx="65">
                  <c:v>0.52755905511811019</c:v>
                </c:pt>
                <c:pt idx="66">
                  <c:v>0.53543307086614178</c:v>
                </c:pt>
                <c:pt idx="67">
                  <c:v>0.54330708661417326</c:v>
                </c:pt>
                <c:pt idx="68">
                  <c:v>0.55118110236220474</c:v>
                </c:pt>
                <c:pt idx="69">
                  <c:v>0.55905511811023623</c:v>
                </c:pt>
                <c:pt idx="70">
                  <c:v>0.56692913385826771</c:v>
                </c:pt>
                <c:pt idx="71">
                  <c:v>0.57480314960629919</c:v>
                </c:pt>
                <c:pt idx="72">
                  <c:v>0.58267716535433067</c:v>
                </c:pt>
                <c:pt idx="73">
                  <c:v>0.59055118110236215</c:v>
                </c:pt>
                <c:pt idx="74">
                  <c:v>0.59842519685039375</c:v>
                </c:pt>
                <c:pt idx="75">
                  <c:v>0.60629921259842523</c:v>
                </c:pt>
                <c:pt idx="76">
                  <c:v>0.61417322834645671</c:v>
                </c:pt>
                <c:pt idx="77">
                  <c:v>0.62204724409448819</c:v>
                </c:pt>
                <c:pt idx="78">
                  <c:v>0.62992125984251968</c:v>
                </c:pt>
                <c:pt idx="79">
                  <c:v>0.63779527559055116</c:v>
                </c:pt>
                <c:pt idx="80">
                  <c:v>0.64566929133858264</c:v>
                </c:pt>
                <c:pt idx="81">
                  <c:v>0.65354330708661412</c:v>
                </c:pt>
                <c:pt idx="82">
                  <c:v>0.66141732283464572</c:v>
                </c:pt>
                <c:pt idx="83">
                  <c:v>0.6692913385826772</c:v>
                </c:pt>
                <c:pt idx="84">
                  <c:v>0.67716535433070868</c:v>
                </c:pt>
                <c:pt idx="85">
                  <c:v>0.68503937007874016</c:v>
                </c:pt>
                <c:pt idx="86">
                  <c:v>0.69291338582677164</c:v>
                </c:pt>
                <c:pt idx="87">
                  <c:v>0.70078740157480313</c:v>
                </c:pt>
                <c:pt idx="88">
                  <c:v>0.70866141732283461</c:v>
                </c:pt>
                <c:pt idx="89">
                  <c:v>0.71653543307086609</c:v>
                </c:pt>
                <c:pt idx="90">
                  <c:v>0.72440944881889768</c:v>
                </c:pt>
                <c:pt idx="91">
                  <c:v>0.73228346456692917</c:v>
                </c:pt>
                <c:pt idx="92">
                  <c:v>0.74015748031496065</c:v>
                </c:pt>
                <c:pt idx="93">
                  <c:v>0.74803149606299213</c:v>
                </c:pt>
                <c:pt idx="94">
                  <c:v>0.75590551181102361</c:v>
                </c:pt>
                <c:pt idx="95">
                  <c:v>0.76377952755905509</c:v>
                </c:pt>
                <c:pt idx="96">
                  <c:v>0.77165354330708658</c:v>
                </c:pt>
                <c:pt idx="97">
                  <c:v>0.77952755905511806</c:v>
                </c:pt>
                <c:pt idx="98">
                  <c:v>0.78740157480314965</c:v>
                </c:pt>
                <c:pt idx="99">
                  <c:v>0.79527559055118113</c:v>
                </c:pt>
                <c:pt idx="100">
                  <c:v>0.80314960629921262</c:v>
                </c:pt>
                <c:pt idx="101">
                  <c:v>0.8110236220472441</c:v>
                </c:pt>
                <c:pt idx="102">
                  <c:v>0.81889763779527558</c:v>
                </c:pt>
                <c:pt idx="103">
                  <c:v>0.82677165354330706</c:v>
                </c:pt>
                <c:pt idx="104">
                  <c:v>0.83464566929133854</c:v>
                </c:pt>
                <c:pt idx="105">
                  <c:v>0.84251968503937003</c:v>
                </c:pt>
                <c:pt idx="106">
                  <c:v>0.85039370078740162</c:v>
                </c:pt>
                <c:pt idx="107">
                  <c:v>0.8582677165354331</c:v>
                </c:pt>
                <c:pt idx="108">
                  <c:v>0.86614173228346458</c:v>
                </c:pt>
                <c:pt idx="109">
                  <c:v>0.87401574803149606</c:v>
                </c:pt>
                <c:pt idx="110">
                  <c:v>0.88188976377952755</c:v>
                </c:pt>
                <c:pt idx="111">
                  <c:v>0.88976377952755903</c:v>
                </c:pt>
                <c:pt idx="112">
                  <c:v>0.89763779527559051</c:v>
                </c:pt>
                <c:pt idx="113">
                  <c:v>0.90551181102362199</c:v>
                </c:pt>
                <c:pt idx="114">
                  <c:v>0.91338582677165359</c:v>
                </c:pt>
                <c:pt idx="115">
                  <c:v>0.92125984251968507</c:v>
                </c:pt>
                <c:pt idx="116">
                  <c:v>0.92913385826771655</c:v>
                </c:pt>
                <c:pt idx="117">
                  <c:v>0.93700787401574803</c:v>
                </c:pt>
                <c:pt idx="118">
                  <c:v>0.94488188976377951</c:v>
                </c:pt>
                <c:pt idx="119">
                  <c:v>0.952755905511811</c:v>
                </c:pt>
                <c:pt idx="120">
                  <c:v>0.96062992125984248</c:v>
                </c:pt>
                <c:pt idx="121">
                  <c:v>0.96850393700787396</c:v>
                </c:pt>
                <c:pt idx="122">
                  <c:v>0.97637795275590555</c:v>
                </c:pt>
                <c:pt idx="123">
                  <c:v>0.98425196850393704</c:v>
                </c:pt>
                <c:pt idx="124">
                  <c:v>0.99212598425196852</c:v>
                </c:pt>
                <c:pt idx="125">
                  <c:v>1</c:v>
                </c:pt>
              </c:numCache>
            </c:numRef>
          </c:yVal>
          <c:smooth val="0"/>
        </c:ser>
        <c:ser>
          <c:idx val="22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b931_2!$A$9:$A$205</c:f>
              <c:numCache>
                <c:formatCode>General</c:formatCode>
                <c:ptCount val="197"/>
                <c:pt idx="0">
                  <c:v>-11.45</c:v>
                </c:pt>
                <c:pt idx="1">
                  <c:v>-12.7</c:v>
                </c:pt>
                <c:pt idx="2">
                  <c:v>-13.77</c:v>
                </c:pt>
                <c:pt idx="3">
                  <c:v>-15.49</c:v>
                </c:pt>
                <c:pt idx="4">
                  <c:v>-15.63</c:v>
                </c:pt>
                <c:pt idx="5">
                  <c:v>-15.63</c:v>
                </c:pt>
                <c:pt idx="6">
                  <c:v>-15.8</c:v>
                </c:pt>
                <c:pt idx="7">
                  <c:v>-15.87</c:v>
                </c:pt>
                <c:pt idx="8">
                  <c:v>-16.059999999999999</c:v>
                </c:pt>
                <c:pt idx="9">
                  <c:v>-16.100000000000001</c:v>
                </c:pt>
                <c:pt idx="10">
                  <c:v>-16.100000000000001</c:v>
                </c:pt>
                <c:pt idx="11">
                  <c:v>-16.34</c:v>
                </c:pt>
                <c:pt idx="12">
                  <c:v>-16.54</c:v>
                </c:pt>
                <c:pt idx="13">
                  <c:v>-16.84</c:v>
                </c:pt>
                <c:pt idx="14">
                  <c:v>-16.91</c:v>
                </c:pt>
                <c:pt idx="15">
                  <c:v>-17</c:v>
                </c:pt>
                <c:pt idx="16">
                  <c:v>-17.07</c:v>
                </c:pt>
                <c:pt idx="17">
                  <c:v>-17.100000000000001</c:v>
                </c:pt>
                <c:pt idx="18">
                  <c:v>-17.18</c:v>
                </c:pt>
                <c:pt idx="19">
                  <c:v>-17.38</c:v>
                </c:pt>
                <c:pt idx="20">
                  <c:v>-17.420000000000002</c:v>
                </c:pt>
                <c:pt idx="21">
                  <c:v>-17.559999999999999</c:v>
                </c:pt>
                <c:pt idx="22">
                  <c:v>-17.760000000000002</c:v>
                </c:pt>
                <c:pt idx="23">
                  <c:v>-17.89</c:v>
                </c:pt>
                <c:pt idx="24">
                  <c:v>-17.940000000000001</c:v>
                </c:pt>
                <c:pt idx="25">
                  <c:v>-17.97</c:v>
                </c:pt>
                <c:pt idx="26">
                  <c:v>-18.010000000000002</c:v>
                </c:pt>
                <c:pt idx="27">
                  <c:v>-18.07</c:v>
                </c:pt>
                <c:pt idx="28">
                  <c:v>-18.11</c:v>
                </c:pt>
                <c:pt idx="29">
                  <c:v>-18.11</c:v>
                </c:pt>
                <c:pt idx="30">
                  <c:v>-18.149999999999999</c:v>
                </c:pt>
                <c:pt idx="31">
                  <c:v>-18.2</c:v>
                </c:pt>
                <c:pt idx="32">
                  <c:v>-18.3</c:v>
                </c:pt>
                <c:pt idx="33">
                  <c:v>-18.3</c:v>
                </c:pt>
                <c:pt idx="34">
                  <c:v>-18.760000000000002</c:v>
                </c:pt>
                <c:pt idx="35">
                  <c:v>-18.84</c:v>
                </c:pt>
                <c:pt idx="36">
                  <c:v>-18.84</c:v>
                </c:pt>
                <c:pt idx="37">
                  <c:v>-18.87</c:v>
                </c:pt>
                <c:pt idx="38">
                  <c:v>-18.87</c:v>
                </c:pt>
                <c:pt idx="39">
                  <c:v>-18.920000000000002</c:v>
                </c:pt>
                <c:pt idx="40">
                  <c:v>-18.95</c:v>
                </c:pt>
                <c:pt idx="41">
                  <c:v>-18.95</c:v>
                </c:pt>
                <c:pt idx="42">
                  <c:v>-18.98</c:v>
                </c:pt>
                <c:pt idx="43">
                  <c:v>-19.010000000000002</c:v>
                </c:pt>
                <c:pt idx="44">
                  <c:v>-19.11</c:v>
                </c:pt>
                <c:pt idx="45">
                  <c:v>-19.16</c:v>
                </c:pt>
                <c:pt idx="46">
                  <c:v>-19.170000000000002</c:v>
                </c:pt>
                <c:pt idx="47">
                  <c:v>-19.239999999999998</c:v>
                </c:pt>
                <c:pt idx="48">
                  <c:v>-19.32</c:v>
                </c:pt>
                <c:pt idx="49">
                  <c:v>-19.32</c:v>
                </c:pt>
                <c:pt idx="50">
                  <c:v>-19.37</c:v>
                </c:pt>
                <c:pt idx="51">
                  <c:v>-19.37</c:v>
                </c:pt>
                <c:pt idx="52">
                  <c:v>-19.45</c:v>
                </c:pt>
                <c:pt idx="53">
                  <c:v>-19.489999999999998</c:v>
                </c:pt>
                <c:pt idx="54">
                  <c:v>-19.53</c:v>
                </c:pt>
                <c:pt idx="55">
                  <c:v>-19.670000000000002</c:v>
                </c:pt>
                <c:pt idx="56">
                  <c:v>-19.73</c:v>
                </c:pt>
                <c:pt idx="57">
                  <c:v>-19.73</c:v>
                </c:pt>
                <c:pt idx="58">
                  <c:v>-19.760000000000002</c:v>
                </c:pt>
                <c:pt idx="59">
                  <c:v>-19.809999999999999</c:v>
                </c:pt>
                <c:pt idx="60">
                  <c:v>-19.84</c:v>
                </c:pt>
                <c:pt idx="61">
                  <c:v>-19.899999999999999</c:v>
                </c:pt>
                <c:pt idx="62">
                  <c:v>-19.93</c:v>
                </c:pt>
                <c:pt idx="63">
                  <c:v>-20</c:v>
                </c:pt>
                <c:pt idx="64">
                  <c:v>-20.09</c:v>
                </c:pt>
                <c:pt idx="65">
                  <c:v>-20.21</c:v>
                </c:pt>
                <c:pt idx="66">
                  <c:v>-20.239999999999998</c:v>
                </c:pt>
                <c:pt idx="67">
                  <c:v>-20.239999999999998</c:v>
                </c:pt>
                <c:pt idx="68">
                  <c:v>-20.239999999999998</c:v>
                </c:pt>
                <c:pt idx="69">
                  <c:v>-20.28</c:v>
                </c:pt>
                <c:pt idx="70">
                  <c:v>-20.39</c:v>
                </c:pt>
                <c:pt idx="71">
                  <c:v>-20.57</c:v>
                </c:pt>
                <c:pt idx="72">
                  <c:v>-20.75</c:v>
                </c:pt>
                <c:pt idx="73">
                  <c:v>-20.84</c:v>
                </c:pt>
                <c:pt idx="74">
                  <c:v>-20.98</c:v>
                </c:pt>
                <c:pt idx="75">
                  <c:v>-21.08</c:v>
                </c:pt>
                <c:pt idx="76">
                  <c:v>-21.11</c:v>
                </c:pt>
                <c:pt idx="77">
                  <c:v>-21.21</c:v>
                </c:pt>
                <c:pt idx="78">
                  <c:v>-21.28</c:v>
                </c:pt>
                <c:pt idx="79">
                  <c:v>-21.43</c:v>
                </c:pt>
                <c:pt idx="80">
                  <c:v>-21.43</c:v>
                </c:pt>
                <c:pt idx="81">
                  <c:v>-21.48</c:v>
                </c:pt>
                <c:pt idx="82">
                  <c:v>-21.48</c:v>
                </c:pt>
                <c:pt idx="83">
                  <c:v>-21.53</c:v>
                </c:pt>
                <c:pt idx="84">
                  <c:v>-21.7</c:v>
                </c:pt>
                <c:pt idx="85">
                  <c:v>-21.9</c:v>
                </c:pt>
                <c:pt idx="86">
                  <c:v>-22.02</c:v>
                </c:pt>
                <c:pt idx="87">
                  <c:v>-22.29</c:v>
                </c:pt>
                <c:pt idx="88">
                  <c:v>-22.37</c:v>
                </c:pt>
                <c:pt idx="89">
                  <c:v>-22.37</c:v>
                </c:pt>
                <c:pt idx="90">
                  <c:v>-22.67</c:v>
                </c:pt>
                <c:pt idx="91">
                  <c:v>-22.69</c:v>
                </c:pt>
                <c:pt idx="92">
                  <c:v>-22.98</c:v>
                </c:pt>
                <c:pt idx="93">
                  <c:v>-23.04</c:v>
                </c:pt>
                <c:pt idx="94">
                  <c:v>-23.04</c:v>
                </c:pt>
                <c:pt idx="95">
                  <c:v>-23.24</c:v>
                </c:pt>
                <c:pt idx="96">
                  <c:v>-23.55</c:v>
                </c:pt>
                <c:pt idx="97">
                  <c:v>-23.55</c:v>
                </c:pt>
                <c:pt idx="98">
                  <c:v>-23.63</c:v>
                </c:pt>
                <c:pt idx="99">
                  <c:v>-23.63</c:v>
                </c:pt>
                <c:pt idx="100">
                  <c:v>-23.75</c:v>
                </c:pt>
                <c:pt idx="101">
                  <c:v>-25.41</c:v>
                </c:pt>
                <c:pt idx="102">
                  <c:v>-27.24</c:v>
                </c:pt>
              </c:numCache>
            </c:numRef>
          </c:xVal>
          <c:yVal>
            <c:numRef>
              <c:f>b931_2!$B$9:$B$205</c:f>
              <c:numCache>
                <c:formatCode>General</c:formatCode>
                <c:ptCount val="197"/>
                <c:pt idx="0">
                  <c:v>1.9230769230769232E-2</c:v>
                </c:pt>
                <c:pt idx="1">
                  <c:v>2.8846153846153848E-2</c:v>
                </c:pt>
                <c:pt idx="2">
                  <c:v>3.8461538461538464E-2</c:v>
                </c:pt>
                <c:pt idx="3">
                  <c:v>4.807692307692308E-2</c:v>
                </c:pt>
                <c:pt idx="4">
                  <c:v>5.7692307692307696E-2</c:v>
                </c:pt>
                <c:pt idx="5">
                  <c:v>6.7307692307692304E-2</c:v>
                </c:pt>
                <c:pt idx="6">
                  <c:v>7.6923076923076927E-2</c:v>
                </c:pt>
                <c:pt idx="7">
                  <c:v>8.6538461538461536E-2</c:v>
                </c:pt>
                <c:pt idx="8">
                  <c:v>9.6153846153846159E-2</c:v>
                </c:pt>
                <c:pt idx="9">
                  <c:v>0.10576923076923077</c:v>
                </c:pt>
                <c:pt idx="10">
                  <c:v>0.11538461538461539</c:v>
                </c:pt>
                <c:pt idx="11">
                  <c:v>0.125</c:v>
                </c:pt>
                <c:pt idx="12">
                  <c:v>0.13461538461538461</c:v>
                </c:pt>
                <c:pt idx="13">
                  <c:v>0.14423076923076922</c:v>
                </c:pt>
                <c:pt idx="14">
                  <c:v>0.15384615384615385</c:v>
                </c:pt>
                <c:pt idx="15">
                  <c:v>0.16346153846153846</c:v>
                </c:pt>
                <c:pt idx="16">
                  <c:v>0.17307692307692307</c:v>
                </c:pt>
                <c:pt idx="17">
                  <c:v>0.18269230769230768</c:v>
                </c:pt>
                <c:pt idx="18">
                  <c:v>0.19230769230769232</c:v>
                </c:pt>
                <c:pt idx="19">
                  <c:v>0.20192307692307693</c:v>
                </c:pt>
                <c:pt idx="20">
                  <c:v>0.21153846153846154</c:v>
                </c:pt>
                <c:pt idx="21">
                  <c:v>0.22115384615384615</c:v>
                </c:pt>
                <c:pt idx="22">
                  <c:v>0.23076923076923078</c:v>
                </c:pt>
                <c:pt idx="23">
                  <c:v>0.24038461538461539</c:v>
                </c:pt>
                <c:pt idx="24">
                  <c:v>0.25</c:v>
                </c:pt>
                <c:pt idx="25">
                  <c:v>0.25961538461538464</c:v>
                </c:pt>
                <c:pt idx="26">
                  <c:v>0.26923076923076922</c:v>
                </c:pt>
                <c:pt idx="27">
                  <c:v>0.27884615384615385</c:v>
                </c:pt>
                <c:pt idx="28">
                  <c:v>0.28846153846153844</c:v>
                </c:pt>
                <c:pt idx="29">
                  <c:v>0.29807692307692307</c:v>
                </c:pt>
                <c:pt idx="30">
                  <c:v>0.30769230769230771</c:v>
                </c:pt>
                <c:pt idx="31">
                  <c:v>0.31730769230769229</c:v>
                </c:pt>
                <c:pt idx="32">
                  <c:v>0.32692307692307693</c:v>
                </c:pt>
                <c:pt idx="33">
                  <c:v>0.33653846153846156</c:v>
                </c:pt>
                <c:pt idx="34">
                  <c:v>0.34615384615384615</c:v>
                </c:pt>
                <c:pt idx="35">
                  <c:v>0.35576923076923078</c:v>
                </c:pt>
                <c:pt idx="36">
                  <c:v>0.36538461538461536</c:v>
                </c:pt>
                <c:pt idx="37">
                  <c:v>0.375</c:v>
                </c:pt>
                <c:pt idx="38">
                  <c:v>0.38461538461538464</c:v>
                </c:pt>
                <c:pt idx="39">
                  <c:v>0.39423076923076922</c:v>
                </c:pt>
                <c:pt idx="40">
                  <c:v>0.40384615384615385</c:v>
                </c:pt>
                <c:pt idx="41">
                  <c:v>0.41346153846153844</c:v>
                </c:pt>
                <c:pt idx="42">
                  <c:v>0.42307692307692307</c:v>
                </c:pt>
                <c:pt idx="43">
                  <c:v>0.43269230769230771</c:v>
                </c:pt>
                <c:pt idx="44">
                  <c:v>0.44230769230769229</c:v>
                </c:pt>
                <c:pt idx="45">
                  <c:v>0.45192307692307693</c:v>
                </c:pt>
                <c:pt idx="46">
                  <c:v>0.46153846153846156</c:v>
                </c:pt>
                <c:pt idx="47">
                  <c:v>0.47115384615384615</c:v>
                </c:pt>
                <c:pt idx="48">
                  <c:v>0.48076923076923078</c:v>
                </c:pt>
                <c:pt idx="49">
                  <c:v>0.49038461538461536</c:v>
                </c:pt>
                <c:pt idx="50">
                  <c:v>0.5</c:v>
                </c:pt>
                <c:pt idx="51">
                  <c:v>0.50961538461538458</c:v>
                </c:pt>
                <c:pt idx="52">
                  <c:v>0.51923076923076927</c:v>
                </c:pt>
                <c:pt idx="53">
                  <c:v>0.52884615384615385</c:v>
                </c:pt>
                <c:pt idx="54">
                  <c:v>0.53846153846153844</c:v>
                </c:pt>
                <c:pt idx="55">
                  <c:v>0.54807692307692313</c:v>
                </c:pt>
                <c:pt idx="56">
                  <c:v>0.55769230769230771</c:v>
                </c:pt>
                <c:pt idx="57">
                  <c:v>0.56730769230769229</c:v>
                </c:pt>
                <c:pt idx="58">
                  <c:v>0.57692307692307687</c:v>
                </c:pt>
                <c:pt idx="59">
                  <c:v>0.58653846153846156</c:v>
                </c:pt>
                <c:pt idx="60">
                  <c:v>0.59615384615384615</c:v>
                </c:pt>
                <c:pt idx="61">
                  <c:v>0.60576923076923073</c:v>
                </c:pt>
                <c:pt idx="62">
                  <c:v>0.61538461538461542</c:v>
                </c:pt>
                <c:pt idx="63">
                  <c:v>0.625</c:v>
                </c:pt>
                <c:pt idx="64">
                  <c:v>0.63461538461538458</c:v>
                </c:pt>
                <c:pt idx="65">
                  <c:v>0.64423076923076927</c:v>
                </c:pt>
                <c:pt idx="66">
                  <c:v>0.65384615384615385</c:v>
                </c:pt>
                <c:pt idx="67">
                  <c:v>0.66346153846153844</c:v>
                </c:pt>
                <c:pt idx="68">
                  <c:v>0.67307692307692313</c:v>
                </c:pt>
                <c:pt idx="69">
                  <c:v>0.68269230769230771</c:v>
                </c:pt>
                <c:pt idx="70">
                  <c:v>0.69230769230769229</c:v>
                </c:pt>
                <c:pt idx="71">
                  <c:v>0.70192307692307687</c:v>
                </c:pt>
                <c:pt idx="72">
                  <c:v>0.71153846153846156</c:v>
                </c:pt>
                <c:pt idx="73">
                  <c:v>0.72115384615384615</c:v>
                </c:pt>
                <c:pt idx="74">
                  <c:v>0.73076923076923073</c:v>
                </c:pt>
                <c:pt idx="75">
                  <c:v>0.74038461538461542</c:v>
                </c:pt>
                <c:pt idx="76">
                  <c:v>0.75</c:v>
                </c:pt>
                <c:pt idx="77">
                  <c:v>0.75961538461538458</c:v>
                </c:pt>
                <c:pt idx="78">
                  <c:v>0.76923076923076927</c:v>
                </c:pt>
                <c:pt idx="79">
                  <c:v>0.77884615384615385</c:v>
                </c:pt>
                <c:pt idx="80">
                  <c:v>0.78846153846153844</c:v>
                </c:pt>
                <c:pt idx="81">
                  <c:v>0.79807692307692313</c:v>
                </c:pt>
                <c:pt idx="82">
                  <c:v>0.80769230769230771</c:v>
                </c:pt>
                <c:pt idx="83">
                  <c:v>0.81730769230769229</c:v>
                </c:pt>
                <c:pt idx="84">
                  <c:v>0.82692307692307687</c:v>
                </c:pt>
                <c:pt idx="85">
                  <c:v>0.83653846153846156</c:v>
                </c:pt>
                <c:pt idx="86">
                  <c:v>0.84615384615384615</c:v>
                </c:pt>
                <c:pt idx="87">
                  <c:v>0.85576923076923073</c:v>
                </c:pt>
                <c:pt idx="88">
                  <c:v>0.86538461538461542</c:v>
                </c:pt>
                <c:pt idx="89">
                  <c:v>0.875</c:v>
                </c:pt>
                <c:pt idx="90">
                  <c:v>0.88461538461538458</c:v>
                </c:pt>
                <c:pt idx="91">
                  <c:v>0.89423076923076927</c:v>
                </c:pt>
                <c:pt idx="92">
                  <c:v>0.90384615384615385</c:v>
                </c:pt>
                <c:pt idx="93">
                  <c:v>0.91346153846153844</c:v>
                </c:pt>
                <c:pt idx="94">
                  <c:v>0.92307692307692313</c:v>
                </c:pt>
                <c:pt idx="95">
                  <c:v>0.93269230769230771</c:v>
                </c:pt>
                <c:pt idx="96">
                  <c:v>0.94230769230769229</c:v>
                </c:pt>
                <c:pt idx="97">
                  <c:v>0.95192307692307687</c:v>
                </c:pt>
                <c:pt idx="98">
                  <c:v>0.96153846153846156</c:v>
                </c:pt>
                <c:pt idx="99">
                  <c:v>0.97115384615384615</c:v>
                </c:pt>
                <c:pt idx="100">
                  <c:v>0.98076923076923073</c:v>
                </c:pt>
                <c:pt idx="101">
                  <c:v>0.99038461538461542</c:v>
                </c:pt>
                <c:pt idx="102">
                  <c:v>1</c:v>
                </c:pt>
              </c:numCache>
            </c:numRef>
          </c:yVal>
          <c:smooth val="0"/>
        </c:ser>
        <c:ser>
          <c:idx val="23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b932_2!$A$9:$A$205</c:f>
              <c:numCache>
                <c:formatCode>General</c:formatCode>
                <c:ptCount val="197"/>
                <c:pt idx="0">
                  <c:v>-14.35</c:v>
                </c:pt>
                <c:pt idx="1">
                  <c:v>-14.86</c:v>
                </c:pt>
                <c:pt idx="2">
                  <c:v>-15.37</c:v>
                </c:pt>
                <c:pt idx="3">
                  <c:v>-15.54</c:v>
                </c:pt>
                <c:pt idx="4">
                  <c:v>-15.82</c:v>
                </c:pt>
                <c:pt idx="5">
                  <c:v>-16.2</c:v>
                </c:pt>
                <c:pt idx="6">
                  <c:v>-16.22</c:v>
                </c:pt>
                <c:pt idx="7">
                  <c:v>-16.38</c:v>
                </c:pt>
                <c:pt idx="8">
                  <c:v>-16.47</c:v>
                </c:pt>
                <c:pt idx="9">
                  <c:v>-16.64</c:v>
                </c:pt>
                <c:pt idx="10">
                  <c:v>-16.88</c:v>
                </c:pt>
                <c:pt idx="11">
                  <c:v>-17.22</c:v>
                </c:pt>
                <c:pt idx="12">
                  <c:v>-17.27</c:v>
                </c:pt>
                <c:pt idx="13">
                  <c:v>-17.309999999999999</c:v>
                </c:pt>
                <c:pt idx="14">
                  <c:v>-17.57</c:v>
                </c:pt>
                <c:pt idx="15">
                  <c:v>-17.920000000000002</c:v>
                </c:pt>
                <c:pt idx="16">
                  <c:v>-18.05</c:v>
                </c:pt>
                <c:pt idx="17">
                  <c:v>-18.36</c:v>
                </c:pt>
                <c:pt idx="18">
                  <c:v>-18.38</c:v>
                </c:pt>
                <c:pt idx="19">
                  <c:v>-18.48</c:v>
                </c:pt>
                <c:pt idx="20">
                  <c:v>-18.579999999999998</c:v>
                </c:pt>
                <c:pt idx="21">
                  <c:v>-18.84</c:v>
                </c:pt>
                <c:pt idx="22">
                  <c:v>-18.899999999999999</c:v>
                </c:pt>
                <c:pt idx="23">
                  <c:v>-18.899999999999999</c:v>
                </c:pt>
                <c:pt idx="24">
                  <c:v>-18.95</c:v>
                </c:pt>
                <c:pt idx="25">
                  <c:v>-18.98</c:v>
                </c:pt>
                <c:pt idx="26">
                  <c:v>-19.16</c:v>
                </c:pt>
                <c:pt idx="27">
                  <c:v>-19.21</c:v>
                </c:pt>
                <c:pt idx="28">
                  <c:v>-19.32</c:v>
                </c:pt>
                <c:pt idx="29">
                  <c:v>-19.350000000000001</c:v>
                </c:pt>
                <c:pt idx="30">
                  <c:v>-19.420000000000002</c:v>
                </c:pt>
                <c:pt idx="31">
                  <c:v>-19.45</c:v>
                </c:pt>
                <c:pt idx="32">
                  <c:v>-19.52</c:v>
                </c:pt>
                <c:pt idx="33">
                  <c:v>-19.579999999999998</c:v>
                </c:pt>
                <c:pt idx="34">
                  <c:v>-19.579999999999998</c:v>
                </c:pt>
                <c:pt idx="35">
                  <c:v>-19.739999999999998</c:v>
                </c:pt>
                <c:pt idx="36">
                  <c:v>-19.829999999999998</c:v>
                </c:pt>
                <c:pt idx="37">
                  <c:v>-19.87</c:v>
                </c:pt>
                <c:pt idx="38">
                  <c:v>-19.899999999999999</c:v>
                </c:pt>
                <c:pt idx="39">
                  <c:v>-19.899999999999999</c:v>
                </c:pt>
                <c:pt idx="40">
                  <c:v>-19.920000000000002</c:v>
                </c:pt>
                <c:pt idx="41">
                  <c:v>-20.010000000000002</c:v>
                </c:pt>
                <c:pt idx="42">
                  <c:v>-20.23</c:v>
                </c:pt>
                <c:pt idx="43">
                  <c:v>-20.27</c:v>
                </c:pt>
                <c:pt idx="44">
                  <c:v>-20.27</c:v>
                </c:pt>
                <c:pt idx="45">
                  <c:v>-20.27</c:v>
                </c:pt>
                <c:pt idx="46">
                  <c:v>-20.54</c:v>
                </c:pt>
                <c:pt idx="47">
                  <c:v>-20.57</c:v>
                </c:pt>
                <c:pt idx="48">
                  <c:v>-20.59</c:v>
                </c:pt>
                <c:pt idx="49">
                  <c:v>-20.65</c:v>
                </c:pt>
                <c:pt idx="50">
                  <c:v>-20.65</c:v>
                </c:pt>
                <c:pt idx="51">
                  <c:v>-20.71</c:v>
                </c:pt>
                <c:pt idx="52">
                  <c:v>-20.79</c:v>
                </c:pt>
                <c:pt idx="53">
                  <c:v>-20.81</c:v>
                </c:pt>
                <c:pt idx="54">
                  <c:v>-20.91</c:v>
                </c:pt>
                <c:pt idx="55">
                  <c:v>-20.91</c:v>
                </c:pt>
                <c:pt idx="56">
                  <c:v>-20.96</c:v>
                </c:pt>
                <c:pt idx="57">
                  <c:v>-20.98</c:v>
                </c:pt>
                <c:pt idx="58">
                  <c:v>-21</c:v>
                </c:pt>
                <c:pt idx="59">
                  <c:v>-21.02</c:v>
                </c:pt>
                <c:pt idx="60">
                  <c:v>-21.05</c:v>
                </c:pt>
                <c:pt idx="61">
                  <c:v>-21.1</c:v>
                </c:pt>
                <c:pt idx="62">
                  <c:v>-21.1</c:v>
                </c:pt>
                <c:pt idx="63">
                  <c:v>-21.1</c:v>
                </c:pt>
                <c:pt idx="64">
                  <c:v>-21.17</c:v>
                </c:pt>
                <c:pt idx="65">
                  <c:v>-21.17</c:v>
                </c:pt>
                <c:pt idx="66">
                  <c:v>-21.23</c:v>
                </c:pt>
                <c:pt idx="67">
                  <c:v>-21.25</c:v>
                </c:pt>
                <c:pt idx="68">
                  <c:v>-21.27</c:v>
                </c:pt>
                <c:pt idx="69">
                  <c:v>-21.3</c:v>
                </c:pt>
                <c:pt idx="70">
                  <c:v>-21.3</c:v>
                </c:pt>
                <c:pt idx="71">
                  <c:v>-21.32</c:v>
                </c:pt>
                <c:pt idx="72">
                  <c:v>-21.39</c:v>
                </c:pt>
                <c:pt idx="73">
                  <c:v>-21.45</c:v>
                </c:pt>
                <c:pt idx="74">
                  <c:v>-21.48</c:v>
                </c:pt>
                <c:pt idx="75">
                  <c:v>-21.56</c:v>
                </c:pt>
                <c:pt idx="76">
                  <c:v>-21.63</c:v>
                </c:pt>
                <c:pt idx="77">
                  <c:v>-21.63</c:v>
                </c:pt>
                <c:pt idx="78">
                  <c:v>-21.69</c:v>
                </c:pt>
                <c:pt idx="79">
                  <c:v>-21.8</c:v>
                </c:pt>
                <c:pt idx="80">
                  <c:v>-21.87</c:v>
                </c:pt>
                <c:pt idx="81">
                  <c:v>-21.87</c:v>
                </c:pt>
                <c:pt idx="82">
                  <c:v>-21.91</c:v>
                </c:pt>
                <c:pt idx="83">
                  <c:v>-21.95</c:v>
                </c:pt>
                <c:pt idx="84">
                  <c:v>-21.96</c:v>
                </c:pt>
                <c:pt idx="85">
                  <c:v>-22.06</c:v>
                </c:pt>
                <c:pt idx="86">
                  <c:v>-22.11</c:v>
                </c:pt>
                <c:pt idx="87">
                  <c:v>-22.14</c:v>
                </c:pt>
                <c:pt idx="88">
                  <c:v>-22.16</c:v>
                </c:pt>
                <c:pt idx="89">
                  <c:v>-22.16</c:v>
                </c:pt>
                <c:pt idx="90">
                  <c:v>-22.16</c:v>
                </c:pt>
                <c:pt idx="91">
                  <c:v>-22.25</c:v>
                </c:pt>
                <c:pt idx="92">
                  <c:v>-22.25</c:v>
                </c:pt>
                <c:pt idx="93">
                  <c:v>-22.28</c:v>
                </c:pt>
                <c:pt idx="94">
                  <c:v>-22.32</c:v>
                </c:pt>
                <c:pt idx="95">
                  <c:v>-22.39</c:v>
                </c:pt>
                <c:pt idx="96">
                  <c:v>-22.39</c:v>
                </c:pt>
                <c:pt idx="97">
                  <c:v>-22.42</c:v>
                </c:pt>
                <c:pt idx="98">
                  <c:v>-22.46</c:v>
                </c:pt>
                <c:pt idx="99">
                  <c:v>-22.47</c:v>
                </c:pt>
                <c:pt idx="100">
                  <c:v>-22.5</c:v>
                </c:pt>
                <c:pt idx="101">
                  <c:v>-22.53</c:v>
                </c:pt>
                <c:pt idx="102">
                  <c:v>-22.63</c:v>
                </c:pt>
                <c:pt idx="103">
                  <c:v>-22.66</c:v>
                </c:pt>
                <c:pt idx="104">
                  <c:v>-22.66</c:v>
                </c:pt>
                <c:pt idx="105">
                  <c:v>-22.79</c:v>
                </c:pt>
                <c:pt idx="106">
                  <c:v>-22.86</c:v>
                </c:pt>
                <c:pt idx="107">
                  <c:v>-22.86</c:v>
                </c:pt>
                <c:pt idx="108">
                  <c:v>-22.9</c:v>
                </c:pt>
                <c:pt idx="109">
                  <c:v>-22.98</c:v>
                </c:pt>
                <c:pt idx="110">
                  <c:v>-23.03</c:v>
                </c:pt>
                <c:pt idx="111">
                  <c:v>-23.05</c:v>
                </c:pt>
                <c:pt idx="112">
                  <c:v>-23.05</c:v>
                </c:pt>
                <c:pt idx="113">
                  <c:v>-23.11</c:v>
                </c:pt>
                <c:pt idx="114">
                  <c:v>-23.17</c:v>
                </c:pt>
                <c:pt idx="115">
                  <c:v>-23.28</c:v>
                </c:pt>
                <c:pt idx="116">
                  <c:v>-23.35</c:v>
                </c:pt>
                <c:pt idx="117">
                  <c:v>-23.37</c:v>
                </c:pt>
                <c:pt idx="118">
                  <c:v>-23.42</c:v>
                </c:pt>
                <c:pt idx="119">
                  <c:v>-23.5</c:v>
                </c:pt>
                <c:pt idx="120">
                  <c:v>-23.57</c:v>
                </c:pt>
                <c:pt idx="121">
                  <c:v>-23.59</c:v>
                </c:pt>
                <c:pt idx="122">
                  <c:v>-23.64</c:v>
                </c:pt>
                <c:pt idx="123">
                  <c:v>-23.93</c:v>
                </c:pt>
                <c:pt idx="124">
                  <c:v>-24.47</c:v>
                </c:pt>
                <c:pt idx="125">
                  <c:v>-24.58</c:v>
                </c:pt>
              </c:numCache>
            </c:numRef>
          </c:xVal>
          <c:yVal>
            <c:numRef>
              <c:f>b932_2!$B$9:$B$205</c:f>
              <c:numCache>
                <c:formatCode>General</c:formatCode>
                <c:ptCount val="197"/>
                <c:pt idx="0">
                  <c:v>1.5748031496062992E-2</c:v>
                </c:pt>
                <c:pt idx="1">
                  <c:v>2.3622047244094488E-2</c:v>
                </c:pt>
                <c:pt idx="2">
                  <c:v>3.1496062992125984E-2</c:v>
                </c:pt>
                <c:pt idx="3">
                  <c:v>3.937007874015748E-2</c:v>
                </c:pt>
                <c:pt idx="4">
                  <c:v>4.7244094488188976E-2</c:v>
                </c:pt>
                <c:pt idx="5">
                  <c:v>5.5118110236220472E-2</c:v>
                </c:pt>
                <c:pt idx="6">
                  <c:v>6.2992125984251968E-2</c:v>
                </c:pt>
                <c:pt idx="7">
                  <c:v>7.0866141732283464E-2</c:v>
                </c:pt>
                <c:pt idx="8">
                  <c:v>7.874015748031496E-2</c:v>
                </c:pt>
                <c:pt idx="9">
                  <c:v>8.6614173228346455E-2</c:v>
                </c:pt>
                <c:pt idx="10">
                  <c:v>9.4488188976377951E-2</c:v>
                </c:pt>
                <c:pt idx="11">
                  <c:v>0.10236220472440945</c:v>
                </c:pt>
                <c:pt idx="12">
                  <c:v>0.11023622047244094</c:v>
                </c:pt>
                <c:pt idx="13">
                  <c:v>0.11811023622047244</c:v>
                </c:pt>
                <c:pt idx="14">
                  <c:v>0.12598425196850394</c:v>
                </c:pt>
                <c:pt idx="15">
                  <c:v>0.13385826771653545</c:v>
                </c:pt>
                <c:pt idx="16">
                  <c:v>0.14173228346456693</c:v>
                </c:pt>
                <c:pt idx="17">
                  <c:v>0.14960629921259844</c:v>
                </c:pt>
                <c:pt idx="18">
                  <c:v>0.15748031496062992</c:v>
                </c:pt>
                <c:pt idx="19">
                  <c:v>0.16535433070866143</c:v>
                </c:pt>
                <c:pt idx="20">
                  <c:v>0.17322834645669291</c:v>
                </c:pt>
                <c:pt idx="21">
                  <c:v>0.18110236220472442</c:v>
                </c:pt>
                <c:pt idx="22">
                  <c:v>0.1889763779527559</c:v>
                </c:pt>
                <c:pt idx="23">
                  <c:v>0.19685039370078741</c:v>
                </c:pt>
                <c:pt idx="24">
                  <c:v>0.20472440944881889</c:v>
                </c:pt>
                <c:pt idx="25">
                  <c:v>0.2125984251968504</c:v>
                </c:pt>
                <c:pt idx="26">
                  <c:v>0.22047244094488189</c:v>
                </c:pt>
                <c:pt idx="27">
                  <c:v>0.2283464566929134</c:v>
                </c:pt>
                <c:pt idx="28">
                  <c:v>0.23622047244094488</c:v>
                </c:pt>
                <c:pt idx="29">
                  <c:v>0.24409448818897639</c:v>
                </c:pt>
                <c:pt idx="30">
                  <c:v>0.25196850393700787</c:v>
                </c:pt>
                <c:pt idx="31">
                  <c:v>0.25984251968503935</c:v>
                </c:pt>
                <c:pt idx="32">
                  <c:v>0.26771653543307089</c:v>
                </c:pt>
                <c:pt idx="33">
                  <c:v>0.27559055118110237</c:v>
                </c:pt>
                <c:pt idx="34">
                  <c:v>0.28346456692913385</c:v>
                </c:pt>
                <c:pt idx="35">
                  <c:v>0.29133858267716534</c:v>
                </c:pt>
                <c:pt idx="36">
                  <c:v>0.29921259842519687</c:v>
                </c:pt>
                <c:pt idx="37">
                  <c:v>0.30708661417322836</c:v>
                </c:pt>
                <c:pt idx="38">
                  <c:v>0.31496062992125984</c:v>
                </c:pt>
                <c:pt idx="39">
                  <c:v>0.32283464566929132</c:v>
                </c:pt>
                <c:pt idx="40">
                  <c:v>0.33070866141732286</c:v>
                </c:pt>
                <c:pt idx="41">
                  <c:v>0.33858267716535434</c:v>
                </c:pt>
                <c:pt idx="42">
                  <c:v>0.34645669291338582</c:v>
                </c:pt>
                <c:pt idx="43">
                  <c:v>0.3543307086614173</c:v>
                </c:pt>
                <c:pt idx="44">
                  <c:v>0.36220472440944884</c:v>
                </c:pt>
                <c:pt idx="45">
                  <c:v>0.37007874015748032</c:v>
                </c:pt>
                <c:pt idx="46">
                  <c:v>0.37795275590551181</c:v>
                </c:pt>
                <c:pt idx="47">
                  <c:v>0.38582677165354329</c:v>
                </c:pt>
                <c:pt idx="48">
                  <c:v>0.39370078740157483</c:v>
                </c:pt>
                <c:pt idx="49">
                  <c:v>0.40157480314960631</c:v>
                </c:pt>
                <c:pt idx="50">
                  <c:v>0.40944881889763779</c:v>
                </c:pt>
                <c:pt idx="51">
                  <c:v>0.41732283464566927</c:v>
                </c:pt>
                <c:pt idx="52">
                  <c:v>0.42519685039370081</c:v>
                </c:pt>
                <c:pt idx="53">
                  <c:v>0.43307086614173229</c:v>
                </c:pt>
                <c:pt idx="54">
                  <c:v>0.44094488188976377</c:v>
                </c:pt>
                <c:pt idx="55">
                  <c:v>0.44881889763779526</c:v>
                </c:pt>
                <c:pt idx="56">
                  <c:v>0.45669291338582679</c:v>
                </c:pt>
                <c:pt idx="57">
                  <c:v>0.46456692913385828</c:v>
                </c:pt>
                <c:pt idx="58">
                  <c:v>0.47244094488188976</c:v>
                </c:pt>
                <c:pt idx="59">
                  <c:v>0.48031496062992124</c:v>
                </c:pt>
                <c:pt idx="60">
                  <c:v>0.48818897637795278</c:v>
                </c:pt>
                <c:pt idx="61">
                  <c:v>0.49606299212598426</c:v>
                </c:pt>
                <c:pt idx="62">
                  <c:v>0.50393700787401574</c:v>
                </c:pt>
                <c:pt idx="63">
                  <c:v>0.51181102362204722</c:v>
                </c:pt>
                <c:pt idx="64">
                  <c:v>0.51968503937007871</c:v>
                </c:pt>
                <c:pt idx="65">
                  <c:v>0.52755905511811019</c:v>
                </c:pt>
                <c:pt idx="66">
                  <c:v>0.53543307086614178</c:v>
                </c:pt>
                <c:pt idx="67">
                  <c:v>0.54330708661417326</c:v>
                </c:pt>
                <c:pt idx="68">
                  <c:v>0.55118110236220474</c:v>
                </c:pt>
                <c:pt idx="69">
                  <c:v>0.55905511811023623</c:v>
                </c:pt>
                <c:pt idx="70">
                  <c:v>0.56692913385826771</c:v>
                </c:pt>
                <c:pt idx="71">
                  <c:v>0.57480314960629919</c:v>
                </c:pt>
                <c:pt idx="72">
                  <c:v>0.58267716535433067</c:v>
                </c:pt>
                <c:pt idx="73">
                  <c:v>0.59055118110236215</c:v>
                </c:pt>
                <c:pt idx="74">
                  <c:v>0.59842519685039375</c:v>
                </c:pt>
                <c:pt idx="75">
                  <c:v>0.60629921259842523</c:v>
                </c:pt>
                <c:pt idx="76">
                  <c:v>0.61417322834645671</c:v>
                </c:pt>
                <c:pt idx="77">
                  <c:v>0.62204724409448819</c:v>
                </c:pt>
                <c:pt idx="78">
                  <c:v>0.62992125984251968</c:v>
                </c:pt>
                <c:pt idx="79">
                  <c:v>0.63779527559055116</c:v>
                </c:pt>
                <c:pt idx="80">
                  <c:v>0.64566929133858264</c:v>
                </c:pt>
                <c:pt idx="81">
                  <c:v>0.65354330708661412</c:v>
                </c:pt>
                <c:pt idx="82">
                  <c:v>0.66141732283464572</c:v>
                </c:pt>
                <c:pt idx="83">
                  <c:v>0.6692913385826772</c:v>
                </c:pt>
                <c:pt idx="84">
                  <c:v>0.67716535433070868</c:v>
                </c:pt>
                <c:pt idx="85">
                  <c:v>0.68503937007874016</c:v>
                </c:pt>
                <c:pt idx="86">
                  <c:v>0.69291338582677164</c:v>
                </c:pt>
                <c:pt idx="87">
                  <c:v>0.70078740157480313</c:v>
                </c:pt>
                <c:pt idx="88">
                  <c:v>0.70866141732283461</c:v>
                </c:pt>
                <c:pt idx="89">
                  <c:v>0.71653543307086609</c:v>
                </c:pt>
                <c:pt idx="90">
                  <c:v>0.72440944881889768</c:v>
                </c:pt>
                <c:pt idx="91">
                  <c:v>0.73228346456692917</c:v>
                </c:pt>
                <c:pt idx="92">
                  <c:v>0.74015748031496065</c:v>
                </c:pt>
                <c:pt idx="93">
                  <c:v>0.74803149606299213</c:v>
                </c:pt>
                <c:pt idx="94">
                  <c:v>0.75590551181102361</c:v>
                </c:pt>
                <c:pt idx="95">
                  <c:v>0.76377952755905509</c:v>
                </c:pt>
                <c:pt idx="96">
                  <c:v>0.77165354330708658</c:v>
                </c:pt>
                <c:pt idx="97">
                  <c:v>0.77952755905511806</c:v>
                </c:pt>
                <c:pt idx="98">
                  <c:v>0.78740157480314965</c:v>
                </c:pt>
                <c:pt idx="99">
                  <c:v>0.79527559055118113</c:v>
                </c:pt>
                <c:pt idx="100">
                  <c:v>0.80314960629921262</c:v>
                </c:pt>
                <c:pt idx="101">
                  <c:v>0.8110236220472441</c:v>
                </c:pt>
                <c:pt idx="102">
                  <c:v>0.81889763779527558</c:v>
                </c:pt>
                <c:pt idx="103">
                  <c:v>0.82677165354330706</c:v>
                </c:pt>
                <c:pt idx="104">
                  <c:v>0.83464566929133854</c:v>
                </c:pt>
                <c:pt idx="105">
                  <c:v>0.84251968503937003</c:v>
                </c:pt>
                <c:pt idx="106">
                  <c:v>0.85039370078740162</c:v>
                </c:pt>
                <c:pt idx="107">
                  <c:v>0.8582677165354331</c:v>
                </c:pt>
                <c:pt idx="108">
                  <c:v>0.86614173228346458</c:v>
                </c:pt>
                <c:pt idx="109">
                  <c:v>0.87401574803149606</c:v>
                </c:pt>
                <c:pt idx="110">
                  <c:v>0.88188976377952755</c:v>
                </c:pt>
                <c:pt idx="111">
                  <c:v>0.88976377952755903</c:v>
                </c:pt>
                <c:pt idx="112">
                  <c:v>0.89763779527559051</c:v>
                </c:pt>
                <c:pt idx="113">
                  <c:v>0.90551181102362199</c:v>
                </c:pt>
                <c:pt idx="114">
                  <c:v>0.91338582677165359</c:v>
                </c:pt>
                <c:pt idx="115">
                  <c:v>0.92125984251968507</c:v>
                </c:pt>
                <c:pt idx="116">
                  <c:v>0.92913385826771655</c:v>
                </c:pt>
                <c:pt idx="117">
                  <c:v>0.93700787401574803</c:v>
                </c:pt>
                <c:pt idx="118">
                  <c:v>0.94488188976377951</c:v>
                </c:pt>
                <c:pt idx="119">
                  <c:v>0.952755905511811</c:v>
                </c:pt>
                <c:pt idx="120">
                  <c:v>0.96062992125984248</c:v>
                </c:pt>
                <c:pt idx="121">
                  <c:v>0.96850393700787396</c:v>
                </c:pt>
                <c:pt idx="122">
                  <c:v>0.97637795275590555</c:v>
                </c:pt>
                <c:pt idx="123">
                  <c:v>0.98425196850393704</c:v>
                </c:pt>
                <c:pt idx="124">
                  <c:v>0.99212598425196852</c:v>
                </c:pt>
                <c:pt idx="125">
                  <c:v>1</c:v>
                </c:pt>
              </c:numCache>
            </c:numRef>
          </c:yVal>
          <c:smooth val="0"/>
        </c:ser>
        <c:ser>
          <c:idx val="24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b932_4!$A$9:$A$205</c:f>
              <c:numCache>
                <c:formatCode>General</c:formatCode>
                <c:ptCount val="197"/>
                <c:pt idx="0">
                  <c:v>-18.149999999999999</c:v>
                </c:pt>
                <c:pt idx="1">
                  <c:v>-18.25</c:v>
                </c:pt>
                <c:pt idx="2">
                  <c:v>-18.63</c:v>
                </c:pt>
                <c:pt idx="3">
                  <c:v>-18.75</c:v>
                </c:pt>
                <c:pt idx="4">
                  <c:v>-18.899999999999999</c:v>
                </c:pt>
                <c:pt idx="5">
                  <c:v>-20.38</c:v>
                </c:pt>
                <c:pt idx="6">
                  <c:v>-20.43</c:v>
                </c:pt>
                <c:pt idx="7">
                  <c:v>-20.54</c:v>
                </c:pt>
                <c:pt idx="8">
                  <c:v>-20.86</c:v>
                </c:pt>
                <c:pt idx="9">
                  <c:v>-21.28</c:v>
                </c:pt>
                <c:pt idx="10">
                  <c:v>-21.38</c:v>
                </c:pt>
                <c:pt idx="11">
                  <c:v>-21.52</c:v>
                </c:pt>
                <c:pt idx="12">
                  <c:v>-21.59</c:v>
                </c:pt>
                <c:pt idx="13">
                  <c:v>-21.68</c:v>
                </c:pt>
                <c:pt idx="14">
                  <c:v>-21.7</c:v>
                </c:pt>
                <c:pt idx="15">
                  <c:v>-21.77</c:v>
                </c:pt>
                <c:pt idx="16">
                  <c:v>-21.77</c:v>
                </c:pt>
                <c:pt idx="17">
                  <c:v>-22.03</c:v>
                </c:pt>
                <c:pt idx="18">
                  <c:v>-22.09</c:v>
                </c:pt>
                <c:pt idx="19">
                  <c:v>-22.23</c:v>
                </c:pt>
                <c:pt idx="20">
                  <c:v>-22.25</c:v>
                </c:pt>
                <c:pt idx="21">
                  <c:v>-22.39</c:v>
                </c:pt>
                <c:pt idx="22">
                  <c:v>-22.54</c:v>
                </c:pt>
                <c:pt idx="23">
                  <c:v>-22.6</c:v>
                </c:pt>
                <c:pt idx="24">
                  <c:v>-22.64</c:v>
                </c:pt>
                <c:pt idx="25">
                  <c:v>-22.76</c:v>
                </c:pt>
                <c:pt idx="26">
                  <c:v>-22.78</c:v>
                </c:pt>
                <c:pt idx="27">
                  <c:v>-22.81</c:v>
                </c:pt>
                <c:pt idx="28">
                  <c:v>-22.85</c:v>
                </c:pt>
                <c:pt idx="29">
                  <c:v>-22.87</c:v>
                </c:pt>
                <c:pt idx="30">
                  <c:v>-22.92</c:v>
                </c:pt>
                <c:pt idx="31">
                  <c:v>-22.96</c:v>
                </c:pt>
                <c:pt idx="32">
                  <c:v>-22.98</c:v>
                </c:pt>
                <c:pt idx="33">
                  <c:v>-23.01</c:v>
                </c:pt>
                <c:pt idx="34">
                  <c:v>-23.05</c:v>
                </c:pt>
                <c:pt idx="35">
                  <c:v>-23.05</c:v>
                </c:pt>
                <c:pt idx="36">
                  <c:v>-23.05</c:v>
                </c:pt>
                <c:pt idx="37">
                  <c:v>-23.1</c:v>
                </c:pt>
                <c:pt idx="38">
                  <c:v>-23.13</c:v>
                </c:pt>
                <c:pt idx="39">
                  <c:v>-23.15</c:v>
                </c:pt>
                <c:pt idx="40">
                  <c:v>-23.17</c:v>
                </c:pt>
                <c:pt idx="41">
                  <c:v>-23.2</c:v>
                </c:pt>
                <c:pt idx="42">
                  <c:v>-23.2</c:v>
                </c:pt>
                <c:pt idx="43">
                  <c:v>-23.2</c:v>
                </c:pt>
                <c:pt idx="44">
                  <c:v>-23.24</c:v>
                </c:pt>
                <c:pt idx="45">
                  <c:v>-23.24</c:v>
                </c:pt>
                <c:pt idx="46">
                  <c:v>-23.26</c:v>
                </c:pt>
                <c:pt idx="47">
                  <c:v>-23.35</c:v>
                </c:pt>
                <c:pt idx="48">
                  <c:v>-23.39</c:v>
                </c:pt>
                <c:pt idx="49">
                  <c:v>-23.6</c:v>
                </c:pt>
                <c:pt idx="50">
                  <c:v>-23.62</c:v>
                </c:pt>
                <c:pt idx="51">
                  <c:v>-23.62</c:v>
                </c:pt>
                <c:pt idx="52">
                  <c:v>-23.65</c:v>
                </c:pt>
                <c:pt idx="53">
                  <c:v>-23.72</c:v>
                </c:pt>
                <c:pt idx="54">
                  <c:v>-23.78</c:v>
                </c:pt>
                <c:pt idx="55">
                  <c:v>-23.81</c:v>
                </c:pt>
                <c:pt idx="56">
                  <c:v>-23.82</c:v>
                </c:pt>
                <c:pt idx="57">
                  <c:v>-23.87</c:v>
                </c:pt>
                <c:pt idx="58">
                  <c:v>-23.93</c:v>
                </c:pt>
                <c:pt idx="59">
                  <c:v>-23.93</c:v>
                </c:pt>
                <c:pt idx="60">
                  <c:v>-24</c:v>
                </c:pt>
                <c:pt idx="61">
                  <c:v>-24.08</c:v>
                </c:pt>
                <c:pt idx="62">
                  <c:v>-24.08</c:v>
                </c:pt>
                <c:pt idx="63">
                  <c:v>-24.22</c:v>
                </c:pt>
                <c:pt idx="64">
                  <c:v>-24.22</c:v>
                </c:pt>
                <c:pt idx="65">
                  <c:v>-24.31</c:v>
                </c:pt>
                <c:pt idx="66">
                  <c:v>-24.31</c:v>
                </c:pt>
                <c:pt idx="67">
                  <c:v>-24.37</c:v>
                </c:pt>
                <c:pt idx="68">
                  <c:v>-24.4</c:v>
                </c:pt>
                <c:pt idx="69">
                  <c:v>-24.44</c:v>
                </c:pt>
                <c:pt idx="70">
                  <c:v>-24.45</c:v>
                </c:pt>
                <c:pt idx="71">
                  <c:v>-24.48</c:v>
                </c:pt>
                <c:pt idx="72">
                  <c:v>-24.53</c:v>
                </c:pt>
                <c:pt idx="73">
                  <c:v>-24.55</c:v>
                </c:pt>
                <c:pt idx="74">
                  <c:v>-24.62</c:v>
                </c:pt>
                <c:pt idx="75">
                  <c:v>-24.64</c:v>
                </c:pt>
                <c:pt idx="76">
                  <c:v>-24.69</c:v>
                </c:pt>
                <c:pt idx="77">
                  <c:v>-24.78</c:v>
                </c:pt>
                <c:pt idx="78">
                  <c:v>-24.8</c:v>
                </c:pt>
                <c:pt idx="79">
                  <c:v>-24.89</c:v>
                </c:pt>
                <c:pt idx="80">
                  <c:v>-24.91</c:v>
                </c:pt>
                <c:pt idx="81">
                  <c:v>-24.96</c:v>
                </c:pt>
                <c:pt idx="82">
                  <c:v>-24.96</c:v>
                </c:pt>
                <c:pt idx="83">
                  <c:v>-25.02</c:v>
                </c:pt>
                <c:pt idx="84">
                  <c:v>-25.11</c:v>
                </c:pt>
                <c:pt idx="85">
                  <c:v>-25.18</c:v>
                </c:pt>
                <c:pt idx="86">
                  <c:v>-25.2</c:v>
                </c:pt>
                <c:pt idx="87">
                  <c:v>-25.26</c:v>
                </c:pt>
                <c:pt idx="88">
                  <c:v>-25.32</c:v>
                </c:pt>
                <c:pt idx="89">
                  <c:v>-25.36</c:v>
                </c:pt>
                <c:pt idx="90">
                  <c:v>-25.42</c:v>
                </c:pt>
                <c:pt idx="91">
                  <c:v>-25.47</c:v>
                </c:pt>
                <c:pt idx="92">
                  <c:v>-25.59</c:v>
                </c:pt>
                <c:pt idx="93">
                  <c:v>-25.67</c:v>
                </c:pt>
                <c:pt idx="94">
                  <c:v>-25.71</c:v>
                </c:pt>
                <c:pt idx="95">
                  <c:v>-25.82</c:v>
                </c:pt>
                <c:pt idx="96">
                  <c:v>-25.91</c:v>
                </c:pt>
                <c:pt idx="97">
                  <c:v>-25.97</c:v>
                </c:pt>
                <c:pt idx="98">
                  <c:v>-26.29</c:v>
                </c:pt>
                <c:pt idx="99">
                  <c:v>-26.3</c:v>
                </c:pt>
                <c:pt idx="100">
                  <c:v>-26.55</c:v>
                </c:pt>
                <c:pt idx="101">
                  <c:v>-26.65</c:v>
                </c:pt>
                <c:pt idx="102">
                  <c:v>-27.17</c:v>
                </c:pt>
              </c:numCache>
            </c:numRef>
          </c:xVal>
          <c:yVal>
            <c:numRef>
              <c:f>b932_4!$B$9:$B$205</c:f>
              <c:numCache>
                <c:formatCode>General</c:formatCode>
                <c:ptCount val="197"/>
                <c:pt idx="0">
                  <c:v>1.9230769230769232E-2</c:v>
                </c:pt>
                <c:pt idx="1">
                  <c:v>2.8846153846153848E-2</c:v>
                </c:pt>
                <c:pt idx="2">
                  <c:v>3.8461538461538464E-2</c:v>
                </c:pt>
                <c:pt idx="3">
                  <c:v>4.807692307692308E-2</c:v>
                </c:pt>
                <c:pt idx="4">
                  <c:v>5.7692307692307696E-2</c:v>
                </c:pt>
                <c:pt idx="5">
                  <c:v>6.7307692307692304E-2</c:v>
                </c:pt>
                <c:pt idx="6">
                  <c:v>7.6923076923076927E-2</c:v>
                </c:pt>
                <c:pt idx="7">
                  <c:v>8.6538461538461536E-2</c:v>
                </c:pt>
                <c:pt idx="8">
                  <c:v>9.6153846153846159E-2</c:v>
                </c:pt>
                <c:pt idx="9">
                  <c:v>0.10576923076923077</c:v>
                </c:pt>
                <c:pt idx="10">
                  <c:v>0.11538461538461539</c:v>
                </c:pt>
                <c:pt idx="11">
                  <c:v>0.125</c:v>
                </c:pt>
                <c:pt idx="12">
                  <c:v>0.13461538461538461</c:v>
                </c:pt>
                <c:pt idx="13">
                  <c:v>0.14423076923076922</c:v>
                </c:pt>
                <c:pt idx="14">
                  <c:v>0.15384615384615385</c:v>
                </c:pt>
                <c:pt idx="15">
                  <c:v>0.16346153846153846</c:v>
                </c:pt>
                <c:pt idx="16">
                  <c:v>0.17307692307692307</c:v>
                </c:pt>
                <c:pt idx="17">
                  <c:v>0.18269230769230768</c:v>
                </c:pt>
                <c:pt idx="18">
                  <c:v>0.19230769230769232</c:v>
                </c:pt>
                <c:pt idx="19">
                  <c:v>0.20192307692307693</c:v>
                </c:pt>
                <c:pt idx="20">
                  <c:v>0.21153846153846154</c:v>
                </c:pt>
                <c:pt idx="21">
                  <c:v>0.22115384615384615</c:v>
                </c:pt>
                <c:pt idx="22">
                  <c:v>0.23076923076923078</c:v>
                </c:pt>
                <c:pt idx="23">
                  <c:v>0.24038461538461539</c:v>
                </c:pt>
                <c:pt idx="24">
                  <c:v>0.25</c:v>
                </c:pt>
                <c:pt idx="25">
                  <c:v>0.25961538461538464</c:v>
                </c:pt>
                <c:pt idx="26">
                  <c:v>0.26923076923076922</c:v>
                </c:pt>
                <c:pt idx="27">
                  <c:v>0.27884615384615385</c:v>
                </c:pt>
                <c:pt idx="28">
                  <c:v>0.28846153846153844</c:v>
                </c:pt>
                <c:pt idx="29">
                  <c:v>0.29807692307692307</c:v>
                </c:pt>
                <c:pt idx="30">
                  <c:v>0.30769230769230771</c:v>
                </c:pt>
                <c:pt idx="31">
                  <c:v>0.31730769230769229</c:v>
                </c:pt>
                <c:pt idx="32">
                  <c:v>0.32692307692307693</c:v>
                </c:pt>
                <c:pt idx="33">
                  <c:v>0.33653846153846156</c:v>
                </c:pt>
                <c:pt idx="34">
                  <c:v>0.34615384615384615</c:v>
                </c:pt>
                <c:pt idx="35">
                  <c:v>0.35576923076923078</c:v>
                </c:pt>
                <c:pt idx="36">
                  <c:v>0.36538461538461536</c:v>
                </c:pt>
                <c:pt idx="37">
                  <c:v>0.375</c:v>
                </c:pt>
                <c:pt idx="38">
                  <c:v>0.38461538461538464</c:v>
                </c:pt>
                <c:pt idx="39">
                  <c:v>0.39423076923076922</c:v>
                </c:pt>
                <c:pt idx="40">
                  <c:v>0.40384615384615385</c:v>
                </c:pt>
                <c:pt idx="41">
                  <c:v>0.41346153846153844</c:v>
                </c:pt>
                <c:pt idx="42">
                  <c:v>0.42307692307692307</c:v>
                </c:pt>
                <c:pt idx="43">
                  <c:v>0.43269230769230771</c:v>
                </c:pt>
                <c:pt idx="44">
                  <c:v>0.44230769230769229</c:v>
                </c:pt>
                <c:pt idx="45">
                  <c:v>0.45192307692307693</c:v>
                </c:pt>
                <c:pt idx="46">
                  <c:v>0.46153846153846156</c:v>
                </c:pt>
                <c:pt idx="47">
                  <c:v>0.47115384615384615</c:v>
                </c:pt>
                <c:pt idx="48">
                  <c:v>0.48076923076923078</c:v>
                </c:pt>
                <c:pt idx="49">
                  <c:v>0.49038461538461536</c:v>
                </c:pt>
                <c:pt idx="50">
                  <c:v>0.5</c:v>
                </c:pt>
                <c:pt idx="51">
                  <c:v>0.50961538461538458</c:v>
                </c:pt>
                <c:pt idx="52">
                  <c:v>0.51923076923076927</c:v>
                </c:pt>
                <c:pt idx="53">
                  <c:v>0.52884615384615385</c:v>
                </c:pt>
                <c:pt idx="54">
                  <c:v>0.53846153846153844</c:v>
                </c:pt>
                <c:pt idx="55">
                  <c:v>0.54807692307692313</c:v>
                </c:pt>
                <c:pt idx="56">
                  <c:v>0.55769230769230771</c:v>
                </c:pt>
                <c:pt idx="57">
                  <c:v>0.56730769230769229</c:v>
                </c:pt>
                <c:pt idx="58">
                  <c:v>0.57692307692307687</c:v>
                </c:pt>
                <c:pt idx="59">
                  <c:v>0.58653846153846156</c:v>
                </c:pt>
                <c:pt idx="60">
                  <c:v>0.59615384615384615</c:v>
                </c:pt>
                <c:pt idx="61">
                  <c:v>0.60576923076923073</c:v>
                </c:pt>
                <c:pt idx="62">
                  <c:v>0.61538461538461542</c:v>
                </c:pt>
                <c:pt idx="63">
                  <c:v>0.625</c:v>
                </c:pt>
                <c:pt idx="64">
                  <c:v>0.63461538461538458</c:v>
                </c:pt>
                <c:pt idx="65">
                  <c:v>0.64423076923076927</c:v>
                </c:pt>
                <c:pt idx="66">
                  <c:v>0.65384615384615385</c:v>
                </c:pt>
                <c:pt idx="67">
                  <c:v>0.66346153846153844</c:v>
                </c:pt>
                <c:pt idx="68">
                  <c:v>0.67307692307692313</c:v>
                </c:pt>
                <c:pt idx="69">
                  <c:v>0.68269230769230771</c:v>
                </c:pt>
                <c:pt idx="70">
                  <c:v>0.69230769230769229</c:v>
                </c:pt>
                <c:pt idx="71">
                  <c:v>0.70192307692307687</c:v>
                </c:pt>
                <c:pt idx="72">
                  <c:v>0.71153846153846156</c:v>
                </c:pt>
                <c:pt idx="73">
                  <c:v>0.72115384615384615</c:v>
                </c:pt>
                <c:pt idx="74">
                  <c:v>0.73076923076923073</c:v>
                </c:pt>
                <c:pt idx="75">
                  <c:v>0.74038461538461542</c:v>
                </c:pt>
                <c:pt idx="76">
                  <c:v>0.75</c:v>
                </c:pt>
                <c:pt idx="77">
                  <c:v>0.75961538461538458</c:v>
                </c:pt>
                <c:pt idx="78">
                  <c:v>0.76923076923076927</c:v>
                </c:pt>
                <c:pt idx="79">
                  <c:v>0.77884615384615385</c:v>
                </c:pt>
                <c:pt idx="80">
                  <c:v>0.78846153846153844</c:v>
                </c:pt>
                <c:pt idx="81">
                  <c:v>0.79807692307692313</c:v>
                </c:pt>
                <c:pt idx="82">
                  <c:v>0.80769230769230771</c:v>
                </c:pt>
                <c:pt idx="83">
                  <c:v>0.81730769230769229</c:v>
                </c:pt>
                <c:pt idx="84">
                  <c:v>0.82692307692307687</c:v>
                </c:pt>
                <c:pt idx="85">
                  <c:v>0.83653846153846156</c:v>
                </c:pt>
                <c:pt idx="86">
                  <c:v>0.84615384615384615</c:v>
                </c:pt>
                <c:pt idx="87">
                  <c:v>0.85576923076923073</c:v>
                </c:pt>
                <c:pt idx="88">
                  <c:v>0.86538461538461542</c:v>
                </c:pt>
                <c:pt idx="89">
                  <c:v>0.875</c:v>
                </c:pt>
                <c:pt idx="90">
                  <c:v>0.88461538461538458</c:v>
                </c:pt>
                <c:pt idx="91">
                  <c:v>0.89423076923076927</c:v>
                </c:pt>
                <c:pt idx="92">
                  <c:v>0.90384615384615385</c:v>
                </c:pt>
                <c:pt idx="93">
                  <c:v>0.91346153846153844</c:v>
                </c:pt>
                <c:pt idx="94">
                  <c:v>0.92307692307692313</c:v>
                </c:pt>
                <c:pt idx="95">
                  <c:v>0.93269230769230771</c:v>
                </c:pt>
                <c:pt idx="96">
                  <c:v>0.94230769230769229</c:v>
                </c:pt>
                <c:pt idx="97">
                  <c:v>0.95192307692307687</c:v>
                </c:pt>
                <c:pt idx="98">
                  <c:v>0.96153846153846156</c:v>
                </c:pt>
                <c:pt idx="99">
                  <c:v>0.97115384615384615</c:v>
                </c:pt>
                <c:pt idx="100">
                  <c:v>0.98076923076923073</c:v>
                </c:pt>
                <c:pt idx="101">
                  <c:v>0.99038461538461542</c:v>
                </c:pt>
                <c:pt idx="102">
                  <c:v>1</c:v>
                </c:pt>
              </c:numCache>
            </c:numRef>
          </c:yVal>
          <c:smooth val="0"/>
        </c:ser>
        <c:ser>
          <c:idx val="0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b932_6!$A$9:$A$205</c:f>
              <c:numCache>
                <c:formatCode>General</c:formatCode>
                <c:ptCount val="197"/>
                <c:pt idx="0">
                  <c:v>-15.48</c:v>
                </c:pt>
                <c:pt idx="1">
                  <c:v>-15.48</c:v>
                </c:pt>
                <c:pt idx="2">
                  <c:v>-16.5</c:v>
                </c:pt>
                <c:pt idx="3">
                  <c:v>-16.59</c:v>
                </c:pt>
                <c:pt idx="4">
                  <c:v>-17.100000000000001</c:v>
                </c:pt>
                <c:pt idx="5">
                  <c:v>-17.25</c:v>
                </c:pt>
                <c:pt idx="6">
                  <c:v>-17.3</c:v>
                </c:pt>
                <c:pt idx="7">
                  <c:v>-17.36</c:v>
                </c:pt>
                <c:pt idx="8">
                  <c:v>-17.54</c:v>
                </c:pt>
                <c:pt idx="9">
                  <c:v>-17.62</c:v>
                </c:pt>
                <c:pt idx="10">
                  <c:v>-17.71</c:v>
                </c:pt>
                <c:pt idx="11">
                  <c:v>-17.8</c:v>
                </c:pt>
                <c:pt idx="12">
                  <c:v>-17.82</c:v>
                </c:pt>
                <c:pt idx="13">
                  <c:v>-18.239999999999998</c:v>
                </c:pt>
                <c:pt idx="14">
                  <c:v>-18.27</c:v>
                </c:pt>
                <c:pt idx="15">
                  <c:v>-18.3</c:v>
                </c:pt>
                <c:pt idx="16">
                  <c:v>-18.309999999999999</c:v>
                </c:pt>
                <c:pt idx="17">
                  <c:v>-18.37</c:v>
                </c:pt>
                <c:pt idx="18">
                  <c:v>-18.37</c:v>
                </c:pt>
                <c:pt idx="19">
                  <c:v>-18.41</c:v>
                </c:pt>
                <c:pt idx="20">
                  <c:v>-18.47</c:v>
                </c:pt>
                <c:pt idx="21">
                  <c:v>-18.57</c:v>
                </c:pt>
                <c:pt idx="22">
                  <c:v>-18.57</c:v>
                </c:pt>
                <c:pt idx="23">
                  <c:v>-18.760000000000002</c:v>
                </c:pt>
                <c:pt idx="24">
                  <c:v>-18.809999999999999</c:v>
                </c:pt>
                <c:pt idx="25">
                  <c:v>-18.850000000000001</c:v>
                </c:pt>
                <c:pt idx="26">
                  <c:v>-18.88</c:v>
                </c:pt>
                <c:pt idx="27">
                  <c:v>-18.940000000000001</c:v>
                </c:pt>
                <c:pt idx="28">
                  <c:v>-18.940000000000001</c:v>
                </c:pt>
                <c:pt idx="29">
                  <c:v>-19.03</c:v>
                </c:pt>
                <c:pt idx="30">
                  <c:v>-19.07</c:v>
                </c:pt>
                <c:pt idx="31">
                  <c:v>-19.11</c:v>
                </c:pt>
                <c:pt idx="32">
                  <c:v>-19.170000000000002</c:v>
                </c:pt>
                <c:pt idx="33">
                  <c:v>-19.170000000000002</c:v>
                </c:pt>
                <c:pt idx="34">
                  <c:v>-19.2</c:v>
                </c:pt>
                <c:pt idx="35">
                  <c:v>-19.2</c:v>
                </c:pt>
                <c:pt idx="36">
                  <c:v>-19.22</c:v>
                </c:pt>
                <c:pt idx="37">
                  <c:v>-19.329999999999998</c:v>
                </c:pt>
                <c:pt idx="38">
                  <c:v>-19.36</c:v>
                </c:pt>
                <c:pt idx="39">
                  <c:v>-19.39</c:v>
                </c:pt>
                <c:pt idx="40">
                  <c:v>-19.43</c:v>
                </c:pt>
                <c:pt idx="41">
                  <c:v>-19.48</c:v>
                </c:pt>
                <c:pt idx="42">
                  <c:v>-19.53</c:v>
                </c:pt>
                <c:pt idx="43">
                  <c:v>-19.55</c:v>
                </c:pt>
                <c:pt idx="44">
                  <c:v>-19.579999999999998</c:v>
                </c:pt>
                <c:pt idx="45">
                  <c:v>-19.63</c:v>
                </c:pt>
                <c:pt idx="46">
                  <c:v>-19.63</c:v>
                </c:pt>
                <c:pt idx="47">
                  <c:v>-19.63</c:v>
                </c:pt>
                <c:pt idx="48">
                  <c:v>-19.7</c:v>
                </c:pt>
                <c:pt idx="49">
                  <c:v>-19.760000000000002</c:v>
                </c:pt>
                <c:pt idx="50">
                  <c:v>-19.850000000000001</c:v>
                </c:pt>
                <c:pt idx="51">
                  <c:v>-19.87</c:v>
                </c:pt>
                <c:pt idx="52">
                  <c:v>-19.87</c:v>
                </c:pt>
                <c:pt idx="53">
                  <c:v>-19.89</c:v>
                </c:pt>
                <c:pt idx="54">
                  <c:v>-19.89</c:v>
                </c:pt>
                <c:pt idx="55">
                  <c:v>-19.95</c:v>
                </c:pt>
                <c:pt idx="56">
                  <c:v>-19.95</c:v>
                </c:pt>
                <c:pt idx="57">
                  <c:v>-19.95</c:v>
                </c:pt>
                <c:pt idx="58">
                  <c:v>-20.010000000000002</c:v>
                </c:pt>
                <c:pt idx="59">
                  <c:v>-20.059999999999999</c:v>
                </c:pt>
                <c:pt idx="60">
                  <c:v>-20.09</c:v>
                </c:pt>
                <c:pt idx="61">
                  <c:v>-20.09</c:v>
                </c:pt>
                <c:pt idx="62">
                  <c:v>-20.14</c:v>
                </c:pt>
                <c:pt idx="63">
                  <c:v>-20.190000000000001</c:v>
                </c:pt>
                <c:pt idx="64">
                  <c:v>-20.21</c:v>
                </c:pt>
                <c:pt idx="65">
                  <c:v>-20.21</c:v>
                </c:pt>
                <c:pt idx="66">
                  <c:v>-20.3</c:v>
                </c:pt>
                <c:pt idx="67">
                  <c:v>-20.329999999999998</c:v>
                </c:pt>
                <c:pt idx="68">
                  <c:v>-20.36</c:v>
                </c:pt>
                <c:pt idx="69">
                  <c:v>-20.41</c:v>
                </c:pt>
                <c:pt idx="70">
                  <c:v>-20.41</c:v>
                </c:pt>
                <c:pt idx="71">
                  <c:v>-20.53</c:v>
                </c:pt>
                <c:pt idx="72">
                  <c:v>-20.53</c:v>
                </c:pt>
                <c:pt idx="73">
                  <c:v>-20.59</c:v>
                </c:pt>
                <c:pt idx="74">
                  <c:v>-20.73</c:v>
                </c:pt>
                <c:pt idx="75">
                  <c:v>-20.84</c:v>
                </c:pt>
                <c:pt idx="76">
                  <c:v>-20.86</c:v>
                </c:pt>
                <c:pt idx="77">
                  <c:v>-20.94</c:v>
                </c:pt>
                <c:pt idx="78">
                  <c:v>-21</c:v>
                </c:pt>
                <c:pt idx="79">
                  <c:v>-21.06</c:v>
                </c:pt>
                <c:pt idx="80">
                  <c:v>-21.06</c:v>
                </c:pt>
                <c:pt idx="81">
                  <c:v>-21.09</c:v>
                </c:pt>
                <c:pt idx="82">
                  <c:v>-21.09</c:v>
                </c:pt>
                <c:pt idx="83">
                  <c:v>-21.19</c:v>
                </c:pt>
                <c:pt idx="84">
                  <c:v>-21.21</c:v>
                </c:pt>
                <c:pt idx="85">
                  <c:v>-21.24</c:v>
                </c:pt>
                <c:pt idx="86">
                  <c:v>-21.31</c:v>
                </c:pt>
                <c:pt idx="87">
                  <c:v>-21.41</c:v>
                </c:pt>
                <c:pt idx="88">
                  <c:v>-21.42</c:v>
                </c:pt>
                <c:pt idx="89">
                  <c:v>-21.57</c:v>
                </c:pt>
                <c:pt idx="90">
                  <c:v>-21.61</c:v>
                </c:pt>
                <c:pt idx="91">
                  <c:v>-21.64</c:v>
                </c:pt>
                <c:pt idx="92">
                  <c:v>-21.84</c:v>
                </c:pt>
                <c:pt idx="93">
                  <c:v>-21.93</c:v>
                </c:pt>
                <c:pt idx="94">
                  <c:v>-21.98</c:v>
                </c:pt>
                <c:pt idx="95">
                  <c:v>-22.75</c:v>
                </c:pt>
              </c:numCache>
            </c:numRef>
          </c:xVal>
          <c:yVal>
            <c:numRef>
              <c:f>b932_6!$B$9:$B$205</c:f>
              <c:numCache>
                <c:formatCode>General</c:formatCode>
                <c:ptCount val="197"/>
                <c:pt idx="0">
                  <c:v>2.0618556701030927E-2</c:v>
                </c:pt>
                <c:pt idx="1">
                  <c:v>3.0927835051546393E-2</c:v>
                </c:pt>
                <c:pt idx="2">
                  <c:v>4.1237113402061855E-2</c:v>
                </c:pt>
                <c:pt idx="3">
                  <c:v>5.1546391752577317E-2</c:v>
                </c:pt>
                <c:pt idx="4">
                  <c:v>6.1855670103092786E-2</c:v>
                </c:pt>
                <c:pt idx="5">
                  <c:v>7.2164948453608241E-2</c:v>
                </c:pt>
                <c:pt idx="6">
                  <c:v>8.247422680412371E-2</c:v>
                </c:pt>
                <c:pt idx="7">
                  <c:v>9.2783505154639179E-2</c:v>
                </c:pt>
                <c:pt idx="8">
                  <c:v>0.10309278350515463</c:v>
                </c:pt>
                <c:pt idx="9">
                  <c:v>0.1134020618556701</c:v>
                </c:pt>
                <c:pt idx="10">
                  <c:v>0.12371134020618557</c:v>
                </c:pt>
                <c:pt idx="11">
                  <c:v>0.13402061855670103</c:v>
                </c:pt>
                <c:pt idx="12">
                  <c:v>0.14432989690721648</c:v>
                </c:pt>
                <c:pt idx="13">
                  <c:v>0.15463917525773196</c:v>
                </c:pt>
                <c:pt idx="14">
                  <c:v>0.16494845360824742</c:v>
                </c:pt>
                <c:pt idx="15">
                  <c:v>0.17525773195876287</c:v>
                </c:pt>
                <c:pt idx="16">
                  <c:v>0.18556701030927836</c:v>
                </c:pt>
                <c:pt idx="17">
                  <c:v>0.19587628865979381</c:v>
                </c:pt>
                <c:pt idx="18">
                  <c:v>0.20618556701030927</c:v>
                </c:pt>
                <c:pt idx="19">
                  <c:v>0.21649484536082475</c:v>
                </c:pt>
                <c:pt idx="20">
                  <c:v>0.22680412371134021</c:v>
                </c:pt>
                <c:pt idx="21">
                  <c:v>0.23711340206185566</c:v>
                </c:pt>
                <c:pt idx="22">
                  <c:v>0.24742268041237114</c:v>
                </c:pt>
                <c:pt idx="23">
                  <c:v>0.25773195876288657</c:v>
                </c:pt>
                <c:pt idx="24">
                  <c:v>0.26804123711340205</c:v>
                </c:pt>
                <c:pt idx="25">
                  <c:v>0.27835051546391754</c:v>
                </c:pt>
                <c:pt idx="26">
                  <c:v>0.28865979381443296</c:v>
                </c:pt>
                <c:pt idx="27">
                  <c:v>0.29896907216494845</c:v>
                </c:pt>
                <c:pt idx="28">
                  <c:v>0.30927835051546393</c:v>
                </c:pt>
                <c:pt idx="29">
                  <c:v>0.31958762886597936</c:v>
                </c:pt>
                <c:pt idx="30">
                  <c:v>0.32989690721649484</c:v>
                </c:pt>
                <c:pt idx="31">
                  <c:v>0.34020618556701032</c:v>
                </c:pt>
                <c:pt idx="32">
                  <c:v>0.35051546391752575</c:v>
                </c:pt>
                <c:pt idx="33">
                  <c:v>0.36082474226804123</c:v>
                </c:pt>
                <c:pt idx="34">
                  <c:v>0.37113402061855671</c:v>
                </c:pt>
                <c:pt idx="35">
                  <c:v>0.38144329896907214</c:v>
                </c:pt>
                <c:pt idx="36">
                  <c:v>0.39175257731958762</c:v>
                </c:pt>
                <c:pt idx="37">
                  <c:v>0.40206185567010311</c:v>
                </c:pt>
                <c:pt idx="38">
                  <c:v>0.41237113402061853</c:v>
                </c:pt>
                <c:pt idx="39">
                  <c:v>0.42268041237113402</c:v>
                </c:pt>
                <c:pt idx="40">
                  <c:v>0.4329896907216495</c:v>
                </c:pt>
                <c:pt idx="41">
                  <c:v>0.44329896907216493</c:v>
                </c:pt>
                <c:pt idx="42">
                  <c:v>0.45360824742268041</c:v>
                </c:pt>
                <c:pt idx="43">
                  <c:v>0.46391752577319589</c:v>
                </c:pt>
                <c:pt idx="44">
                  <c:v>0.47422680412371132</c:v>
                </c:pt>
                <c:pt idx="45">
                  <c:v>0.4845360824742268</c:v>
                </c:pt>
                <c:pt idx="46">
                  <c:v>0.49484536082474229</c:v>
                </c:pt>
                <c:pt idx="47">
                  <c:v>0.50515463917525771</c:v>
                </c:pt>
                <c:pt idx="48">
                  <c:v>0.51546391752577314</c:v>
                </c:pt>
                <c:pt idx="49">
                  <c:v>0.52577319587628868</c:v>
                </c:pt>
                <c:pt idx="50">
                  <c:v>0.53608247422680411</c:v>
                </c:pt>
                <c:pt idx="51">
                  <c:v>0.54639175257731953</c:v>
                </c:pt>
                <c:pt idx="52">
                  <c:v>0.55670103092783507</c:v>
                </c:pt>
                <c:pt idx="53">
                  <c:v>0.5670103092783505</c:v>
                </c:pt>
                <c:pt idx="54">
                  <c:v>0.57731958762886593</c:v>
                </c:pt>
                <c:pt idx="55">
                  <c:v>0.58762886597938147</c:v>
                </c:pt>
                <c:pt idx="56">
                  <c:v>0.59793814432989689</c:v>
                </c:pt>
                <c:pt idx="57">
                  <c:v>0.60824742268041232</c:v>
                </c:pt>
                <c:pt idx="58">
                  <c:v>0.61855670103092786</c:v>
                </c:pt>
                <c:pt idx="59">
                  <c:v>0.62886597938144329</c:v>
                </c:pt>
                <c:pt idx="60">
                  <c:v>0.63917525773195871</c:v>
                </c:pt>
                <c:pt idx="61">
                  <c:v>0.64948453608247425</c:v>
                </c:pt>
                <c:pt idx="62">
                  <c:v>0.65979381443298968</c:v>
                </c:pt>
                <c:pt idx="63">
                  <c:v>0.67010309278350511</c:v>
                </c:pt>
                <c:pt idx="64">
                  <c:v>0.68041237113402064</c:v>
                </c:pt>
                <c:pt idx="65">
                  <c:v>0.69072164948453607</c:v>
                </c:pt>
                <c:pt idx="66">
                  <c:v>0.7010309278350515</c:v>
                </c:pt>
                <c:pt idx="67">
                  <c:v>0.71134020618556704</c:v>
                </c:pt>
                <c:pt idx="68">
                  <c:v>0.72164948453608246</c:v>
                </c:pt>
                <c:pt idx="69">
                  <c:v>0.73195876288659789</c:v>
                </c:pt>
                <c:pt idx="70">
                  <c:v>0.74226804123711343</c:v>
                </c:pt>
                <c:pt idx="71">
                  <c:v>0.75257731958762886</c:v>
                </c:pt>
                <c:pt idx="72">
                  <c:v>0.76288659793814428</c:v>
                </c:pt>
                <c:pt idx="73">
                  <c:v>0.77319587628865982</c:v>
                </c:pt>
                <c:pt idx="74">
                  <c:v>0.78350515463917525</c:v>
                </c:pt>
                <c:pt idx="75">
                  <c:v>0.79381443298969068</c:v>
                </c:pt>
                <c:pt idx="76">
                  <c:v>0.80412371134020622</c:v>
                </c:pt>
                <c:pt idx="77">
                  <c:v>0.81443298969072164</c:v>
                </c:pt>
                <c:pt idx="78">
                  <c:v>0.82474226804123707</c:v>
                </c:pt>
                <c:pt idx="79">
                  <c:v>0.83505154639175261</c:v>
                </c:pt>
                <c:pt idx="80">
                  <c:v>0.84536082474226804</c:v>
                </c:pt>
                <c:pt idx="81">
                  <c:v>0.85567010309278346</c:v>
                </c:pt>
                <c:pt idx="82">
                  <c:v>0.865979381443299</c:v>
                </c:pt>
                <c:pt idx="83">
                  <c:v>0.87628865979381443</c:v>
                </c:pt>
                <c:pt idx="84">
                  <c:v>0.88659793814432986</c:v>
                </c:pt>
                <c:pt idx="85">
                  <c:v>0.89690721649484539</c:v>
                </c:pt>
                <c:pt idx="86">
                  <c:v>0.90721649484536082</c:v>
                </c:pt>
                <c:pt idx="87">
                  <c:v>0.91752577319587625</c:v>
                </c:pt>
                <c:pt idx="88">
                  <c:v>0.92783505154639179</c:v>
                </c:pt>
                <c:pt idx="89">
                  <c:v>0.93814432989690721</c:v>
                </c:pt>
                <c:pt idx="90">
                  <c:v>0.94845360824742264</c:v>
                </c:pt>
                <c:pt idx="91">
                  <c:v>0.95876288659793818</c:v>
                </c:pt>
                <c:pt idx="92">
                  <c:v>0.96907216494845361</c:v>
                </c:pt>
                <c:pt idx="93">
                  <c:v>0.97938144329896903</c:v>
                </c:pt>
                <c:pt idx="94">
                  <c:v>0.98969072164948457</c:v>
                </c:pt>
                <c:pt idx="95">
                  <c:v>1</c:v>
                </c:pt>
              </c:numCache>
            </c:numRef>
          </c:yVal>
          <c:smooth val="0"/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blanks!$A$2:$A$93</c:f>
              <c:numCache>
                <c:formatCode>General</c:formatCode>
                <c:ptCount val="92"/>
                <c:pt idx="0">
                  <c:v>-18.39</c:v>
                </c:pt>
                <c:pt idx="1">
                  <c:v>-21.69</c:v>
                </c:pt>
                <c:pt idx="2">
                  <c:v>-22.38</c:v>
                </c:pt>
                <c:pt idx="3">
                  <c:v>-23.39</c:v>
                </c:pt>
                <c:pt idx="4">
                  <c:v>-24.46</c:v>
                </c:pt>
                <c:pt idx="5">
                  <c:v>-25.05</c:v>
                </c:pt>
                <c:pt idx="6">
                  <c:v>-25.17</c:v>
                </c:pt>
                <c:pt idx="7">
                  <c:v>-25.66</c:v>
                </c:pt>
                <c:pt idx="8">
                  <c:v>-26.09</c:v>
                </c:pt>
                <c:pt idx="9">
                  <c:v>-26.09</c:v>
                </c:pt>
                <c:pt idx="10">
                  <c:v>-26.18</c:v>
                </c:pt>
                <c:pt idx="11">
                  <c:v>-26.33</c:v>
                </c:pt>
                <c:pt idx="12">
                  <c:v>-26.63</c:v>
                </c:pt>
                <c:pt idx="13">
                  <c:v>-26.92</c:v>
                </c:pt>
                <c:pt idx="14">
                  <c:v>-27.2</c:v>
                </c:pt>
                <c:pt idx="15">
                  <c:v>-27.41</c:v>
                </c:pt>
                <c:pt idx="16">
                  <c:v>-27.46</c:v>
                </c:pt>
                <c:pt idx="17">
                  <c:v>-27.53</c:v>
                </c:pt>
                <c:pt idx="18">
                  <c:v>-27.7</c:v>
                </c:pt>
                <c:pt idx="19">
                  <c:v>-27.7</c:v>
                </c:pt>
                <c:pt idx="20">
                  <c:v>-27.73</c:v>
                </c:pt>
                <c:pt idx="21">
                  <c:v>-27.94</c:v>
                </c:pt>
                <c:pt idx="22">
                  <c:v>-28.08</c:v>
                </c:pt>
                <c:pt idx="23">
                  <c:v>-28.29</c:v>
                </c:pt>
                <c:pt idx="24">
                  <c:v>-28.42</c:v>
                </c:pt>
                <c:pt idx="25">
                  <c:v>-28.46</c:v>
                </c:pt>
                <c:pt idx="26">
                  <c:v>-28.72</c:v>
                </c:pt>
                <c:pt idx="27">
                  <c:v>-28.72</c:v>
                </c:pt>
                <c:pt idx="28">
                  <c:v>-28.86</c:v>
                </c:pt>
                <c:pt idx="29">
                  <c:v>-29.19</c:v>
                </c:pt>
                <c:pt idx="30">
                  <c:v>-29.27</c:v>
                </c:pt>
                <c:pt idx="31">
                  <c:v>-29.29</c:v>
                </c:pt>
                <c:pt idx="32">
                  <c:v>-29.29</c:v>
                </c:pt>
                <c:pt idx="33">
                  <c:v>-29.29</c:v>
                </c:pt>
                <c:pt idx="34">
                  <c:v>-29.41</c:v>
                </c:pt>
                <c:pt idx="35">
                  <c:v>-29.44</c:v>
                </c:pt>
                <c:pt idx="36">
                  <c:v>-29.51</c:v>
                </c:pt>
                <c:pt idx="37">
                  <c:v>-29.71</c:v>
                </c:pt>
                <c:pt idx="38">
                  <c:v>-29.71</c:v>
                </c:pt>
                <c:pt idx="39">
                  <c:v>-29.8</c:v>
                </c:pt>
                <c:pt idx="40">
                  <c:v>-29.88</c:v>
                </c:pt>
                <c:pt idx="41">
                  <c:v>-29.95</c:v>
                </c:pt>
                <c:pt idx="42">
                  <c:v>-30.06</c:v>
                </c:pt>
                <c:pt idx="43">
                  <c:v>-30.11</c:v>
                </c:pt>
                <c:pt idx="44">
                  <c:v>-30.26</c:v>
                </c:pt>
                <c:pt idx="45">
                  <c:v>-30.38</c:v>
                </c:pt>
                <c:pt idx="46">
                  <c:v>-30.45</c:v>
                </c:pt>
                <c:pt idx="47">
                  <c:v>-30.47</c:v>
                </c:pt>
                <c:pt idx="48">
                  <c:v>-30.57</c:v>
                </c:pt>
                <c:pt idx="49">
                  <c:v>-30.67</c:v>
                </c:pt>
                <c:pt idx="50">
                  <c:v>-30.84</c:v>
                </c:pt>
                <c:pt idx="51">
                  <c:v>-30.91</c:v>
                </c:pt>
                <c:pt idx="52">
                  <c:v>-31.13</c:v>
                </c:pt>
                <c:pt idx="53">
                  <c:v>-31.18</c:v>
                </c:pt>
                <c:pt idx="54">
                  <c:v>-31.2</c:v>
                </c:pt>
                <c:pt idx="55">
                  <c:v>-31.2</c:v>
                </c:pt>
                <c:pt idx="56">
                  <c:v>-31.32</c:v>
                </c:pt>
                <c:pt idx="57">
                  <c:v>-31.48</c:v>
                </c:pt>
                <c:pt idx="58">
                  <c:v>-31.84</c:v>
                </c:pt>
                <c:pt idx="59">
                  <c:v>-32.049999999999997</c:v>
                </c:pt>
                <c:pt idx="60">
                  <c:v>-32.119999999999997</c:v>
                </c:pt>
                <c:pt idx="61">
                  <c:v>-32.14</c:v>
                </c:pt>
                <c:pt idx="62">
                  <c:v>-32.19</c:v>
                </c:pt>
                <c:pt idx="63">
                  <c:v>-32.31</c:v>
                </c:pt>
                <c:pt idx="64">
                  <c:v>-32.31</c:v>
                </c:pt>
                <c:pt idx="65">
                  <c:v>-32.31</c:v>
                </c:pt>
                <c:pt idx="66">
                  <c:v>-32.47</c:v>
                </c:pt>
                <c:pt idx="67">
                  <c:v>-32.5</c:v>
                </c:pt>
                <c:pt idx="68">
                  <c:v>-32.57</c:v>
                </c:pt>
                <c:pt idx="69">
                  <c:v>-32.61</c:v>
                </c:pt>
                <c:pt idx="70">
                  <c:v>-32.799999999999997</c:v>
                </c:pt>
                <c:pt idx="71">
                  <c:v>-33.03</c:v>
                </c:pt>
                <c:pt idx="72">
                  <c:v>-33.1</c:v>
                </c:pt>
                <c:pt idx="73">
                  <c:v>-33.1</c:v>
                </c:pt>
                <c:pt idx="74">
                  <c:v>-33.119999999999997</c:v>
                </c:pt>
                <c:pt idx="75">
                  <c:v>-33.19</c:v>
                </c:pt>
                <c:pt idx="76">
                  <c:v>-33.229999999999997</c:v>
                </c:pt>
                <c:pt idx="77">
                  <c:v>-33.47</c:v>
                </c:pt>
                <c:pt idx="78">
                  <c:v>-33.58</c:v>
                </c:pt>
                <c:pt idx="79">
                  <c:v>-33.69</c:v>
                </c:pt>
                <c:pt idx="80">
                  <c:v>-33.71</c:v>
                </c:pt>
                <c:pt idx="81">
                  <c:v>-33.770000000000003</c:v>
                </c:pt>
                <c:pt idx="82">
                  <c:v>-33.81</c:v>
                </c:pt>
                <c:pt idx="83">
                  <c:v>-34</c:v>
                </c:pt>
                <c:pt idx="84">
                  <c:v>-34.26</c:v>
                </c:pt>
                <c:pt idx="85">
                  <c:v>-34.32</c:v>
                </c:pt>
                <c:pt idx="86">
                  <c:v>-34.340000000000003</c:v>
                </c:pt>
                <c:pt idx="87">
                  <c:v>-34.340000000000003</c:v>
                </c:pt>
                <c:pt idx="88">
                  <c:v>-34.61</c:v>
                </c:pt>
                <c:pt idx="89">
                  <c:v>-34.61</c:v>
                </c:pt>
                <c:pt idx="90">
                  <c:v>-34.979999999999997</c:v>
                </c:pt>
                <c:pt idx="91">
                  <c:v>-35.1</c:v>
                </c:pt>
              </c:numCache>
            </c:numRef>
          </c:xVal>
          <c:yVal>
            <c:numRef>
              <c:f>blanks!$B$2:$B$93</c:f>
              <c:numCache>
                <c:formatCode>General</c:formatCode>
                <c:ptCount val="92"/>
                <c:pt idx="0">
                  <c:v>1.0869565217391304E-2</c:v>
                </c:pt>
                <c:pt idx="1">
                  <c:v>2.1739130434782608E-2</c:v>
                </c:pt>
                <c:pt idx="2">
                  <c:v>3.2608695652173912E-2</c:v>
                </c:pt>
                <c:pt idx="3">
                  <c:v>4.3478260869565216E-2</c:v>
                </c:pt>
                <c:pt idx="4">
                  <c:v>5.434782608695652E-2</c:v>
                </c:pt>
                <c:pt idx="5">
                  <c:v>6.5217391304347824E-2</c:v>
                </c:pt>
                <c:pt idx="6">
                  <c:v>7.6086956521739135E-2</c:v>
                </c:pt>
                <c:pt idx="7">
                  <c:v>8.6956521739130432E-2</c:v>
                </c:pt>
                <c:pt idx="8">
                  <c:v>9.7826086956521743E-2</c:v>
                </c:pt>
                <c:pt idx="9">
                  <c:v>0.10869565217391304</c:v>
                </c:pt>
                <c:pt idx="10">
                  <c:v>0.11956521739130435</c:v>
                </c:pt>
                <c:pt idx="11">
                  <c:v>0.13043478260869565</c:v>
                </c:pt>
                <c:pt idx="12">
                  <c:v>0.14130434782608695</c:v>
                </c:pt>
                <c:pt idx="13">
                  <c:v>0.15217391304347827</c:v>
                </c:pt>
                <c:pt idx="14">
                  <c:v>0.16304347826086957</c:v>
                </c:pt>
                <c:pt idx="15">
                  <c:v>0.17391304347826086</c:v>
                </c:pt>
                <c:pt idx="16">
                  <c:v>0.18478260869565216</c:v>
                </c:pt>
                <c:pt idx="17">
                  <c:v>0.19565217391304349</c:v>
                </c:pt>
                <c:pt idx="18">
                  <c:v>0.20652173913043478</c:v>
                </c:pt>
                <c:pt idx="19">
                  <c:v>0.21739130434782608</c:v>
                </c:pt>
                <c:pt idx="20">
                  <c:v>0.22826086956521738</c:v>
                </c:pt>
                <c:pt idx="21">
                  <c:v>0.2391304347826087</c:v>
                </c:pt>
                <c:pt idx="22">
                  <c:v>0.25</c:v>
                </c:pt>
                <c:pt idx="23">
                  <c:v>0.2608695652173913</c:v>
                </c:pt>
                <c:pt idx="24">
                  <c:v>0.27173913043478259</c:v>
                </c:pt>
                <c:pt idx="25">
                  <c:v>0.28260869565217389</c:v>
                </c:pt>
                <c:pt idx="26">
                  <c:v>0.29347826086956524</c:v>
                </c:pt>
                <c:pt idx="27">
                  <c:v>0.30434782608695654</c:v>
                </c:pt>
                <c:pt idx="28">
                  <c:v>0.31521739130434784</c:v>
                </c:pt>
                <c:pt idx="29">
                  <c:v>0.32608695652173914</c:v>
                </c:pt>
                <c:pt idx="30">
                  <c:v>0.33695652173913043</c:v>
                </c:pt>
                <c:pt idx="31">
                  <c:v>0.34782608695652173</c:v>
                </c:pt>
                <c:pt idx="32">
                  <c:v>0.35869565217391303</c:v>
                </c:pt>
                <c:pt idx="33">
                  <c:v>0.36956521739130432</c:v>
                </c:pt>
                <c:pt idx="34">
                  <c:v>0.38043478260869568</c:v>
                </c:pt>
                <c:pt idx="35">
                  <c:v>0.39130434782608697</c:v>
                </c:pt>
                <c:pt idx="36">
                  <c:v>0.40217391304347827</c:v>
                </c:pt>
                <c:pt idx="37">
                  <c:v>0.41304347826086957</c:v>
                </c:pt>
                <c:pt idx="38">
                  <c:v>0.42391304347826086</c:v>
                </c:pt>
                <c:pt idx="39">
                  <c:v>0.43478260869565216</c:v>
                </c:pt>
                <c:pt idx="40">
                  <c:v>0.44565217391304346</c:v>
                </c:pt>
                <c:pt idx="41">
                  <c:v>0.45652173913043476</c:v>
                </c:pt>
                <c:pt idx="42">
                  <c:v>0.46739130434782611</c:v>
                </c:pt>
                <c:pt idx="43">
                  <c:v>0.47826086956521741</c:v>
                </c:pt>
                <c:pt idx="44">
                  <c:v>0.4891304347826087</c:v>
                </c:pt>
                <c:pt idx="45">
                  <c:v>0.5</c:v>
                </c:pt>
                <c:pt idx="46">
                  <c:v>0.51086956521739135</c:v>
                </c:pt>
                <c:pt idx="47">
                  <c:v>0.52173913043478259</c:v>
                </c:pt>
                <c:pt idx="48">
                  <c:v>0.53260869565217395</c:v>
                </c:pt>
                <c:pt idx="49">
                  <c:v>0.54347826086956519</c:v>
                </c:pt>
                <c:pt idx="50">
                  <c:v>0.55434782608695654</c:v>
                </c:pt>
                <c:pt idx="51">
                  <c:v>0.56521739130434778</c:v>
                </c:pt>
                <c:pt idx="52">
                  <c:v>0.57608695652173914</c:v>
                </c:pt>
                <c:pt idx="53">
                  <c:v>0.58695652173913049</c:v>
                </c:pt>
                <c:pt idx="54">
                  <c:v>0.59782608695652173</c:v>
                </c:pt>
                <c:pt idx="55">
                  <c:v>0.60869565217391308</c:v>
                </c:pt>
                <c:pt idx="56">
                  <c:v>0.61956521739130432</c:v>
                </c:pt>
                <c:pt idx="57">
                  <c:v>0.63043478260869568</c:v>
                </c:pt>
                <c:pt idx="58">
                  <c:v>0.64130434782608692</c:v>
                </c:pt>
                <c:pt idx="59">
                  <c:v>0.65217391304347827</c:v>
                </c:pt>
                <c:pt idx="60">
                  <c:v>0.66304347826086951</c:v>
                </c:pt>
                <c:pt idx="61">
                  <c:v>0.67391304347826086</c:v>
                </c:pt>
                <c:pt idx="62">
                  <c:v>0.68478260869565222</c:v>
                </c:pt>
                <c:pt idx="63">
                  <c:v>0.69565217391304346</c:v>
                </c:pt>
                <c:pt idx="64">
                  <c:v>0.70652173913043481</c:v>
                </c:pt>
                <c:pt idx="65">
                  <c:v>0.71739130434782605</c:v>
                </c:pt>
                <c:pt idx="66">
                  <c:v>0.72826086956521741</c:v>
                </c:pt>
                <c:pt idx="67">
                  <c:v>0.73913043478260865</c:v>
                </c:pt>
                <c:pt idx="68">
                  <c:v>0.75</c:v>
                </c:pt>
                <c:pt idx="69">
                  <c:v>0.76086956521739135</c:v>
                </c:pt>
                <c:pt idx="70">
                  <c:v>0.77173913043478259</c:v>
                </c:pt>
                <c:pt idx="71">
                  <c:v>0.78260869565217395</c:v>
                </c:pt>
                <c:pt idx="72">
                  <c:v>0.79347826086956519</c:v>
                </c:pt>
                <c:pt idx="73">
                  <c:v>0.80434782608695654</c:v>
                </c:pt>
                <c:pt idx="74">
                  <c:v>0.81521739130434778</c:v>
                </c:pt>
                <c:pt idx="75">
                  <c:v>0.82608695652173914</c:v>
                </c:pt>
                <c:pt idx="76">
                  <c:v>0.83695652173913049</c:v>
                </c:pt>
                <c:pt idx="77">
                  <c:v>0.84782608695652173</c:v>
                </c:pt>
                <c:pt idx="78">
                  <c:v>0.85869565217391308</c:v>
                </c:pt>
                <c:pt idx="79">
                  <c:v>0.86956521739130432</c:v>
                </c:pt>
                <c:pt idx="80">
                  <c:v>0.88043478260869568</c:v>
                </c:pt>
                <c:pt idx="81">
                  <c:v>0.89130434782608692</c:v>
                </c:pt>
                <c:pt idx="82">
                  <c:v>0.90217391304347827</c:v>
                </c:pt>
                <c:pt idx="83">
                  <c:v>0.91304347826086951</c:v>
                </c:pt>
                <c:pt idx="84">
                  <c:v>0.92391304347826086</c:v>
                </c:pt>
                <c:pt idx="85">
                  <c:v>0.93478260869565222</c:v>
                </c:pt>
                <c:pt idx="86">
                  <c:v>0.94565217391304346</c:v>
                </c:pt>
                <c:pt idx="87">
                  <c:v>0.95652173913043481</c:v>
                </c:pt>
                <c:pt idx="88">
                  <c:v>0.96739130434782605</c:v>
                </c:pt>
                <c:pt idx="89">
                  <c:v>0.97826086956521741</c:v>
                </c:pt>
                <c:pt idx="90">
                  <c:v>0.98913043478260865</c:v>
                </c:pt>
                <c:pt idx="91">
                  <c:v>1</c:v>
                </c:pt>
              </c:numCache>
            </c:numRef>
          </c:yVal>
          <c:smooth val="0"/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blanks!$Q$2:$Q$111</c:f>
              <c:numCache>
                <c:formatCode>General</c:formatCode>
                <c:ptCount val="110"/>
                <c:pt idx="0">
                  <c:v>-17.309999999999999</c:v>
                </c:pt>
                <c:pt idx="1">
                  <c:v>-18.22</c:v>
                </c:pt>
                <c:pt idx="2">
                  <c:v>-19.41</c:v>
                </c:pt>
                <c:pt idx="3">
                  <c:v>-23.12</c:v>
                </c:pt>
                <c:pt idx="4">
                  <c:v>-23.18</c:v>
                </c:pt>
                <c:pt idx="5">
                  <c:v>-23.61</c:v>
                </c:pt>
                <c:pt idx="6">
                  <c:v>-23.92</c:v>
                </c:pt>
                <c:pt idx="7">
                  <c:v>-24.13</c:v>
                </c:pt>
                <c:pt idx="8">
                  <c:v>-24.69</c:v>
                </c:pt>
                <c:pt idx="9">
                  <c:v>-24.82</c:v>
                </c:pt>
                <c:pt idx="10">
                  <c:v>-25.06</c:v>
                </c:pt>
                <c:pt idx="11">
                  <c:v>-25.09</c:v>
                </c:pt>
                <c:pt idx="12">
                  <c:v>-25.47</c:v>
                </c:pt>
                <c:pt idx="13">
                  <c:v>-26.34</c:v>
                </c:pt>
                <c:pt idx="14">
                  <c:v>-26.68</c:v>
                </c:pt>
                <c:pt idx="15">
                  <c:v>-26.75</c:v>
                </c:pt>
                <c:pt idx="16">
                  <c:v>-26.77</c:v>
                </c:pt>
                <c:pt idx="17">
                  <c:v>-26.81</c:v>
                </c:pt>
                <c:pt idx="18">
                  <c:v>-27.01</c:v>
                </c:pt>
                <c:pt idx="19">
                  <c:v>-27.17</c:v>
                </c:pt>
                <c:pt idx="20">
                  <c:v>-27.2</c:v>
                </c:pt>
                <c:pt idx="21">
                  <c:v>-27.42</c:v>
                </c:pt>
                <c:pt idx="22">
                  <c:v>-27.59</c:v>
                </c:pt>
                <c:pt idx="23">
                  <c:v>-28.03</c:v>
                </c:pt>
                <c:pt idx="24">
                  <c:v>-28.08</c:v>
                </c:pt>
                <c:pt idx="25">
                  <c:v>-28.54</c:v>
                </c:pt>
                <c:pt idx="26">
                  <c:v>-28.75</c:v>
                </c:pt>
                <c:pt idx="27">
                  <c:v>-28.84</c:v>
                </c:pt>
                <c:pt idx="28">
                  <c:v>-28.86</c:v>
                </c:pt>
                <c:pt idx="29">
                  <c:v>-29.01</c:v>
                </c:pt>
                <c:pt idx="30">
                  <c:v>-29.11</c:v>
                </c:pt>
                <c:pt idx="31">
                  <c:v>-29.32</c:v>
                </c:pt>
                <c:pt idx="32">
                  <c:v>-29.48</c:v>
                </c:pt>
                <c:pt idx="33">
                  <c:v>-29.58</c:v>
                </c:pt>
                <c:pt idx="34">
                  <c:v>-29.64</c:v>
                </c:pt>
                <c:pt idx="35">
                  <c:v>-29.68</c:v>
                </c:pt>
                <c:pt idx="36">
                  <c:v>-29.74</c:v>
                </c:pt>
                <c:pt idx="37">
                  <c:v>-29.8</c:v>
                </c:pt>
                <c:pt idx="38">
                  <c:v>-29.87</c:v>
                </c:pt>
                <c:pt idx="39">
                  <c:v>-29.87</c:v>
                </c:pt>
                <c:pt idx="40">
                  <c:v>-29.87</c:v>
                </c:pt>
                <c:pt idx="41">
                  <c:v>-29.87</c:v>
                </c:pt>
                <c:pt idx="42">
                  <c:v>-29.9</c:v>
                </c:pt>
                <c:pt idx="43">
                  <c:v>-29.94</c:v>
                </c:pt>
                <c:pt idx="44">
                  <c:v>-29.98</c:v>
                </c:pt>
                <c:pt idx="45">
                  <c:v>-30.12</c:v>
                </c:pt>
                <c:pt idx="46">
                  <c:v>-30.21</c:v>
                </c:pt>
                <c:pt idx="47">
                  <c:v>-30.39</c:v>
                </c:pt>
                <c:pt idx="48">
                  <c:v>-30.53</c:v>
                </c:pt>
                <c:pt idx="49">
                  <c:v>-30.62</c:v>
                </c:pt>
                <c:pt idx="50">
                  <c:v>-30.64</c:v>
                </c:pt>
                <c:pt idx="51">
                  <c:v>-30.8</c:v>
                </c:pt>
                <c:pt idx="52">
                  <c:v>-30.88</c:v>
                </c:pt>
                <c:pt idx="53">
                  <c:v>-30.94</c:v>
                </c:pt>
                <c:pt idx="54">
                  <c:v>-31.01</c:v>
                </c:pt>
                <c:pt idx="55">
                  <c:v>-31.06</c:v>
                </c:pt>
                <c:pt idx="56">
                  <c:v>-31.35</c:v>
                </c:pt>
                <c:pt idx="57">
                  <c:v>-31.35</c:v>
                </c:pt>
                <c:pt idx="58">
                  <c:v>-31.52</c:v>
                </c:pt>
                <c:pt idx="59">
                  <c:v>-31.52</c:v>
                </c:pt>
                <c:pt idx="60">
                  <c:v>-31.52</c:v>
                </c:pt>
                <c:pt idx="61">
                  <c:v>-31.53</c:v>
                </c:pt>
                <c:pt idx="62">
                  <c:v>-31.57</c:v>
                </c:pt>
                <c:pt idx="63">
                  <c:v>-31.6</c:v>
                </c:pt>
                <c:pt idx="64">
                  <c:v>-31.64</c:v>
                </c:pt>
                <c:pt idx="65">
                  <c:v>-31.71</c:v>
                </c:pt>
                <c:pt idx="66">
                  <c:v>-31.71</c:v>
                </c:pt>
                <c:pt idx="67">
                  <c:v>-31.83</c:v>
                </c:pt>
                <c:pt idx="68">
                  <c:v>-31.85</c:v>
                </c:pt>
                <c:pt idx="69">
                  <c:v>-31.91</c:v>
                </c:pt>
                <c:pt idx="70">
                  <c:v>-32.07</c:v>
                </c:pt>
                <c:pt idx="71">
                  <c:v>-32.119999999999997</c:v>
                </c:pt>
                <c:pt idx="72">
                  <c:v>-32.14</c:v>
                </c:pt>
                <c:pt idx="73">
                  <c:v>-32.17</c:v>
                </c:pt>
                <c:pt idx="74">
                  <c:v>-32.33</c:v>
                </c:pt>
                <c:pt idx="75">
                  <c:v>-32.479999999999997</c:v>
                </c:pt>
                <c:pt idx="76">
                  <c:v>-32.56</c:v>
                </c:pt>
                <c:pt idx="77">
                  <c:v>-32.590000000000003</c:v>
                </c:pt>
                <c:pt idx="78">
                  <c:v>-32.630000000000003</c:v>
                </c:pt>
                <c:pt idx="79">
                  <c:v>-32.76</c:v>
                </c:pt>
                <c:pt idx="80">
                  <c:v>-32.840000000000003</c:v>
                </c:pt>
                <c:pt idx="81">
                  <c:v>-32.840000000000003</c:v>
                </c:pt>
                <c:pt idx="82">
                  <c:v>-32.9</c:v>
                </c:pt>
                <c:pt idx="83">
                  <c:v>-32.979999999999997</c:v>
                </c:pt>
                <c:pt idx="84">
                  <c:v>-33.090000000000003</c:v>
                </c:pt>
                <c:pt idx="85">
                  <c:v>-33.14</c:v>
                </c:pt>
                <c:pt idx="86">
                  <c:v>-33.14</c:v>
                </c:pt>
                <c:pt idx="87">
                  <c:v>-33.26</c:v>
                </c:pt>
                <c:pt idx="88">
                  <c:v>-33.49</c:v>
                </c:pt>
                <c:pt idx="89">
                  <c:v>-33.51</c:v>
                </c:pt>
                <c:pt idx="90">
                  <c:v>-33.53</c:v>
                </c:pt>
                <c:pt idx="91">
                  <c:v>-33.56</c:v>
                </c:pt>
                <c:pt idx="92">
                  <c:v>-33.6</c:v>
                </c:pt>
                <c:pt idx="93">
                  <c:v>-33.700000000000003</c:v>
                </c:pt>
                <c:pt idx="94">
                  <c:v>-33.700000000000003</c:v>
                </c:pt>
                <c:pt idx="95">
                  <c:v>-33.72</c:v>
                </c:pt>
                <c:pt idx="96">
                  <c:v>-33.770000000000003</c:v>
                </c:pt>
                <c:pt idx="97">
                  <c:v>-34</c:v>
                </c:pt>
                <c:pt idx="98">
                  <c:v>-34.090000000000003</c:v>
                </c:pt>
                <c:pt idx="99">
                  <c:v>-34.130000000000003</c:v>
                </c:pt>
                <c:pt idx="100">
                  <c:v>-34.200000000000003</c:v>
                </c:pt>
                <c:pt idx="101">
                  <c:v>-34.21</c:v>
                </c:pt>
                <c:pt idx="102">
                  <c:v>-34.47</c:v>
                </c:pt>
                <c:pt idx="103">
                  <c:v>-34.56</c:v>
                </c:pt>
                <c:pt idx="104">
                  <c:v>-34.6</c:v>
                </c:pt>
                <c:pt idx="105">
                  <c:v>-34.619999999999997</c:v>
                </c:pt>
                <c:pt idx="106">
                  <c:v>-34.840000000000003</c:v>
                </c:pt>
                <c:pt idx="107">
                  <c:v>-35.369999999999997</c:v>
                </c:pt>
                <c:pt idx="108">
                  <c:v>-35.42</c:v>
                </c:pt>
                <c:pt idx="109">
                  <c:v>-35.76</c:v>
                </c:pt>
              </c:numCache>
            </c:numRef>
          </c:xVal>
          <c:yVal>
            <c:numRef>
              <c:f>blanks!$R$2:$R$111</c:f>
              <c:numCache>
                <c:formatCode>General</c:formatCode>
                <c:ptCount val="110"/>
                <c:pt idx="0">
                  <c:v>9.0909090909090905E-3</c:v>
                </c:pt>
                <c:pt idx="1">
                  <c:v>1.8181818181818181E-2</c:v>
                </c:pt>
                <c:pt idx="2">
                  <c:v>2.7272727272727271E-2</c:v>
                </c:pt>
                <c:pt idx="3">
                  <c:v>3.6363636363636362E-2</c:v>
                </c:pt>
                <c:pt idx="4">
                  <c:v>4.5454545454545456E-2</c:v>
                </c:pt>
                <c:pt idx="5">
                  <c:v>5.4545454545454543E-2</c:v>
                </c:pt>
                <c:pt idx="6">
                  <c:v>6.363636363636363E-2</c:v>
                </c:pt>
                <c:pt idx="7">
                  <c:v>7.2727272727272724E-2</c:v>
                </c:pt>
                <c:pt idx="8">
                  <c:v>8.1818181818181818E-2</c:v>
                </c:pt>
                <c:pt idx="9">
                  <c:v>9.0909090909090912E-2</c:v>
                </c:pt>
                <c:pt idx="10">
                  <c:v>0.1</c:v>
                </c:pt>
                <c:pt idx="11">
                  <c:v>0.10909090909090909</c:v>
                </c:pt>
                <c:pt idx="12">
                  <c:v>0.11818181818181818</c:v>
                </c:pt>
                <c:pt idx="13">
                  <c:v>0.12727272727272726</c:v>
                </c:pt>
                <c:pt idx="14">
                  <c:v>0.13636363636363635</c:v>
                </c:pt>
                <c:pt idx="15">
                  <c:v>0.14545454545454545</c:v>
                </c:pt>
                <c:pt idx="16">
                  <c:v>0.15454545454545454</c:v>
                </c:pt>
                <c:pt idx="17">
                  <c:v>0.16363636363636364</c:v>
                </c:pt>
                <c:pt idx="18">
                  <c:v>0.17272727272727273</c:v>
                </c:pt>
                <c:pt idx="19">
                  <c:v>0.18181818181818182</c:v>
                </c:pt>
                <c:pt idx="20">
                  <c:v>0.19090909090909092</c:v>
                </c:pt>
                <c:pt idx="21">
                  <c:v>0.2</c:v>
                </c:pt>
                <c:pt idx="22">
                  <c:v>0.20909090909090908</c:v>
                </c:pt>
                <c:pt idx="23">
                  <c:v>0.21818181818181817</c:v>
                </c:pt>
                <c:pt idx="24">
                  <c:v>0.22727272727272727</c:v>
                </c:pt>
                <c:pt idx="25">
                  <c:v>0.23636363636363636</c:v>
                </c:pt>
                <c:pt idx="26">
                  <c:v>0.24545454545454545</c:v>
                </c:pt>
                <c:pt idx="27">
                  <c:v>0.25454545454545452</c:v>
                </c:pt>
                <c:pt idx="28">
                  <c:v>0.26363636363636361</c:v>
                </c:pt>
                <c:pt idx="29">
                  <c:v>0.27272727272727271</c:v>
                </c:pt>
                <c:pt idx="30">
                  <c:v>0.2818181818181818</c:v>
                </c:pt>
                <c:pt idx="31">
                  <c:v>0.29090909090909089</c:v>
                </c:pt>
                <c:pt idx="32">
                  <c:v>0.3</c:v>
                </c:pt>
                <c:pt idx="33">
                  <c:v>0.30909090909090908</c:v>
                </c:pt>
                <c:pt idx="34">
                  <c:v>0.31818181818181818</c:v>
                </c:pt>
                <c:pt idx="35">
                  <c:v>0.32727272727272727</c:v>
                </c:pt>
                <c:pt idx="36">
                  <c:v>0.33636363636363636</c:v>
                </c:pt>
                <c:pt idx="37">
                  <c:v>0.34545454545454546</c:v>
                </c:pt>
                <c:pt idx="38">
                  <c:v>0.35454545454545455</c:v>
                </c:pt>
                <c:pt idx="39">
                  <c:v>0.36363636363636365</c:v>
                </c:pt>
                <c:pt idx="40">
                  <c:v>0.37272727272727274</c:v>
                </c:pt>
                <c:pt idx="41">
                  <c:v>0.38181818181818183</c:v>
                </c:pt>
                <c:pt idx="42">
                  <c:v>0.39090909090909093</c:v>
                </c:pt>
                <c:pt idx="43">
                  <c:v>0.4</c:v>
                </c:pt>
                <c:pt idx="44">
                  <c:v>0.40909090909090912</c:v>
                </c:pt>
                <c:pt idx="45">
                  <c:v>0.41818181818181815</c:v>
                </c:pt>
                <c:pt idx="46">
                  <c:v>0.42727272727272725</c:v>
                </c:pt>
                <c:pt idx="47">
                  <c:v>0.43636363636363634</c:v>
                </c:pt>
                <c:pt idx="48">
                  <c:v>0.44545454545454544</c:v>
                </c:pt>
                <c:pt idx="49">
                  <c:v>0.45454545454545453</c:v>
                </c:pt>
                <c:pt idx="50">
                  <c:v>0.46363636363636362</c:v>
                </c:pt>
                <c:pt idx="51">
                  <c:v>0.47272727272727272</c:v>
                </c:pt>
                <c:pt idx="52">
                  <c:v>0.48181818181818181</c:v>
                </c:pt>
                <c:pt idx="53">
                  <c:v>0.49090909090909091</c:v>
                </c:pt>
                <c:pt idx="54">
                  <c:v>0.5</c:v>
                </c:pt>
                <c:pt idx="55">
                  <c:v>0.50909090909090904</c:v>
                </c:pt>
                <c:pt idx="56">
                  <c:v>0.51818181818181819</c:v>
                </c:pt>
                <c:pt idx="57">
                  <c:v>0.52727272727272723</c:v>
                </c:pt>
                <c:pt idx="58">
                  <c:v>0.53636363636363638</c:v>
                </c:pt>
                <c:pt idx="59">
                  <c:v>0.54545454545454541</c:v>
                </c:pt>
                <c:pt idx="60">
                  <c:v>0.55454545454545456</c:v>
                </c:pt>
                <c:pt idx="61">
                  <c:v>0.5636363636363636</c:v>
                </c:pt>
                <c:pt idx="62">
                  <c:v>0.57272727272727275</c:v>
                </c:pt>
                <c:pt idx="63">
                  <c:v>0.58181818181818179</c:v>
                </c:pt>
                <c:pt idx="64">
                  <c:v>0.59090909090909094</c:v>
                </c:pt>
                <c:pt idx="65">
                  <c:v>0.6</c:v>
                </c:pt>
                <c:pt idx="66">
                  <c:v>0.60909090909090913</c:v>
                </c:pt>
                <c:pt idx="67">
                  <c:v>0.61818181818181817</c:v>
                </c:pt>
                <c:pt idx="68">
                  <c:v>0.62727272727272732</c:v>
                </c:pt>
                <c:pt idx="69">
                  <c:v>0.63636363636363635</c:v>
                </c:pt>
                <c:pt idx="70">
                  <c:v>0.6454545454545455</c:v>
                </c:pt>
                <c:pt idx="71">
                  <c:v>0.65454545454545454</c:v>
                </c:pt>
                <c:pt idx="72">
                  <c:v>0.66363636363636369</c:v>
                </c:pt>
                <c:pt idx="73">
                  <c:v>0.67272727272727273</c:v>
                </c:pt>
                <c:pt idx="74">
                  <c:v>0.68181818181818177</c:v>
                </c:pt>
                <c:pt idx="75">
                  <c:v>0.69090909090909092</c:v>
                </c:pt>
                <c:pt idx="76">
                  <c:v>0.7</c:v>
                </c:pt>
                <c:pt idx="77">
                  <c:v>0.70909090909090911</c:v>
                </c:pt>
                <c:pt idx="78">
                  <c:v>0.71818181818181814</c:v>
                </c:pt>
                <c:pt idx="79">
                  <c:v>0.72727272727272729</c:v>
                </c:pt>
                <c:pt idx="80">
                  <c:v>0.73636363636363633</c:v>
                </c:pt>
                <c:pt idx="81">
                  <c:v>0.74545454545454548</c:v>
                </c:pt>
                <c:pt idx="82">
                  <c:v>0.75454545454545452</c:v>
                </c:pt>
                <c:pt idx="83">
                  <c:v>0.76363636363636367</c:v>
                </c:pt>
                <c:pt idx="84">
                  <c:v>0.77272727272727271</c:v>
                </c:pt>
                <c:pt idx="85">
                  <c:v>0.78181818181818186</c:v>
                </c:pt>
                <c:pt idx="86">
                  <c:v>0.79090909090909089</c:v>
                </c:pt>
                <c:pt idx="87">
                  <c:v>0.8</c:v>
                </c:pt>
                <c:pt idx="88">
                  <c:v>0.80909090909090908</c:v>
                </c:pt>
                <c:pt idx="89">
                  <c:v>0.81818181818181823</c:v>
                </c:pt>
                <c:pt idx="90">
                  <c:v>0.82727272727272727</c:v>
                </c:pt>
                <c:pt idx="91">
                  <c:v>0.83636363636363631</c:v>
                </c:pt>
                <c:pt idx="92">
                  <c:v>0.84545454545454546</c:v>
                </c:pt>
                <c:pt idx="93">
                  <c:v>0.8545454545454545</c:v>
                </c:pt>
                <c:pt idx="94">
                  <c:v>0.86363636363636365</c:v>
                </c:pt>
                <c:pt idx="95">
                  <c:v>0.87272727272727268</c:v>
                </c:pt>
                <c:pt idx="96">
                  <c:v>0.88181818181818183</c:v>
                </c:pt>
                <c:pt idx="97">
                  <c:v>0.89090909090909087</c:v>
                </c:pt>
                <c:pt idx="98">
                  <c:v>0.9</c:v>
                </c:pt>
                <c:pt idx="99">
                  <c:v>0.90909090909090906</c:v>
                </c:pt>
                <c:pt idx="100">
                  <c:v>0.91818181818181821</c:v>
                </c:pt>
                <c:pt idx="101">
                  <c:v>0.92727272727272725</c:v>
                </c:pt>
                <c:pt idx="102">
                  <c:v>0.9363636363636364</c:v>
                </c:pt>
                <c:pt idx="103">
                  <c:v>0.94545454545454544</c:v>
                </c:pt>
                <c:pt idx="104">
                  <c:v>0.95454545454545459</c:v>
                </c:pt>
                <c:pt idx="105">
                  <c:v>0.96363636363636362</c:v>
                </c:pt>
                <c:pt idx="106">
                  <c:v>0.97272727272727277</c:v>
                </c:pt>
                <c:pt idx="107">
                  <c:v>0.98181818181818181</c:v>
                </c:pt>
                <c:pt idx="108">
                  <c:v>0.99090909090909096</c:v>
                </c:pt>
                <c:pt idx="109">
                  <c:v>1</c:v>
                </c:pt>
              </c:numCache>
            </c:numRef>
          </c:yVal>
          <c:smooth val="0"/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blanks!$AC$2:$AC$93</c:f>
              <c:numCache>
                <c:formatCode>General</c:formatCode>
                <c:ptCount val="92"/>
                <c:pt idx="0">
                  <c:v>-14.35</c:v>
                </c:pt>
                <c:pt idx="1">
                  <c:v>-18.93</c:v>
                </c:pt>
                <c:pt idx="2">
                  <c:v>-20.12</c:v>
                </c:pt>
                <c:pt idx="3">
                  <c:v>-21.93</c:v>
                </c:pt>
                <c:pt idx="4">
                  <c:v>-22.58</c:v>
                </c:pt>
                <c:pt idx="5">
                  <c:v>-22.86</c:v>
                </c:pt>
                <c:pt idx="6">
                  <c:v>-22.91</c:v>
                </c:pt>
                <c:pt idx="7">
                  <c:v>-24.07</c:v>
                </c:pt>
                <c:pt idx="8">
                  <c:v>-24.35</c:v>
                </c:pt>
                <c:pt idx="9">
                  <c:v>-24.58</c:v>
                </c:pt>
                <c:pt idx="10">
                  <c:v>-24.67</c:v>
                </c:pt>
                <c:pt idx="11">
                  <c:v>-24.71</c:v>
                </c:pt>
                <c:pt idx="12">
                  <c:v>-24.88</c:v>
                </c:pt>
                <c:pt idx="13">
                  <c:v>-24.88</c:v>
                </c:pt>
                <c:pt idx="14">
                  <c:v>-25.59</c:v>
                </c:pt>
                <c:pt idx="15">
                  <c:v>-25.68</c:v>
                </c:pt>
                <c:pt idx="16">
                  <c:v>-25.87</c:v>
                </c:pt>
                <c:pt idx="17">
                  <c:v>-26.06</c:v>
                </c:pt>
                <c:pt idx="18">
                  <c:v>-26.1</c:v>
                </c:pt>
                <c:pt idx="19">
                  <c:v>-26.21</c:v>
                </c:pt>
                <c:pt idx="20">
                  <c:v>-26.27</c:v>
                </c:pt>
                <c:pt idx="21">
                  <c:v>-26.58</c:v>
                </c:pt>
                <c:pt idx="22">
                  <c:v>-26.58</c:v>
                </c:pt>
                <c:pt idx="23">
                  <c:v>-26.65</c:v>
                </c:pt>
                <c:pt idx="24">
                  <c:v>-26.73</c:v>
                </c:pt>
                <c:pt idx="25">
                  <c:v>-26.99</c:v>
                </c:pt>
                <c:pt idx="26">
                  <c:v>-27.04</c:v>
                </c:pt>
                <c:pt idx="27">
                  <c:v>-27.04</c:v>
                </c:pt>
                <c:pt idx="28">
                  <c:v>-27.63</c:v>
                </c:pt>
                <c:pt idx="29">
                  <c:v>-27.76</c:v>
                </c:pt>
                <c:pt idx="30">
                  <c:v>-27.82</c:v>
                </c:pt>
                <c:pt idx="31">
                  <c:v>-27.84</c:v>
                </c:pt>
                <c:pt idx="32">
                  <c:v>-28.01</c:v>
                </c:pt>
                <c:pt idx="33">
                  <c:v>-28.01</c:v>
                </c:pt>
                <c:pt idx="34">
                  <c:v>-28.18</c:v>
                </c:pt>
                <c:pt idx="35">
                  <c:v>-28.49</c:v>
                </c:pt>
                <c:pt idx="36">
                  <c:v>-28.53</c:v>
                </c:pt>
                <c:pt idx="37">
                  <c:v>-28.53</c:v>
                </c:pt>
                <c:pt idx="38">
                  <c:v>-28.64</c:v>
                </c:pt>
                <c:pt idx="39">
                  <c:v>-28.69</c:v>
                </c:pt>
                <c:pt idx="40">
                  <c:v>-28.85</c:v>
                </c:pt>
                <c:pt idx="41">
                  <c:v>-28.85</c:v>
                </c:pt>
                <c:pt idx="42">
                  <c:v>-28.87</c:v>
                </c:pt>
                <c:pt idx="43">
                  <c:v>-28.92</c:v>
                </c:pt>
                <c:pt idx="44">
                  <c:v>-28.96</c:v>
                </c:pt>
                <c:pt idx="45">
                  <c:v>-29.03</c:v>
                </c:pt>
                <c:pt idx="46">
                  <c:v>-29.39</c:v>
                </c:pt>
                <c:pt idx="47">
                  <c:v>-29.47</c:v>
                </c:pt>
                <c:pt idx="48">
                  <c:v>-29.7</c:v>
                </c:pt>
                <c:pt idx="49">
                  <c:v>-29.74</c:v>
                </c:pt>
                <c:pt idx="50">
                  <c:v>-29.86</c:v>
                </c:pt>
                <c:pt idx="51">
                  <c:v>-29.86</c:v>
                </c:pt>
                <c:pt idx="52">
                  <c:v>-30.1</c:v>
                </c:pt>
                <c:pt idx="53">
                  <c:v>-30.1</c:v>
                </c:pt>
                <c:pt idx="54">
                  <c:v>-30.11</c:v>
                </c:pt>
                <c:pt idx="55">
                  <c:v>-30.26</c:v>
                </c:pt>
                <c:pt idx="56">
                  <c:v>-30.27</c:v>
                </c:pt>
                <c:pt idx="57">
                  <c:v>-30.4</c:v>
                </c:pt>
                <c:pt idx="58">
                  <c:v>-30.43</c:v>
                </c:pt>
                <c:pt idx="59">
                  <c:v>-30.46</c:v>
                </c:pt>
                <c:pt idx="60">
                  <c:v>-30.5</c:v>
                </c:pt>
                <c:pt idx="61">
                  <c:v>-30.65</c:v>
                </c:pt>
                <c:pt idx="62">
                  <c:v>-30.68</c:v>
                </c:pt>
                <c:pt idx="63">
                  <c:v>-30.71</c:v>
                </c:pt>
                <c:pt idx="64">
                  <c:v>-30.83</c:v>
                </c:pt>
                <c:pt idx="65">
                  <c:v>-30.84</c:v>
                </c:pt>
                <c:pt idx="66">
                  <c:v>-30.89</c:v>
                </c:pt>
                <c:pt idx="67">
                  <c:v>-30.95</c:v>
                </c:pt>
                <c:pt idx="68">
                  <c:v>-30.97</c:v>
                </c:pt>
                <c:pt idx="69">
                  <c:v>-30.99</c:v>
                </c:pt>
                <c:pt idx="70">
                  <c:v>-31.12</c:v>
                </c:pt>
                <c:pt idx="71">
                  <c:v>-31.29</c:v>
                </c:pt>
                <c:pt idx="72">
                  <c:v>-31.34</c:v>
                </c:pt>
                <c:pt idx="73">
                  <c:v>-31.42</c:v>
                </c:pt>
                <c:pt idx="74">
                  <c:v>-31.49</c:v>
                </c:pt>
                <c:pt idx="75">
                  <c:v>-31.61</c:v>
                </c:pt>
                <c:pt idx="76">
                  <c:v>-31.66</c:v>
                </c:pt>
                <c:pt idx="77">
                  <c:v>-31.76</c:v>
                </c:pt>
                <c:pt idx="78">
                  <c:v>-31.76</c:v>
                </c:pt>
                <c:pt idx="79">
                  <c:v>-31.86</c:v>
                </c:pt>
                <c:pt idx="80">
                  <c:v>-31.89</c:v>
                </c:pt>
                <c:pt idx="81">
                  <c:v>-32.01</c:v>
                </c:pt>
                <c:pt idx="82">
                  <c:v>-32.08</c:v>
                </c:pt>
                <c:pt idx="83">
                  <c:v>-32.25</c:v>
                </c:pt>
                <c:pt idx="84">
                  <c:v>-32.25</c:v>
                </c:pt>
                <c:pt idx="85">
                  <c:v>-32.42</c:v>
                </c:pt>
                <c:pt idx="86">
                  <c:v>-32.78</c:v>
                </c:pt>
                <c:pt idx="87">
                  <c:v>-33.18</c:v>
                </c:pt>
                <c:pt idx="88">
                  <c:v>-33.69</c:v>
                </c:pt>
                <c:pt idx="89">
                  <c:v>-33.78</c:v>
                </c:pt>
                <c:pt idx="90">
                  <c:v>-33.99</c:v>
                </c:pt>
                <c:pt idx="91">
                  <c:v>-34.56</c:v>
                </c:pt>
              </c:numCache>
            </c:numRef>
          </c:xVal>
          <c:yVal>
            <c:numRef>
              <c:f>blanks!$AD$2:$AD$93</c:f>
              <c:numCache>
                <c:formatCode>General</c:formatCode>
                <c:ptCount val="92"/>
                <c:pt idx="0">
                  <c:v>1.0869565217391304E-2</c:v>
                </c:pt>
                <c:pt idx="1">
                  <c:v>2.1739130434782608E-2</c:v>
                </c:pt>
                <c:pt idx="2">
                  <c:v>3.2608695652173912E-2</c:v>
                </c:pt>
                <c:pt idx="3">
                  <c:v>4.3478260869565216E-2</c:v>
                </c:pt>
                <c:pt idx="4">
                  <c:v>5.434782608695652E-2</c:v>
                </c:pt>
                <c:pt idx="5">
                  <c:v>6.5217391304347824E-2</c:v>
                </c:pt>
                <c:pt idx="6">
                  <c:v>7.6086956521739135E-2</c:v>
                </c:pt>
                <c:pt idx="7">
                  <c:v>8.6956521739130432E-2</c:v>
                </c:pt>
                <c:pt idx="8">
                  <c:v>9.7826086956521743E-2</c:v>
                </c:pt>
                <c:pt idx="9">
                  <c:v>0.10869565217391304</c:v>
                </c:pt>
                <c:pt idx="10">
                  <c:v>0.11956521739130435</c:v>
                </c:pt>
                <c:pt idx="11">
                  <c:v>0.13043478260869565</c:v>
                </c:pt>
                <c:pt idx="12">
                  <c:v>0.14130434782608695</c:v>
                </c:pt>
                <c:pt idx="13">
                  <c:v>0.15217391304347827</c:v>
                </c:pt>
                <c:pt idx="14">
                  <c:v>0.16304347826086957</c:v>
                </c:pt>
                <c:pt idx="15">
                  <c:v>0.17391304347826086</c:v>
                </c:pt>
                <c:pt idx="16">
                  <c:v>0.18478260869565216</c:v>
                </c:pt>
                <c:pt idx="17">
                  <c:v>0.19565217391304349</c:v>
                </c:pt>
                <c:pt idx="18">
                  <c:v>0.20652173913043478</c:v>
                </c:pt>
                <c:pt idx="19">
                  <c:v>0.21739130434782608</c:v>
                </c:pt>
                <c:pt idx="20">
                  <c:v>0.22826086956521738</c:v>
                </c:pt>
                <c:pt idx="21">
                  <c:v>0.2391304347826087</c:v>
                </c:pt>
                <c:pt idx="22">
                  <c:v>0.25</c:v>
                </c:pt>
                <c:pt idx="23">
                  <c:v>0.2608695652173913</c:v>
                </c:pt>
                <c:pt idx="24">
                  <c:v>0.27173913043478259</c:v>
                </c:pt>
                <c:pt idx="25">
                  <c:v>0.28260869565217389</c:v>
                </c:pt>
                <c:pt idx="26">
                  <c:v>0.29347826086956524</c:v>
                </c:pt>
                <c:pt idx="27">
                  <c:v>0.30434782608695654</c:v>
                </c:pt>
                <c:pt idx="28">
                  <c:v>0.31521739130434784</c:v>
                </c:pt>
                <c:pt idx="29">
                  <c:v>0.32608695652173914</c:v>
                </c:pt>
                <c:pt idx="30">
                  <c:v>0.33695652173913043</c:v>
                </c:pt>
                <c:pt idx="31">
                  <c:v>0.34782608695652173</c:v>
                </c:pt>
                <c:pt idx="32">
                  <c:v>0.35869565217391303</c:v>
                </c:pt>
                <c:pt idx="33">
                  <c:v>0.36956521739130432</c:v>
                </c:pt>
                <c:pt idx="34">
                  <c:v>0.38043478260869568</c:v>
                </c:pt>
                <c:pt idx="35">
                  <c:v>0.39130434782608697</c:v>
                </c:pt>
                <c:pt idx="36">
                  <c:v>0.40217391304347827</c:v>
                </c:pt>
                <c:pt idx="37">
                  <c:v>0.41304347826086957</c:v>
                </c:pt>
                <c:pt idx="38">
                  <c:v>0.42391304347826086</c:v>
                </c:pt>
                <c:pt idx="39">
                  <c:v>0.43478260869565216</c:v>
                </c:pt>
                <c:pt idx="40">
                  <c:v>0.44565217391304346</c:v>
                </c:pt>
                <c:pt idx="41">
                  <c:v>0.45652173913043476</c:v>
                </c:pt>
                <c:pt idx="42">
                  <c:v>0.46739130434782611</c:v>
                </c:pt>
                <c:pt idx="43">
                  <c:v>0.47826086956521741</c:v>
                </c:pt>
                <c:pt idx="44">
                  <c:v>0.4891304347826087</c:v>
                </c:pt>
                <c:pt idx="45">
                  <c:v>0.5</c:v>
                </c:pt>
                <c:pt idx="46">
                  <c:v>0.51086956521739135</c:v>
                </c:pt>
                <c:pt idx="47">
                  <c:v>0.52173913043478259</c:v>
                </c:pt>
                <c:pt idx="48">
                  <c:v>0.53260869565217395</c:v>
                </c:pt>
                <c:pt idx="49">
                  <c:v>0.54347826086956519</c:v>
                </c:pt>
                <c:pt idx="50">
                  <c:v>0.55434782608695654</c:v>
                </c:pt>
                <c:pt idx="51">
                  <c:v>0.56521739130434778</c:v>
                </c:pt>
                <c:pt idx="52">
                  <c:v>0.57608695652173914</c:v>
                </c:pt>
                <c:pt idx="53">
                  <c:v>0.58695652173913049</c:v>
                </c:pt>
                <c:pt idx="54">
                  <c:v>0.59782608695652173</c:v>
                </c:pt>
                <c:pt idx="55">
                  <c:v>0.60869565217391308</c:v>
                </c:pt>
                <c:pt idx="56">
                  <c:v>0.61956521739130432</c:v>
                </c:pt>
                <c:pt idx="57">
                  <c:v>0.63043478260869568</c:v>
                </c:pt>
                <c:pt idx="58">
                  <c:v>0.64130434782608692</c:v>
                </c:pt>
                <c:pt idx="59">
                  <c:v>0.65217391304347827</c:v>
                </c:pt>
                <c:pt idx="60">
                  <c:v>0.66304347826086951</c:v>
                </c:pt>
                <c:pt idx="61">
                  <c:v>0.67391304347826086</c:v>
                </c:pt>
                <c:pt idx="62">
                  <c:v>0.68478260869565222</c:v>
                </c:pt>
                <c:pt idx="63">
                  <c:v>0.69565217391304346</c:v>
                </c:pt>
                <c:pt idx="64">
                  <c:v>0.70652173913043481</c:v>
                </c:pt>
                <c:pt idx="65">
                  <c:v>0.71739130434782605</c:v>
                </c:pt>
                <c:pt idx="66">
                  <c:v>0.72826086956521741</c:v>
                </c:pt>
                <c:pt idx="67">
                  <c:v>0.73913043478260865</c:v>
                </c:pt>
                <c:pt idx="68">
                  <c:v>0.75</c:v>
                </c:pt>
                <c:pt idx="69">
                  <c:v>0.76086956521739135</c:v>
                </c:pt>
                <c:pt idx="70">
                  <c:v>0.77173913043478259</c:v>
                </c:pt>
                <c:pt idx="71">
                  <c:v>0.78260869565217395</c:v>
                </c:pt>
                <c:pt idx="72">
                  <c:v>0.79347826086956519</c:v>
                </c:pt>
                <c:pt idx="73">
                  <c:v>0.80434782608695654</c:v>
                </c:pt>
                <c:pt idx="74">
                  <c:v>0.81521739130434778</c:v>
                </c:pt>
                <c:pt idx="75">
                  <c:v>0.82608695652173914</c:v>
                </c:pt>
                <c:pt idx="76">
                  <c:v>0.83695652173913049</c:v>
                </c:pt>
                <c:pt idx="77">
                  <c:v>0.84782608695652173</c:v>
                </c:pt>
                <c:pt idx="78">
                  <c:v>0.85869565217391308</c:v>
                </c:pt>
                <c:pt idx="79">
                  <c:v>0.86956521739130432</c:v>
                </c:pt>
                <c:pt idx="80">
                  <c:v>0.88043478260869568</c:v>
                </c:pt>
                <c:pt idx="81">
                  <c:v>0.89130434782608692</c:v>
                </c:pt>
                <c:pt idx="82">
                  <c:v>0.90217391304347827</c:v>
                </c:pt>
                <c:pt idx="83">
                  <c:v>0.91304347826086951</c:v>
                </c:pt>
                <c:pt idx="84">
                  <c:v>0.92391304347826086</c:v>
                </c:pt>
                <c:pt idx="85">
                  <c:v>0.93478260869565222</c:v>
                </c:pt>
                <c:pt idx="86">
                  <c:v>0.94565217391304346</c:v>
                </c:pt>
                <c:pt idx="87">
                  <c:v>0.95652173913043481</c:v>
                </c:pt>
                <c:pt idx="88">
                  <c:v>0.96739130434782605</c:v>
                </c:pt>
                <c:pt idx="89">
                  <c:v>0.97826086956521741</c:v>
                </c:pt>
                <c:pt idx="90">
                  <c:v>0.98913043478260865</c:v>
                </c:pt>
                <c:pt idx="91">
                  <c:v>1</c:v>
                </c:pt>
              </c:numCache>
            </c:numRef>
          </c:yVal>
          <c:smooth val="0"/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blanks!$AR$2:$AR$104</c:f>
              <c:numCache>
                <c:formatCode>General</c:formatCode>
                <c:ptCount val="103"/>
                <c:pt idx="0">
                  <c:v>-20.13</c:v>
                </c:pt>
                <c:pt idx="1">
                  <c:v>-21.47</c:v>
                </c:pt>
                <c:pt idx="2">
                  <c:v>-22.49</c:v>
                </c:pt>
                <c:pt idx="3">
                  <c:v>-23.44</c:v>
                </c:pt>
                <c:pt idx="4">
                  <c:v>-23.59</c:v>
                </c:pt>
                <c:pt idx="5">
                  <c:v>-23.65</c:v>
                </c:pt>
                <c:pt idx="6">
                  <c:v>-24.05</c:v>
                </c:pt>
                <c:pt idx="7">
                  <c:v>-24.67</c:v>
                </c:pt>
                <c:pt idx="8">
                  <c:v>-24.82</c:v>
                </c:pt>
                <c:pt idx="9">
                  <c:v>-24.89</c:v>
                </c:pt>
                <c:pt idx="10">
                  <c:v>-25.41</c:v>
                </c:pt>
                <c:pt idx="11">
                  <c:v>-26</c:v>
                </c:pt>
                <c:pt idx="12">
                  <c:v>-26.09</c:v>
                </c:pt>
                <c:pt idx="13">
                  <c:v>-26.2</c:v>
                </c:pt>
                <c:pt idx="14">
                  <c:v>-26.53</c:v>
                </c:pt>
                <c:pt idx="15">
                  <c:v>-26.53</c:v>
                </c:pt>
                <c:pt idx="16">
                  <c:v>-26.59</c:v>
                </c:pt>
                <c:pt idx="17">
                  <c:v>-26.92</c:v>
                </c:pt>
                <c:pt idx="18">
                  <c:v>-27.14</c:v>
                </c:pt>
                <c:pt idx="19">
                  <c:v>-27.36</c:v>
                </c:pt>
                <c:pt idx="20">
                  <c:v>-27.44</c:v>
                </c:pt>
                <c:pt idx="21">
                  <c:v>-27.48</c:v>
                </c:pt>
                <c:pt idx="22">
                  <c:v>-27.57</c:v>
                </c:pt>
                <c:pt idx="23">
                  <c:v>-27.65</c:v>
                </c:pt>
                <c:pt idx="24">
                  <c:v>-27.78</c:v>
                </c:pt>
                <c:pt idx="25">
                  <c:v>-27.91</c:v>
                </c:pt>
                <c:pt idx="26">
                  <c:v>-27.98</c:v>
                </c:pt>
                <c:pt idx="27">
                  <c:v>-28.07</c:v>
                </c:pt>
                <c:pt idx="28">
                  <c:v>-28.07</c:v>
                </c:pt>
                <c:pt idx="29">
                  <c:v>-28.09</c:v>
                </c:pt>
                <c:pt idx="30">
                  <c:v>-28.25</c:v>
                </c:pt>
                <c:pt idx="31">
                  <c:v>-28.51</c:v>
                </c:pt>
                <c:pt idx="32">
                  <c:v>-28.55</c:v>
                </c:pt>
                <c:pt idx="33">
                  <c:v>-28.64</c:v>
                </c:pt>
                <c:pt idx="34">
                  <c:v>-28.71</c:v>
                </c:pt>
                <c:pt idx="35">
                  <c:v>-28.77</c:v>
                </c:pt>
                <c:pt idx="36">
                  <c:v>-28.77</c:v>
                </c:pt>
                <c:pt idx="37">
                  <c:v>-28.85</c:v>
                </c:pt>
                <c:pt idx="38">
                  <c:v>-28.86</c:v>
                </c:pt>
                <c:pt idx="39">
                  <c:v>-28.89</c:v>
                </c:pt>
                <c:pt idx="40">
                  <c:v>-28.89</c:v>
                </c:pt>
                <c:pt idx="41">
                  <c:v>-28.93</c:v>
                </c:pt>
                <c:pt idx="42">
                  <c:v>-29.01</c:v>
                </c:pt>
                <c:pt idx="43">
                  <c:v>-29.16</c:v>
                </c:pt>
                <c:pt idx="44">
                  <c:v>-29.16</c:v>
                </c:pt>
                <c:pt idx="45">
                  <c:v>-29.19</c:v>
                </c:pt>
                <c:pt idx="46">
                  <c:v>-29.34</c:v>
                </c:pt>
                <c:pt idx="47">
                  <c:v>-29.37</c:v>
                </c:pt>
                <c:pt idx="48">
                  <c:v>-29.42</c:v>
                </c:pt>
                <c:pt idx="49">
                  <c:v>-29.49</c:v>
                </c:pt>
                <c:pt idx="50">
                  <c:v>-29.49</c:v>
                </c:pt>
                <c:pt idx="51">
                  <c:v>-29.51</c:v>
                </c:pt>
                <c:pt idx="52">
                  <c:v>-29.51</c:v>
                </c:pt>
                <c:pt idx="53">
                  <c:v>-29.57</c:v>
                </c:pt>
                <c:pt idx="54">
                  <c:v>-29.58</c:v>
                </c:pt>
                <c:pt idx="55">
                  <c:v>-29.58</c:v>
                </c:pt>
                <c:pt idx="56">
                  <c:v>-29.62</c:v>
                </c:pt>
                <c:pt idx="57">
                  <c:v>-29.74</c:v>
                </c:pt>
                <c:pt idx="58">
                  <c:v>-29.76</c:v>
                </c:pt>
                <c:pt idx="59">
                  <c:v>-29.86</c:v>
                </c:pt>
                <c:pt idx="60">
                  <c:v>-29.88</c:v>
                </c:pt>
                <c:pt idx="61">
                  <c:v>-29.91</c:v>
                </c:pt>
                <c:pt idx="62">
                  <c:v>-29.94</c:v>
                </c:pt>
                <c:pt idx="63">
                  <c:v>-29.97</c:v>
                </c:pt>
                <c:pt idx="64">
                  <c:v>-30.21</c:v>
                </c:pt>
                <c:pt idx="65">
                  <c:v>-30.23</c:v>
                </c:pt>
                <c:pt idx="66">
                  <c:v>-30.28</c:v>
                </c:pt>
                <c:pt idx="67">
                  <c:v>-30.38</c:v>
                </c:pt>
                <c:pt idx="68">
                  <c:v>-30.43</c:v>
                </c:pt>
                <c:pt idx="69">
                  <c:v>-30.43</c:v>
                </c:pt>
                <c:pt idx="70">
                  <c:v>-30.69</c:v>
                </c:pt>
                <c:pt idx="71">
                  <c:v>-30.69</c:v>
                </c:pt>
                <c:pt idx="72">
                  <c:v>-30.79</c:v>
                </c:pt>
                <c:pt idx="73">
                  <c:v>-30.81</c:v>
                </c:pt>
                <c:pt idx="74">
                  <c:v>-30.96</c:v>
                </c:pt>
                <c:pt idx="75">
                  <c:v>-31.06</c:v>
                </c:pt>
                <c:pt idx="76">
                  <c:v>-31.09</c:v>
                </c:pt>
                <c:pt idx="77">
                  <c:v>-31.12</c:v>
                </c:pt>
                <c:pt idx="78">
                  <c:v>-31.13</c:v>
                </c:pt>
                <c:pt idx="79">
                  <c:v>-31.28</c:v>
                </c:pt>
                <c:pt idx="80">
                  <c:v>-31.31</c:v>
                </c:pt>
                <c:pt idx="81">
                  <c:v>-31.38</c:v>
                </c:pt>
                <c:pt idx="82">
                  <c:v>-31.4</c:v>
                </c:pt>
                <c:pt idx="83">
                  <c:v>-31.43</c:v>
                </c:pt>
                <c:pt idx="84">
                  <c:v>-31.43</c:v>
                </c:pt>
                <c:pt idx="85">
                  <c:v>-31.47</c:v>
                </c:pt>
                <c:pt idx="86">
                  <c:v>-31.47</c:v>
                </c:pt>
                <c:pt idx="87">
                  <c:v>-31.47</c:v>
                </c:pt>
                <c:pt idx="88">
                  <c:v>-31.5</c:v>
                </c:pt>
                <c:pt idx="89">
                  <c:v>-31.62</c:v>
                </c:pt>
                <c:pt idx="90">
                  <c:v>-31.65</c:v>
                </c:pt>
                <c:pt idx="91">
                  <c:v>-31.69</c:v>
                </c:pt>
                <c:pt idx="92">
                  <c:v>-31.81</c:v>
                </c:pt>
                <c:pt idx="93">
                  <c:v>-32.090000000000003</c:v>
                </c:pt>
                <c:pt idx="94">
                  <c:v>-32.15</c:v>
                </c:pt>
                <c:pt idx="95">
                  <c:v>-32.29</c:v>
                </c:pt>
                <c:pt idx="96">
                  <c:v>-32.53</c:v>
                </c:pt>
                <c:pt idx="97">
                  <c:v>-32.53</c:v>
                </c:pt>
                <c:pt idx="98">
                  <c:v>-32.619999999999997</c:v>
                </c:pt>
                <c:pt idx="99">
                  <c:v>-33.29</c:v>
                </c:pt>
                <c:pt idx="100">
                  <c:v>-33.35</c:v>
                </c:pt>
                <c:pt idx="101">
                  <c:v>-33.43</c:v>
                </c:pt>
                <c:pt idx="102">
                  <c:v>-33.909999999999997</c:v>
                </c:pt>
              </c:numCache>
            </c:numRef>
          </c:xVal>
          <c:yVal>
            <c:numRef>
              <c:f>blanks!$AS$2:$AS$104</c:f>
              <c:numCache>
                <c:formatCode>General</c:formatCode>
                <c:ptCount val="103"/>
                <c:pt idx="0">
                  <c:v>9.7087378640776691E-3</c:v>
                </c:pt>
                <c:pt idx="1">
                  <c:v>1.9417475728155338E-2</c:v>
                </c:pt>
                <c:pt idx="2">
                  <c:v>2.9126213592233011E-2</c:v>
                </c:pt>
                <c:pt idx="3">
                  <c:v>3.8834951456310676E-2</c:v>
                </c:pt>
                <c:pt idx="4">
                  <c:v>4.8543689320388349E-2</c:v>
                </c:pt>
                <c:pt idx="5">
                  <c:v>5.8252427184466021E-2</c:v>
                </c:pt>
                <c:pt idx="6">
                  <c:v>6.7961165048543687E-2</c:v>
                </c:pt>
                <c:pt idx="7">
                  <c:v>7.7669902912621352E-2</c:v>
                </c:pt>
                <c:pt idx="8">
                  <c:v>8.7378640776699032E-2</c:v>
                </c:pt>
                <c:pt idx="9">
                  <c:v>9.7087378640776698E-2</c:v>
                </c:pt>
                <c:pt idx="10">
                  <c:v>0.10679611650485436</c:v>
                </c:pt>
                <c:pt idx="11">
                  <c:v>0.11650485436893204</c:v>
                </c:pt>
                <c:pt idx="12">
                  <c:v>0.12621359223300971</c:v>
                </c:pt>
                <c:pt idx="13">
                  <c:v>0.13592233009708737</c:v>
                </c:pt>
                <c:pt idx="14">
                  <c:v>0.14563106796116504</c:v>
                </c:pt>
                <c:pt idx="15">
                  <c:v>0.1553398058252427</c:v>
                </c:pt>
                <c:pt idx="16">
                  <c:v>0.1650485436893204</c:v>
                </c:pt>
                <c:pt idx="17">
                  <c:v>0.17475728155339806</c:v>
                </c:pt>
                <c:pt idx="18">
                  <c:v>0.18446601941747573</c:v>
                </c:pt>
                <c:pt idx="19">
                  <c:v>0.1941747572815534</c:v>
                </c:pt>
                <c:pt idx="20">
                  <c:v>0.20388349514563106</c:v>
                </c:pt>
                <c:pt idx="21">
                  <c:v>0.21359223300970873</c:v>
                </c:pt>
                <c:pt idx="22">
                  <c:v>0.22330097087378642</c:v>
                </c:pt>
                <c:pt idx="23">
                  <c:v>0.23300970873786409</c:v>
                </c:pt>
                <c:pt idx="24">
                  <c:v>0.24271844660194175</c:v>
                </c:pt>
                <c:pt idx="25">
                  <c:v>0.25242718446601942</c:v>
                </c:pt>
                <c:pt idx="26">
                  <c:v>0.26213592233009708</c:v>
                </c:pt>
                <c:pt idx="27">
                  <c:v>0.27184466019417475</c:v>
                </c:pt>
                <c:pt idx="28">
                  <c:v>0.28155339805825241</c:v>
                </c:pt>
                <c:pt idx="29">
                  <c:v>0.29126213592233008</c:v>
                </c:pt>
                <c:pt idx="30">
                  <c:v>0.30097087378640774</c:v>
                </c:pt>
                <c:pt idx="31">
                  <c:v>0.31067961165048541</c:v>
                </c:pt>
                <c:pt idx="32">
                  <c:v>0.32038834951456313</c:v>
                </c:pt>
                <c:pt idx="33">
                  <c:v>0.3300970873786408</c:v>
                </c:pt>
                <c:pt idx="34">
                  <c:v>0.33980582524271846</c:v>
                </c:pt>
                <c:pt idx="35">
                  <c:v>0.34951456310679613</c:v>
                </c:pt>
                <c:pt idx="36">
                  <c:v>0.35922330097087379</c:v>
                </c:pt>
                <c:pt idx="37">
                  <c:v>0.36893203883495146</c:v>
                </c:pt>
                <c:pt idx="38">
                  <c:v>0.37864077669902912</c:v>
                </c:pt>
                <c:pt idx="39">
                  <c:v>0.38834951456310679</c:v>
                </c:pt>
                <c:pt idx="40">
                  <c:v>0.39805825242718446</c:v>
                </c:pt>
                <c:pt idx="41">
                  <c:v>0.40776699029126212</c:v>
                </c:pt>
                <c:pt idx="42">
                  <c:v>0.41747572815533979</c:v>
                </c:pt>
                <c:pt idx="43">
                  <c:v>0.42718446601941745</c:v>
                </c:pt>
                <c:pt idx="44">
                  <c:v>0.43689320388349512</c:v>
                </c:pt>
                <c:pt idx="45">
                  <c:v>0.44660194174757284</c:v>
                </c:pt>
                <c:pt idx="46">
                  <c:v>0.4563106796116505</c:v>
                </c:pt>
                <c:pt idx="47">
                  <c:v>0.46601941747572817</c:v>
                </c:pt>
                <c:pt idx="48">
                  <c:v>0.47572815533980584</c:v>
                </c:pt>
                <c:pt idx="49">
                  <c:v>0.4854368932038835</c:v>
                </c:pt>
                <c:pt idx="50">
                  <c:v>0.49514563106796117</c:v>
                </c:pt>
                <c:pt idx="51">
                  <c:v>0.50485436893203883</c:v>
                </c:pt>
                <c:pt idx="52">
                  <c:v>0.5145631067961165</c:v>
                </c:pt>
                <c:pt idx="53">
                  <c:v>0.52427184466019416</c:v>
                </c:pt>
                <c:pt idx="54">
                  <c:v>0.53398058252427183</c:v>
                </c:pt>
                <c:pt idx="55">
                  <c:v>0.5436893203883495</c:v>
                </c:pt>
                <c:pt idx="56">
                  <c:v>0.55339805825242716</c:v>
                </c:pt>
                <c:pt idx="57">
                  <c:v>0.56310679611650483</c:v>
                </c:pt>
                <c:pt idx="58">
                  <c:v>0.57281553398058249</c:v>
                </c:pt>
                <c:pt idx="59">
                  <c:v>0.58252427184466016</c:v>
                </c:pt>
                <c:pt idx="60">
                  <c:v>0.59223300970873782</c:v>
                </c:pt>
                <c:pt idx="61">
                  <c:v>0.60194174757281549</c:v>
                </c:pt>
                <c:pt idx="62">
                  <c:v>0.61165048543689315</c:v>
                </c:pt>
                <c:pt idx="63">
                  <c:v>0.62135922330097082</c:v>
                </c:pt>
                <c:pt idx="64">
                  <c:v>0.6310679611650486</c:v>
                </c:pt>
                <c:pt idx="65">
                  <c:v>0.64077669902912626</c:v>
                </c:pt>
                <c:pt idx="66">
                  <c:v>0.65048543689320393</c:v>
                </c:pt>
                <c:pt idx="67">
                  <c:v>0.66019417475728159</c:v>
                </c:pt>
                <c:pt idx="68">
                  <c:v>0.66990291262135926</c:v>
                </c:pt>
                <c:pt idx="69">
                  <c:v>0.67961165048543692</c:v>
                </c:pt>
                <c:pt idx="70">
                  <c:v>0.68932038834951459</c:v>
                </c:pt>
                <c:pt idx="71">
                  <c:v>0.69902912621359226</c:v>
                </c:pt>
                <c:pt idx="72">
                  <c:v>0.70873786407766992</c:v>
                </c:pt>
                <c:pt idx="73">
                  <c:v>0.71844660194174759</c:v>
                </c:pt>
                <c:pt idx="74">
                  <c:v>0.72815533980582525</c:v>
                </c:pt>
                <c:pt idx="75">
                  <c:v>0.73786407766990292</c:v>
                </c:pt>
                <c:pt idx="76">
                  <c:v>0.74757281553398058</c:v>
                </c:pt>
                <c:pt idx="77">
                  <c:v>0.75728155339805825</c:v>
                </c:pt>
                <c:pt idx="78">
                  <c:v>0.76699029126213591</c:v>
                </c:pt>
                <c:pt idx="79">
                  <c:v>0.77669902912621358</c:v>
                </c:pt>
                <c:pt idx="80">
                  <c:v>0.78640776699029125</c:v>
                </c:pt>
                <c:pt idx="81">
                  <c:v>0.79611650485436891</c:v>
                </c:pt>
                <c:pt idx="82">
                  <c:v>0.80582524271844658</c:v>
                </c:pt>
                <c:pt idx="83">
                  <c:v>0.81553398058252424</c:v>
                </c:pt>
                <c:pt idx="84">
                  <c:v>0.82524271844660191</c:v>
                </c:pt>
                <c:pt idx="85">
                  <c:v>0.83495145631067957</c:v>
                </c:pt>
                <c:pt idx="86">
                  <c:v>0.84466019417475724</c:v>
                </c:pt>
                <c:pt idx="87">
                  <c:v>0.85436893203883491</c:v>
                </c:pt>
                <c:pt idx="88">
                  <c:v>0.86407766990291257</c:v>
                </c:pt>
                <c:pt idx="89">
                  <c:v>0.87378640776699024</c:v>
                </c:pt>
                <c:pt idx="90">
                  <c:v>0.88349514563106801</c:v>
                </c:pt>
                <c:pt idx="91">
                  <c:v>0.89320388349514568</c:v>
                </c:pt>
                <c:pt idx="92">
                  <c:v>0.90291262135922334</c:v>
                </c:pt>
                <c:pt idx="93">
                  <c:v>0.91262135922330101</c:v>
                </c:pt>
                <c:pt idx="94">
                  <c:v>0.92233009708737868</c:v>
                </c:pt>
                <c:pt idx="95">
                  <c:v>0.93203883495145634</c:v>
                </c:pt>
                <c:pt idx="96">
                  <c:v>0.94174757281553401</c:v>
                </c:pt>
                <c:pt idx="97">
                  <c:v>0.95145631067961167</c:v>
                </c:pt>
                <c:pt idx="98">
                  <c:v>0.96116504854368934</c:v>
                </c:pt>
                <c:pt idx="99">
                  <c:v>0.970873786407767</c:v>
                </c:pt>
                <c:pt idx="100">
                  <c:v>0.98058252427184467</c:v>
                </c:pt>
                <c:pt idx="101">
                  <c:v>0.99029126213592233</c:v>
                </c:pt>
                <c:pt idx="102">
                  <c:v>1</c:v>
                </c:pt>
              </c:numCache>
            </c:numRef>
          </c:yVal>
          <c:smooth val="0"/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blanks!$AV$2:$AV$114</c:f>
              <c:numCache>
                <c:formatCode>General</c:formatCode>
                <c:ptCount val="113"/>
                <c:pt idx="0">
                  <c:v>-21.71</c:v>
                </c:pt>
                <c:pt idx="1">
                  <c:v>-23.46</c:v>
                </c:pt>
                <c:pt idx="2">
                  <c:v>-23.52</c:v>
                </c:pt>
                <c:pt idx="3">
                  <c:v>-24</c:v>
                </c:pt>
                <c:pt idx="4">
                  <c:v>-24.14</c:v>
                </c:pt>
                <c:pt idx="5">
                  <c:v>-24.43</c:v>
                </c:pt>
                <c:pt idx="6">
                  <c:v>-24.6</c:v>
                </c:pt>
                <c:pt idx="7">
                  <c:v>-24.69</c:v>
                </c:pt>
                <c:pt idx="8">
                  <c:v>-24.79</c:v>
                </c:pt>
                <c:pt idx="9">
                  <c:v>-25.11</c:v>
                </c:pt>
                <c:pt idx="10">
                  <c:v>-25.42</c:v>
                </c:pt>
                <c:pt idx="11">
                  <c:v>-25.49</c:v>
                </c:pt>
                <c:pt idx="12">
                  <c:v>-25.75</c:v>
                </c:pt>
                <c:pt idx="13">
                  <c:v>-26</c:v>
                </c:pt>
                <c:pt idx="14">
                  <c:v>-26.03</c:v>
                </c:pt>
                <c:pt idx="15">
                  <c:v>-26.26</c:v>
                </c:pt>
                <c:pt idx="16">
                  <c:v>-26.41</c:v>
                </c:pt>
                <c:pt idx="17">
                  <c:v>-26.59</c:v>
                </c:pt>
                <c:pt idx="18">
                  <c:v>-26.65</c:v>
                </c:pt>
                <c:pt idx="19">
                  <c:v>-26.97</c:v>
                </c:pt>
                <c:pt idx="20">
                  <c:v>-27.14</c:v>
                </c:pt>
                <c:pt idx="21">
                  <c:v>-27.36</c:v>
                </c:pt>
                <c:pt idx="22">
                  <c:v>-27.58</c:v>
                </c:pt>
                <c:pt idx="23">
                  <c:v>-27.66</c:v>
                </c:pt>
                <c:pt idx="24">
                  <c:v>-27.74</c:v>
                </c:pt>
                <c:pt idx="25">
                  <c:v>-27.97</c:v>
                </c:pt>
                <c:pt idx="26">
                  <c:v>-28.14</c:v>
                </c:pt>
                <c:pt idx="27">
                  <c:v>-28.19</c:v>
                </c:pt>
                <c:pt idx="28">
                  <c:v>-28.24</c:v>
                </c:pt>
                <c:pt idx="29">
                  <c:v>-28.28</c:v>
                </c:pt>
                <c:pt idx="30">
                  <c:v>-28.3</c:v>
                </c:pt>
                <c:pt idx="31">
                  <c:v>-28.65</c:v>
                </c:pt>
                <c:pt idx="32">
                  <c:v>-28.72</c:v>
                </c:pt>
                <c:pt idx="33">
                  <c:v>-29</c:v>
                </c:pt>
                <c:pt idx="34">
                  <c:v>-29.08</c:v>
                </c:pt>
                <c:pt idx="35">
                  <c:v>-29.08</c:v>
                </c:pt>
                <c:pt idx="36">
                  <c:v>-29.12</c:v>
                </c:pt>
                <c:pt idx="37">
                  <c:v>-29.17</c:v>
                </c:pt>
                <c:pt idx="38">
                  <c:v>-29.2</c:v>
                </c:pt>
                <c:pt idx="39">
                  <c:v>-29.22</c:v>
                </c:pt>
                <c:pt idx="40">
                  <c:v>-29.28</c:v>
                </c:pt>
                <c:pt idx="41">
                  <c:v>-29.61</c:v>
                </c:pt>
                <c:pt idx="42">
                  <c:v>-29.66</c:v>
                </c:pt>
                <c:pt idx="43">
                  <c:v>-29.66</c:v>
                </c:pt>
                <c:pt idx="44">
                  <c:v>-29.71</c:v>
                </c:pt>
                <c:pt idx="45">
                  <c:v>-29.88</c:v>
                </c:pt>
                <c:pt idx="46">
                  <c:v>-29.91</c:v>
                </c:pt>
                <c:pt idx="47">
                  <c:v>-30</c:v>
                </c:pt>
                <c:pt idx="48">
                  <c:v>-30.06</c:v>
                </c:pt>
                <c:pt idx="49">
                  <c:v>-30.06</c:v>
                </c:pt>
                <c:pt idx="50">
                  <c:v>-30.08</c:v>
                </c:pt>
                <c:pt idx="51">
                  <c:v>-30.19</c:v>
                </c:pt>
                <c:pt idx="52">
                  <c:v>-30.28</c:v>
                </c:pt>
                <c:pt idx="53">
                  <c:v>-30.38</c:v>
                </c:pt>
                <c:pt idx="54">
                  <c:v>-30.43</c:v>
                </c:pt>
                <c:pt idx="55">
                  <c:v>-30.51</c:v>
                </c:pt>
                <c:pt idx="56">
                  <c:v>-30.53</c:v>
                </c:pt>
                <c:pt idx="57">
                  <c:v>-30.61</c:v>
                </c:pt>
                <c:pt idx="58">
                  <c:v>-30.71</c:v>
                </c:pt>
                <c:pt idx="59">
                  <c:v>-30.71</c:v>
                </c:pt>
                <c:pt idx="60">
                  <c:v>-30.72</c:v>
                </c:pt>
                <c:pt idx="61">
                  <c:v>-30.81</c:v>
                </c:pt>
                <c:pt idx="62">
                  <c:v>-30.89</c:v>
                </c:pt>
                <c:pt idx="63">
                  <c:v>-30.94</c:v>
                </c:pt>
                <c:pt idx="64">
                  <c:v>-30.95</c:v>
                </c:pt>
                <c:pt idx="65">
                  <c:v>-30.97</c:v>
                </c:pt>
                <c:pt idx="66">
                  <c:v>-31.04</c:v>
                </c:pt>
                <c:pt idx="67">
                  <c:v>-31.12</c:v>
                </c:pt>
                <c:pt idx="68">
                  <c:v>-31.12</c:v>
                </c:pt>
                <c:pt idx="69">
                  <c:v>-31.2</c:v>
                </c:pt>
                <c:pt idx="70">
                  <c:v>-31.2</c:v>
                </c:pt>
                <c:pt idx="71">
                  <c:v>-31.38</c:v>
                </c:pt>
                <c:pt idx="72">
                  <c:v>-31.38</c:v>
                </c:pt>
                <c:pt idx="73">
                  <c:v>-31.43</c:v>
                </c:pt>
                <c:pt idx="74">
                  <c:v>-31.45</c:v>
                </c:pt>
                <c:pt idx="75">
                  <c:v>-31.45</c:v>
                </c:pt>
                <c:pt idx="76">
                  <c:v>-31.71</c:v>
                </c:pt>
                <c:pt idx="77">
                  <c:v>-31.79</c:v>
                </c:pt>
                <c:pt idx="78">
                  <c:v>-31.87</c:v>
                </c:pt>
                <c:pt idx="79">
                  <c:v>-31.93</c:v>
                </c:pt>
                <c:pt idx="80">
                  <c:v>-32</c:v>
                </c:pt>
                <c:pt idx="81">
                  <c:v>-32.020000000000003</c:v>
                </c:pt>
                <c:pt idx="82">
                  <c:v>-32.07</c:v>
                </c:pt>
                <c:pt idx="83">
                  <c:v>-32.14</c:v>
                </c:pt>
                <c:pt idx="84">
                  <c:v>-32.14</c:v>
                </c:pt>
                <c:pt idx="85">
                  <c:v>-32.44</c:v>
                </c:pt>
                <c:pt idx="86">
                  <c:v>-32.520000000000003</c:v>
                </c:pt>
                <c:pt idx="87">
                  <c:v>-32.56</c:v>
                </c:pt>
                <c:pt idx="88">
                  <c:v>-32.61</c:v>
                </c:pt>
                <c:pt idx="89">
                  <c:v>-32.630000000000003</c:v>
                </c:pt>
                <c:pt idx="90">
                  <c:v>-32.65</c:v>
                </c:pt>
                <c:pt idx="91">
                  <c:v>-32.71</c:v>
                </c:pt>
                <c:pt idx="92">
                  <c:v>-32.72</c:v>
                </c:pt>
                <c:pt idx="93">
                  <c:v>-32.75</c:v>
                </c:pt>
                <c:pt idx="94">
                  <c:v>-32.79</c:v>
                </c:pt>
                <c:pt idx="95">
                  <c:v>-32.79</c:v>
                </c:pt>
                <c:pt idx="96">
                  <c:v>-32.81</c:v>
                </c:pt>
                <c:pt idx="97">
                  <c:v>-32.86</c:v>
                </c:pt>
                <c:pt idx="98">
                  <c:v>-32.86</c:v>
                </c:pt>
                <c:pt idx="99">
                  <c:v>-32.93</c:v>
                </c:pt>
                <c:pt idx="100">
                  <c:v>-32.93</c:v>
                </c:pt>
                <c:pt idx="101">
                  <c:v>-32.99</c:v>
                </c:pt>
                <c:pt idx="102">
                  <c:v>-33.130000000000003</c:v>
                </c:pt>
                <c:pt idx="103">
                  <c:v>-33.130000000000003</c:v>
                </c:pt>
                <c:pt idx="104">
                  <c:v>-33.18</c:v>
                </c:pt>
                <c:pt idx="105">
                  <c:v>-33.229999999999997</c:v>
                </c:pt>
                <c:pt idx="106">
                  <c:v>-33.229999999999997</c:v>
                </c:pt>
                <c:pt idx="107">
                  <c:v>-33.270000000000003</c:v>
                </c:pt>
                <c:pt idx="108">
                  <c:v>-33.29</c:v>
                </c:pt>
                <c:pt idx="109">
                  <c:v>-33.520000000000003</c:v>
                </c:pt>
                <c:pt idx="110">
                  <c:v>-33.56</c:v>
                </c:pt>
                <c:pt idx="111">
                  <c:v>-33.61</c:v>
                </c:pt>
                <c:pt idx="112">
                  <c:v>-33.85</c:v>
                </c:pt>
              </c:numCache>
            </c:numRef>
          </c:xVal>
          <c:yVal>
            <c:numRef>
              <c:f>blanks!$AW$2:$AW$114</c:f>
              <c:numCache>
                <c:formatCode>General</c:formatCode>
                <c:ptCount val="113"/>
                <c:pt idx="0">
                  <c:v>8.8495575221238937E-3</c:v>
                </c:pt>
                <c:pt idx="1">
                  <c:v>1.7699115044247787E-2</c:v>
                </c:pt>
                <c:pt idx="2">
                  <c:v>2.6548672566371681E-2</c:v>
                </c:pt>
                <c:pt idx="3">
                  <c:v>3.5398230088495575E-2</c:v>
                </c:pt>
                <c:pt idx="4">
                  <c:v>4.4247787610619468E-2</c:v>
                </c:pt>
                <c:pt idx="5">
                  <c:v>5.3097345132743362E-2</c:v>
                </c:pt>
                <c:pt idx="6">
                  <c:v>6.1946902654867256E-2</c:v>
                </c:pt>
                <c:pt idx="7">
                  <c:v>7.0796460176991149E-2</c:v>
                </c:pt>
                <c:pt idx="8">
                  <c:v>7.9646017699115043E-2</c:v>
                </c:pt>
                <c:pt idx="9">
                  <c:v>8.8495575221238937E-2</c:v>
                </c:pt>
                <c:pt idx="10">
                  <c:v>9.7345132743362831E-2</c:v>
                </c:pt>
                <c:pt idx="11">
                  <c:v>0.10619469026548672</c:v>
                </c:pt>
                <c:pt idx="12">
                  <c:v>0.11504424778761062</c:v>
                </c:pt>
                <c:pt idx="13">
                  <c:v>0.12389380530973451</c:v>
                </c:pt>
                <c:pt idx="14">
                  <c:v>0.13274336283185842</c:v>
                </c:pt>
                <c:pt idx="15">
                  <c:v>0.1415929203539823</c:v>
                </c:pt>
                <c:pt idx="16">
                  <c:v>0.15044247787610621</c:v>
                </c:pt>
                <c:pt idx="17">
                  <c:v>0.15929203539823009</c:v>
                </c:pt>
                <c:pt idx="18">
                  <c:v>0.16814159292035399</c:v>
                </c:pt>
                <c:pt idx="19">
                  <c:v>0.17699115044247787</c:v>
                </c:pt>
                <c:pt idx="20">
                  <c:v>0.18584070796460178</c:v>
                </c:pt>
                <c:pt idx="21">
                  <c:v>0.19469026548672566</c:v>
                </c:pt>
                <c:pt idx="22">
                  <c:v>0.20353982300884957</c:v>
                </c:pt>
                <c:pt idx="23">
                  <c:v>0.21238938053097345</c:v>
                </c:pt>
                <c:pt idx="24">
                  <c:v>0.22123893805309736</c:v>
                </c:pt>
                <c:pt idx="25">
                  <c:v>0.23008849557522124</c:v>
                </c:pt>
                <c:pt idx="26">
                  <c:v>0.23893805309734514</c:v>
                </c:pt>
                <c:pt idx="27">
                  <c:v>0.24778761061946902</c:v>
                </c:pt>
                <c:pt idx="28">
                  <c:v>0.25663716814159293</c:v>
                </c:pt>
                <c:pt idx="29">
                  <c:v>0.26548672566371684</c:v>
                </c:pt>
                <c:pt idx="30">
                  <c:v>0.27433628318584069</c:v>
                </c:pt>
                <c:pt idx="31">
                  <c:v>0.2831858407079646</c:v>
                </c:pt>
                <c:pt idx="32">
                  <c:v>0.29203539823008851</c:v>
                </c:pt>
                <c:pt idx="33">
                  <c:v>0.30088495575221241</c:v>
                </c:pt>
                <c:pt idx="34">
                  <c:v>0.30973451327433627</c:v>
                </c:pt>
                <c:pt idx="35">
                  <c:v>0.31858407079646017</c:v>
                </c:pt>
                <c:pt idx="36">
                  <c:v>0.32743362831858408</c:v>
                </c:pt>
                <c:pt idx="37">
                  <c:v>0.33628318584070799</c:v>
                </c:pt>
                <c:pt idx="38">
                  <c:v>0.34513274336283184</c:v>
                </c:pt>
                <c:pt idx="39">
                  <c:v>0.35398230088495575</c:v>
                </c:pt>
                <c:pt idx="40">
                  <c:v>0.36283185840707965</c:v>
                </c:pt>
                <c:pt idx="41">
                  <c:v>0.37168141592920356</c:v>
                </c:pt>
                <c:pt idx="42">
                  <c:v>0.38053097345132741</c:v>
                </c:pt>
                <c:pt idx="43">
                  <c:v>0.38938053097345132</c:v>
                </c:pt>
                <c:pt idx="44">
                  <c:v>0.39823008849557523</c:v>
                </c:pt>
                <c:pt idx="45">
                  <c:v>0.40707964601769914</c:v>
                </c:pt>
                <c:pt idx="46">
                  <c:v>0.41592920353982299</c:v>
                </c:pt>
                <c:pt idx="47">
                  <c:v>0.4247787610619469</c:v>
                </c:pt>
                <c:pt idx="48">
                  <c:v>0.4336283185840708</c:v>
                </c:pt>
                <c:pt idx="49">
                  <c:v>0.44247787610619471</c:v>
                </c:pt>
                <c:pt idx="50">
                  <c:v>0.45132743362831856</c:v>
                </c:pt>
                <c:pt idx="51">
                  <c:v>0.46017699115044247</c:v>
                </c:pt>
                <c:pt idx="52">
                  <c:v>0.46902654867256638</c:v>
                </c:pt>
                <c:pt idx="53">
                  <c:v>0.47787610619469029</c:v>
                </c:pt>
                <c:pt idx="54">
                  <c:v>0.48672566371681414</c:v>
                </c:pt>
                <c:pt idx="55">
                  <c:v>0.49557522123893805</c:v>
                </c:pt>
                <c:pt idx="56">
                  <c:v>0.50442477876106195</c:v>
                </c:pt>
                <c:pt idx="57">
                  <c:v>0.51327433628318586</c:v>
                </c:pt>
                <c:pt idx="58">
                  <c:v>0.52212389380530977</c:v>
                </c:pt>
                <c:pt idx="59">
                  <c:v>0.53097345132743368</c:v>
                </c:pt>
                <c:pt idx="60">
                  <c:v>0.53982300884955747</c:v>
                </c:pt>
                <c:pt idx="61">
                  <c:v>0.54867256637168138</c:v>
                </c:pt>
                <c:pt idx="62">
                  <c:v>0.55752212389380529</c:v>
                </c:pt>
                <c:pt idx="63">
                  <c:v>0.5663716814159292</c:v>
                </c:pt>
                <c:pt idx="64">
                  <c:v>0.5752212389380531</c:v>
                </c:pt>
                <c:pt idx="65">
                  <c:v>0.58407079646017701</c:v>
                </c:pt>
                <c:pt idx="66">
                  <c:v>0.59292035398230092</c:v>
                </c:pt>
                <c:pt idx="67">
                  <c:v>0.60176991150442483</c:v>
                </c:pt>
                <c:pt idx="68">
                  <c:v>0.61061946902654862</c:v>
                </c:pt>
                <c:pt idx="69">
                  <c:v>0.61946902654867253</c:v>
                </c:pt>
                <c:pt idx="70">
                  <c:v>0.62831858407079644</c:v>
                </c:pt>
                <c:pt idx="71">
                  <c:v>0.63716814159292035</c:v>
                </c:pt>
                <c:pt idx="72">
                  <c:v>0.64601769911504425</c:v>
                </c:pt>
                <c:pt idx="73">
                  <c:v>0.65486725663716816</c:v>
                </c:pt>
                <c:pt idx="74">
                  <c:v>0.66371681415929207</c:v>
                </c:pt>
                <c:pt idx="75">
                  <c:v>0.67256637168141598</c:v>
                </c:pt>
                <c:pt idx="76">
                  <c:v>0.68141592920353977</c:v>
                </c:pt>
                <c:pt idx="77">
                  <c:v>0.69026548672566368</c:v>
                </c:pt>
                <c:pt idx="78">
                  <c:v>0.69911504424778759</c:v>
                </c:pt>
                <c:pt idx="79">
                  <c:v>0.70796460176991149</c:v>
                </c:pt>
                <c:pt idx="80">
                  <c:v>0.7168141592920354</c:v>
                </c:pt>
                <c:pt idx="81">
                  <c:v>0.72566371681415931</c:v>
                </c:pt>
                <c:pt idx="82">
                  <c:v>0.73451327433628322</c:v>
                </c:pt>
                <c:pt idx="83">
                  <c:v>0.74336283185840712</c:v>
                </c:pt>
                <c:pt idx="84">
                  <c:v>0.75221238938053092</c:v>
                </c:pt>
                <c:pt idx="85">
                  <c:v>0.76106194690265483</c:v>
                </c:pt>
                <c:pt idx="86">
                  <c:v>0.76991150442477874</c:v>
                </c:pt>
                <c:pt idx="87">
                  <c:v>0.77876106194690264</c:v>
                </c:pt>
                <c:pt idx="88">
                  <c:v>0.78761061946902655</c:v>
                </c:pt>
                <c:pt idx="89">
                  <c:v>0.79646017699115046</c:v>
                </c:pt>
                <c:pt idx="90">
                  <c:v>0.80530973451327437</c:v>
                </c:pt>
                <c:pt idx="91">
                  <c:v>0.81415929203539827</c:v>
                </c:pt>
                <c:pt idx="92">
                  <c:v>0.82300884955752207</c:v>
                </c:pt>
                <c:pt idx="93">
                  <c:v>0.83185840707964598</c:v>
                </c:pt>
                <c:pt idx="94">
                  <c:v>0.84070796460176989</c:v>
                </c:pt>
                <c:pt idx="95">
                  <c:v>0.84955752212389379</c:v>
                </c:pt>
                <c:pt idx="96">
                  <c:v>0.8584070796460177</c:v>
                </c:pt>
                <c:pt idx="97">
                  <c:v>0.86725663716814161</c:v>
                </c:pt>
                <c:pt idx="98">
                  <c:v>0.87610619469026552</c:v>
                </c:pt>
                <c:pt idx="99">
                  <c:v>0.88495575221238942</c:v>
                </c:pt>
                <c:pt idx="100">
                  <c:v>0.89380530973451322</c:v>
                </c:pt>
                <c:pt idx="101">
                  <c:v>0.90265486725663713</c:v>
                </c:pt>
                <c:pt idx="102">
                  <c:v>0.91150442477876104</c:v>
                </c:pt>
                <c:pt idx="103">
                  <c:v>0.92035398230088494</c:v>
                </c:pt>
                <c:pt idx="104">
                  <c:v>0.92920353982300885</c:v>
                </c:pt>
                <c:pt idx="105">
                  <c:v>0.93805309734513276</c:v>
                </c:pt>
                <c:pt idx="106">
                  <c:v>0.94690265486725667</c:v>
                </c:pt>
                <c:pt idx="107">
                  <c:v>0.95575221238938057</c:v>
                </c:pt>
                <c:pt idx="108">
                  <c:v>0.96460176991150437</c:v>
                </c:pt>
                <c:pt idx="109">
                  <c:v>0.97345132743362828</c:v>
                </c:pt>
                <c:pt idx="110">
                  <c:v>0.98230088495575218</c:v>
                </c:pt>
                <c:pt idx="111">
                  <c:v>0.99115044247787609</c:v>
                </c:pt>
                <c:pt idx="112">
                  <c:v>1</c:v>
                </c:pt>
              </c:numCache>
            </c:numRef>
          </c:yVal>
          <c:smooth val="0"/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blanks!$BD$2:$BD$78</c:f>
              <c:numCache>
                <c:formatCode>General</c:formatCode>
                <c:ptCount val="77"/>
                <c:pt idx="0">
                  <c:v>-17.5</c:v>
                </c:pt>
                <c:pt idx="1">
                  <c:v>-20.92</c:v>
                </c:pt>
                <c:pt idx="2">
                  <c:v>-21.21</c:v>
                </c:pt>
                <c:pt idx="3">
                  <c:v>-22.98</c:v>
                </c:pt>
                <c:pt idx="4">
                  <c:v>-23.66</c:v>
                </c:pt>
                <c:pt idx="5">
                  <c:v>-24.46</c:v>
                </c:pt>
                <c:pt idx="6">
                  <c:v>-26.07</c:v>
                </c:pt>
                <c:pt idx="7">
                  <c:v>-26.11</c:v>
                </c:pt>
                <c:pt idx="8">
                  <c:v>-26.57</c:v>
                </c:pt>
                <c:pt idx="9">
                  <c:v>-26.81</c:v>
                </c:pt>
                <c:pt idx="10">
                  <c:v>-26.9</c:v>
                </c:pt>
                <c:pt idx="11">
                  <c:v>-26.96</c:v>
                </c:pt>
                <c:pt idx="12">
                  <c:v>-26.96</c:v>
                </c:pt>
                <c:pt idx="13">
                  <c:v>-27.28</c:v>
                </c:pt>
                <c:pt idx="14">
                  <c:v>-27.36</c:v>
                </c:pt>
                <c:pt idx="15">
                  <c:v>-27.8</c:v>
                </c:pt>
                <c:pt idx="16">
                  <c:v>-27.95</c:v>
                </c:pt>
                <c:pt idx="17">
                  <c:v>-28.01</c:v>
                </c:pt>
                <c:pt idx="18">
                  <c:v>-28.34</c:v>
                </c:pt>
                <c:pt idx="19">
                  <c:v>-28.37</c:v>
                </c:pt>
                <c:pt idx="20">
                  <c:v>-28.37</c:v>
                </c:pt>
                <c:pt idx="21">
                  <c:v>-28.58</c:v>
                </c:pt>
                <c:pt idx="22">
                  <c:v>-28.62</c:v>
                </c:pt>
                <c:pt idx="23">
                  <c:v>-28.95</c:v>
                </c:pt>
                <c:pt idx="24">
                  <c:v>-29</c:v>
                </c:pt>
                <c:pt idx="25">
                  <c:v>-29.09</c:v>
                </c:pt>
                <c:pt idx="26">
                  <c:v>-29.13</c:v>
                </c:pt>
                <c:pt idx="27">
                  <c:v>-29.18</c:v>
                </c:pt>
                <c:pt idx="28">
                  <c:v>-29.31</c:v>
                </c:pt>
                <c:pt idx="29">
                  <c:v>-29.34</c:v>
                </c:pt>
                <c:pt idx="30">
                  <c:v>-29.41</c:v>
                </c:pt>
                <c:pt idx="31">
                  <c:v>-29.67</c:v>
                </c:pt>
                <c:pt idx="32">
                  <c:v>-29.86</c:v>
                </c:pt>
                <c:pt idx="33">
                  <c:v>-29.95</c:v>
                </c:pt>
                <c:pt idx="34">
                  <c:v>-30.09</c:v>
                </c:pt>
                <c:pt idx="35">
                  <c:v>-30.23</c:v>
                </c:pt>
                <c:pt idx="36">
                  <c:v>-30.47</c:v>
                </c:pt>
                <c:pt idx="37">
                  <c:v>-30.54</c:v>
                </c:pt>
                <c:pt idx="38">
                  <c:v>-30.68</c:v>
                </c:pt>
                <c:pt idx="39">
                  <c:v>-30.73</c:v>
                </c:pt>
                <c:pt idx="40">
                  <c:v>-30.74</c:v>
                </c:pt>
                <c:pt idx="41">
                  <c:v>-30.88</c:v>
                </c:pt>
                <c:pt idx="42">
                  <c:v>-30.94</c:v>
                </c:pt>
                <c:pt idx="43">
                  <c:v>-30.96</c:v>
                </c:pt>
                <c:pt idx="44">
                  <c:v>-31.02</c:v>
                </c:pt>
                <c:pt idx="45">
                  <c:v>-31.05</c:v>
                </c:pt>
                <c:pt idx="46">
                  <c:v>-31.21</c:v>
                </c:pt>
                <c:pt idx="47">
                  <c:v>-31.21</c:v>
                </c:pt>
                <c:pt idx="48">
                  <c:v>-31.28</c:v>
                </c:pt>
                <c:pt idx="49">
                  <c:v>-31.37</c:v>
                </c:pt>
                <c:pt idx="50">
                  <c:v>-31.39</c:v>
                </c:pt>
                <c:pt idx="51">
                  <c:v>-31.55</c:v>
                </c:pt>
                <c:pt idx="52">
                  <c:v>-31.67</c:v>
                </c:pt>
                <c:pt idx="53">
                  <c:v>-31.67</c:v>
                </c:pt>
                <c:pt idx="54">
                  <c:v>-31.85</c:v>
                </c:pt>
                <c:pt idx="55">
                  <c:v>-31.95</c:v>
                </c:pt>
                <c:pt idx="56">
                  <c:v>-31.95</c:v>
                </c:pt>
                <c:pt idx="57">
                  <c:v>-31.95</c:v>
                </c:pt>
                <c:pt idx="58">
                  <c:v>-32.159999999999997</c:v>
                </c:pt>
                <c:pt idx="59">
                  <c:v>-32.25</c:v>
                </c:pt>
                <c:pt idx="60">
                  <c:v>-32.299999999999997</c:v>
                </c:pt>
                <c:pt idx="61">
                  <c:v>-32.46</c:v>
                </c:pt>
                <c:pt idx="62">
                  <c:v>-32.46</c:v>
                </c:pt>
                <c:pt idx="63">
                  <c:v>-32.46</c:v>
                </c:pt>
                <c:pt idx="64">
                  <c:v>-32.54</c:v>
                </c:pt>
                <c:pt idx="65">
                  <c:v>-32.61</c:v>
                </c:pt>
                <c:pt idx="66">
                  <c:v>-32.659999999999997</c:v>
                </c:pt>
                <c:pt idx="67">
                  <c:v>-32.9</c:v>
                </c:pt>
                <c:pt idx="68">
                  <c:v>-33.020000000000003</c:v>
                </c:pt>
                <c:pt idx="69">
                  <c:v>-33.020000000000003</c:v>
                </c:pt>
                <c:pt idx="70">
                  <c:v>-33.049999999999997</c:v>
                </c:pt>
                <c:pt idx="71">
                  <c:v>-33.119999999999997</c:v>
                </c:pt>
                <c:pt idx="72">
                  <c:v>-33.28</c:v>
                </c:pt>
                <c:pt idx="73">
                  <c:v>-33.33</c:v>
                </c:pt>
                <c:pt idx="74">
                  <c:v>-33.42</c:v>
                </c:pt>
                <c:pt idx="75">
                  <c:v>-33.67</c:v>
                </c:pt>
                <c:pt idx="76">
                  <c:v>-34.32</c:v>
                </c:pt>
              </c:numCache>
            </c:numRef>
          </c:xVal>
          <c:yVal>
            <c:numRef>
              <c:f>blanks!$BE$2:$BE$78</c:f>
              <c:numCache>
                <c:formatCode>General</c:formatCode>
                <c:ptCount val="77"/>
                <c:pt idx="0">
                  <c:v>1.2987012987012988E-2</c:v>
                </c:pt>
                <c:pt idx="1">
                  <c:v>2.5974025974025976E-2</c:v>
                </c:pt>
                <c:pt idx="2">
                  <c:v>3.896103896103896E-2</c:v>
                </c:pt>
                <c:pt idx="3">
                  <c:v>5.1948051948051951E-2</c:v>
                </c:pt>
                <c:pt idx="4">
                  <c:v>6.4935064935064929E-2</c:v>
                </c:pt>
                <c:pt idx="5">
                  <c:v>7.792207792207792E-2</c:v>
                </c:pt>
                <c:pt idx="6">
                  <c:v>9.0909090909090912E-2</c:v>
                </c:pt>
                <c:pt idx="7">
                  <c:v>0.1038961038961039</c:v>
                </c:pt>
                <c:pt idx="8">
                  <c:v>0.11688311688311688</c:v>
                </c:pt>
                <c:pt idx="9">
                  <c:v>0.12987012987012986</c:v>
                </c:pt>
                <c:pt idx="10">
                  <c:v>0.14285714285714285</c:v>
                </c:pt>
                <c:pt idx="11">
                  <c:v>0.15584415584415584</c:v>
                </c:pt>
                <c:pt idx="12">
                  <c:v>0.16883116883116883</c:v>
                </c:pt>
                <c:pt idx="13">
                  <c:v>0.18181818181818182</c:v>
                </c:pt>
                <c:pt idx="14">
                  <c:v>0.19480519480519481</c:v>
                </c:pt>
                <c:pt idx="15">
                  <c:v>0.20779220779220781</c:v>
                </c:pt>
                <c:pt idx="16">
                  <c:v>0.22077922077922077</c:v>
                </c:pt>
                <c:pt idx="17">
                  <c:v>0.23376623376623376</c:v>
                </c:pt>
                <c:pt idx="18">
                  <c:v>0.24675324675324675</c:v>
                </c:pt>
                <c:pt idx="19">
                  <c:v>0.25974025974025972</c:v>
                </c:pt>
                <c:pt idx="20">
                  <c:v>0.27272727272727271</c:v>
                </c:pt>
                <c:pt idx="21">
                  <c:v>0.2857142857142857</c:v>
                </c:pt>
                <c:pt idx="22">
                  <c:v>0.29870129870129869</c:v>
                </c:pt>
                <c:pt idx="23">
                  <c:v>0.31168831168831168</c:v>
                </c:pt>
                <c:pt idx="24">
                  <c:v>0.32467532467532467</c:v>
                </c:pt>
                <c:pt idx="25">
                  <c:v>0.33766233766233766</c:v>
                </c:pt>
                <c:pt idx="26">
                  <c:v>0.35064935064935066</c:v>
                </c:pt>
                <c:pt idx="27">
                  <c:v>0.36363636363636365</c:v>
                </c:pt>
                <c:pt idx="28">
                  <c:v>0.37662337662337664</c:v>
                </c:pt>
                <c:pt idx="29">
                  <c:v>0.38961038961038963</c:v>
                </c:pt>
                <c:pt idx="30">
                  <c:v>0.40259740259740262</c:v>
                </c:pt>
                <c:pt idx="31">
                  <c:v>0.41558441558441561</c:v>
                </c:pt>
                <c:pt idx="32">
                  <c:v>0.42857142857142855</c:v>
                </c:pt>
                <c:pt idx="33">
                  <c:v>0.44155844155844154</c:v>
                </c:pt>
                <c:pt idx="34">
                  <c:v>0.45454545454545453</c:v>
                </c:pt>
                <c:pt idx="35">
                  <c:v>0.46753246753246752</c:v>
                </c:pt>
                <c:pt idx="36">
                  <c:v>0.48051948051948051</c:v>
                </c:pt>
                <c:pt idx="37">
                  <c:v>0.4935064935064935</c:v>
                </c:pt>
                <c:pt idx="38">
                  <c:v>0.50649350649350644</c:v>
                </c:pt>
                <c:pt idx="39">
                  <c:v>0.51948051948051943</c:v>
                </c:pt>
                <c:pt idx="40">
                  <c:v>0.53246753246753242</c:v>
                </c:pt>
                <c:pt idx="41">
                  <c:v>0.54545454545454541</c:v>
                </c:pt>
                <c:pt idx="42">
                  <c:v>0.55844155844155841</c:v>
                </c:pt>
                <c:pt idx="43">
                  <c:v>0.5714285714285714</c:v>
                </c:pt>
                <c:pt idx="44">
                  <c:v>0.58441558441558439</c:v>
                </c:pt>
                <c:pt idx="45">
                  <c:v>0.59740259740259738</c:v>
                </c:pt>
                <c:pt idx="46">
                  <c:v>0.61038961038961037</c:v>
                </c:pt>
                <c:pt idx="47">
                  <c:v>0.62337662337662336</c:v>
                </c:pt>
                <c:pt idx="48">
                  <c:v>0.63636363636363635</c:v>
                </c:pt>
                <c:pt idx="49">
                  <c:v>0.64935064935064934</c:v>
                </c:pt>
                <c:pt idx="50">
                  <c:v>0.66233766233766234</c:v>
                </c:pt>
                <c:pt idx="51">
                  <c:v>0.67532467532467533</c:v>
                </c:pt>
                <c:pt idx="52">
                  <c:v>0.68831168831168832</c:v>
                </c:pt>
                <c:pt idx="53">
                  <c:v>0.70129870129870131</c:v>
                </c:pt>
                <c:pt idx="54">
                  <c:v>0.7142857142857143</c:v>
                </c:pt>
                <c:pt idx="55">
                  <c:v>0.72727272727272729</c:v>
                </c:pt>
                <c:pt idx="56">
                  <c:v>0.74025974025974028</c:v>
                </c:pt>
                <c:pt idx="57">
                  <c:v>0.75324675324675328</c:v>
                </c:pt>
                <c:pt idx="58">
                  <c:v>0.76623376623376627</c:v>
                </c:pt>
                <c:pt idx="59">
                  <c:v>0.77922077922077926</c:v>
                </c:pt>
                <c:pt idx="60">
                  <c:v>0.79220779220779225</c:v>
                </c:pt>
                <c:pt idx="61">
                  <c:v>0.80519480519480524</c:v>
                </c:pt>
                <c:pt idx="62">
                  <c:v>0.81818181818181823</c:v>
                </c:pt>
                <c:pt idx="63">
                  <c:v>0.83116883116883122</c:v>
                </c:pt>
                <c:pt idx="64">
                  <c:v>0.8441558441558441</c:v>
                </c:pt>
                <c:pt idx="65">
                  <c:v>0.8571428571428571</c:v>
                </c:pt>
                <c:pt idx="66">
                  <c:v>0.87012987012987009</c:v>
                </c:pt>
                <c:pt idx="67">
                  <c:v>0.88311688311688308</c:v>
                </c:pt>
                <c:pt idx="68">
                  <c:v>0.89610389610389607</c:v>
                </c:pt>
                <c:pt idx="69">
                  <c:v>0.90909090909090906</c:v>
                </c:pt>
                <c:pt idx="70">
                  <c:v>0.92207792207792205</c:v>
                </c:pt>
                <c:pt idx="71">
                  <c:v>0.93506493506493504</c:v>
                </c:pt>
                <c:pt idx="72">
                  <c:v>0.94805194805194803</c:v>
                </c:pt>
                <c:pt idx="73">
                  <c:v>0.96103896103896103</c:v>
                </c:pt>
                <c:pt idx="74">
                  <c:v>0.97402597402597402</c:v>
                </c:pt>
                <c:pt idx="75">
                  <c:v>0.98701298701298701</c:v>
                </c:pt>
                <c:pt idx="76">
                  <c:v>1</c:v>
                </c:pt>
              </c:numCache>
            </c:numRef>
          </c:yVal>
          <c:smooth val="0"/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blanks!$BH$2:$BH$78</c:f>
              <c:numCache>
                <c:formatCode>General</c:formatCode>
                <c:ptCount val="77"/>
                <c:pt idx="0">
                  <c:v>-16.440000000000001</c:v>
                </c:pt>
                <c:pt idx="1">
                  <c:v>-20.14</c:v>
                </c:pt>
                <c:pt idx="2">
                  <c:v>-20.75</c:v>
                </c:pt>
                <c:pt idx="3">
                  <c:v>-21.29</c:v>
                </c:pt>
                <c:pt idx="4">
                  <c:v>-23.57</c:v>
                </c:pt>
                <c:pt idx="5">
                  <c:v>-24.48</c:v>
                </c:pt>
                <c:pt idx="6">
                  <c:v>-24.88</c:v>
                </c:pt>
                <c:pt idx="7">
                  <c:v>-25.04</c:v>
                </c:pt>
                <c:pt idx="8">
                  <c:v>-25.58</c:v>
                </c:pt>
                <c:pt idx="9">
                  <c:v>-25.81</c:v>
                </c:pt>
                <c:pt idx="10">
                  <c:v>-25.81</c:v>
                </c:pt>
                <c:pt idx="11">
                  <c:v>-25.9</c:v>
                </c:pt>
                <c:pt idx="12">
                  <c:v>-26.33</c:v>
                </c:pt>
                <c:pt idx="13">
                  <c:v>-26.35</c:v>
                </c:pt>
                <c:pt idx="14">
                  <c:v>-26.86</c:v>
                </c:pt>
                <c:pt idx="15">
                  <c:v>-26.89</c:v>
                </c:pt>
                <c:pt idx="16">
                  <c:v>-26.95</c:v>
                </c:pt>
                <c:pt idx="17">
                  <c:v>-26.96</c:v>
                </c:pt>
                <c:pt idx="18">
                  <c:v>-27</c:v>
                </c:pt>
                <c:pt idx="19">
                  <c:v>-27.1</c:v>
                </c:pt>
                <c:pt idx="20">
                  <c:v>-27.96</c:v>
                </c:pt>
                <c:pt idx="21">
                  <c:v>-28.21</c:v>
                </c:pt>
                <c:pt idx="22">
                  <c:v>-28.27</c:v>
                </c:pt>
                <c:pt idx="23">
                  <c:v>-28.27</c:v>
                </c:pt>
                <c:pt idx="24">
                  <c:v>-28.6</c:v>
                </c:pt>
                <c:pt idx="25">
                  <c:v>-28.83</c:v>
                </c:pt>
                <c:pt idx="26">
                  <c:v>-29.01</c:v>
                </c:pt>
                <c:pt idx="27">
                  <c:v>-29.03</c:v>
                </c:pt>
                <c:pt idx="28">
                  <c:v>-29.11</c:v>
                </c:pt>
                <c:pt idx="29">
                  <c:v>-29.15</c:v>
                </c:pt>
                <c:pt idx="30">
                  <c:v>-29.35</c:v>
                </c:pt>
                <c:pt idx="31">
                  <c:v>-29.5</c:v>
                </c:pt>
                <c:pt idx="32">
                  <c:v>-29.57</c:v>
                </c:pt>
                <c:pt idx="33">
                  <c:v>-29.61</c:v>
                </c:pt>
                <c:pt idx="34">
                  <c:v>-29.61</c:v>
                </c:pt>
                <c:pt idx="35">
                  <c:v>-29.63</c:v>
                </c:pt>
                <c:pt idx="36">
                  <c:v>-29.64</c:v>
                </c:pt>
                <c:pt idx="37">
                  <c:v>-29.77</c:v>
                </c:pt>
                <c:pt idx="38">
                  <c:v>-29.8</c:v>
                </c:pt>
                <c:pt idx="39">
                  <c:v>-29.85</c:v>
                </c:pt>
                <c:pt idx="40">
                  <c:v>-29.9</c:v>
                </c:pt>
                <c:pt idx="41">
                  <c:v>-30.04</c:v>
                </c:pt>
                <c:pt idx="42">
                  <c:v>-30.18</c:v>
                </c:pt>
                <c:pt idx="43">
                  <c:v>-30.26</c:v>
                </c:pt>
                <c:pt idx="44">
                  <c:v>-30.26</c:v>
                </c:pt>
                <c:pt idx="45">
                  <c:v>-30.46</c:v>
                </c:pt>
                <c:pt idx="46">
                  <c:v>-30.46</c:v>
                </c:pt>
                <c:pt idx="47">
                  <c:v>-30.55</c:v>
                </c:pt>
                <c:pt idx="48">
                  <c:v>-30.59</c:v>
                </c:pt>
                <c:pt idx="49">
                  <c:v>-30.63</c:v>
                </c:pt>
                <c:pt idx="50">
                  <c:v>-30.74</c:v>
                </c:pt>
                <c:pt idx="51">
                  <c:v>-31</c:v>
                </c:pt>
                <c:pt idx="52">
                  <c:v>-31.01</c:v>
                </c:pt>
                <c:pt idx="53">
                  <c:v>-31.07</c:v>
                </c:pt>
                <c:pt idx="54">
                  <c:v>-31.07</c:v>
                </c:pt>
                <c:pt idx="55">
                  <c:v>-31.09</c:v>
                </c:pt>
                <c:pt idx="56">
                  <c:v>-31.62</c:v>
                </c:pt>
                <c:pt idx="57">
                  <c:v>-31.66</c:v>
                </c:pt>
                <c:pt idx="58">
                  <c:v>-31.72</c:v>
                </c:pt>
                <c:pt idx="59">
                  <c:v>-31.9</c:v>
                </c:pt>
                <c:pt idx="60">
                  <c:v>-32</c:v>
                </c:pt>
                <c:pt idx="61">
                  <c:v>-32.14</c:v>
                </c:pt>
                <c:pt idx="62">
                  <c:v>-32.159999999999997</c:v>
                </c:pt>
                <c:pt idx="63">
                  <c:v>-32.26</c:v>
                </c:pt>
                <c:pt idx="64">
                  <c:v>-32.26</c:v>
                </c:pt>
                <c:pt idx="65">
                  <c:v>-32.299999999999997</c:v>
                </c:pt>
                <c:pt idx="66">
                  <c:v>-32.369999999999997</c:v>
                </c:pt>
                <c:pt idx="67">
                  <c:v>-32.53</c:v>
                </c:pt>
                <c:pt idx="68">
                  <c:v>-32.61</c:v>
                </c:pt>
                <c:pt idx="69">
                  <c:v>-32.630000000000003</c:v>
                </c:pt>
                <c:pt idx="70">
                  <c:v>-32.76</c:v>
                </c:pt>
                <c:pt idx="71">
                  <c:v>-33</c:v>
                </c:pt>
                <c:pt idx="72">
                  <c:v>-33.020000000000003</c:v>
                </c:pt>
                <c:pt idx="73">
                  <c:v>-33.130000000000003</c:v>
                </c:pt>
                <c:pt idx="74">
                  <c:v>-33.39</c:v>
                </c:pt>
                <c:pt idx="75">
                  <c:v>-33.4</c:v>
                </c:pt>
                <c:pt idx="76">
                  <c:v>-33.979999999999997</c:v>
                </c:pt>
              </c:numCache>
            </c:numRef>
          </c:xVal>
          <c:yVal>
            <c:numRef>
              <c:f>blanks!$BI$2:$BI$78</c:f>
              <c:numCache>
                <c:formatCode>General</c:formatCode>
                <c:ptCount val="77"/>
                <c:pt idx="0">
                  <c:v>1.2987012987012988E-2</c:v>
                </c:pt>
                <c:pt idx="1">
                  <c:v>2.5974025974025976E-2</c:v>
                </c:pt>
                <c:pt idx="2">
                  <c:v>3.896103896103896E-2</c:v>
                </c:pt>
                <c:pt idx="3">
                  <c:v>5.1948051948051951E-2</c:v>
                </c:pt>
                <c:pt idx="4">
                  <c:v>6.4935064935064929E-2</c:v>
                </c:pt>
                <c:pt idx="5">
                  <c:v>7.792207792207792E-2</c:v>
                </c:pt>
                <c:pt idx="6">
                  <c:v>9.0909090909090912E-2</c:v>
                </c:pt>
                <c:pt idx="7">
                  <c:v>0.1038961038961039</c:v>
                </c:pt>
                <c:pt idx="8">
                  <c:v>0.11688311688311688</c:v>
                </c:pt>
                <c:pt idx="9">
                  <c:v>0.12987012987012986</c:v>
                </c:pt>
                <c:pt idx="10">
                  <c:v>0.14285714285714285</c:v>
                </c:pt>
                <c:pt idx="11">
                  <c:v>0.15584415584415584</c:v>
                </c:pt>
                <c:pt idx="12">
                  <c:v>0.16883116883116883</c:v>
                </c:pt>
                <c:pt idx="13">
                  <c:v>0.18181818181818182</c:v>
                </c:pt>
                <c:pt idx="14">
                  <c:v>0.19480519480519481</c:v>
                </c:pt>
                <c:pt idx="15">
                  <c:v>0.20779220779220781</c:v>
                </c:pt>
                <c:pt idx="16">
                  <c:v>0.22077922077922077</c:v>
                </c:pt>
                <c:pt idx="17">
                  <c:v>0.23376623376623376</c:v>
                </c:pt>
                <c:pt idx="18">
                  <c:v>0.24675324675324675</c:v>
                </c:pt>
                <c:pt idx="19">
                  <c:v>0.25974025974025972</c:v>
                </c:pt>
                <c:pt idx="20">
                  <c:v>0.27272727272727271</c:v>
                </c:pt>
                <c:pt idx="21">
                  <c:v>0.2857142857142857</c:v>
                </c:pt>
                <c:pt idx="22">
                  <c:v>0.29870129870129869</c:v>
                </c:pt>
                <c:pt idx="23">
                  <c:v>0.31168831168831168</c:v>
                </c:pt>
                <c:pt idx="24">
                  <c:v>0.32467532467532467</c:v>
                </c:pt>
                <c:pt idx="25">
                  <c:v>0.33766233766233766</c:v>
                </c:pt>
                <c:pt idx="26">
                  <c:v>0.35064935064935066</c:v>
                </c:pt>
                <c:pt idx="27">
                  <c:v>0.36363636363636365</c:v>
                </c:pt>
                <c:pt idx="28">
                  <c:v>0.37662337662337664</c:v>
                </c:pt>
                <c:pt idx="29">
                  <c:v>0.38961038961038963</c:v>
                </c:pt>
                <c:pt idx="30">
                  <c:v>0.40259740259740262</c:v>
                </c:pt>
                <c:pt idx="31">
                  <c:v>0.41558441558441561</c:v>
                </c:pt>
                <c:pt idx="32">
                  <c:v>0.42857142857142855</c:v>
                </c:pt>
                <c:pt idx="33">
                  <c:v>0.44155844155844154</c:v>
                </c:pt>
                <c:pt idx="34">
                  <c:v>0.45454545454545453</c:v>
                </c:pt>
                <c:pt idx="35">
                  <c:v>0.46753246753246752</c:v>
                </c:pt>
                <c:pt idx="36">
                  <c:v>0.48051948051948051</c:v>
                </c:pt>
                <c:pt idx="37">
                  <c:v>0.4935064935064935</c:v>
                </c:pt>
                <c:pt idx="38">
                  <c:v>0.50649350649350644</c:v>
                </c:pt>
                <c:pt idx="39">
                  <c:v>0.51948051948051943</c:v>
                </c:pt>
                <c:pt idx="40">
                  <c:v>0.53246753246753242</c:v>
                </c:pt>
                <c:pt idx="41">
                  <c:v>0.54545454545454541</c:v>
                </c:pt>
                <c:pt idx="42">
                  <c:v>0.55844155844155841</c:v>
                </c:pt>
                <c:pt idx="43">
                  <c:v>0.5714285714285714</c:v>
                </c:pt>
                <c:pt idx="44">
                  <c:v>0.58441558441558439</c:v>
                </c:pt>
                <c:pt idx="45">
                  <c:v>0.59740259740259738</c:v>
                </c:pt>
                <c:pt idx="46">
                  <c:v>0.61038961038961037</c:v>
                </c:pt>
                <c:pt idx="47">
                  <c:v>0.62337662337662336</c:v>
                </c:pt>
                <c:pt idx="48">
                  <c:v>0.63636363636363635</c:v>
                </c:pt>
                <c:pt idx="49">
                  <c:v>0.64935064935064934</c:v>
                </c:pt>
                <c:pt idx="50">
                  <c:v>0.66233766233766234</c:v>
                </c:pt>
                <c:pt idx="51">
                  <c:v>0.67532467532467533</c:v>
                </c:pt>
                <c:pt idx="52">
                  <c:v>0.68831168831168832</c:v>
                </c:pt>
                <c:pt idx="53">
                  <c:v>0.70129870129870131</c:v>
                </c:pt>
                <c:pt idx="54">
                  <c:v>0.7142857142857143</c:v>
                </c:pt>
                <c:pt idx="55">
                  <c:v>0.72727272727272729</c:v>
                </c:pt>
                <c:pt idx="56">
                  <c:v>0.74025974025974028</c:v>
                </c:pt>
                <c:pt idx="57">
                  <c:v>0.75324675324675328</c:v>
                </c:pt>
                <c:pt idx="58">
                  <c:v>0.76623376623376627</c:v>
                </c:pt>
                <c:pt idx="59">
                  <c:v>0.77922077922077926</c:v>
                </c:pt>
                <c:pt idx="60">
                  <c:v>0.79220779220779225</c:v>
                </c:pt>
                <c:pt idx="61">
                  <c:v>0.80519480519480524</c:v>
                </c:pt>
                <c:pt idx="62">
                  <c:v>0.81818181818181823</c:v>
                </c:pt>
                <c:pt idx="63">
                  <c:v>0.83116883116883122</c:v>
                </c:pt>
                <c:pt idx="64">
                  <c:v>0.8441558441558441</c:v>
                </c:pt>
                <c:pt idx="65">
                  <c:v>0.8571428571428571</c:v>
                </c:pt>
                <c:pt idx="66">
                  <c:v>0.87012987012987009</c:v>
                </c:pt>
                <c:pt idx="67">
                  <c:v>0.88311688311688308</c:v>
                </c:pt>
                <c:pt idx="68">
                  <c:v>0.89610389610389607</c:v>
                </c:pt>
                <c:pt idx="69">
                  <c:v>0.90909090909090906</c:v>
                </c:pt>
                <c:pt idx="70">
                  <c:v>0.92207792207792205</c:v>
                </c:pt>
                <c:pt idx="71">
                  <c:v>0.93506493506493504</c:v>
                </c:pt>
                <c:pt idx="72">
                  <c:v>0.94805194805194803</c:v>
                </c:pt>
                <c:pt idx="73">
                  <c:v>0.96103896103896103</c:v>
                </c:pt>
                <c:pt idx="74">
                  <c:v>0.97402597402597402</c:v>
                </c:pt>
                <c:pt idx="75">
                  <c:v>0.98701298701298701</c:v>
                </c:pt>
                <c:pt idx="76">
                  <c:v>1</c:v>
                </c:pt>
              </c:numCache>
            </c:numRef>
          </c:yVal>
          <c:smooth val="0"/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blanks!$BL$2:$BL$89</c:f>
              <c:numCache>
                <c:formatCode>General</c:formatCode>
                <c:ptCount val="88"/>
                <c:pt idx="0">
                  <c:v>-15.11</c:v>
                </c:pt>
                <c:pt idx="1">
                  <c:v>-16.23</c:v>
                </c:pt>
                <c:pt idx="2">
                  <c:v>-20.079999999999998</c:v>
                </c:pt>
                <c:pt idx="3">
                  <c:v>-21.65</c:v>
                </c:pt>
                <c:pt idx="4">
                  <c:v>-22.34</c:v>
                </c:pt>
                <c:pt idx="5">
                  <c:v>-22.46</c:v>
                </c:pt>
                <c:pt idx="6">
                  <c:v>-23.27</c:v>
                </c:pt>
                <c:pt idx="7">
                  <c:v>-24.2</c:v>
                </c:pt>
                <c:pt idx="8">
                  <c:v>-24.3</c:v>
                </c:pt>
                <c:pt idx="9">
                  <c:v>-24.31</c:v>
                </c:pt>
                <c:pt idx="10">
                  <c:v>-24.42</c:v>
                </c:pt>
                <c:pt idx="11">
                  <c:v>-25.64</c:v>
                </c:pt>
                <c:pt idx="12">
                  <c:v>-25.91</c:v>
                </c:pt>
                <c:pt idx="13">
                  <c:v>-26.11</c:v>
                </c:pt>
                <c:pt idx="14">
                  <c:v>-26.11</c:v>
                </c:pt>
                <c:pt idx="15">
                  <c:v>-26.16</c:v>
                </c:pt>
                <c:pt idx="16">
                  <c:v>-26.18</c:v>
                </c:pt>
                <c:pt idx="17">
                  <c:v>-26.55</c:v>
                </c:pt>
                <c:pt idx="18">
                  <c:v>-26.63</c:v>
                </c:pt>
                <c:pt idx="19">
                  <c:v>-26.99</c:v>
                </c:pt>
                <c:pt idx="20">
                  <c:v>-27.12</c:v>
                </c:pt>
                <c:pt idx="21">
                  <c:v>-27.29</c:v>
                </c:pt>
                <c:pt idx="22">
                  <c:v>-27.86</c:v>
                </c:pt>
                <c:pt idx="23">
                  <c:v>-27.88</c:v>
                </c:pt>
                <c:pt idx="24">
                  <c:v>-28.39</c:v>
                </c:pt>
                <c:pt idx="25">
                  <c:v>-28.42</c:v>
                </c:pt>
                <c:pt idx="26">
                  <c:v>-28.42</c:v>
                </c:pt>
                <c:pt idx="27">
                  <c:v>-28.49</c:v>
                </c:pt>
                <c:pt idx="28">
                  <c:v>-28.55</c:v>
                </c:pt>
                <c:pt idx="29">
                  <c:v>-28.63</c:v>
                </c:pt>
                <c:pt idx="30">
                  <c:v>-28.99</c:v>
                </c:pt>
                <c:pt idx="31">
                  <c:v>-29.01</c:v>
                </c:pt>
                <c:pt idx="32">
                  <c:v>-29.07</c:v>
                </c:pt>
                <c:pt idx="33">
                  <c:v>-29.15</c:v>
                </c:pt>
                <c:pt idx="34">
                  <c:v>-29.21</c:v>
                </c:pt>
                <c:pt idx="35">
                  <c:v>-29.33</c:v>
                </c:pt>
                <c:pt idx="36">
                  <c:v>-29.33</c:v>
                </c:pt>
                <c:pt idx="37">
                  <c:v>-29.42</c:v>
                </c:pt>
                <c:pt idx="38">
                  <c:v>-29.44</c:v>
                </c:pt>
                <c:pt idx="39">
                  <c:v>-29.52</c:v>
                </c:pt>
                <c:pt idx="40">
                  <c:v>-29.71</c:v>
                </c:pt>
                <c:pt idx="41">
                  <c:v>-29.71</c:v>
                </c:pt>
                <c:pt idx="42">
                  <c:v>-29.71</c:v>
                </c:pt>
                <c:pt idx="43">
                  <c:v>-29.89</c:v>
                </c:pt>
                <c:pt idx="44">
                  <c:v>-30.07</c:v>
                </c:pt>
                <c:pt idx="45">
                  <c:v>-30.19</c:v>
                </c:pt>
                <c:pt idx="46">
                  <c:v>-30.24</c:v>
                </c:pt>
                <c:pt idx="47">
                  <c:v>-30.29</c:v>
                </c:pt>
                <c:pt idx="48">
                  <c:v>-30.32</c:v>
                </c:pt>
                <c:pt idx="49">
                  <c:v>-30.45</c:v>
                </c:pt>
                <c:pt idx="50">
                  <c:v>-30.47</c:v>
                </c:pt>
                <c:pt idx="51">
                  <c:v>-30.47</c:v>
                </c:pt>
                <c:pt idx="52">
                  <c:v>-30.54</c:v>
                </c:pt>
                <c:pt idx="53">
                  <c:v>-30.71</c:v>
                </c:pt>
                <c:pt idx="54">
                  <c:v>-30.73</c:v>
                </c:pt>
                <c:pt idx="55">
                  <c:v>-30.85</c:v>
                </c:pt>
                <c:pt idx="56">
                  <c:v>-31.03</c:v>
                </c:pt>
                <c:pt idx="57">
                  <c:v>-31.04</c:v>
                </c:pt>
                <c:pt idx="58">
                  <c:v>-31.26</c:v>
                </c:pt>
                <c:pt idx="59">
                  <c:v>-31.79</c:v>
                </c:pt>
                <c:pt idx="60">
                  <c:v>-31.81</c:v>
                </c:pt>
                <c:pt idx="61">
                  <c:v>-31.93</c:v>
                </c:pt>
                <c:pt idx="62">
                  <c:v>-31.95</c:v>
                </c:pt>
                <c:pt idx="63">
                  <c:v>-31.99</c:v>
                </c:pt>
                <c:pt idx="64">
                  <c:v>-32.020000000000003</c:v>
                </c:pt>
                <c:pt idx="65">
                  <c:v>-32.17</c:v>
                </c:pt>
                <c:pt idx="66">
                  <c:v>-32.29</c:v>
                </c:pt>
                <c:pt idx="67">
                  <c:v>-32.35</c:v>
                </c:pt>
                <c:pt idx="68">
                  <c:v>-32.54</c:v>
                </c:pt>
                <c:pt idx="69">
                  <c:v>-32.67</c:v>
                </c:pt>
                <c:pt idx="70">
                  <c:v>-32.67</c:v>
                </c:pt>
                <c:pt idx="71">
                  <c:v>-32.67</c:v>
                </c:pt>
                <c:pt idx="72">
                  <c:v>-32.69</c:v>
                </c:pt>
                <c:pt idx="73">
                  <c:v>-32.729999999999997</c:v>
                </c:pt>
                <c:pt idx="74">
                  <c:v>-32.770000000000003</c:v>
                </c:pt>
                <c:pt idx="75">
                  <c:v>-32.79</c:v>
                </c:pt>
                <c:pt idx="76">
                  <c:v>-32.81</c:v>
                </c:pt>
                <c:pt idx="77">
                  <c:v>-32.83</c:v>
                </c:pt>
                <c:pt idx="78">
                  <c:v>-32.880000000000003</c:v>
                </c:pt>
                <c:pt idx="79">
                  <c:v>-33.01</c:v>
                </c:pt>
                <c:pt idx="80">
                  <c:v>-33.01</c:v>
                </c:pt>
                <c:pt idx="81">
                  <c:v>-33.119999999999997</c:v>
                </c:pt>
                <c:pt idx="82">
                  <c:v>-33.24</c:v>
                </c:pt>
                <c:pt idx="83">
                  <c:v>-33.4</c:v>
                </c:pt>
                <c:pt idx="84">
                  <c:v>-33.56</c:v>
                </c:pt>
                <c:pt idx="85">
                  <c:v>-33.78</c:v>
                </c:pt>
                <c:pt idx="86">
                  <c:v>-33.92</c:v>
                </c:pt>
                <c:pt idx="87">
                  <c:v>-35.82</c:v>
                </c:pt>
              </c:numCache>
            </c:numRef>
          </c:xVal>
          <c:yVal>
            <c:numRef>
              <c:f>blanks!$BM$2:$BM$89</c:f>
              <c:numCache>
                <c:formatCode>General</c:formatCode>
                <c:ptCount val="88"/>
                <c:pt idx="0">
                  <c:v>1.1363636363636364E-2</c:v>
                </c:pt>
                <c:pt idx="1">
                  <c:v>2.2727272727272728E-2</c:v>
                </c:pt>
                <c:pt idx="2">
                  <c:v>3.4090909090909088E-2</c:v>
                </c:pt>
                <c:pt idx="3">
                  <c:v>4.5454545454545456E-2</c:v>
                </c:pt>
                <c:pt idx="4">
                  <c:v>5.6818181818181816E-2</c:v>
                </c:pt>
                <c:pt idx="5">
                  <c:v>6.8181818181818177E-2</c:v>
                </c:pt>
                <c:pt idx="6">
                  <c:v>7.9545454545454544E-2</c:v>
                </c:pt>
                <c:pt idx="7">
                  <c:v>9.0909090909090912E-2</c:v>
                </c:pt>
                <c:pt idx="8">
                  <c:v>0.10227272727272728</c:v>
                </c:pt>
                <c:pt idx="9">
                  <c:v>0.11363636363636363</c:v>
                </c:pt>
                <c:pt idx="10">
                  <c:v>0.125</c:v>
                </c:pt>
                <c:pt idx="11">
                  <c:v>0.13636363636363635</c:v>
                </c:pt>
                <c:pt idx="12">
                  <c:v>0.14772727272727273</c:v>
                </c:pt>
                <c:pt idx="13">
                  <c:v>0.15909090909090909</c:v>
                </c:pt>
                <c:pt idx="14">
                  <c:v>0.17045454545454544</c:v>
                </c:pt>
                <c:pt idx="15">
                  <c:v>0.18181818181818182</c:v>
                </c:pt>
                <c:pt idx="16">
                  <c:v>0.19318181818181818</c:v>
                </c:pt>
                <c:pt idx="17">
                  <c:v>0.20454545454545456</c:v>
                </c:pt>
                <c:pt idx="18">
                  <c:v>0.21590909090909091</c:v>
                </c:pt>
                <c:pt idx="19">
                  <c:v>0.22727272727272727</c:v>
                </c:pt>
                <c:pt idx="20">
                  <c:v>0.23863636363636365</c:v>
                </c:pt>
                <c:pt idx="21">
                  <c:v>0.25</c:v>
                </c:pt>
                <c:pt idx="22">
                  <c:v>0.26136363636363635</c:v>
                </c:pt>
                <c:pt idx="23">
                  <c:v>0.27272727272727271</c:v>
                </c:pt>
                <c:pt idx="24">
                  <c:v>0.28409090909090912</c:v>
                </c:pt>
                <c:pt idx="25">
                  <c:v>0.29545454545454547</c:v>
                </c:pt>
                <c:pt idx="26">
                  <c:v>0.30681818181818182</c:v>
                </c:pt>
                <c:pt idx="27">
                  <c:v>0.31818181818181818</c:v>
                </c:pt>
                <c:pt idx="28">
                  <c:v>0.32954545454545453</c:v>
                </c:pt>
                <c:pt idx="29">
                  <c:v>0.34090909090909088</c:v>
                </c:pt>
                <c:pt idx="30">
                  <c:v>0.35227272727272729</c:v>
                </c:pt>
                <c:pt idx="31">
                  <c:v>0.36363636363636365</c:v>
                </c:pt>
                <c:pt idx="32">
                  <c:v>0.375</c:v>
                </c:pt>
                <c:pt idx="33">
                  <c:v>0.38636363636363635</c:v>
                </c:pt>
                <c:pt idx="34">
                  <c:v>0.39772727272727271</c:v>
                </c:pt>
                <c:pt idx="35">
                  <c:v>0.40909090909090912</c:v>
                </c:pt>
                <c:pt idx="36">
                  <c:v>0.42045454545454547</c:v>
                </c:pt>
                <c:pt idx="37">
                  <c:v>0.43181818181818182</c:v>
                </c:pt>
                <c:pt idx="38">
                  <c:v>0.44318181818181818</c:v>
                </c:pt>
                <c:pt idx="39">
                  <c:v>0.45454545454545453</c:v>
                </c:pt>
                <c:pt idx="40">
                  <c:v>0.46590909090909088</c:v>
                </c:pt>
                <c:pt idx="41">
                  <c:v>0.47727272727272729</c:v>
                </c:pt>
                <c:pt idx="42">
                  <c:v>0.48863636363636365</c:v>
                </c:pt>
                <c:pt idx="43">
                  <c:v>0.5</c:v>
                </c:pt>
                <c:pt idx="44">
                  <c:v>0.51136363636363635</c:v>
                </c:pt>
                <c:pt idx="45">
                  <c:v>0.52272727272727271</c:v>
                </c:pt>
                <c:pt idx="46">
                  <c:v>0.53409090909090906</c:v>
                </c:pt>
                <c:pt idx="47">
                  <c:v>0.54545454545454541</c:v>
                </c:pt>
                <c:pt idx="48">
                  <c:v>0.55681818181818177</c:v>
                </c:pt>
                <c:pt idx="49">
                  <c:v>0.56818181818181823</c:v>
                </c:pt>
                <c:pt idx="50">
                  <c:v>0.57954545454545459</c:v>
                </c:pt>
                <c:pt idx="51">
                  <c:v>0.59090909090909094</c:v>
                </c:pt>
                <c:pt idx="52">
                  <c:v>0.60227272727272729</c:v>
                </c:pt>
                <c:pt idx="53">
                  <c:v>0.61363636363636365</c:v>
                </c:pt>
                <c:pt idx="54">
                  <c:v>0.625</c:v>
                </c:pt>
                <c:pt idx="55">
                  <c:v>0.63636363636363635</c:v>
                </c:pt>
                <c:pt idx="56">
                  <c:v>0.64772727272727271</c:v>
                </c:pt>
                <c:pt idx="57">
                  <c:v>0.65909090909090906</c:v>
                </c:pt>
                <c:pt idx="58">
                  <c:v>0.67045454545454541</c:v>
                </c:pt>
                <c:pt idx="59">
                  <c:v>0.68181818181818177</c:v>
                </c:pt>
                <c:pt idx="60">
                  <c:v>0.69318181818181823</c:v>
                </c:pt>
                <c:pt idx="61">
                  <c:v>0.70454545454545459</c:v>
                </c:pt>
                <c:pt idx="62">
                  <c:v>0.71590909090909094</c:v>
                </c:pt>
                <c:pt idx="63">
                  <c:v>0.72727272727272729</c:v>
                </c:pt>
                <c:pt idx="64">
                  <c:v>0.73863636363636365</c:v>
                </c:pt>
                <c:pt idx="65">
                  <c:v>0.75</c:v>
                </c:pt>
                <c:pt idx="66">
                  <c:v>0.76136363636363635</c:v>
                </c:pt>
                <c:pt idx="67">
                  <c:v>0.77272727272727271</c:v>
                </c:pt>
                <c:pt idx="68">
                  <c:v>0.78409090909090906</c:v>
                </c:pt>
                <c:pt idx="69">
                  <c:v>0.79545454545454541</c:v>
                </c:pt>
                <c:pt idx="70">
                  <c:v>0.80681818181818177</c:v>
                </c:pt>
                <c:pt idx="71">
                  <c:v>0.81818181818181823</c:v>
                </c:pt>
                <c:pt idx="72">
                  <c:v>0.82954545454545459</c:v>
                </c:pt>
                <c:pt idx="73">
                  <c:v>0.84090909090909094</c:v>
                </c:pt>
                <c:pt idx="74">
                  <c:v>0.85227272727272729</c:v>
                </c:pt>
                <c:pt idx="75">
                  <c:v>0.86363636363636365</c:v>
                </c:pt>
                <c:pt idx="76">
                  <c:v>0.875</c:v>
                </c:pt>
                <c:pt idx="77">
                  <c:v>0.88636363636363635</c:v>
                </c:pt>
                <c:pt idx="78">
                  <c:v>0.89772727272727271</c:v>
                </c:pt>
                <c:pt idx="79">
                  <c:v>0.90909090909090906</c:v>
                </c:pt>
                <c:pt idx="80">
                  <c:v>0.92045454545454541</c:v>
                </c:pt>
                <c:pt idx="81">
                  <c:v>0.93181818181818177</c:v>
                </c:pt>
                <c:pt idx="82">
                  <c:v>0.94318181818181823</c:v>
                </c:pt>
                <c:pt idx="83">
                  <c:v>0.95454545454545459</c:v>
                </c:pt>
                <c:pt idx="84">
                  <c:v>0.96590909090909094</c:v>
                </c:pt>
                <c:pt idx="85">
                  <c:v>0.97727272727272729</c:v>
                </c:pt>
                <c:pt idx="86">
                  <c:v>0.98863636363636365</c:v>
                </c:pt>
                <c:pt idx="87">
                  <c:v>1</c:v>
                </c:pt>
              </c:numCache>
            </c:numRef>
          </c:yVal>
          <c:smooth val="0"/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blanks!$BP$2:$BP$82</c:f>
              <c:numCache>
                <c:formatCode>General</c:formatCode>
                <c:ptCount val="81"/>
                <c:pt idx="0">
                  <c:v>-16.670000000000002</c:v>
                </c:pt>
                <c:pt idx="1">
                  <c:v>-22.81</c:v>
                </c:pt>
                <c:pt idx="2">
                  <c:v>-23.38</c:v>
                </c:pt>
                <c:pt idx="3">
                  <c:v>-24.25</c:v>
                </c:pt>
                <c:pt idx="4">
                  <c:v>-24.55</c:v>
                </c:pt>
                <c:pt idx="5">
                  <c:v>-24.58</c:v>
                </c:pt>
                <c:pt idx="6">
                  <c:v>-24.94</c:v>
                </c:pt>
                <c:pt idx="7">
                  <c:v>-25.22</c:v>
                </c:pt>
                <c:pt idx="8">
                  <c:v>-25.75</c:v>
                </c:pt>
                <c:pt idx="9">
                  <c:v>-26.06</c:v>
                </c:pt>
                <c:pt idx="10">
                  <c:v>-26.4</c:v>
                </c:pt>
                <c:pt idx="11">
                  <c:v>-26.7</c:v>
                </c:pt>
                <c:pt idx="12">
                  <c:v>-26.77</c:v>
                </c:pt>
                <c:pt idx="13">
                  <c:v>-26.84</c:v>
                </c:pt>
                <c:pt idx="14">
                  <c:v>-27.02</c:v>
                </c:pt>
                <c:pt idx="15">
                  <c:v>-27.14</c:v>
                </c:pt>
                <c:pt idx="16">
                  <c:v>-27.19</c:v>
                </c:pt>
                <c:pt idx="17">
                  <c:v>-27.19</c:v>
                </c:pt>
                <c:pt idx="18">
                  <c:v>-27.32</c:v>
                </c:pt>
                <c:pt idx="19">
                  <c:v>-27.41</c:v>
                </c:pt>
                <c:pt idx="20">
                  <c:v>-27.59</c:v>
                </c:pt>
                <c:pt idx="21">
                  <c:v>-27.66</c:v>
                </c:pt>
                <c:pt idx="22">
                  <c:v>-27.68</c:v>
                </c:pt>
                <c:pt idx="23">
                  <c:v>-27.72</c:v>
                </c:pt>
                <c:pt idx="24">
                  <c:v>-27.88</c:v>
                </c:pt>
                <c:pt idx="25">
                  <c:v>-27.95</c:v>
                </c:pt>
                <c:pt idx="26">
                  <c:v>-27.98</c:v>
                </c:pt>
                <c:pt idx="27">
                  <c:v>-28</c:v>
                </c:pt>
                <c:pt idx="28">
                  <c:v>-28.1</c:v>
                </c:pt>
                <c:pt idx="29">
                  <c:v>-28.29</c:v>
                </c:pt>
                <c:pt idx="30">
                  <c:v>-28.53</c:v>
                </c:pt>
                <c:pt idx="31">
                  <c:v>-28.58</c:v>
                </c:pt>
                <c:pt idx="32">
                  <c:v>-28.66</c:v>
                </c:pt>
                <c:pt idx="33">
                  <c:v>-28.71</c:v>
                </c:pt>
                <c:pt idx="34">
                  <c:v>-28.77</c:v>
                </c:pt>
                <c:pt idx="35">
                  <c:v>-28.84</c:v>
                </c:pt>
                <c:pt idx="36">
                  <c:v>-28.86</c:v>
                </c:pt>
                <c:pt idx="37">
                  <c:v>-28.99</c:v>
                </c:pt>
                <c:pt idx="38">
                  <c:v>-29.01</c:v>
                </c:pt>
                <c:pt idx="39">
                  <c:v>-29.1</c:v>
                </c:pt>
                <c:pt idx="40">
                  <c:v>-29.29</c:v>
                </c:pt>
                <c:pt idx="41">
                  <c:v>-29.32</c:v>
                </c:pt>
                <c:pt idx="42">
                  <c:v>-29.48</c:v>
                </c:pt>
                <c:pt idx="43">
                  <c:v>-29.57</c:v>
                </c:pt>
                <c:pt idx="44">
                  <c:v>-29.59</c:v>
                </c:pt>
                <c:pt idx="45">
                  <c:v>-29.62</c:v>
                </c:pt>
                <c:pt idx="46">
                  <c:v>-29.76</c:v>
                </c:pt>
                <c:pt idx="47">
                  <c:v>-29.78</c:v>
                </c:pt>
                <c:pt idx="48">
                  <c:v>-29.9</c:v>
                </c:pt>
                <c:pt idx="49">
                  <c:v>-30.04</c:v>
                </c:pt>
                <c:pt idx="50">
                  <c:v>-30.04</c:v>
                </c:pt>
                <c:pt idx="51">
                  <c:v>-30.11</c:v>
                </c:pt>
                <c:pt idx="52">
                  <c:v>-30.12</c:v>
                </c:pt>
                <c:pt idx="53">
                  <c:v>-30.31</c:v>
                </c:pt>
                <c:pt idx="54">
                  <c:v>-30.43</c:v>
                </c:pt>
                <c:pt idx="55">
                  <c:v>-30.46</c:v>
                </c:pt>
                <c:pt idx="56">
                  <c:v>-30.57</c:v>
                </c:pt>
                <c:pt idx="57">
                  <c:v>-30.62</c:v>
                </c:pt>
                <c:pt idx="58">
                  <c:v>-30.72</c:v>
                </c:pt>
                <c:pt idx="59">
                  <c:v>-30.72</c:v>
                </c:pt>
                <c:pt idx="60">
                  <c:v>-30.8</c:v>
                </c:pt>
                <c:pt idx="61">
                  <c:v>-30.81</c:v>
                </c:pt>
                <c:pt idx="62">
                  <c:v>-30.81</c:v>
                </c:pt>
                <c:pt idx="63">
                  <c:v>-30.84</c:v>
                </c:pt>
                <c:pt idx="64">
                  <c:v>-31.07</c:v>
                </c:pt>
                <c:pt idx="65">
                  <c:v>-31.07</c:v>
                </c:pt>
                <c:pt idx="66">
                  <c:v>-31.17</c:v>
                </c:pt>
                <c:pt idx="67">
                  <c:v>-31.23</c:v>
                </c:pt>
                <c:pt idx="68">
                  <c:v>-31.25</c:v>
                </c:pt>
                <c:pt idx="69">
                  <c:v>-31.28</c:v>
                </c:pt>
                <c:pt idx="70">
                  <c:v>-31.35</c:v>
                </c:pt>
                <c:pt idx="71">
                  <c:v>-31.46</c:v>
                </c:pt>
                <c:pt idx="72">
                  <c:v>-31.62</c:v>
                </c:pt>
                <c:pt idx="73">
                  <c:v>-31.72</c:v>
                </c:pt>
                <c:pt idx="74">
                  <c:v>-32.159999999999997</c:v>
                </c:pt>
                <c:pt idx="75">
                  <c:v>-32.43</c:v>
                </c:pt>
                <c:pt idx="76">
                  <c:v>-32.619999999999997</c:v>
                </c:pt>
                <c:pt idx="77">
                  <c:v>-32.79</c:v>
                </c:pt>
                <c:pt idx="78">
                  <c:v>-33.14</c:v>
                </c:pt>
                <c:pt idx="79">
                  <c:v>-33.25</c:v>
                </c:pt>
                <c:pt idx="80">
                  <c:v>-33.54</c:v>
                </c:pt>
              </c:numCache>
            </c:numRef>
          </c:xVal>
          <c:yVal>
            <c:numRef>
              <c:f>blanks!$BQ$2:$BQ$82</c:f>
              <c:numCache>
                <c:formatCode>General</c:formatCode>
                <c:ptCount val="81"/>
                <c:pt idx="0">
                  <c:v>1.2345679012345678E-2</c:v>
                </c:pt>
                <c:pt idx="1">
                  <c:v>2.4691358024691357E-2</c:v>
                </c:pt>
                <c:pt idx="2">
                  <c:v>3.7037037037037035E-2</c:v>
                </c:pt>
                <c:pt idx="3">
                  <c:v>4.9382716049382713E-2</c:v>
                </c:pt>
                <c:pt idx="4">
                  <c:v>6.1728395061728392E-2</c:v>
                </c:pt>
                <c:pt idx="5">
                  <c:v>7.407407407407407E-2</c:v>
                </c:pt>
                <c:pt idx="6">
                  <c:v>8.6419753086419748E-2</c:v>
                </c:pt>
                <c:pt idx="7">
                  <c:v>9.8765432098765427E-2</c:v>
                </c:pt>
                <c:pt idx="8">
                  <c:v>0.1111111111111111</c:v>
                </c:pt>
                <c:pt idx="9">
                  <c:v>0.12345679012345678</c:v>
                </c:pt>
                <c:pt idx="10">
                  <c:v>0.13580246913580246</c:v>
                </c:pt>
                <c:pt idx="11">
                  <c:v>0.14814814814814814</c:v>
                </c:pt>
                <c:pt idx="12">
                  <c:v>0.16049382716049382</c:v>
                </c:pt>
                <c:pt idx="13">
                  <c:v>0.1728395061728395</c:v>
                </c:pt>
                <c:pt idx="14">
                  <c:v>0.18518518518518517</c:v>
                </c:pt>
                <c:pt idx="15">
                  <c:v>0.19753086419753085</c:v>
                </c:pt>
                <c:pt idx="16">
                  <c:v>0.20987654320987653</c:v>
                </c:pt>
                <c:pt idx="17">
                  <c:v>0.22222222222222221</c:v>
                </c:pt>
                <c:pt idx="18">
                  <c:v>0.23456790123456789</c:v>
                </c:pt>
                <c:pt idx="19">
                  <c:v>0.24691358024691357</c:v>
                </c:pt>
                <c:pt idx="20">
                  <c:v>0.25925925925925924</c:v>
                </c:pt>
                <c:pt idx="21">
                  <c:v>0.27160493827160492</c:v>
                </c:pt>
                <c:pt idx="22">
                  <c:v>0.2839506172839506</c:v>
                </c:pt>
                <c:pt idx="23">
                  <c:v>0.29629629629629628</c:v>
                </c:pt>
                <c:pt idx="24">
                  <c:v>0.30864197530864196</c:v>
                </c:pt>
                <c:pt idx="25">
                  <c:v>0.32098765432098764</c:v>
                </c:pt>
                <c:pt idx="26">
                  <c:v>0.33333333333333331</c:v>
                </c:pt>
                <c:pt idx="27">
                  <c:v>0.34567901234567899</c:v>
                </c:pt>
                <c:pt idx="28">
                  <c:v>0.35802469135802467</c:v>
                </c:pt>
                <c:pt idx="29">
                  <c:v>0.37037037037037035</c:v>
                </c:pt>
                <c:pt idx="30">
                  <c:v>0.38271604938271603</c:v>
                </c:pt>
                <c:pt idx="31">
                  <c:v>0.39506172839506171</c:v>
                </c:pt>
                <c:pt idx="32">
                  <c:v>0.40740740740740738</c:v>
                </c:pt>
                <c:pt idx="33">
                  <c:v>0.41975308641975306</c:v>
                </c:pt>
                <c:pt idx="34">
                  <c:v>0.43209876543209874</c:v>
                </c:pt>
                <c:pt idx="35">
                  <c:v>0.44444444444444442</c:v>
                </c:pt>
                <c:pt idx="36">
                  <c:v>0.4567901234567901</c:v>
                </c:pt>
                <c:pt idx="37">
                  <c:v>0.46913580246913578</c:v>
                </c:pt>
                <c:pt idx="38">
                  <c:v>0.48148148148148145</c:v>
                </c:pt>
                <c:pt idx="39">
                  <c:v>0.49382716049382713</c:v>
                </c:pt>
                <c:pt idx="40">
                  <c:v>0.50617283950617287</c:v>
                </c:pt>
                <c:pt idx="41">
                  <c:v>0.51851851851851849</c:v>
                </c:pt>
                <c:pt idx="42">
                  <c:v>0.53086419753086422</c:v>
                </c:pt>
                <c:pt idx="43">
                  <c:v>0.54320987654320985</c:v>
                </c:pt>
                <c:pt idx="44">
                  <c:v>0.55555555555555558</c:v>
                </c:pt>
                <c:pt idx="45">
                  <c:v>0.5679012345679012</c:v>
                </c:pt>
                <c:pt idx="46">
                  <c:v>0.58024691358024694</c:v>
                </c:pt>
                <c:pt idx="47">
                  <c:v>0.59259259259259256</c:v>
                </c:pt>
                <c:pt idx="48">
                  <c:v>0.60493827160493829</c:v>
                </c:pt>
                <c:pt idx="49">
                  <c:v>0.61728395061728392</c:v>
                </c:pt>
                <c:pt idx="50">
                  <c:v>0.62962962962962965</c:v>
                </c:pt>
                <c:pt idx="51">
                  <c:v>0.64197530864197527</c:v>
                </c:pt>
                <c:pt idx="52">
                  <c:v>0.65432098765432101</c:v>
                </c:pt>
                <c:pt idx="53">
                  <c:v>0.66666666666666663</c:v>
                </c:pt>
                <c:pt idx="54">
                  <c:v>0.67901234567901236</c:v>
                </c:pt>
                <c:pt idx="55">
                  <c:v>0.69135802469135799</c:v>
                </c:pt>
                <c:pt idx="56">
                  <c:v>0.70370370370370372</c:v>
                </c:pt>
                <c:pt idx="57">
                  <c:v>0.71604938271604934</c:v>
                </c:pt>
                <c:pt idx="58">
                  <c:v>0.72839506172839508</c:v>
                </c:pt>
                <c:pt idx="59">
                  <c:v>0.7407407407407407</c:v>
                </c:pt>
                <c:pt idx="60">
                  <c:v>0.75308641975308643</c:v>
                </c:pt>
                <c:pt idx="61">
                  <c:v>0.76543209876543206</c:v>
                </c:pt>
                <c:pt idx="62">
                  <c:v>0.77777777777777779</c:v>
                </c:pt>
                <c:pt idx="63">
                  <c:v>0.79012345679012341</c:v>
                </c:pt>
                <c:pt idx="64">
                  <c:v>0.80246913580246915</c:v>
                </c:pt>
                <c:pt idx="65">
                  <c:v>0.81481481481481477</c:v>
                </c:pt>
                <c:pt idx="66">
                  <c:v>0.8271604938271605</c:v>
                </c:pt>
                <c:pt idx="67">
                  <c:v>0.83950617283950613</c:v>
                </c:pt>
                <c:pt idx="68">
                  <c:v>0.85185185185185186</c:v>
                </c:pt>
                <c:pt idx="69">
                  <c:v>0.86419753086419748</c:v>
                </c:pt>
                <c:pt idx="70">
                  <c:v>0.87654320987654322</c:v>
                </c:pt>
                <c:pt idx="71">
                  <c:v>0.88888888888888884</c:v>
                </c:pt>
                <c:pt idx="72">
                  <c:v>0.90123456790123457</c:v>
                </c:pt>
                <c:pt idx="73">
                  <c:v>0.9135802469135802</c:v>
                </c:pt>
                <c:pt idx="74">
                  <c:v>0.92592592592592593</c:v>
                </c:pt>
                <c:pt idx="75">
                  <c:v>0.93827160493827155</c:v>
                </c:pt>
                <c:pt idx="76">
                  <c:v>0.95061728395061729</c:v>
                </c:pt>
                <c:pt idx="77">
                  <c:v>0.96296296296296291</c:v>
                </c:pt>
                <c:pt idx="78">
                  <c:v>0.97530864197530864</c:v>
                </c:pt>
                <c:pt idx="79">
                  <c:v>0.98765432098765427</c:v>
                </c:pt>
                <c:pt idx="8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223096"/>
        <c:axId val="428496872"/>
      </c:scatterChart>
      <c:valAx>
        <c:axId val="428223096"/>
        <c:scaling>
          <c:orientation val="minMax"/>
          <c:max val="-5"/>
          <c:min val="-4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47251313340809425"/>
              <c:y val="0.9358072177312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8496872"/>
        <c:crosses val="autoZero"/>
        <c:crossBetween val="midCat"/>
      </c:valAx>
      <c:valAx>
        <c:axId val="428496872"/>
        <c:scaling>
          <c:orientation val="minMax"/>
          <c:max val="1.03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Fraction</a:t>
                </a:r>
                <a:r>
                  <a:rPr lang="en-GB" sz="10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frozen</a:t>
                </a:r>
                <a:endParaRPr lang="en-GB" sz="105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891950336223282E-2"/>
              <c:y val="0.19897439108911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8223096"/>
        <c:crossesAt val="-4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Contact angles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(coeffs!$B$26,coeffs!$D$26,coeffs!$E$26,coeffs!$G$26,coeffs!$H$26,coeffs!$I$26)</c:f>
                <c:numCache>
                  <c:formatCode>General</c:formatCode>
                  <c:ptCount val="6"/>
                  <c:pt idx="0">
                    <c:v>2.762577299069354</c:v>
                  </c:pt>
                  <c:pt idx="1">
                    <c:v>5.440654722505724</c:v>
                  </c:pt>
                  <c:pt idx="2">
                    <c:v>1.8030354036087766</c:v>
                  </c:pt>
                  <c:pt idx="3">
                    <c:v>1.4136194678908476</c:v>
                  </c:pt>
                  <c:pt idx="4">
                    <c:v>3.6162724823589594</c:v>
                  </c:pt>
                  <c:pt idx="5">
                    <c:v>1.9425498706596913</c:v>
                  </c:pt>
                </c:numCache>
              </c:numRef>
            </c:plus>
            <c:minus>
              <c:numRef>
                <c:f>(coeffs!$B$26,coeffs!$D$26,coeffs!$E$26,coeffs!$G$26,coeffs!$H$26,coeffs!$I$26)</c:f>
                <c:numCache>
                  <c:formatCode>General</c:formatCode>
                  <c:ptCount val="6"/>
                  <c:pt idx="0">
                    <c:v>2.762577299069354</c:v>
                  </c:pt>
                  <c:pt idx="1">
                    <c:v>5.440654722505724</c:v>
                  </c:pt>
                  <c:pt idx="2">
                    <c:v>1.8030354036087766</c:v>
                  </c:pt>
                  <c:pt idx="3">
                    <c:v>1.4136194678908476</c:v>
                  </c:pt>
                  <c:pt idx="4">
                    <c:v>3.6162724823589594</c:v>
                  </c:pt>
                  <c:pt idx="5">
                    <c:v>1.9425498706596913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(coeffs!$B$17,coeffs!$D$17,coeffs!$E$17,coeffs!$G$17,coeffs!$H$17,coeffs!$I$17)</c:f>
              <c:strCache>
                <c:ptCount val="6"/>
                <c:pt idx="0">
                  <c:v>blank</c:v>
                </c:pt>
                <c:pt idx="1">
                  <c:v>B924_6</c:v>
                </c:pt>
                <c:pt idx="2">
                  <c:v>B931_2</c:v>
                </c:pt>
                <c:pt idx="3">
                  <c:v>B925-2</c:v>
                </c:pt>
                <c:pt idx="4">
                  <c:v>B929_1</c:v>
                </c:pt>
                <c:pt idx="5">
                  <c:v>B929_2</c:v>
                </c:pt>
              </c:strCache>
            </c:strRef>
          </c:cat>
          <c:val>
            <c:numRef>
              <c:f>(coeffs!$B$25,coeffs!$D$25,coeffs!$E$25,coeffs!$G$25,coeffs!$H$25,coeffs!$I$25)</c:f>
              <c:numCache>
                <c:formatCode>General</c:formatCode>
                <c:ptCount val="6"/>
                <c:pt idx="0">
                  <c:v>126.59999999999998</c:v>
                </c:pt>
                <c:pt idx="1">
                  <c:v>125.33714285714288</c:v>
                </c:pt>
                <c:pt idx="2">
                  <c:v>126.90166666666666</c:v>
                </c:pt>
                <c:pt idx="3">
                  <c:v>122.098</c:v>
                </c:pt>
                <c:pt idx="4">
                  <c:v>125.68666666666667</c:v>
                </c:pt>
                <c:pt idx="5">
                  <c:v>126.46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065520"/>
        <c:axId val="443425192"/>
      </c:barChart>
      <c:catAx>
        <c:axId val="45406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25192"/>
        <c:crosses val="autoZero"/>
        <c:auto val="1"/>
        <c:lblAlgn val="ctr"/>
        <c:lblOffset val="100"/>
        <c:noMultiLvlLbl val="0"/>
      </c:catAx>
      <c:valAx>
        <c:axId val="44342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Contact angle (degrees)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28572142023913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6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(coeffs!$B$26,coeffs!$D$26,coeffs!$E$26,coeffs!$G$26,coeffs!$H$26,coeffs!$I$26)</c:f>
                <c:numCache>
                  <c:formatCode>General</c:formatCode>
                  <c:ptCount val="6"/>
                  <c:pt idx="0">
                    <c:v>2.762577299069354</c:v>
                  </c:pt>
                  <c:pt idx="1">
                    <c:v>5.440654722505724</c:v>
                  </c:pt>
                  <c:pt idx="2">
                    <c:v>1.8030354036087766</c:v>
                  </c:pt>
                  <c:pt idx="3">
                    <c:v>1.4136194678908476</c:v>
                  </c:pt>
                  <c:pt idx="4">
                    <c:v>3.6162724823589594</c:v>
                  </c:pt>
                  <c:pt idx="5">
                    <c:v>1.9425498706596913</c:v>
                  </c:pt>
                </c:numCache>
              </c:numRef>
            </c:plus>
            <c:minus>
              <c:numRef>
                <c:f>(coeffs!$B$26,coeffs!$D$26,coeffs!$E$26,coeffs!$G$26,coeffs!$H$26,coeffs!$I$26)</c:f>
                <c:numCache>
                  <c:formatCode>General</c:formatCode>
                  <c:ptCount val="6"/>
                  <c:pt idx="0">
                    <c:v>2.762577299069354</c:v>
                  </c:pt>
                  <c:pt idx="1">
                    <c:v>5.440654722505724</c:v>
                  </c:pt>
                  <c:pt idx="2">
                    <c:v>1.8030354036087766</c:v>
                  </c:pt>
                  <c:pt idx="3">
                    <c:v>1.4136194678908476</c:v>
                  </c:pt>
                  <c:pt idx="4">
                    <c:v>3.6162724823589594</c:v>
                  </c:pt>
                  <c:pt idx="5">
                    <c:v>1.9425498706596913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(coeffs!$B$28,coeffs!$D$28,coeffs!$E$28,coeffs!$G$28,coeffs!$H$28,coeffs!$I$28)</c:f>
              <c:numCache>
                <c:formatCode>General</c:formatCode>
                <c:ptCount val="6"/>
                <c:pt idx="0">
                  <c:v>0</c:v>
                </c:pt>
                <c:pt idx="1">
                  <c:v>103730039.58732148</c:v>
                </c:pt>
                <c:pt idx="2">
                  <c:v>10543616.637818916</c:v>
                </c:pt>
                <c:pt idx="3">
                  <c:v>19458593.452438381</c:v>
                </c:pt>
                <c:pt idx="4">
                  <c:v>126665142.92817831</c:v>
                </c:pt>
                <c:pt idx="5">
                  <c:v>50053161.318393044</c:v>
                </c:pt>
              </c:numCache>
            </c:numRef>
          </c:xVal>
          <c:yVal>
            <c:numRef>
              <c:f>(coeffs!$B$25,coeffs!$D$25,coeffs!$E$25,coeffs!$G$25,coeffs!$H$25,coeffs!$I$25)</c:f>
              <c:numCache>
                <c:formatCode>General</c:formatCode>
                <c:ptCount val="6"/>
                <c:pt idx="0">
                  <c:v>126.59999999999998</c:v>
                </c:pt>
                <c:pt idx="1">
                  <c:v>125.33714285714288</c:v>
                </c:pt>
                <c:pt idx="2">
                  <c:v>126.90166666666666</c:v>
                </c:pt>
                <c:pt idx="3">
                  <c:v>122.098</c:v>
                </c:pt>
                <c:pt idx="4">
                  <c:v>125.68666666666667</c:v>
                </c:pt>
                <c:pt idx="5">
                  <c:v>126.46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903592"/>
        <c:axId val="469735568"/>
      </c:scatterChart>
      <c:valAx>
        <c:axId val="4409035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Surface</a:t>
                </a:r>
                <a:r>
                  <a:rPr lang="en-GB" baseline="0"/>
                  <a:t> area of aerosol on filter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35568"/>
        <c:crosses val="autoZero"/>
        <c:crossBetween val="midCat"/>
      </c:valAx>
      <c:valAx>
        <c:axId val="46973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Contact angle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32459864391951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0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2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2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2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2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10</xdr:row>
      <xdr:rowOff>47626</xdr:rowOff>
    </xdr:from>
    <xdr:to>
      <xdr:col>24</xdr:col>
      <xdr:colOff>600075</xdr:colOff>
      <xdr:row>30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285750</xdr:colOff>
      <xdr:row>8</xdr:row>
      <xdr:rowOff>66676</xdr:rowOff>
    </xdr:from>
    <xdr:to>
      <xdr:col>25</xdr:col>
      <xdr:colOff>409575</xdr:colOff>
      <xdr:row>28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295275</xdr:colOff>
      <xdr:row>7</xdr:row>
      <xdr:rowOff>142876</xdr:rowOff>
    </xdr:from>
    <xdr:to>
      <xdr:col>25</xdr:col>
      <xdr:colOff>419100</xdr:colOff>
      <xdr:row>27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495300</xdr:colOff>
      <xdr:row>9</xdr:row>
      <xdr:rowOff>38101</xdr:rowOff>
    </xdr:from>
    <xdr:to>
      <xdr:col>25</xdr:col>
      <xdr:colOff>9525</xdr:colOff>
      <xdr:row>29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504825</xdr:colOff>
      <xdr:row>12</xdr:row>
      <xdr:rowOff>66676</xdr:rowOff>
    </xdr:from>
    <xdr:to>
      <xdr:col>23</xdr:col>
      <xdr:colOff>19050</xdr:colOff>
      <xdr:row>32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11</xdr:row>
      <xdr:rowOff>180976</xdr:rowOff>
    </xdr:from>
    <xdr:to>
      <xdr:col>23</xdr:col>
      <xdr:colOff>47625</xdr:colOff>
      <xdr:row>31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10</xdr:row>
      <xdr:rowOff>47626</xdr:rowOff>
    </xdr:from>
    <xdr:to>
      <xdr:col>23</xdr:col>
      <xdr:colOff>466725</xdr:colOff>
      <xdr:row>30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11</xdr:row>
      <xdr:rowOff>171451</xdr:rowOff>
    </xdr:from>
    <xdr:to>
      <xdr:col>23</xdr:col>
      <xdr:colOff>314325</xdr:colOff>
      <xdr:row>31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352425</xdr:colOff>
      <xdr:row>8</xdr:row>
      <xdr:rowOff>95251</xdr:rowOff>
    </xdr:from>
    <xdr:to>
      <xdr:col>23</xdr:col>
      <xdr:colOff>476250</xdr:colOff>
      <xdr:row>28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11</xdr:row>
      <xdr:rowOff>47626</xdr:rowOff>
    </xdr:from>
    <xdr:to>
      <xdr:col>23</xdr:col>
      <xdr:colOff>419100</xdr:colOff>
      <xdr:row>31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10</xdr:row>
      <xdr:rowOff>47626</xdr:rowOff>
    </xdr:from>
    <xdr:to>
      <xdr:col>23</xdr:col>
      <xdr:colOff>590550</xdr:colOff>
      <xdr:row>30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16</xdr:row>
      <xdr:rowOff>104776</xdr:rowOff>
    </xdr:from>
    <xdr:to>
      <xdr:col>23</xdr:col>
      <xdr:colOff>57150</xdr:colOff>
      <xdr:row>36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11</xdr:row>
      <xdr:rowOff>161926</xdr:rowOff>
    </xdr:from>
    <xdr:to>
      <xdr:col>23</xdr:col>
      <xdr:colOff>57150</xdr:colOff>
      <xdr:row>31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12</xdr:row>
      <xdr:rowOff>38101</xdr:rowOff>
    </xdr:from>
    <xdr:to>
      <xdr:col>23</xdr:col>
      <xdr:colOff>152400</xdr:colOff>
      <xdr:row>32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11</xdr:row>
      <xdr:rowOff>123826</xdr:rowOff>
    </xdr:from>
    <xdr:to>
      <xdr:col>23</xdr:col>
      <xdr:colOff>371475</xdr:colOff>
      <xdr:row>31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14</xdr:row>
      <xdr:rowOff>95251</xdr:rowOff>
    </xdr:from>
    <xdr:to>
      <xdr:col>23</xdr:col>
      <xdr:colOff>361950</xdr:colOff>
      <xdr:row>34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12</xdr:row>
      <xdr:rowOff>104776</xdr:rowOff>
    </xdr:from>
    <xdr:to>
      <xdr:col>23</xdr:col>
      <xdr:colOff>409575</xdr:colOff>
      <xdr:row>32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209550</xdr:colOff>
      <xdr:row>13</xdr:row>
      <xdr:rowOff>19051</xdr:rowOff>
    </xdr:from>
    <xdr:to>
      <xdr:col>23</xdr:col>
      <xdr:colOff>333375</xdr:colOff>
      <xdr:row>33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11</xdr:row>
      <xdr:rowOff>171451</xdr:rowOff>
    </xdr:from>
    <xdr:to>
      <xdr:col>23</xdr:col>
      <xdr:colOff>190500</xdr:colOff>
      <xdr:row>31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12</xdr:row>
      <xdr:rowOff>38101</xdr:rowOff>
    </xdr:from>
    <xdr:to>
      <xdr:col>23</xdr:col>
      <xdr:colOff>171450</xdr:colOff>
      <xdr:row>32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5379" cy="60721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11</xdr:row>
      <xdr:rowOff>133351</xdr:rowOff>
    </xdr:from>
    <xdr:to>
      <xdr:col>23</xdr:col>
      <xdr:colOff>9525</xdr:colOff>
      <xdr:row>31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11</xdr:row>
      <xdr:rowOff>114301</xdr:rowOff>
    </xdr:from>
    <xdr:to>
      <xdr:col>25</xdr:col>
      <xdr:colOff>466725</xdr:colOff>
      <xdr:row>31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9</xdr:row>
      <xdr:rowOff>171451</xdr:rowOff>
    </xdr:from>
    <xdr:to>
      <xdr:col>23</xdr:col>
      <xdr:colOff>114300</xdr:colOff>
      <xdr:row>29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5379" cy="60721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171450</xdr:colOff>
      <xdr:row>1</xdr:row>
      <xdr:rowOff>133349</xdr:rowOff>
    </xdr:from>
    <xdr:to>
      <xdr:col>71</xdr:col>
      <xdr:colOff>133350</xdr:colOff>
      <xdr:row>26</xdr:row>
      <xdr:rowOff>47624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247650</xdr:colOff>
      <xdr:row>26</xdr:row>
      <xdr:rowOff>38100</xdr:rowOff>
    </xdr:from>
    <xdr:to>
      <xdr:col>71</xdr:col>
      <xdr:colOff>209550</xdr:colOff>
      <xdr:row>51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5379" cy="60721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409575</xdr:colOff>
      <xdr:row>5</xdr:row>
      <xdr:rowOff>42862</xdr:rowOff>
    </xdr:from>
    <xdr:to>
      <xdr:col>21</xdr:col>
      <xdr:colOff>104775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4</xdr:row>
      <xdr:rowOff>128587</xdr:rowOff>
    </xdr:from>
    <xdr:to>
      <xdr:col>16</xdr:col>
      <xdr:colOff>200025</xdr:colOff>
      <xdr:row>18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5379" cy="60721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14</xdr:row>
      <xdr:rowOff>114301</xdr:rowOff>
    </xdr:from>
    <xdr:to>
      <xdr:col>25</xdr:col>
      <xdr:colOff>581025</xdr:colOff>
      <xdr:row>34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26"/>
  <sheetViews>
    <sheetView workbookViewId="0">
      <selection activeCell="CA17" sqref="CA17"/>
    </sheetView>
  </sheetViews>
  <sheetFormatPr defaultRowHeight="15" x14ac:dyDescent="0.25"/>
  <cols>
    <col min="5" max="7" width="9.140625" style="5"/>
    <col min="9" max="11" width="9.140625" style="5"/>
    <col min="13" max="15" width="9.140625" style="5"/>
    <col min="21" max="25" width="9.140625" style="5"/>
    <col min="26" max="26" width="9.5703125" style="5" bestFit="1" customWidth="1"/>
    <col min="27" max="27" width="9.140625" style="5"/>
    <col min="36" max="43" width="9.140625" style="5"/>
    <col min="52" max="54" width="9.140625" style="5"/>
    <col min="76" max="77" width="9.140625" style="10"/>
  </cols>
  <sheetData>
    <row r="1" spans="1:86" x14ac:dyDescent="0.25">
      <c r="A1" t="s">
        <v>52</v>
      </c>
      <c r="C1" t="s">
        <v>3</v>
      </c>
      <c r="E1" s="5" t="s">
        <v>53</v>
      </c>
      <c r="I1" s="5" t="s">
        <v>54</v>
      </c>
      <c r="M1" s="5" t="s">
        <v>55</v>
      </c>
      <c r="Q1" t="s">
        <v>56</v>
      </c>
      <c r="U1" s="5" t="s">
        <v>57</v>
      </c>
      <c r="Y1" s="5" t="s">
        <v>58</v>
      </c>
      <c r="AC1" t="s">
        <v>59</v>
      </c>
      <c r="AJ1" s="5" t="s">
        <v>60</v>
      </c>
      <c r="AN1" s="5" t="s">
        <v>61</v>
      </c>
      <c r="AR1" t="s">
        <v>62</v>
      </c>
      <c r="AV1" t="s">
        <v>63</v>
      </c>
      <c r="AZ1" s="5" t="s">
        <v>64</v>
      </c>
      <c r="BD1" t="s">
        <v>65</v>
      </c>
      <c r="BH1" t="s">
        <v>66</v>
      </c>
      <c r="BL1" t="s">
        <v>67</v>
      </c>
      <c r="BP1" t="s">
        <v>68</v>
      </c>
      <c r="BT1" t="s">
        <v>211</v>
      </c>
      <c r="BU1" t="s">
        <v>2</v>
      </c>
      <c r="BV1" t="s">
        <v>3</v>
      </c>
      <c r="BW1" t="s">
        <v>237</v>
      </c>
      <c r="BX1" s="10" t="s">
        <v>238</v>
      </c>
      <c r="BY1" t="s">
        <v>212</v>
      </c>
    </row>
    <row r="2" spans="1:86" ht="15.75" thickBot="1" x14ac:dyDescent="0.3">
      <c r="A2">
        <v>-18.39</v>
      </c>
      <c r="B2">
        <v>1.0869565217391304E-2</v>
      </c>
      <c r="C2">
        <f>-LN(1-B2)/0.000001</f>
        <v>10929.070532190317</v>
      </c>
      <c r="E2" s="5">
        <v>-9.2100000000000009</v>
      </c>
      <c r="F2" s="5">
        <v>7.1942446043165471E-3</v>
      </c>
      <c r="G2" s="5">
        <f>-LN(1-F2)/0.000001</f>
        <v>7220.2479734870203</v>
      </c>
      <c r="I2" s="5">
        <v>-14.63</v>
      </c>
      <c r="J2" s="5">
        <v>8.3333333333333332E-3</v>
      </c>
      <c r="K2" s="5">
        <f>-LN(1-J2)/0.000001</f>
        <v>8368.2496705165795</v>
      </c>
      <c r="M2" s="5">
        <v>-15.77</v>
      </c>
      <c r="N2" s="5">
        <v>7.9365079365079361E-3</v>
      </c>
      <c r="O2" s="5">
        <f>-LN(1-N2)/0.000001</f>
        <v>7968.1696491768453</v>
      </c>
      <c r="Q2">
        <v>-17.309999999999999</v>
      </c>
      <c r="R2">
        <v>9.0909090909090905E-3</v>
      </c>
      <c r="S2">
        <f>-LN(1-R2)/0.000001</f>
        <v>9132.4835632724753</v>
      </c>
      <c r="U2" s="5">
        <v>-16.829999999999998</v>
      </c>
      <c r="V2" s="5">
        <v>1.020408163265306E-2</v>
      </c>
      <c r="W2" s="5">
        <f>-LN(1-V2)/0.000001</f>
        <v>10256.50016718911</v>
      </c>
      <c r="Y2" s="5">
        <v>-13.57</v>
      </c>
      <c r="Z2" s="25">
        <v>1.2500000000000001E-2</v>
      </c>
      <c r="AA2" s="5">
        <f>-LN(1-Z2)/0.000001</f>
        <v>12578.782206860073</v>
      </c>
      <c r="AC2">
        <v>-14.35</v>
      </c>
      <c r="AD2">
        <v>1.0869565217391304E-2</v>
      </c>
      <c r="AE2">
        <f>-LN(1-AD2)/0.000001</f>
        <v>10929.070532190317</v>
      </c>
      <c r="AJ2" s="5">
        <v>-15.49</v>
      </c>
      <c r="AK2" s="5">
        <v>1.3333333333333334E-2</v>
      </c>
      <c r="AL2" s="5">
        <f>-LN(1-AK2)/0.000001</f>
        <v>13423.020332140663</v>
      </c>
      <c r="AN2" s="5">
        <v>-14.48</v>
      </c>
      <c r="AO2" s="5">
        <v>1.2658227848101266E-2</v>
      </c>
      <c r="AP2" s="5">
        <f>-LN(1-AO2)/0.000001</f>
        <v>12739.025777429713</v>
      </c>
      <c r="AR2">
        <v>-20.13</v>
      </c>
      <c r="AS2">
        <v>9.7087378640776691E-3</v>
      </c>
      <c r="AT2">
        <f>-LN(1-AS2)/0.000001</f>
        <v>9756.1749453646862</v>
      </c>
      <c r="AV2">
        <v>-21.71</v>
      </c>
      <c r="AW2">
        <v>8.8495575221238937E-3</v>
      </c>
      <c r="AX2">
        <f>-LN(1-AW2)/0.000001</f>
        <v>8888.9474172460395</v>
      </c>
      <c r="AZ2" s="5">
        <v>-14.14</v>
      </c>
      <c r="BA2" s="5">
        <v>1.0638297872340425E-2</v>
      </c>
      <c r="BB2" s="5">
        <f>-LN(1-BA2)/0.000001</f>
        <v>10695.289116747919</v>
      </c>
      <c r="BD2">
        <v>-17.5</v>
      </c>
      <c r="BE2">
        <v>1.2987012987012988E-2</v>
      </c>
      <c r="BF2">
        <f>-LN(1-BE2)/0.000001</f>
        <v>13072.081567352776</v>
      </c>
      <c r="BH2">
        <v>-16.440000000000001</v>
      </c>
      <c r="BI2">
        <v>1.2987012987012988E-2</v>
      </c>
      <c r="BJ2">
        <f>-LN(1-BI2)/0.000001</f>
        <v>13072.081567352776</v>
      </c>
      <c r="BL2">
        <v>-15.11</v>
      </c>
      <c r="BM2">
        <v>1.1363636363636364E-2</v>
      </c>
      <c r="BN2">
        <f>-LN(1-BM2)/0.000001</f>
        <v>11428.695823622744</v>
      </c>
      <c r="BP2">
        <v>-16.670000000000002</v>
      </c>
      <c r="BQ2">
        <v>1.2345679012345678E-2</v>
      </c>
      <c r="BR2">
        <f>-LN(1-BQ2)/0.000001</f>
        <v>12422.519998557209</v>
      </c>
      <c r="BT2" s="10">
        <v>-16.670000000000002</v>
      </c>
      <c r="BU2" s="10">
        <v>1.2345679012345678E-2</v>
      </c>
      <c r="BV2" s="10">
        <f>-LN(1-BU2)/0.000001</f>
        <v>12422.519998557209</v>
      </c>
      <c r="BW2">
        <f>LN(BV2)</f>
        <v>9.4272662333409247</v>
      </c>
      <c r="BX2" s="10">
        <f>EXP($BZ$17+$BZ$18*BT2)</f>
        <v>5599.3439168410705</v>
      </c>
      <c r="BY2"/>
    </row>
    <row r="3" spans="1:86" x14ac:dyDescent="0.25">
      <c r="A3">
        <v>-21.69</v>
      </c>
      <c r="B3">
        <v>2.1739130434782608E-2</v>
      </c>
      <c r="C3">
        <f t="shared" ref="C3:C66" si="0">-LN(1-B3)/0.000001</f>
        <v>21978.90671877523</v>
      </c>
      <c r="E3" s="5">
        <v>-14.6</v>
      </c>
      <c r="F3" s="5">
        <v>1.4388489208633094E-2</v>
      </c>
      <c r="G3" s="5">
        <f t="shared" ref="G3:G66" si="1">-LN(1-F3)/0.000001</f>
        <v>14493.007302566864</v>
      </c>
      <c r="I3" s="5">
        <v>-15.87</v>
      </c>
      <c r="J3" s="5">
        <v>1.6666666666666666E-2</v>
      </c>
      <c r="K3" s="5">
        <f t="shared" ref="K3:K66" si="2">-LN(1-J3)/0.000001</f>
        <v>16807.118316381289</v>
      </c>
      <c r="M3" s="5">
        <v>-16.87</v>
      </c>
      <c r="N3" s="5">
        <v>1.5873015873015872E-2</v>
      </c>
      <c r="O3" s="5">
        <f t="shared" ref="O3:O66" si="3">-LN(1-N3)/0.000001</f>
        <v>16000.341346441075</v>
      </c>
      <c r="Q3">
        <v>-18.22</v>
      </c>
      <c r="R3">
        <v>1.8181818181818181E-2</v>
      </c>
      <c r="S3">
        <f t="shared" ref="S3:S66" si="4">-LN(1-R3)/0.000001</f>
        <v>18349.138668196541</v>
      </c>
      <c r="T3" s="10"/>
      <c r="U3" s="5">
        <v>-17.8</v>
      </c>
      <c r="V3" s="5">
        <v>2.0408163265306121E-2</v>
      </c>
      <c r="W3" s="5">
        <f t="shared" ref="W3:W66" si="5">-LN(1-V3)/0.000001</f>
        <v>20619.287202735704</v>
      </c>
      <c r="Y3" s="5">
        <v>-14.44</v>
      </c>
      <c r="Z3" s="25">
        <v>2.5000000000000001E-2</v>
      </c>
      <c r="AA3" s="5">
        <f t="shared" ref="AA3:AA66" si="6">-LN(1-Z3)/0.000001</f>
        <v>25317.807984289899</v>
      </c>
      <c r="AC3">
        <v>-18.93</v>
      </c>
      <c r="AD3">
        <v>2.1739130434782608E-2</v>
      </c>
      <c r="AE3">
        <f t="shared" ref="AE3:AE66" si="7">-LN(1-AD3)/0.000001</f>
        <v>21978.90671877523</v>
      </c>
      <c r="AJ3" s="5">
        <v>-15.57</v>
      </c>
      <c r="AK3" s="5">
        <v>2.6666666666666668E-2</v>
      </c>
      <c r="AL3" s="5">
        <f t="shared" ref="AL3:AL66" si="8">-LN(1-AK3)/0.000001</f>
        <v>27028.672387919261</v>
      </c>
      <c r="AN3" s="5">
        <v>-14.58</v>
      </c>
      <c r="AO3" s="5">
        <v>2.5316455696202531E-2</v>
      </c>
      <c r="AP3" s="5">
        <f t="shared" ref="AP3:AP66" si="9">-LN(1-AO3)/0.000001</f>
        <v>25642.43061333767</v>
      </c>
      <c r="AR3">
        <v>-21.47</v>
      </c>
      <c r="AS3">
        <v>1.9417475728155338E-2</v>
      </c>
      <c r="AT3">
        <f t="shared" ref="AT3:AT66" si="10">-LN(1-AS3)/0.000001</f>
        <v>19608.471388376314</v>
      </c>
      <c r="AV3">
        <v>-23.46</v>
      </c>
      <c r="AW3">
        <v>1.7699115044247787E-2</v>
      </c>
      <c r="AX3">
        <f t="shared" ref="AX3:AX66" si="11">-LN(1-AW3)/0.000001</f>
        <v>17857.61740000646</v>
      </c>
      <c r="AZ3" s="5">
        <v>-16.71</v>
      </c>
      <c r="BA3" s="5">
        <v>2.1276595744680851E-2</v>
      </c>
      <c r="BB3" s="5">
        <f t="shared" ref="BB3:BB66" si="12">-LN(1-BA3)/0.000001</f>
        <v>21506.20522096362</v>
      </c>
      <c r="BD3">
        <v>-20.92</v>
      </c>
      <c r="BE3">
        <v>2.5974025974025976E-2</v>
      </c>
      <c r="BF3">
        <f t="shared" ref="BF3:BF66" si="13">-LN(1-BE3)/0.000001</f>
        <v>26317.308317373419</v>
      </c>
      <c r="BH3">
        <v>-20.14</v>
      </c>
      <c r="BI3">
        <v>2.5974025974025976E-2</v>
      </c>
      <c r="BJ3">
        <f t="shared" ref="BJ3:BJ66" si="14">-LN(1-BI3)/0.000001</f>
        <v>26317.308317373419</v>
      </c>
      <c r="BL3">
        <v>-16.23</v>
      </c>
      <c r="BM3">
        <v>2.2727272727272728E-2</v>
      </c>
      <c r="BN3">
        <f t="shared" ref="BN3:BN66" si="15">-LN(1-BM3)/0.000001</f>
        <v>22989.518224698721</v>
      </c>
      <c r="BO3" s="10"/>
      <c r="BP3">
        <v>-22.81</v>
      </c>
      <c r="BQ3">
        <v>2.4691358024691357E-2</v>
      </c>
      <c r="BR3">
        <f t="shared" ref="BR3:BR66" si="16">-LN(1-BQ3)/0.000001</f>
        <v>25001.302205417272</v>
      </c>
      <c r="BT3" s="10">
        <v>-22.81</v>
      </c>
      <c r="BU3" s="10">
        <v>2.4691358024691357E-2</v>
      </c>
      <c r="BV3" s="10">
        <f t="shared" ref="BV3:BV66" si="17">-LN(1-BU3)/0.000001</f>
        <v>25001.302205417272</v>
      </c>
      <c r="BW3" s="10">
        <f t="shared" ref="BW3:BW66" si="18">LN(BV3)</f>
        <v>10.126683190710486</v>
      </c>
      <c r="BX3" s="10">
        <f t="shared" ref="BX3:BX66" si="19">EXP($BZ$17+$BZ$18*BT3)</f>
        <v>51618.194545827428</v>
      </c>
      <c r="BY3" s="29" t="s">
        <v>213</v>
      </c>
      <c r="BZ3" s="29"/>
    </row>
    <row r="4" spans="1:86" x14ac:dyDescent="0.25">
      <c r="A4">
        <v>-22.38</v>
      </c>
      <c r="B4">
        <v>3.2608695652173912E-2</v>
      </c>
      <c r="C4">
        <f t="shared" si="0"/>
        <v>33152.207316900509</v>
      </c>
      <c r="E4" s="5">
        <v>-14.64</v>
      </c>
      <c r="F4" s="5">
        <v>2.1582733812949641E-2</v>
      </c>
      <c r="G4" s="5">
        <f t="shared" si="1"/>
        <v>21819.047394639725</v>
      </c>
      <c r="I4" s="5">
        <v>-18.22</v>
      </c>
      <c r="J4" s="5">
        <v>2.5000000000000001E-2</v>
      </c>
      <c r="K4" s="5">
        <f t="shared" si="2"/>
        <v>25317.807984289899</v>
      </c>
      <c r="M4" s="5">
        <v>-18.91</v>
      </c>
      <c r="N4" s="5">
        <v>2.3809523809523808E-2</v>
      </c>
      <c r="O4" s="5">
        <f t="shared" si="3"/>
        <v>24097.551579060531</v>
      </c>
      <c r="Q4">
        <v>-19.41</v>
      </c>
      <c r="R4">
        <v>2.7272727272727271E-2</v>
      </c>
      <c r="S4">
        <f t="shared" si="4"/>
        <v>27651.53133051001</v>
      </c>
      <c r="T4" s="10"/>
      <c r="U4" s="5">
        <v>-20.34</v>
      </c>
      <c r="V4" s="5">
        <v>3.0612244897959183E-2</v>
      </c>
      <c r="W4" s="5">
        <f t="shared" si="5"/>
        <v>31090.587070031121</v>
      </c>
      <c r="Y4" s="5">
        <v>-16.600000000000001</v>
      </c>
      <c r="Z4" s="25">
        <v>3.7499999999999999E-2</v>
      </c>
      <c r="AA4" s="5">
        <f t="shared" si="6"/>
        <v>38221.212820197739</v>
      </c>
      <c r="AC4">
        <v>-20.12</v>
      </c>
      <c r="AD4">
        <v>3.2608695652173912E-2</v>
      </c>
      <c r="AE4">
        <f t="shared" si="7"/>
        <v>33152.207316900509</v>
      </c>
      <c r="AJ4" s="5">
        <v>-15.88</v>
      </c>
      <c r="AK4" s="5">
        <v>0.04</v>
      </c>
      <c r="AL4" s="5">
        <f t="shared" si="8"/>
        <v>40821.994520255168</v>
      </c>
      <c r="AN4" s="5">
        <v>-19.13</v>
      </c>
      <c r="AO4" s="5">
        <v>3.7974683544303799E-2</v>
      </c>
      <c r="AP4" s="5">
        <f t="shared" si="9"/>
        <v>38714.512180690392</v>
      </c>
      <c r="AR4">
        <v>-22.49</v>
      </c>
      <c r="AS4">
        <v>2.9126213592233011E-2</v>
      </c>
      <c r="AT4">
        <f t="shared" si="10"/>
        <v>29558.802241544392</v>
      </c>
      <c r="AV4">
        <v>-23.52</v>
      </c>
      <c r="AW4">
        <v>2.6548672566371681E-2</v>
      </c>
      <c r="AX4">
        <f t="shared" si="11"/>
        <v>26907.452919924384</v>
      </c>
      <c r="AZ4" s="5">
        <v>-16.72</v>
      </c>
      <c r="BA4" s="5">
        <v>3.1914893617021274E-2</v>
      </c>
      <c r="BB4" s="5">
        <f t="shared" si="12"/>
        <v>32435.275753153845</v>
      </c>
      <c r="BD4">
        <v>-21.21</v>
      </c>
      <c r="BE4">
        <v>3.896103896103896E-2</v>
      </c>
      <c r="BF4">
        <f t="shared" si="13"/>
        <v>39740.328649514107</v>
      </c>
      <c r="BH4">
        <v>-20.75</v>
      </c>
      <c r="BI4">
        <v>3.896103896103896E-2</v>
      </c>
      <c r="BJ4">
        <f t="shared" si="14"/>
        <v>39740.328649514107</v>
      </c>
      <c r="BL4">
        <v>-20.079999999999998</v>
      </c>
      <c r="BM4">
        <v>3.4090909090909088E-2</v>
      </c>
      <c r="BN4">
        <f t="shared" si="15"/>
        <v>34685.557987889988</v>
      </c>
      <c r="BO4" s="10"/>
      <c r="BP4">
        <v>-23.38</v>
      </c>
      <c r="BQ4">
        <v>3.7037037037037035E-2</v>
      </c>
      <c r="BR4">
        <f t="shared" si="16"/>
        <v>37740.327982846968</v>
      </c>
      <c r="BT4" s="10">
        <v>-23.38</v>
      </c>
      <c r="BU4" s="10">
        <v>3.7037037037037035E-2</v>
      </c>
      <c r="BV4" s="10">
        <f t="shared" si="17"/>
        <v>37740.327982846968</v>
      </c>
      <c r="BW4" s="10">
        <f t="shared" si="18"/>
        <v>10.538484509474259</v>
      </c>
      <c r="BX4" s="10">
        <f t="shared" si="19"/>
        <v>63439.019682224221</v>
      </c>
      <c r="BY4" s="26" t="s">
        <v>214</v>
      </c>
      <c r="BZ4" s="26">
        <v>0.96829125316520348</v>
      </c>
    </row>
    <row r="5" spans="1:86" x14ac:dyDescent="0.25">
      <c r="A5">
        <v>-23.39</v>
      </c>
      <c r="B5">
        <v>4.3478260869565216E-2</v>
      </c>
      <c r="C5">
        <f t="shared" si="0"/>
        <v>44451.762570833809</v>
      </c>
      <c r="E5" s="5">
        <v>-18.32</v>
      </c>
      <c r="F5" s="5">
        <v>2.8776978417266189E-2</v>
      </c>
      <c r="G5" s="5">
        <f t="shared" si="1"/>
        <v>29199.154692262353</v>
      </c>
      <c r="I5" s="5">
        <v>-18.66</v>
      </c>
      <c r="J5" s="5">
        <v>3.3333333333333333E-2</v>
      </c>
      <c r="K5" s="5">
        <f t="shared" si="2"/>
        <v>33901.551675681338</v>
      </c>
      <c r="M5" s="5">
        <v>-18.97</v>
      </c>
      <c r="N5" s="5">
        <v>3.1746031746031744E-2</v>
      </c>
      <c r="O5" s="5">
        <f t="shared" si="3"/>
        <v>32260.862218221435</v>
      </c>
      <c r="Q5">
        <v>-23.12</v>
      </c>
      <c r="R5">
        <v>3.6363636363636362E-2</v>
      </c>
      <c r="S5">
        <f t="shared" si="4"/>
        <v>37041.271680349098</v>
      </c>
      <c r="T5" s="10"/>
      <c r="U5" s="5">
        <v>-20.62</v>
      </c>
      <c r="V5" s="5">
        <v>4.0816326530612242E-2</v>
      </c>
      <c r="W5" s="5">
        <f t="shared" si="5"/>
        <v>41672.696400568078</v>
      </c>
      <c r="Y5" s="5">
        <v>-17.059999999999999</v>
      </c>
      <c r="Z5" s="25">
        <v>0.05</v>
      </c>
      <c r="AA5" s="5">
        <f t="shared" si="6"/>
        <v>51293.294387550581</v>
      </c>
      <c r="AC5">
        <v>-21.93</v>
      </c>
      <c r="AD5">
        <v>4.3478260869565216E-2</v>
      </c>
      <c r="AE5">
        <f t="shared" si="7"/>
        <v>44451.762570833809</v>
      </c>
      <c r="AJ5" s="5">
        <v>-16.510000000000002</v>
      </c>
      <c r="AK5" s="5">
        <v>5.3333333333333337E-2</v>
      </c>
      <c r="AL5" s="5">
        <f t="shared" si="8"/>
        <v>54808.236494995028</v>
      </c>
      <c r="AN5" s="5">
        <v>-19.489999999999998</v>
      </c>
      <c r="AO5" s="5">
        <v>5.0632911392405063E-2</v>
      </c>
      <c r="AP5" s="5">
        <f t="shared" si="9"/>
        <v>51959.738930711108</v>
      </c>
      <c r="AR5">
        <v>-23.44</v>
      </c>
      <c r="AS5">
        <v>3.8834951456310676E-2</v>
      </c>
      <c r="AT5">
        <f t="shared" si="10"/>
        <v>39609.138095045826</v>
      </c>
      <c r="AV5">
        <v>-24</v>
      </c>
      <c r="AW5">
        <v>3.5398230088495575E-2</v>
      </c>
      <c r="AX5">
        <f t="shared" si="11"/>
        <v>36039.936483196929</v>
      </c>
      <c r="AZ5" s="5">
        <v>-16.739999999999998</v>
      </c>
      <c r="BA5" s="5">
        <v>4.2553191489361701E-2</v>
      </c>
      <c r="BB5" s="5">
        <f t="shared" si="12"/>
        <v>43485.111939738781</v>
      </c>
      <c r="BD5">
        <v>-22.98</v>
      </c>
      <c r="BE5">
        <v>5.1948051948051951E-2</v>
      </c>
      <c r="BF5">
        <f t="shared" si="13"/>
        <v>53345.980705292735</v>
      </c>
      <c r="BH5">
        <v>-21.29</v>
      </c>
      <c r="BI5">
        <v>5.1948051948051951E-2</v>
      </c>
      <c r="BJ5">
        <f t="shared" si="14"/>
        <v>53345.980705292735</v>
      </c>
      <c r="BL5">
        <v>-21.65</v>
      </c>
      <c r="BM5">
        <v>4.5454545454545456E-2</v>
      </c>
      <c r="BN5">
        <f t="shared" si="15"/>
        <v>46520.015634892821</v>
      </c>
      <c r="BO5" s="10"/>
      <c r="BP5">
        <v>-24.25</v>
      </c>
      <c r="BQ5">
        <v>4.9382716049382713E-2</v>
      </c>
      <c r="BR5">
        <f t="shared" si="16"/>
        <v>50643.732818754914</v>
      </c>
      <c r="BT5" s="10">
        <v>-24.25</v>
      </c>
      <c r="BU5" s="10">
        <v>4.9382716049382713E-2</v>
      </c>
      <c r="BV5" s="10">
        <f t="shared" si="17"/>
        <v>50643.732818754914</v>
      </c>
      <c r="BW5" s="10">
        <f t="shared" si="18"/>
        <v>10.83257076695201</v>
      </c>
      <c r="BX5" s="10">
        <f t="shared" si="19"/>
        <v>86904.770701954229</v>
      </c>
      <c r="BY5" s="26" t="s">
        <v>215</v>
      </c>
      <c r="BZ5" s="26">
        <v>0.93758795095624026</v>
      </c>
    </row>
    <row r="6" spans="1:86" x14ac:dyDescent="0.25">
      <c r="A6">
        <v>-24.46</v>
      </c>
      <c r="B6">
        <v>5.434782608695652E-2</v>
      </c>
      <c r="C6">
        <f t="shared" si="0"/>
        <v>55880.458394456618</v>
      </c>
      <c r="E6" s="5">
        <v>-19.09</v>
      </c>
      <c r="F6" s="5">
        <v>3.5971223021582732E-2</v>
      </c>
      <c r="G6" s="5">
        <f t="shared" si="1"/>
        <v>36634.133179780387</v>
      </c>
      <c r="I6" s="5">
        <v>-19.440000000000001</v>
      </c>
      <c r="J6" s="5">
        <v>4.1666666666666664E-2</v>
      </c>
      <c r="K6" s="5">
        <f t="shared" si="2"/>
        <v>42559.614418795893</v>
      </c>
      <c r="M6" s="5">
        <v>-19.760000000000002</v>
      </c>
      <c r="N6" s="5">
        <v>3.968253968253968E-2</v>
      </c>
      <c r="O6" s="5">
        <f t="shared" si="3"/>
        <v>40491.36135473688</v>
      </c>
      <c r="Q6">
        <v>-23.18</v>
      </c>
      <c r="R6">
        <v>4.5454545454545456E-2</v>
      </c>
      <c r="S6">
        <f t="shared" si="4"/>
        <v>46520.015634892821</v>
      </c>
      <c r="T6" s="10"/>
      <c r="U6" s="5">
        <v>-22.62</v>
      </c>
      <c r="V6" s="5">
        <v>5.1020408163265307E-2</v>
      </c>
      <c r="W6" s="5">
        <f t="shared" si="5"/>
        <v>52367.98551731593</v>
      </c>
      <c r="Y6" s="5">
        <v>-17.079999999999998</v>
      </c>
      <c r="Z6" s="25">
        <v>6.25E-2</v>
      </c>
      <c r="AA6" s="5">
        <f t="shared" si="6"/>
        <v>64538.521137571181</v>
      </c>
      <c r="AC6">
        <v>-22.58</v>
      </c>
      <c r="AD6">
        <v>5.434782608695652E-2</v>
      </c>
      <c r="AE6">
        <f t="shared" si="7"/>
        <v>55880.458394456618</v>
      </c>
      <c r="AJ6" s="5">
        <v>-16.98</v>
      </c>
      <c r="AK6" s="5">
        <v>6.6666666666666666E-2</v>
      </c>
      <c r="AL6" s="5">
        <f t="shared" si="8"/>
        <v>68992.871486951437</v>
      </c>
      <c r="AN6" s="5">
        <v>-19.829999999999998</v>
      </c>
      <c r="AO6" s="5">
        <v>6.3291139240506333E-2</v>
      </c>
      <c r="AP6" s="5">
        <f t="shared" si="9"/>
        <v>65382.759262851745</v>
      </c>
      <c r="AR6">
        <v>-23.59</v>
      </c>
      <c r="AS6">
        <v>4.8543689320388349E-2</v>
      </c>
      <c r="AT6">
        <f t="shared" si="10"/>
        <v>49761.50955906383</v>
      </c>
      <c r="AV6">
        <v>-24.14</v>
      </c>
      <c r="AW6">
        <v>4.4247787610619468E-2</v>
      </c>
      <c r="AX6">
        <f t="shared" si="11"/>
        <v>45256.591588120828</v>
      </c>
      <c r="AZ6" s="5">
        <v>-18.52</v>
      </c>
      <c r="BA6" s="5">
        <v>5.3191489361702128E-2</v>
      </c>
      <c r="BB6" s="5">
        <f t="shared" si="12"/>
        <v>54658.412537864082</v>
      </c>
      <c r="BD6">
        <v>-23.66</v>
      </c>
      <c r="BE6">
        <v>6.4935064935064929E-2</v>
      </c>
      <c r="BF6">
        <f t="shared" si="13"/>
        <v>67139.302837628566</v>
      </c>
      <c r="BH6">
        <v>-23.57</v>
      </c>
      <c r="BI6">
        <v>6.4935064935064929E-2</v>
      </c>
      <c r="BJ6">
        <f t="shared" si="14"/>
        <v>67139.302837628566</v>
      </c>
      <c r="BL6">
        <v>-22.34</v>
      </c>
      <c r="BM6">
        <v>5.6818181818181816E-2</v>
      </c>
      <c r="BN6">
        <f t="shared" si="15"/>
        <v>58496.206681608499</v>
      </c>
      <c r="BO6" s="10"/>
      <c r="BP6">
        <v>-24.55</v>
      </c>
      <c r="BQ6">
        <v>6.1728395061728392E-2</v>
      </c>
      <c r="BR6">
        <f t="shared" si="16"/>
        <v>63715.814386107741</v>
      </c>
      <c r="BT6" s="10">
        <v>-24.55</v>
      </c>
      <c r="BU6" s="10">
        <v>6.1728395061728392E-2</v>
      </c>
      <c r="BV6" s="10">
        <f t="shared" si="17"/>
        <v>63715.814386107741</v>
      </c>
      <c r="BW6" s="10">
        <f t="shared" si="18"/>
        <v>11.062188074266142</v>
      </c>
      <c r="BX6" s="10">
        <f t="shared" si="19"/>
        <v>96867.283256492869</v>
      </c>
      <c r="BY6" s="26" t="s">
        <v>216</v>
      </c>
      <c r="BZ6" s="26">
        <v>0.93751202388927701</v>
      </c>
    </row>
    <row r="7" spans="1:86" x14ac:dyDescent="0.25">
      <c r="A7">
        <v>-25.05</v>
      </c>
      <c r="B7">
        <v>6.5217391304347824E-2</v>
      </c>
      <c r="C7">
        <f t="shared" si="0"/>
        <v>67441.280795532541</v>
      </c>
      <c r="E7" s="5">
        <v>-19.68</v>
      </c>
      <c r="F7" s="5">
        <v>4.3165467625899283E-2</v>
      </c>
      <c r="G7" s="5">
        <f t="shared" si="1"/>
        <v>44124.804908937942</v>
      </c>
      <c r="I7" s="5">
        <v>-19.91</v>
      </c>
      <c r="J7" s="5">
        <v>0.05</v>
      </c>
      <c r="K7" s="5">
        <f t="shared" si="2"/>
        <v>51293.294387550581</v>
      </c>
      <c r="M7" s="5">
        <v>-20.02</v>
      </c>
      <c r="N7" s="5">
        <v>4.7619047619047616E-2</v>
      </c>
      <c r="O7" s="5">
        <f t="shared" si="3"/>
        <v>48790.164169432057</v>
      </c>
      <c r="Q7">
        <v>-23.61</v>
      </c>
      <c r="R7">
        <v>5.4545454545454543E-2</v>
      </c>
      <c r="S7">
        <f t="shared" si="4"/>
        <v>56089.466651043585</v>
      </c>
      <c r="T7" s="10"/>
      <c r="U7" s="5">
        <v>-22.99</v>
      </c>
      <c r="V7" s="5">
        <v>6.1224489795918366E-2</v>
      </c>
      <c r="W7" s="5">
        <f t="shared" si="5"/>
        <v>63178.901621531564</v>
      </c>
      <c r="Y7" s="5">
        <v>-17.670000000000002</v>
      </c>
      <c r="Z7" s="25">
        <v>7.4999999999999997E-2</v>
      </c>
      <c r="AA7" s="5">
        <f t="shared" si="6"/>
        <v>77961.54146971181</v>
      </c>
      <c r="AC7">
        <v>-22.86</v>
      </c>
      <c r="AD7">
        <v>6.5217391304347824E-2</v>
      </c>
      <c r="AE7">
        <f t="shared" si="7"/>
        <v>67441.280795532541</v>
      </c>
      <c r="AJ7" s="5">
        <v>-17.010000000000002</v>
      </c>
      <c r="AK7" s="5">
        <v>0.08</v>
      </c>
      <c r="AL7" s="5">
        <f t="shared" si="8"/>
        <v>83381.608939051017</v>
      </c>
      <c r="AN7" s="5">
        <v>-20.78</v>
      </c>
      <c r="AO7" s="5">
        <v>7.5949367088607597E-2</v>
      </c>
      <c r="AP7" s="5">
        <f t="shared" si="9"/>
        <v>78988.411318630329</v>
      </c>
      <c r="AR7">
        <v>-23.65</v>
      </c>
      <c r="AS7">
        <v>5.8252427184466021E-2</v>
      </c>
      <c r="AT7">
        <f t="shared" si="10"/>
        <v>60018.009726252923</v>
      </c>
      <c r="AV7">
        <v>-24.43</v>
      </c>
      <c r="AW7">
        <v>5.3097345132743362E-2</v>
      </c>
      <c r="AX7">
        <f t="shared" si="11"/>
        <v>54558.984250434369</v>
      </c>
      <c r="AZ7" s="5">
        <v>-18.93</v>
      </c>
      <c r="BA7" s="5">
        <v>6.3829787234042548E-2</v>
      </c>
      <c r="BB7" s="5">
        <f t="shared" si="12"/>
        <v>65957.967791797404</v>
      </c>
      <c r="BD7">
        <v>-24.46</v>
      </c>
      <c r="BE7">
        <v>7.792207792207792E-2</v>
      </c>
      <c r="BF7">
        <f t="shared" si="13"/>
        <v>81125.544812368462</v>
      </c>
      <c r="BH7">
        <v>-24.48</v>
      </c>
      <c r="BI7">
        <v>7.792207792207792E-2</v>
      </c>
      <c r="BJ7">
        <f t="shared" si="14"/>
        <v>81125.544812368462</v>
      </c>
      <c r="BL7">
        <v>-22.46</v>
      </c>
      <c r="BM7">
        <v>6.8181818181818177E-2</v>
      </c>
      <c r="BN7">
        <f t="shared" si="15"/>
        <v>70617.567213953298</v>
      </c>
      <c r="BO7" s="10"/>
      <c r="BP7">
        <v>-24.58</v>
      </c>
      <c r="BQ7">
        <v>7.407407407407407E-2</v>
      </c>
      <c r="BR7">
        <f t="shared" si="16"/>
        <v>76961.041136128333</v>
      </c>
      <c r="BT7" s="10">
        <v>-24.58</v>
      </c>
      <c r="BU7" s="10">
        <v>7.407407407407407E-2</v>
      </c>
      <c r="BV7" s="10">
        <f t="shared" si="17"/>
        <v>76961.041136128333</v>
      </c>
      <c r="BW7" s="10">
        <f t="shared" si="18"/>
        <v>11.251054613524177</v>
      </c>
      <c r="BX7" s="10">
        <f t="shared" si="19"/>
        <v>97924.298670410877</v>
      </c>
      <c r="BY7" s="26" t="s">
        <v>217</v>
      </c>
      <c r="BZ7" s="26">
        <v>0.30063300779199459</v>
      </c>
    </row>
    <row r="8" spans="1:86" ht="15.75" thickBot="1" x14ac:dyDescent="0.3">
      <c r="A8">
        <v>-25.17</v>
      </c>
      <c r="B8">
        <v>7.6086956521739135E-2</v>
      </c>
      <c r="C8">
        <f t="shared" si="0"/>
        <v>79137.320558723863</v>
      </c>
      <c r="E8" s="5">
        <v>-21.15</v>
      </c>
      <c r="F8" s="5">
        <v>5.0359712230215826E-2</v>
      </c>
      <c r="G8" s="5">
        <f t="shared" si="1"/>
        <v>51672.010544320925</v>
      </c>
      <c r="I8" s="5">
        <v>-19.91</v>
      </c>
      <c r="J8" s="5">
        <v>5.8333333333333334E-2</v>
      </c>
      <c r="K8" s="5">
        <f t="shared" si="2"/>
        <v>60103.924069705441</v>
      </c>
      <c r="M8" s="5">
        <v>-20.309999999999999</v>
      </c>
      <c r="N8" s="5">
        <v>5.5555555555555552E-2</v>
      </c>
      <c r="O8" s="5">
        <f t="shared" si="3"/>
        <v>57158.41383994864</v>
      </c>
      <c r="Q8">
        <v>-23.92</v>
      </c>
      <c r="R8">
        <v>6.363636363636363E-2</v>
      </c>
      <c r="S8">
        <f t="shared" si="4"/>
        <v>65751.377562780428</v>
      </c>
      <c r="T8" s="10"/>
      <c r="U8" s="5">
        <v>-23.8</v>
      </c>
      <c r="V8" s="5">
        <v>7.1428571428571425E-2</v>
      </c>
      <c r="W8" s="5">
        <f t="shared" si="5"/>
        <v>74107.972153721857</v>
      </c>
      <c r="Y8" s="5">
        <v>-18.62</v>
      </c>
      <c r="Z8" s="25">
        <v>8.7499999999999994E-2</v>
      </c>
      <c r="AA8" s="5">
        <f t="shared" si="6"/>
        <v>91567.193525490511</v>
      </c>
      <c r="AC8">
        <v>-22.91</v>
      </c>
      <c r="AD8">
        <v>7.6086956521739135E-2</v>
      </c>
      <c r="AE8">
        <f t="shared" si="7"/>
        <v>79137.320558723863</v>
      </c>
      <c r="AJ8" s="5">
        <v>-19.89</v>
      </c>
      <c r="AK8" s="5">
        <v>9.3333333333333338E-2</v>
      </c>
      <c r="AL8" s="5">
        <f t="shared" si="8"/>
        <v>97980.408360203786</v>
      </c>
      <c r="AN8" s="5">
        <v>-20.8</v>
      </c>
      <c r="AO8" s="5">
        <v>8.8607594936708861E-2</v>
      </c>
      <c r="AP8" s="5">
        <f t="shared" si="9"/>
        <v>92781.733450966218</v>
      </c>
      <c r="AR8">
        <v>-24.05</v>
      </c>
      <c r="AS8">
        <v>6.7961165048543687E-2</v>
      </c>
      <c r="AT8">
        <f t="shared" si="10"/>
        <v>70380.796761799502</v>
      </c>
      <c r="AV8">
        <v>-24.6</v>
      </c>
      <c r="AW8">
        <v>6.1946902654867256E-2</v>
      </c>
      <c r="AX8">
        <f t="shared" si="11"/>
        <v>63948.724600273417</v>
      </c>
      <c r="AZ8" s="5">
        <v>-19.61</v>
      </c>
      <c r="BA8" s="5">
        <v>7.4468085106382975E-2</v>
      </c>
      <c r="BB8" s="5">
        <f t="shared" si="12"/>
        <v>77386.663615420242</v>
      </c>
      <c r="BD8">
        <v>-26.07</v>
      </c>
      <c r="BE8">
        <v>9.0909090909090912E-2</v>
      </c>
      <c r="BF8">
        <f t="shared" si="13"/>
        <v>95310.1798043249</v>
      </c>
      <c r="BH8">
        <v>-24.88</v>
      </c>
      <c r="BI8">
        <v>9.0909090909090912E-2</v>
      </c>
      <c r="BJ8">
        <f t="shared" si="14"/>
        <v>95310.1798043249</v>
      </c>
      <c r="BL8">
        <v>-23.27</v>
      </c>
      <c r="BM8">
        <v>7.9545454545454544E-2</v>
      </c>
      <c r="BN8">
        <f t="shared" si="15"/>
        <v>82887.659805767747</v>
      </c>
      <c r="BO8" s="10"/>
      <c r="BP8">
        <v>-24.94</v>
      </c>
      <c r="BQ8">
        <v>8.6419753086419748E-2</v>
      </c>
      <c r="BR8">
        <f t="shared" si="16"/>
        <v>90384.061468268948</v>
      </c>
      <c r="BT8" s="10">
        <v>-24.94</v>
      </c>
      <c r="BU8" s="10">
        <v>8.6419753086419748E-2</v>
      </c>
      <c r="BV8" s="10">
        <f t="shared" si="17"/>
        <v>90384.061468268948</v>
      </c>
      <c r="BW8" s="10">
        <f t="shared" si="18"/>
        <v>11.411823219643907</v>
      </c>
      <c r="BX8" s="10">
        <f t="shared" si="19"/>
        <v>111545.14485501265</v>
      </c>
      <c r="BY8" s="27" t="s">
        <v>218</v>
      </c>
      <c r="BZ8" s="27">
        <v>824</v>
      </c>
    </row>
    <row r="9" spans="1:86" x14ac:dyDescent="0.25">
      <c r="A9">
        <v>-25.66</v>
      </c>
      <c r="B9">
        <v>8.6956521739130432E-2</v>
      </c>
      <c r="C9">
        <f t="shared" si="0"/>
        <v>90971.77820572663</v>
      </c>
      <c r="E9" s="5">
        <v>-22.12</v>
      </c>
      <c r="F9" s="5">
        <v>5.7553956834532377E-2</v>
      </c>
      <c r="G9" s="5">
        <f t="shared" si="1"/>
        <v>59276.609929540195</v>
      </c>
      <c r="I9" s="5">
        <v>-20.14</v>
      </c>
      <c r="J9" s="5">
        <v>6.6666666666666666E-2</v>
      </c>
      <c r="K9" s="5">
        <f t="shared" si="2"/>
        <v>68992.871486951437</v>
      </c>
      <c r="M9" s="5">
        <v>-20.57</v>
      </c>
      <c r="N9" s="5">
        <v>6.3492063492063489E-2</v>
      </c>
      <c r="O9" s="5">
        <f t="shared" si="3"/>
        <v>65597.282485813237</v>
      </c>
      <c r="Q9">
        <v>-24.13</v>
      </c>
      <c r="R9">
        <v>7.2727272727272724E-2</v>
      </c>
      <c r="S9">
        <f t="shared" si="4"/>
        <v>75507.552508145178</v>
      </c>
      <c r="T9" s="10"/>
      <c r="U9" s="5">
        <v>-23.9</v>
      </c>
      <c r="V9" s="5">
        <v>8.1632653061224483E-2</v>
      </c>
      <c r="W9" s="5">
        <f t="shared" si="5"/>
        <v>85157.80834030683</v>
      </c>
      <c r="Y9" s="5">
        <v>-19.61</v>
      </c>
      <c r="Z9" s="25">
        <v>0.1</v>
      </c>
      <c r="AA9" s="5">
        <f t="shared" si="6"/>
        <v>105360.51565782628</v>
      </c>
      <c r="AC9">
        <v>-24.07</v>
      </c>
      <c r="AD9">
        <v>8.6956521739130432E-2</v>
      </c>
      <c r="AE9">
        <f t="shared" si="7"/>
        <v>90971.77820572663</v>
      </c>
      <c r="AJ9" s="5">
        <v>-19.89</v>
      </c>
      <c r="AK9" s="5">
        <v>0.10666666666666667</v>
      </c>
      <c r="AL9" s="5">
        <f t="shared" si="8"/>
        <v>112795.4941453444</v>
      </c>
      <c r="AN9" s="5">
        <v>-21.44</v>
      </c>
      <c r="AO9" s="5">
        <v>0.10126582278481013</v>
      </c>
      <c r="AP9" s="5">
        <f t="shared" si="9"/>
        <v>106767.97542570606</v>
      </c>
      <c r="AR9">
        <v>-24.67</v>
      </c>
      <c r="AS9">
        <v>7.7669902912621352E-2</v>
      </c>
      <c r="AT9">
        <f t="shared" si="10"/>
        <v>80852.0966290949</v>
      </c>
      <c r="AV9">
        <v>-24.69</v>
      </c>
      <c r="AW9">
        <v>7.0796460176991149E-2</v>
      </c>
      <c r="AX9">
        <f t="shared" si="11"/>
        <v>73427.468554817198</v>
      </c>
      <c r="AZ9" s="5">
        <v>-20.12</v>
      </c>
      <c r="BA9" s="5">
        <v>8.5106382978723402E-2</v>
      </c>
      <c r="BB9" s="5">
        <f t="shared" si="12"/>
        <v>88947.486016496172</v>
      </c>
      <c r="BD9">
        <v>-26.11</v>
      </c>
      <c r="BE9">
        <v>0.1038961038961039</v>
      </c>
      <c r="BF9">
        <f t="shared" si="13"/>
        <v>109698.91725642451</v>
      </c>
      <c r="BH9">
        <v>-25.04</v>
      </c>
      <c r="BI9">
        <v>0.1038961038961039</v>
      </c>
      <c r="BJ9">
        <f t="shared" si="14"/>
        <v>109698.91725642451</v>
      </c>
      <c r="BL9">
        <v>-24.2</v>
      </c>
      <c r="BM9">
        <v>9.0909090909090912E-2</v>
      </c>
      <c r="BN9">
        <f t="shared" si="15"/>
        <v>95310.1798043249</v>
      </c>
      <c r="BO9" s="10"/>
      <c r="BP9">
        <v>-25.22</v>
      </c>
      <c r="BQ9">
        <v>9.8765432098765427E-2</v>
      </c>
      <c r="BR9">
        <f t="shared" si="16"/>
        <v>103989.71352404763</v>
      </c>
      <c r="BT9" s="10">
        <v>-25.22</v>
      </c>
      <c r="BU9" s="10">
        <v>9.8765432098765427E-2</v>
      </c>
      <c r="BV9" s="10">
        <f t="shared" si="17"/>
        <v>103989.71352404763</v>
      </c>
      <c r="BW9" s="10">
        <f t="shared" si="18"/>
        <v>11.552047264809131</v>
      </c>
      <c r="BX9" s="10">
        <f t="shared" si="19"/>
        <v>123436.02849057525</v>
      </c>
      <c r="BY9"/>
    </row>
    <row r="10" spans="1:86" ht="15.75" thickBot="1" x14ac:dyDescent="0.3">
      <c r="A10">
        <v>-26.09</v>
      </c>
      <c r="B10">
        <v>9.7826086956521743E-2</v>
      </c>
      <c r="C10">
        <f t="shared" si="0"/>
        <v>102947.96925244237</v>
      </c>
      <c r="E10" s="5">
        <v>-22.12</v>
      </c>
      <c r="F10" s="5">
        <v>6.4748201438848921E-2</v>
      </c>
      <c r="G10" s="5">
        <f t="shared" si="1"/>
        <v>66939.482675109379</v>
      </c>
      <c r="I10" s="5">
        <v>-20.86</v>
      </c>
      <c r="J10" s="5">
        <v>7.4999999999999997E-2</v>
      </c>
      <c r="K10" s="5">
        <f t="shared" si="2"/>
        <v>77961.54146971181</v>
      </c>
      <c r="M10" s="5">
        <v>-20.63</v>
      </c>
      <c r="N10" s="5">
        <v>7.1428571428571425E-2</v>
      </c>
      <c r="O10" s="5">
        <f t="shared" si="3"/>
        <v>74107.972153721857</v>
      </c>
      <c r="Q10">
        <v>-24.69</v>
      </c>
      <c r="R10">
        <v>8.1818181818181818E-2</v>
      </c>
      <c r="S10">
        <f t="shared" si="4"/>
        <v>85359.84895115676</v>
      </c>
      <c r="T10" s="10"/>
      <c r="U10" s="5">
        <v>-24.05</v>
      </c>
      <c r="V10" s="5">
        <v>9.1836734693877556E-2</v>
      </c>
      <c r="W10" s="5">
        <f t="shared" si="5"/>
        <v>96331.108938432066</v>
      </c>
      <c r="Y10" s="5">
        <v>-19.72</v>
      </c>
      <c r="Z10" s="25">
        <v>0.1125</v>
      </c>
      <c r="AA10" s="5">
        <f t="shared" si="6"/>
        <v>119346.75763256625</v>
      </c>
      <c r="AC10">
        <v>-24.35</v>
      </c>
      <c r="AD10">
        <v>9.7826086956521743E-2</v>
      </c>
      <c r="AE10">
        <f t="shared" si="7"/>
        <v>102947.96925244237</v>
      </c>
      <c r="AJ10" s="5">
        <v>-19.940000000000001</v>
      </c>
      <c r="AK10" s="5">
        <v>0.12</v>
      </c>
      <c r="AL10" s="5">
        <f t="shared" si="8"/>
        <v>127833.37150988489</v>
      </c>
      <c r="AN10" s="5">
        <v>-22.4</v>
      </c>
      <c r="AO10" s="5">
        <v>0.11392405063291139</v>
      </c>
      <c r="AP10" s="5">
        <f t="shared" si="9"/>
        <v>120952.61041766244</v>
      </c>
      <c r="AR10">
        <v>-24.82</v>
      </c>
      <c r="AS10">
        <v>8.7378640776699032E-2</v>
      </c>
      <c r="AT10">
        <f t="shared" si="10"/>
        <v>91434.205959631843</v>
      </c>
      <c r="AV10">
        <v>-24.79</v>
      </c>
      <c r="AW10">
        <v>7.9646017699115043E-2</v>
      </c>
      <c r="AX10">
        <f t="shared" si="11"/>
        <v>82996.919570967919</v>
      </c>
      <c r="AZ10" s="5">
        <v>-20.34</v>
      </c>
      <c r="BA10" s="5">
        <v>9.5744680851063829E-2</v>
      </c>
      <c r="BB10" s="5">
        <f t="shared" si="12"/>
        <v>100643.52577968742</v>
      </c>
      <c r="BD10">
        <v>-26.57</v>
      </c>
      <c r="BE10">
        <v>0.11688311688311688</v>
      </c>
      <c r="BF10">
        <f t="shared" si="13"/>
        <v>124297.71667757719</v>
      </c>
      <c r="BH10">
        <v>-25.58</v>
      </c>
      <c r="BI10">
        <v>0.11688311688311688</v>
      </c>
      <c r="BJ10">
        <f t="shared" si="14"/>
        <v>124297.71667757719</v>
      </c>
      <c r="BL10">
        <v>-24.3</v>
      </c>
      <c r="BM10">
        <v>0.10227272727272728</v>
      </c>
      <c r="BN10">
        <f t="shared" si="15"/>
        <v>107888.96201118501</v>
      </c>
      <c r="BO10" s="10"/>
      <c r="BP10">
        <v>-25.75</v>
      </c>
      <c r="BQ10">
        <v>0.1111111111111111</v>
      </c>
      <c r="BR10">
        <f t="shared" si="16"/>
        <v>117783.03565638352</v>
      </c>
      <c r="BT10" s="10">
        <v>-25.75</v>
      </c>
      <c r="BU10" s="10">
        <v>0.1111111111111111</v>
      </c>
      <c r="BV10" s="10">
        <f t="shared" si="17"/>
        <v>117783.03565638352</v>
      </c>
      <c r="BW10" s="10">
        <f t="shared" si="18"/>
        <v>11.676599530121111</v>
      </c>
      <c r="BX10" s="10">
        <f t="shared" si="19"/>
        <v>149524.07563224091</v>
      </c>
      <c r="BY10" t="s">
        <v>219</v>
      </c>
    </row>
    <row r="11" spans="1:86" x14ac:dyDescent="0.25">
      <c r="A11">
        <v>-26.09</v>
      </c>
      <c r="B11">
        <v>0.10869565217391304</v>
      </c>
      <c r="C11">
        <f t="shared" si="0"/>
        <v>115069.32978478725</v>
      </c>
      <c r="E11" s="5">
        <v>-22.18</v>
      </c>
      <c r="F11" s="5">
        <v>7.1942446043165464E-2</v>
      </c>
      <c r="G11" s="5">
        <f t="shared" si="1"/>
        <v>74661.528769019642</v>
      </c>
      <c r="I11" s="5">
        <v>-21.16</v>
      </c>
      <c r="J11" s="5">
        <v>8.3333333333333329E-2</v>
      </c>
      <c r="K11" s="5">
        <f t="shared" si="2"/>
        <v>87011.376989629818</v>
      </c>
      <c r="M11" s="5">
        <v>-20.63</v>
      </c>
      <c r="N11" s="5">
        <v>7.9365079365079361E-2</v>
      </c>
      <c r="O11" s="5">
        <f t="shared" si="3"/>
        <v>82691.715845113285</v>
      </c>
      <c r="Q11">
        <v>-24.82</v>
      </c>
      <c r="R11">
        <v>9.0909090909090912E-2</v>
      </c>
      <c r="S11">
        <f t="shared" si="4"/>
        <v>95310.1798043249</v>
      </c>
      <c r="T11" s="10"/>
      <c r="U11" s="5">
        <v>-24.99</v>
      </c>
      <c r="V11" s="5">
        <v>0.10204081632653061</v>
      </c>
      <c r="W11" s="5">
        <f t="shared" si="5"/>
        <v>107630.66419236545</v>
      </c>
      <c r="Y11" s="5">
        <v>-20.11</v>
      </c>
      <c r="Z11" s="25">
        <v>0.125</v>
      </c>
      <c r="AA11" s="5">
        <f t="shared" si="6"/>
        <v>133531.39262452265</v>
      </c>
      <c r="AC11">
        <v>-24.58</v>
      </c>
      <c r="AD11">
        <v>0.10869565217391304</v>
      </c>
      <c r="AE11">
        <f t="shared" si="7"/>
        <v>115069.32978478725</v>
      </c>
      <c r="AJ11" s="5">
        <v>-20.03</v>
      </c>
      <c r="AK11" s="5">
        <v>0.13333333333333333</v>
      </c>
      <c r="AL11" s="5">
        <f t="shared" si="8"/>
        <v>143100.84364067329</v>
      </c>
      <c r="AN11" s="5">
        <v>-22.49</v>
      </c>
      <c r="AO11" s="5">
        <v>0.12658227848101267</v>
      </c>
      <c r="AP11" s="5">
        <f t="shared" si="9"/>
        <v>135341.34786976213</v>
      </c>
      <c r="AR11">
        <v>-24.89</v>
      </c>
      <c r="AS11">
        <v>9.7087378640776698E-2</v>
      </c>
      <c r="AT11">
        <f t="shared" si="10"/>
        <v>102129.4950763798</v>
      </c>
      <c r="AV11">
        <v>-25.11</v>
      </c>
      <c r="AW11">
        <v>8.8495575221238937E-2</v>
      </c>
      <c r="AX11">
        <f t="shared" si="11"/>
        <v>92658.830482704841</v>
      </c>
      <c r="AZ11" s="5">
        <v>-21.26</v>
      </c>
      <c r="BA11" s="5">
        <v>0.10638297872340426</v>
      </c>
      <c r="BB11" s="5">
        <f t="shared" si="12"/>
        <v>112477.98342669033</v>
      </c>
      <c r="BD11">
        <v>-26.81</v>
      </c>
      <c r="BE11">
        <v>0.12987012987012986</v>
      </c>
      <c r="BF11">
        <f t="shared" si="13"/>
        <v>139112.80246271784</v>
      </c>
      <c r="BH11">
        <v>-25.81</v>
      </c>
      <c r="BI11">
        <v>0.12987012987012986</v>
      </c>
      <c r="BJ11">
        <f t="shared" si="14"/>
        <v>139112.80246271784</v>
      </c>
      <c r="BL11">
        <v>-24.31</v>
      </c>
      <c r="BM11">
        <v>0.11363636363636363</v>
      </c>
      <c r="BN11">
        <f t="shared" si="15"/>
        <v>120627.98778861476</v>
      </c>
      <c r="BO11" s="10"/>
      <c r="BP11">
        <v>-26.06</v>
      </c>
      <c r="BQ11">
        <v>0.12345679012345678</v>
      </c>
      <c r="BR11">
        <f t="shared" si="16"/>
        <v>131769.27763112335</v>
      </c>
      <c r="BT11" s="10">
        <v>-26.06</v>
      </c>
      <c r="BU11" s="10">
        <v>0.12345679012345678</v>
      </c>
      <c r="BV11" s="10">
        <f t="shared" si="17"/>
        <v>131769.27763112335</v>
      </c>
      <c r="BW11" s="10">
        <f t="shared" si="18"/>
        <v>11.788807775480736</v>
      </c>
      <c r="BX11" s="10">
        <f t="shared" si="19"/>
        <v>167269.10941913901</v>
      </c>
      <c r="BY11" s="28"/>
      <c r="BZ11" s="28" t="s">
        <v>224</v>
      </c>
      <c r="CA11" s="28" t="s">
        <v>225</v>
      </c>
      <c r="CB11" s="28" t="s">
        <v>226</v>
      </c>
      <c r="CC11" s="28" t="s">
        <v>227</v>
      </c>
      <c r="CD11" s="28" t="s">
        <v>228</v>
      </c>
    </row>
    <row r="12" spans="1:86" x14ac:dyDescent="0.25">
      <c r="A12">
        <v>-26.18</v>
      </c>
      <c r="B12">
        <v>0.11956521739130435</v>
      </c>
      <c r="C12">
        <f t="shared" si="0"/>
        <v>127339.42237660152</v>
      </c>
      <c r="E12" s="5">
        <v>-22.18</v>
      </c>
      <c r="F12" s="5">
        <v>7.9136690647482008E-2</v>
      </c>
      <c r="G12" s="5">
        <f t="shared" si="1"/>
        <v>82443.66921107455</v>
      </c>
      <c r="I12" s="5">
        <v>-21.19</v>
      </c>
      <c r="J12" s="5">
        <v>9.166666666666666E-2</v>
      </c>
      <c r="K12" s="5">
        <f t="shared" si="2"/>
        <v>96143.860552902304</v>
      </c>
      <c r="M12" s="5">
        <v>-20.68</v>
      </c>
      <c r="N12" s="5">
        <v>8.7301587301587297E-2</v>
      </c>
      <c r="O12" s="5">
        <f t="shared" si="3"/>
        <v>91349.778588227957</v>
      </c>
      <c r="Q12">
        <v>-25.06</v>
      </c>
      <c r="R12">
        <v>0.1</v>
      </c>
      <c r="S12">
        <f t="shared" si="4"/>
        <v>105360.51565782628</v>
      </c>
      <c r="T12" s="10"/>
      <c r="U12" s="5">
        <v>-25.12</v>
      </c>
      <c r="V12" s="5">
        <v>0.11224489795918367</v>
      </c>
      <c r="W12" s="5">
        <f t="shared" si="5"/>
        <v>119059.36001598822</v>
      </c>
      <c r="Y12" s="5">
        <v>-20.55</v>
      </c>
      <c r="Z12" s="25">
        <v>0.13750000000000001</v>
      </c>
      <c r="AA12" s="5">
        <f t="shared" si="6"/>
        <v>147920.13007662221</v>
      </c>
      <c r="AC12">
        <v>-24.67</v>
      </c>
      <c r="AD12">
        <v>0.11956521739130435</v>
      </c>
      <c r="AE12">
        <f t="shared" si="7"/>
        <v>127339.42237660152</v>
      </c>
      <c r="AJ12" s="5">
        <v>-20.14</v>
      </c>
      <c r="AK12" s="5">
        <v>0.14666666666666667</v>
      </c>
      <c r="AL12" s="5">
        <f t="shared" si="8"/>
        <v>158605.03017663865</v>
      </c>
      <c r="AN12" s="5">
        <v>-22.69</v>
      </c>
      <c r="AO12" s="5">
        <v>0.13924050632911392</v>
      </c>
      <c r="AP12" s="5">
        <f t="shared" si="9"/>
        <v>149940.14729091476</v>
      </c>
      <c r="AR12">
        <v>-25.41</v>
      </c>
      <c r="AS12">
        <v>0.10679611650485436</v>
      </c>
      <c r="AT12">
        <f t="shared" si="10"/>
        <v>112940.41118059542</v>
      </c>
      <c r="AV12">
        <v>-25.42</v>
      </c>
      <c r="AW12">
        <v>9.7345132743362831E-2</v>
      </c>
      <c r="AX12">
        <f t="shared" si="11"/>
        <v>102415.00542806953</v>
      </c>
      <c r="AZ12" s="5">
        <v>-21.5</v>
      </c>
      <c r="BA12" s="5">
        <v>0.11702127659574468</v>
      </c>
      <c r="BB12" s="5">
        <f t="shared" si="12"/>
        <v>124454.17447340599</v>
      </c>
      <c r="BD12">
        <v>-26.9</v>
      </c>
      <c r="BE12">
        <v>0.14285714285714285</v>
      </c>
      <c r="BF12">
        <f t="shared" si="13"/>
        <v>154150.67982725822</v>
      </c>
      <c r="BH12">
        <v>-25.81</v>
      </c>
      <c r="BI12">
        <v>0.14285714285714285</v>
      </c>
      <c r="BJ12">
        <f t="shared" si="14"/>
        <v>154150.67982725822</v>
      </c>
      <c r="BL12">
        <v>-24.42</v>
      </c>
      <c r="BM12">
        <v>0.125</v>
      </c>
      <c r="BN12">
        <f t="shared" si="15"/>
        <v>133531.39262452265</v>
      </c>
      <c r="BO12" s="10"/>
      <c r="BP12">
        <v>-26.4</v>
      </c>
      <c r="BQ12">
        <v>0.13580246913580246</v>
      </c>
      <c r="BR12">
        <f t="shared" si="16"/>
        <v>145953.9126230797</v>
      </c>
      <c r="BT12" s="10">
        <v>-26.4</v>
      </c>
      <c r="BU12" s="10">
        <v>0.13580246913580246</v>
      </c>
      <c r="BV12" s="10">
        <f t="shared" si="17"/>
        <v>145953.9126230797</v>
      </c>
      <c r="BW12" s="10">
        <f t="shared" si="18"/>
        <v>11.891046183891962</v>
      </c>
      <c r="BX12" s="10">
        <f t="shared" si="19"/>
        <v>189161.9198635607</v>
      </c>
      <c r="BY12" s="26" t="s">
        <v>220</v>
      </c>
      <c r="BZ12" s="26">
        <v>1</v>
      </c>
      <c r="CA12" s="26">
        <v>1116.0630188010409</v>
      </c>
      <c r="CB12" s="26">
        <v>1116.0630188010409</v>
      </c>
      <c r="CC12" s="26">
        <v>12348.533776637598</v>
      </c>
      <c r="CD12" s="26">
        <v>0</v>
      </c>
    </row>
    <row r="13" spans="1:86" x14ac:dyDescent="0.25">
      <c r="A13">
        <v>-26.33</v>
      </c>
      <c r="B13">
        <v>0.13043478260869565</v>
      </c>
      <c r="C13">
        <f t="shared" si="0"/>
        <v>139761.94237515875</v>
      </c>
      <c r="E13" s="5">
        <v>-22.58</v>
      </c>
      <c r="F13" s="5">
        <v>8.6330935251798566E-2</v>
      </c>
      <c r="G13" s="5">
        <f t="shared" si="1"/>
        <v>90286.84667210051</v>
      </c>
      <c r="I13" s="5">
        <v>-21.54</v>
      </c>
      <c r="J13" s="5">
        <v>0.1</v>
      </c>
      <c r="K13" s="5">
        <f t="shared" si="2"/>
        <v>105360.51565782628</v>
      </c>
      <c r="M13" s="5">
        <v>-20.76</v>
      </c>
      <c r="N13" s="5">
        <v>9.5238095238095233E-2</v>
      </c>
      <c r="O13" s="5">
        <f t="shared" si="3"/>
        <v>100083.45855698253</v>
      </c>
      <c r="Q13">
        <v>-25.09</v>
      </c>
      <c r="R13">
        <v>0.10909090909090909</v>
      </c>
      <c r="S13">
        <f t="shared" si="4"/>
        <v>115512.88712184435</v>
      </c>
      <c r="T13" s="10"/>
      <c r="U13" s="5">
        <v>-25.21</v>
      </c>
      <c r="V13" s="5">
        <v>0.12244897959183673</v>
      </c>
      <c r="W13" s="5">
        <f t="shared" si="5"/>
        <v>130620.18241706422</v>
      </c>
      <c r="Y13" s="5">
        <v>-21.35</v>
      </c>
      <c r="Z13" s="25">
        <v>0.15</v>
      </c>
      <c r="AA13" s="5">
        <f t="shared" si="6"/>
        <v>162518.92949777495</v>
      </c>
      <c r="AC13">
        <v>-24.71</v>
      </c>
      <c r="AD13">
        <v>0.13043478260869565</v>
      </c>
      <c r="AE13">
        <f t="shared" si="7"/>
        <v>139761.94237515875</v>
      </c>
      <c r="AJ13" s="5">
        <v>-20.16</v>
      </c>
      <c r="AK13" s="5">
        <v>0.16</v>
      </c>
      <c r="AL13" s="5">
        <f t="shared" si="8"/>
        <v>174353.38714477781</v>
      </c>
      <c r="AN13" s="5">
        <v>-22.92</v>
      </c>
      <c r="AO13" s="5">
        <v>0.15189873417721519</v>
      </c>
      <c r="AP13" s="5">
        <f t="shared" si="9"/>
        <v>164755.23307605548</v>
      </c>
      <c r="AR13">
        <v>-26</v>
      </c>
      <c r="AS13">
        <v>0.11650485436893204</v>
      </c>
      <c r="AT13">
        <f t="shared" si="10"/>
        <v>123869.48171278567</v>
      </c>
      <c r="AV13">
        <v>-25.49</v>
      </c>
      <c r="AW13">
        <v>0.10619469026548672</v>
      </c>
      <c r="AX13">
        <f t="shared" si="11"/>
        <v>112267.30187108106</v>
      </c>
      <c r="AZ13" s="5">
        <v>-22.72</v>
      </c>
      <c r="BA13" s="5">
        <v>0.1276595744680851</v>
      </c>
      <c r="BB13" s="5">
        <f t="shared" si="12"/>
        <v>136575.53500575075</v>
      </c>
      <c r="BD13">
        <v>-26.96</v>
      </c>
      <c r="BE13">
        <v>0.15584415584415584</v>
      </c>
      <c r="BF13">
        <f t="shared" si="13"/>
        <v>169418.1519580468</v>
      </c>
      <c r="BH13">
        <v>-25.9</v>
      </c>
      <c r="BI13">
        <v>0.15584415584415584</v>
      </c>
      <c r="BJ13">
        <f t="shared" si="14"/>
        <v>169418.1519580468</v>
      </c>
      <c r="BL13">
        <v>-25.64</v>
      </c>
      <c r="BM13">
        <v>0.13636363636363635</v>
      </c>
      <c r="BN13">
        <f t="shared" si="15"/>
        <v>146603.4741918754</v>
      </c>
      <c r="BO13" s="10"/>
      <c r="BP13">
        <v>-26.7</v>
      </c>
      <c r="BQ13">
        <v>0.14814814814814814</v>
      </c>
      <c r="BR13">
        <f t="shared" si="16"/>
        <v>160342.65007517938</v>
      </c>
      <c r="BT13" s="10">
        <v>-26.7</v>
      </c>
      <c r="BU13" s="10">
        <v>0.14814814814814814</v>
      </c>
      <c r="BV13" s="10">
        <f t="shared" si="17"/>
        <v>160342.65007517938</v>
      </c>
      <c r="BW13" s="10">
        <f t="shared" si="18"/>
        <v>11.985068367308553</v>
      </c>
      <c r="BX13" s="10">
        <f t="shared" si="19"/>
        <v>210846.89741150764</v>
      </c>
      <c r="BY13" s="26" t="s">
        <v>221</v>
      </c>
      <c r="BZ13" s="26">
        <v>822</v>
      </c>
      <c r="CA13" s="26">
        <v>74.292528817478527</v>
      </c>
      <c r="CB13" s="26">
        <v>9.0380205374061467E-2</v>
      </c>
      <c r="CC13" s="26"/>
      <c r="CD13" s="26"/>
    </row>
    <row r="14" spans="1:86" ht="15.75" thickBot="1" x14ac:dyDescent="0.3">
      <c r="A14">
        <v>-26.63</v>
      </c>
      <c r="B14">
        <v>0.14130434782608695</v>
      </c>
      <c r="C14">
        <f t="shared" si="0"/>
        <v>152340.7245820188</v>
      </c>
      <c r="E14" s="5">
        <v>-22.64</v>
      </c>
      <c r="F14" s="5">
        <v>9.3525179856115109E-2</v>
      </c>
      <c r="G14" s="5">
        <f t="shared" si="1"/>
        <v>98192.026179213732</v>
      </c>
      <c r="I14" s="5">
        <v>-21.97</v>
      </c>
      <c r="J14" s="5">
        <v>0.10833333333333334</v>
      </c>
      <c r="K14" s="5">
        <f t="shared" si="2"/>
        <v>114662.90832013989</v>
      </c>
      <c r="M14" s="5">
        <v>-20.78</v>
      </c>
      <c r="N14" s="5">
        <v>0.10317460317460317</v>
      </c>
      <c r="O14" s="5">
        <f t="shared" si="3"/>
        <v>108894.08823913739</v>
      </c>
      <c r="Q14">
        <v>-25.47</v>
      </c>
      <c r="R14">
        <v>0.11818181818181818</v>
      </c>
      <c r="S14">
        <f t="shared" si="4"/>
        <v>125769.3872890334</v>
      </c>
      <c r="T14" s="10"/>
      <c r="U14" s="5">
        <v>-25.46</v>
      </c>
      <c r="V14" s="5">
        <v>0.1326530612244898</v>
      </c>
      <c r="W14" s="5">
        <f t="shared" si="5"/>
        <v>142316.22218025551</v>
      </c>
      <c r="Y14" s="5">
        <v>-21.5</v>
      </c>
      <c r="Z14" s="25">
        <v>0.16250000000000001</v>
      </c>
      <c r="AA14" s="5">
        <f t="shared" si="6"/>
        <v>177334.01528291556</v>
      </c>
      <c r="AC14">
        <v>-24.88</v>
      </c>
      <c r="AD14">
        <v>0.14130434782608695</v>
      </c>
      <c r="AE14">
        <f t="shared" si="7"/>
        <v>152340.7245820188</v>
      </c>
      <c r="AJ14" s="5">
        <v>-20.55</v>
      </c>
      <c r="AK14" s="5">
        <v>0.17333333333333334</v>
      </c>
      <c r="AL14" s="5">
        <f t="shared" si="8"/>
        <v>190353.72849121891</v>
      </c>
      <c r="AN14" s="5">
        <v>-22.97</v>
      </c>
      <c r="AO14" s="5">
        <v>0.16455696202531644</v>
      </c>
      <c r="AP14" s="5">
        <f t="shared" si="9"/>
        <v>179793.11044059595</v>
      </c>
      <c r="AR14">
        <v>-26.09</v>
      </c>
      <c r="AS14">
        <v>0.12621359223300971</v>
      </c>
      <c r="AT14">
        <f t="shared" si="10"/>
        <v>134919.31789937065</v>
      </c>
      <c r="AV14">
        <v>-25.75</v>
      </c>
      <c r="AW14">
        <v>0.11504424778761062</v>
      </c>
      <c r="AX14">
        <f t="shared" si="11"/>
        <v>122217.63272424915</v>
      </c>
      <c r="AZ14" s="5">
        <v>-22.76</v>
      </c>
      <c r="BA14" s="5">
        <v>0.13829787234042554</v>
      </c>
      <c r="BB14" s="5">
        <f t="shared" si="12"/>
        <v>148845.62759756518</v>
      </c>
      <c r="BD14">
        <v>-26.96</v>
      </c>
      <c r="BE14">
        <v>0.16883116883116883</v>
      </c>
      <c r="BF14">
        <f t="shared" si="13"/>
        <v>184922.33849401193</v>
      </c>
      <c r="BH14">
        <v>-26.33</v>
      </c>
      <c r="BI14">
        <v>0.16883116883116883</v>
      </c>
      <c r="BJ14">
        <f t="shared" si="14"/>
        <v>184922.33849401193</v>
      </c>
      <c r="BL14">
        <v>-25.91</v>
      </c>
      <c r="BM14">
        <v>0.14772727272727273</v>
      </c>
      <c r="BN14">
        <f t="shared" si="15"/>
        <v>159848.70094189604</v>
      </c>
      <c r="BO14" s="10"/>
      <c r="BP14">
        <v>-26.77</v>
      </c>
      <c r="BQ14">
        <v>0.16049382716049382</v>
      </c>
      <c r="BR14">
        <f t="shared" si="16"/>
        <v>174941.44949633212</v>
      </c>
      <c r="BT14" s="10">
        <v>-26.77</v>
      </c>
      <c r="BU14" s="10">
        <v>0.16049382716049382</v>
      </c>
      <c r="BV14" s="10">
        <f t="shared" si="17"/>
        <v>174941.44949633212</v>
      </c>
      <c r="BW14" s="10">
        <f t="shared" si="18"/>
        <v>12.072206622616507</v>
      </c>
      <c r="BX14" s="10">
        <f t="shared" si="19"/>
        <v>216254.43948457009</v>
      </c>
      <c r="BY14" s="27" t="s">
        <v>222</v>
      </c>
      <c r="BZ14" s="27">
        <v>823</v>
      </c>
      <c r="CA14" s="27">
        <v>1190.3555476185195</v>
      </c>
      <c r="CB14" s="27"/>
      <c r="CC14" s="27"/>
      <c r="CD14" s="27"/>
    </row>
    <row r="15" spans="1:86" ht="15.75" thickBot="1" x14ac:dyDescent="0.3">
      <c r="A15">
        <v>-26.92</v>
      </c>
      <c r="B15">
        <v>0.15217391304347827</v>
      </c>
      <c r="C15">
        <f t="shared" si="0"/>
        <v>165079.75035944858</v>
      </c>
      <c r="E15" s="5">
        <v>-22.87</v>
      </c>
      <c r="F15" s="5">
        <v>0.10071942446043165</v>
      </c>
      <c r="G15" s="5">
        <f t="shared" si="1"/>
        <v>106160.19582839069</v>
      </c>
      <c r="I15" s="5">
        <v>-22.01</v>
      </c>
      <c r="J15" s="5">
        <v>0.11666666666666667</v>
      </c>
      <c r="K15" s="5">
        <f t="shared" si="2"/>
        <v>124052.64866997888</v>
      </c>
      <c r="M15" s="5">
        <v>-20.86</v>
      </c>
      <c r="N15" s="5">
        <v>0.1111111111111111</v>
      </c>
      <c r="O15" s="5">
        <f t="shared" si="3"/>
        <v>117783.03565638352</v>
      </c>
      <c r="Q15">
        <v>-26.34</v>
      </c>
      <c r="R15">
        <v>0.12727272727272726</v>
      </c>
      <c r="S15">
        <f t="shared" si="4"/>
        <v>136132.17432457992</v>
      </c>
      <c r="T15" s="10"/>
      <c r="U15" s="5">
        <v>-25.54</v>
      </c>
      <c r="V15" s="5">
        <v>0.14285714285714285</v>
      </c>
      <c r="W15" s="5">
        <f t="shared" si="5"/>
        <v>154150.67982725822</v>
      </c>
      <c r="Y15" s="5">
        <v>-21.65</v>
      </c>
      <c r="Z15" s="25">
        <v>0.17499999999999999</v>
      </c>
      <c r="AA15" s="5">
        <f t="shared" si="6"/>
        <v>192371.89264745614</v>
      </c>
      <c r="AC15">
        <v>-24.88</v>
      </c>
      <c r="AD15">
        <v>0.15217391304347827</v>
      </c>
      <c r="AE15">
        <f t="shared" si="7"/>
        <v>165079.75035944858</v>
      </c>
      <c r="AJ15" s="5">
        <v>-20.66</v>
      </c>
      <c r="AK15" s="5">
        <v>0.18666666666666668</v>
      </c>
      <c r="AL15" s="5">
        <f t="shared" si="8"/>
        <v>206614.24936299917</v>
      </c>
      <c r="AN15" s="5">
        <v>-23.37</v>
      </c>
      <c r="AO15" s="5">
        <v>0.17721518987341772</v>
      </c>
      <c r="AP15" s="5">
        <f t="shared" si="9"/>
        <v>195060.58257138447</v>
      </c>
      <c r="AR15">
        <v>-26.2</v>
      </c>
      <c r="AS15">
        <v>0.13592233009708737</v>
      </c>
      <c r="AT15">
        <f t="shared" si="10"/>
        <v>146092.61849749586</v>
      </c>
      <c r="AV15">
        <v>-26</v>
      </c>
      <c r="AW15">
        <v>0.12389380530973451</v>
      </c>
      <c r="AX15">
        <f t="shared" si="11"/>
        <v>132267.96857775061</v>
      </c>
      <c r="AZ15" s="5">
        <v>-23.1</v>
      </c>
      <c r="BA15" s="5">
        <v>0.14893617021276595</v>
      </c>
      <c r="BB15" s="5">
        <f t="shared" si="12"/>
        <v>161268.14759612226</v>
      </c>
      <c r="BD15">
        <v>-27.28</v>
      </c>
      <c r="BE15">
        <v>0.18181818181818182</v>
      </c>
      <c r="BF15">
        <f t="shared" si="13"/>
        <v>200670.69546215126</v>
      </c>
      <c r="BH15">
        <v>-26.35</v>
      </c>
      <c r="BI15">
        <v>0.18181818181818182</v>
      </c>
      <c r="BJ15">
        <f t="shared" si="14"/>
        <v>200670.69546215126</v>
      </c>
      <c r="BL15">
        <v>-26.11</v>
      </c>
      <c r="BM15">
        <v>0.15909090909090909</v>
      </c>
      <c r="BN15">
        <f t="shared" si="15"/>
        <v>173271.72127403668</v>
      </c>
      <c r="BO15" s="10"/>
      <c r="BP15">
        <v>-26.84</v>
      </c>
      <c r="BQ15">
        <v>0.1728395061728395</v>
      </c>
      <c r="BR15">
        <f t="shared" si="16"/>
        <v>189756.53528147269</v>
      </c>
      <c r="BT15" s="10">
        <v>-26.84</v>
      </c>
      <c r="BU15" s="10">
        <v>0.1728395061728395</v>
      </c>
      <c r="BV15" s="10">
        <f t="shared" si="17"/>
        <v>189756.53528147269</v>
      </c>
      <c r="BW15" s="10">
        <f t="shared" si="18"/>
        <v>12.153497136200869</v>
      </c>
      <c r="BX15" s="10">
        <f t="shared" si="19"/>
        <v>221800.66755031695</v>
      </c>
      <c r="BY15"/>
    </row>
    <row r="16" spans="1:86" x14ac:dyDescent="0.25">
      <c r="A16">
        <v>-27.2</v>
      </c>
      <c r="B16">
        <v>0.16304347826086957</v>
      </c>
      <c r="C16">
        <f t="shared" si="0"/>
        <v>177983.15519535655</v>
      </c>
      <c r="E16" s="5">
        <v>-23.02</v>
      </c>
      <c r="F16" s="5">
        <v>0.1079136690647482</v>
      </c>
      <c r="G16" s="5">
        <f t="shared" si="1"/>
        <v>114192.36752565489</v>
      </c>
      <c r="I16" s="5">
        <v>-22.04</v>
      </c>
      <c r="J16" s="5">
        <v>0.125</v>
      </c>
      <c r="K16" s="5">
        <f t="shared" si="2"/>
        <v>133531.39262452265</v>
      </c>
      <c r="M16" s="5">
        <v>-20.9</v>
      </c>
      <c r="N16" s="5">
        <v>0.11904761904761904</v>
      </c>
      <c r="O16" s="5">
        <f t="shared" si="3"/>
        <v>126751.7056391439</v>
      </c>
      <c r="Q16">
        <v>-26.68</v>
      </c>
      <c r="R16">
        <v>0.13636363636363635</v>
      </c>
      <c r="S16">
        <f t="shared" si="4"/>
        <v>146603.4741918754</v>
      </c>
      <c r="T16" s="10"/>
      <c r="U16" s="5">
        <v>-25.58</v>
      </c>
      <c r="V16" s="5">
        <v>0.15306122448979592</v>
      </c>
      <c r="W16" s="5">
        <f t="shared" si="5"/>
        <v>166126.87087397408</v>
      </c>
      <c r="Y16" s="5">
        <v>-22.03</v>
      </c>
      <c r="Z16" s="25">
        <v>0.1875</v>
      </c>
      <c r="AA16" s="5">
        <f t="shared" si="6"/>
        <v>207639.36477824449</v>
      </c>
      <c r="AC16">
        <v>-25.59</v>
      </c>
      <c r="AD16">
        <v>0.16304347826086957</v>
      </c>
      <c r="AE16">
        <f t="shared" si="7"/>
        <v>177983.15519535655</v>
      </c>
      <c r="AJ16" s="5">
        <v>-20.98</v>
      </c>
      <c r="AK16" s="5">
        <v>0.2</v>
      </c>
      <c r="AL16" s="5">
        <f t="shared" si="8"/>
        <v>223143.55131420973</v>
      </c>
      <c r="AN16" s="5">
        <v>-23.72</v>
      </c>
      <c r="AO16" s="5">
        <v>0.189873417721519</v>
      </c>
      <c r="AP16" s="5">
        <f t="shared" si="9"/>
        <v>210564.76910734965</v>
      </c>
      <c r="AR16">
        <v>-26.53</v>
      </c>
      <c r="AS16">
        <v>0.14563106796116504</v>
      </c>
      <c r="AT16">
        <f t="shared" si="10"/>
        <v>157392.17375142922</v>
      </c>
      <c r="AV16">
        <v>-26.03</v>
      </c>
      <c r="AW16">
        <v>0.13274336283185842</v>
      </c>
      <c r="AX16">
        <f t="shared" si="11"/>
        <v>142420.34004176862</v>
      </c>
      <c r="AZ16" s="5">
        <v>-23.23</v>
      </c>
      <c r="BA16" s="5">
        <v>0.15957446808510639</v>
      </c>
      <c r="BB16" s="5">
        <f t="shared" si="12"/>
        <v>173846.92980298237</v>
      </c>
      <c r="BD16">
        <v>-27.36</v>
      </c>
      <c r="BE16">
        <v>0.19480519480519481</v>
      </c>
      <c r="BF16">
        <f t="shared" si="13"/>
        <v>216671.03680859224</v>
      </c>
      <c r="BH16">
        <v>-26.86</v>
      </c>
      <c r="BI16">
        <v>0.19480519480519481</v>
      </c>
      <c r="BJ16">
        <f t="shared" si="14"/>
        <v>216671.03680859224</v>
      </c>
      <c r="BL16">
        <v>-26.11</v>
      </c>
      <c r="BM16">
        <v>0.17045454545454544</v>
      </c>
      <c r="BN16">
        <f t="shared" si="15"/>
        <v>186877.37332981531</v>
      </c>
      <c r="BO16" s="10"/>
      <c r="BP16">
        <v>-27.02</v>
      </c>
      <c r="BQ16">
        <v>0.18518518518518517</v>
      </c>
      <c r="BR16">
        <f t="shared" si="16"/>
        <v>204794.41264601314</v>
      </c>
      <c r="BT16" s="10">
        <v>-27.02</v>
      </c>
      <c r="BU16" s="10">
        <v>0.18518518518518517</v>
      </c>
      <c r="BV16" s="10">
        <f t="shared" si="17"/>
        <v>204794.41264601314</v>
      </c>
      <c r="BW16" s="10">
        <f t="shared" si="18"/>
        <v>12.229761889773441</v>
      </c>
      <c r="BX16" s="10">
        <f t="shared" si="19"/>
        <v>236724.35935211493</v>
      </c>
      <c r="BY16" s="28"/>
      <c r="BZ16" s="28" t="s">
        <v>229</v>
      </c>
      <c r="CA16" s="28" t="s">
        <v>217</v>
      </c>
      <c r="CB16" s="28" t="s">
        <v>230</v>
      </c>
      <c r="CC16" s="28" t="s">
        <v>231</v>
      </c>
      <c r="CD16" s="28" t="s">
        <v>232</v>
      </c>
      <c r="CE16" s="28" t="s">
        <v>233</v>
      </c>
      <c r="CF16" s="28" t="s">
        <v>234</v>
      </c>
      <c r="CG16" s="28" t="s">
        <v>235</v>
      </c>
      <c r="CH16" s="28"/>
    </row>
    <row r="17" spans="1:86" x14ac:dyDescent="0.25">
      <c r="A17">
        <v>-27.41</v>
      </c>
      <c r="B17">
        <v>0.17391304347826086</v>
      </c>
      <c r="C17">
        <f t="shared" si="0"/>
        <v>191055.23676270922</v>
      </c>
      <c r="E17" s="5">
        <v>-23.12</v>
      </c>
      <c r="F17" s="5">
        <v>0.11510791366906475</v>
      </c>
      <c r="G17" s="5">
        <f t="shared" si="1"/>
        <v>122289.57775827422</v>
      </c>
      <c r="I17" s="5">
        <v>-22.4</v>
      </c>
      <c r="J17" s="5">
        <v>0.13333333333333333</v>
      </c>
      <c r="K17" s="5">
        <f t="shared" si="2"/>
        <v>143100.84364067329</v>
      </c>
      <c r="M17" s="5">
        <v>-21.13</v>
      </c>
      <c r="N17" s="5">
        <v>0.12698412698412698</v>
      </c>
      <c r="O17" s="5">
        <f t="shared" si="3"/>
        <v>135801.54115906177</v>
      </c>
      <c r="Q17">
        <v>-26.75</v>
      </c>
      <c r="R17">
        <v>0.14545454545454545</v>
      </c>
      <c r="S17">
        <f t="shared" si="4"/>
        <v>157185.5835224124</v>
      </c>
      <c r="T17" s="10"/>
      <c r="U17" s="5">
        <v>-25.7</v>
      </c>
      <c r="V17" s="5">
        <v>0.16326530612244897</v>
      </c>
      <c r="W17" s="5">
        <f t="shared" si="5"/>
        <v>178248.23140631878</v>
      </c>
      <c r="Y17" s="5">
        <v>-23.13</v>
      </c>
      <c r="Z17" s="25">
        <v>0.2</v>
      </c>
      <c r="AA17" s="5">
        <f t="shared" si="6"/>
        <v>223143.55131420973</v>
      </c>
      <c r="AC17">
        <v>-25.68</v>
      </c>
      <c r="AD17">
        <v>0.17391304347826086</v>
      </c>
      <c r="AE17">
        <f t="shared" si="7"/>
        <v>191055.23676270922</v>
      </c>
      <c r="AJ17" s="5">
        <v>-21.02</v>
      </c>
      <c r="AK17" s="5">
        <v>0.21333333333333335</v>
      </c>
      <c r="AL17" s="5">
        <f t="shared" si="8"/>
        <v>239950.66963059103</v>
      </c>
      <c r="AN17" s="5">
        <v>-23.74</v>
      </c>
      <c r="AO17" s="5">
        <v>0.20253164556962025</v>
      </c>
      <c r="AP17" s="5">
        <f t="shared" si="9"/>
        <v>226313.12607548878</v>
      </c>
      <c r="AR17">
        <v>-26.53</v>
      </c>
      <c r="AS17">
        <v>0.1553398058252427</v>
      </c>
      <c r="AT17">
        <f t="shared" si="10"/>
        <v>168820.86957505197</v>
      </c>
      <c r="AV17">
        <v>-26.26</v>
      </c>
      <c r="AW17">
        <v>0.1415929203539823</v>
      </c>
      <c r="AX17">
        <f t="shared" si="11"/>
        <v>152676.84020895776</v>
      </c>
      <c r="AZ17" s="5">
        <v>-23.97</v>
      </c>
      <c r="BA17" s="5">
        <v>0.1702127659574468</v>
      </c>
      <c r="BB17" s="5">
        <f t="shared" si="12"/>
        <v>186585.95558041221</v>
      </c>
      <c r="BD17">
        <v>-27.8</v>
      </c>
      <c r="BE17">
        <v>0.20779220779220781</v>
      </c>
      <c r="BF17">
        <f t="shared" si="13"/>
        <v>232931.5576803727</v>
      </c>
      <c r="BH17">
        <v>-26.89</v>
      </c>
      <c r="BI17">
        <v>0.20779220779220781</v>
      </c>
      <c r="BJ17">
        <f t="shared" si="14"/>
        <v>232931.5576803727</v>
      </c>
      <c r="BL17">
        <v>-26.16</v>
      </c>
      <c r="BM17">
        <v>0.18181818181818182</v>
      </c>
      <c r="BN17">
        <f t="shared" si="15"/>
        <v>200670.69546215126</v>
      </c>
      <c r="BO17" s="10"/>
      <c r="BP17">
        <v>-27.14</v>
      </c>
      <c r="BQ17">
        <v>0.19753086419753085</v>
      </c>
      <c r="BR17">
        <f t="shared" si="16"/>
        <v>220061.88477680166</v>
      </c>
      <c r="BT17" s="10">
        <v>-27.14</v>
      </c>
      <c r="BU17" s="10">
        <v>0.19753086419753085</v>
      </c>
      <c r="BV17" s="10">
        <f t="shared" si="17"/>
        <v>220061.88477680166</v>
      </c>
      <c r="BW17" s="10">
        <f t="shared" si="18"/>
        <v>12.301664080218643</v>
      </c>
      <c r="BX17" s="10">
        <f t="shared" si="19"/>
        <v>247227.25710606607</v>
      </c>
      <c r="BY17" s="26" t="s">
        <v>223</v>
      </c>
      <c r="BZ17" s="26">
        <v>2.5998155981471829</v>
      </c>
      <c r="CA17" s="26">
        <v>9.6470407391636814E-2</v>
      </c>
      <c r="CB17" s="26">
        <v>26.94935854881199</v>
      </c>
      <c r="CC17" s="26">
        <v>3.923874301912001E-115</v>
      </c>
      <c r="CD17" s="26">
        <v>2.410458259502545</v>
      </c>
      <c r="CE17" s="26">
        <v>2.7891729367918208</v>
      </c>
      <c r="CF17" s="26">
        <v>2.410458259502545</v>
      </c>
      <c r="CG17" s="26">
        <v>2.7891729367918208</v>
      </c>
      <c r="CH17" s="26"/>
    </row>
    <row r="18" spans="1:86" ht="15.75" thickBot="1" x14ac:dyDescent="0.3">
      <c r="A18">
        <v>-27.46</v>
      </c>
      <c r="B18">
        <v>0.18478260869565216</v>
      </c>
      <c r="C18">
        <f t="shared" si="0"/>
        <v>204300.4635127298</v>
      </c>
      <c r="E18" s="5">
        <v>-23.17</v>
      </c>
      <c r="F18" s="5">
        <v>0.1223021582733813</v>
      </c>
      <c r="G18" s="5">
        <f t="shared" si="1"/>
        <v>130452.88839743522</v>
      </c>
      <c r="I18" s="5">
        <v>-22.83</v>
      </c>
      <c r="J18" s="5">
        <v>0.14166666666666666</v>
      </c>
      <c r="K18" s="5">
        <f t="shared" si="2"/>
        <v>152762.75455241016</v>
      </c>
      <c r="M18" s="5">
        <v>-21.43</v>
      </c>
      <c r="N18" s="5">
        <v>0.13492063492063491</v>
      </c>
      <c r="O18" s="5">
        <f t="shared" si="3"/>
        <v>144934.02472233426</v>
      </c>
      <c r="Q18">
        <v>-26.77</v>
      </c>
      <c r="R18">
        <v>0.15454545454545454</v>
      </c>
      <c r="S18">
        <f t="shared" si="4"/>
        <v>167880.87263916031</v>
      </c>
      <c r="T18" s="10"/>
      <c r="U18" s="5">
        <v>-26.1</v>
      </c>
      <c r="V18" s="5">
        <v>0.17346938775510204</v>
      </c>
      <c r="W18" s="5">
        <f t="shared" si="5"/>
        <v>190518.32399813313</v>
      </c>
      <c r="Y18" s="5">
        <v>-23.52</v>
      </c>
      <c r="Z18" s="25">
        <v>0.21249999999999999</v>
      </c>
      <c r="AA18" s="5">
        <f t="shared" si="6"/>
        <v>238891.90828234897</v>
      </c>
      <c r="AC18">
        <v>-25.87</v>
      </c>
      <c r="AD18">
        <v>0.18478260869565216</v>
      </c>
      <c r="AE18">
        <f t="shared" si="7"/>
        <v>204300.4635127298</v>
      </c>
      <c r="AJ18" s="5">
        <v>-21.83</v>
      </c>
      <c r="AK18" s="5">
        <v>0.22666666666666666</v>
      </c>
      <c r="AL18" s="5">
        <f t="shared" si="8"/>
        <v>257045.10298989114</v>
      </c>
      <c r="AN18" s="5">
        <v>-24.62</v>
      </c>
      <c r="AO18" s="5">
        <v>0.21518987341772153</v>
      </c>
      <c r="AP18" s="5">
        <f t="shared" si="9"/>
        <v>242313.46742192999</v>
      </c>
      <c r="AR18">
        <v>-26.59</v>
      </c>
      <c r="AS18">
        <v>0.1650485436893204</v>
      </c>
      <c r="AT18">
        <f t="shared" si="10"/>
        <v>180381.69197612809</v>
      </c>
      <c r="AV18">
        <v>-26.41</v>
      </c>
      <c r="AW18">
        <v>0.15044247787610621</v>
      </c>
      <c r="AX18">
        <f t="shared" si="11"/>
        <v>163039.62724450437</v>
      </c>
      <c r="AZ18" s="5">
        <v>-24.09</v>
      </c>
      <c r="BA18" s="5">
        <v>0.18085106382978725</v>
      </c>
      <c r="BB18" s="5">
        <f t="shared" si="12"/>
        <v>199489.36041632004</v>
      </c>
      <c r="BD18">
        <v>-27.95</v>
      </c>
      <c r="BE18">
        <v>0.22077922077922077</v>
      </c>
      <c r="BF18">
        <f t="shared" si="13"/>
        <v>249460.85963158312</v>
      </c>
      <c r="BH18">
        <v>-26.95</v>
      </c>
      <c r="BI18">
        <v>0.22077922077922077</v>
      </c>
      <c r="BJ18">
        <f t="shared" si="14"/>
        <v>249460.85963158312</v>
      </c>
      <c r="BL18">
        <v>-26.18</v>
      </c>
      <c r="BM18">
        <v>0.19318181818181818</v>
      </c>
      <c r="BN18">
        <f t="shared" si="15"/>
        <v>214656.93743689099</v>
      </c>
      <c r="BO18" s="10"/>
      <c r="BP18">
        <v>-27.19</v>
      </c>
      <c r="BQ18">
        <v>0.20987654320987653</v>
      </c>
      <c r="BR18">
        <f t="shared" si="16"/>
        <v>235566.07131276699</v>
      </c>
      <c r="BT18" s="10">
        <v>-27.19</v>
      </c>
      <c r="BU18" s="10">
        <v>0.20987654320987653</v>
      </c>
      <c r="BV18" s="10">
        <f t="shared" si="17"/>
        <v>235566.07131276699</v>
      </c>
      <c r="BW18" s="10">
        <f t="shared" si="18"/>
        <v>12.369746710681055</v>
      </c>
      <c r="BX18" s="10">
        <f t="shared" si="19"/>
        <v>251739.82975528034</v>
      </c>
      <c r="BY18" s="27" t="s">
        <v>236</v>
      </c>
      <c r="BZ18" s="27">
        <v>-0.361762994241488</v>
      </c>
      <c r="CA18" s="27">
        <v>3.2554905767706093E-3</v>
      </c>
      <c r="CB18" s="27">
        <v>-111.12395680787093</v>
      </c>
      <c r="CC18" s="27">
        <v>0</v>
      </c>
      <c r="CD18" s="27">
        <v>-0.36815304740149385</v>
      </c>
      <c r="CE18" s="27">
        <v>-0.35537294108148215</v>
      </c>
      <c r="CF18" s="27">
        <v>-0.36815304740149385</v>
      </c>
      <c r="CG18" s="27">
        <v>-0.35537294108148215</v>
      </c>
      <c r="CH18" s="27"/>
    </row>
    <row r="19" spans="1:86" x14ac:dyDescent="0.25">
      <c r="A19">
        <v>-27.53</v>
      </c>
      <c r="B19">
        <v>0.19565217391304349</v>
      </c>
      <c r="C19">
        <f t="shared" si="0"/>
        <v>217723.48384487053</v>
      </c>
      <c r="E19" s="5">
        <v>-23.24</v>
      </c>
      <c r="F19" s="5">
        <v>0.12949640287769784</v>
      </c>
      <c r="G19" s="5">
        <f t="shared" si="1"/>
        <v>138683.38753395062</v>
      </c>
      <c r="I19" s="5">
        <v>-23.65</v>
      </c>
      <c r="J19" s="5">
        <v>0.15</v>
      </c>
      <c r="K19" s="5">
        <f t="shared" si="2"/>
        <v>162518.92949777495</v>
      </c>
      <c r="M19" s="5">
        <v>-21.43</v>
      </c>
      <c r="N19" s="5">
        <v>0.14285714285714285</v>
      </c>
      <c r="O19" s="5">
        <f t="shared" si="3"/>
        <v>154150.67982725822</v>
      </c>
      <c r="Q19">
        <v>-26.81</v>
      </c>
      <c r="R19">
        <v>0.16363636363636364</v>
      </c>
      <c r="S19">
        <f t="shared" si="4"/>
        <v>178691.78874337586</v>
      </c>
      <c r="T19" s="10"/>
      <c r="U19" s="5">
        <v>-26.22</v>
      </c>
      <c r="V19" s="5">
        <v>0.18367346938775511</v>
      </c>
      <c r="W19" s="5">
        <f t="shared" si="5"/>
        <v>202940.8439966903</v>
      </c>
      <c r="Y19" s="5">
        <v>-23.52</v>
      </c>
      <c r="Z19" s="25">
        <v>0.22500000000000001</v>
      </c>
      <c r="AA19" s="5">
        <f t="shared" si="6"/>
        <v>254892.24962879004</v>
      </c>
      <c r="AC19">
        <v>-26.06</v>
      </c>
      <c r="AD19">
        <v>0.19565217391304349</v>
      </c>
      <c r="AE19">
        <f t="shared" si="7"/>
        <v>217723.48384487053</v>
      </c>
      <c r="AJ19" s="5">
        <v>-22.07</v>
      </c>
      <c r="AK19" s="5">
        <v>0.24</v>
      </c>
      <c r="AL19" s="5">
        <f t="shared" si="8"/>
        <v>274436.84570176032</v>
      </c>
      <c r="AN19" s="5">
        <v>-24.65</v>
      </c>
      <c r="AO19" s="5">
        <v>0.22784810126582278</v>
      </c>
      <c r="AP19" s="5">
        <f t="shared" si="9"/>
        <v>258573.98829371028</v>
      </c>
      <c r="AR19">
        <v>-26.92</v>
      </c>
      <c r="AS19">
        <v>0.17475728155339806</v>
      </c>
      <c r="AT19">
        <f t="shared" si="10"/>
        <v>192077.73173931937</v>
      </c>
      <c r="AV19">
        <v>-26.59</v>
      </c>
      <c r="AW19">
        <v>0.15929203539823009</v>
      </c>
      <c r="AX19">
        <f t="shared" si="11"/>
        <v>173510.92711179977</v>
      </c>
      <c r="AZ19" s="5">
        <v>-24.16</v>
      </c>
      <c r="BA19" s="5">
        <v>0.19148936170212766</v>
      </c>
      <c r="BB19" s="5">
        <f t="shared" si="12"/>
        <v>212561.44198367276</v>
      </c>
      <c r="BD19">
        <v>-28.01</v>
      </c>
      <c r="BE19">
        <v>0.23376623376623376</v>
      </c>
      <c r="BF19">
        <f t="shared" si="13"/>
        <v>266267.97794796439</v>
      </c>
      <c r="BH19">
        <v>-26.96</v>
      </c>
      <c r="BI19">
        <v>0.23376623376623376</v>
      </c>
      <c r="BJ19">
        <f t="shared" si="14"/>
        <v>266267.97794796439</v>
      </c>
      <c r="BL19">
        <v>-26.55</v>
      </c>
      <c r="BM19">
        <v>0.20454545454545456</v>
      </c>
      <c r="BN19">
        <f t="shared" si="15"/>
        <v>228841.57242884755</v>
      </c>
      <c r="BO19" s="10"/>
      <c r="BP19">
        <v>-27.19</v>
      </c>
      <c r="BQ19">
        <v>0.22222222222222221</v>
      </c>
      <c r="BR19">
        <f t="shared" si="16"/>
        <v>251314.42828090605</v>
      </c>
      <c r="BT19" s="10">
        <v>-27.19</v>
      </c>
      <c r="BU19" s="10">
        <v>0.22222222222222221</v>
      </c>
      <c r="BV19" s="10">
        <f t="shared" si="17"/>
        <v>251314.42828090605</v>
      </c>
      <c r="BW19" s="10">
        <f t="shared" si="18"/>
        <v>12.434460136451401</v>
      </c>
      <c r="BX19" s="10">
        <f t="shared" si="19"/>
        <v>251739.82975528034</v>
      </c>
      <c r="BY19"/>
    </row>
    <row r="20" spans="1:86" x14ac:dyDescent="0.25">
      <c r="A20">
        <v>-27.7</v>
      </c>
      <c r="B20">
        <v>0.20652173913043478</v>
      </c>
      <c r="C20">
        <f t="shared" si="0"/>
        <v>231329.13590064921</v>
      </c>
      <c r="E20" s="5">
        <v>-23.39</v>
      </c>
      <c r="F20" s="5">
        <v>0.1366906474820144</v>
      </c>
      <c r="G20" s="5">
        <f t="shared" si="1"/>
        <v>146982.19034864582</v>
      </c>
      <c r="I20" s="5">
        <v>-23.66</v>
      </c>
      <c r="J20" s="5">
        <v>0.15833333333333333</v>
      </c>
      <c r="K20" s="5">
        <f t="shared" si="2"/>
        <v>172371.22594078653</v>
      </c>
      <c r="M20" s="5">
        <v>-21.46</v>
      </c>
      <c r="N20" s="5">
        <v>0.15079365079365079</v>
      </c>
      <c r="O20" s="5">
        <f t="shared" si="3"/>
        <v>163453.07248957187</v>
      </c>
      <c r="Q20">
        <v>-27.01</v>
      </c>
      <c r="R20">
        <v>0.17272727272727273</v>
      </c>
      <c r="S20">
        <f t="shared" si="4"/>
        <v>189620.85927556618</v>
      </c>
      <c r="T20" s="10"/>
      <c r="U20" s="5">
        <v>-26.35</v>
      </c>
      <c r="V20" s="5">
        <v>0.19387755102040816</v>
      </c>
      <c r="W20" s="5">
        <f t="shared" si="5"/>
        <v>215519.62620355043</v>
      </c>
      <c r="Y20" s="5">
        <v>-23.81</v>
      </c>
      <c r="Z20" s="25">
        <v>0.23749999999999999</v>
      </c>
      <c r="AA20" s="5">
        <f t="shared" si="6"/>
        <v>271152.77050057042</v>
      </c>
      <c r="AC20">
        <v>-26.1</v>
      </c>
      <c r="AD20">
        <v>0.20652173913043478</v>
      </c>
      <c r="AE20">
        <f t="shared" si="7"/>
        <v>231329.13590064921</v>
      </c>
      <c r="AJ20" s="5">
        <v>-22.56</v>
      </c>
      <c r="AK20" s="5">
        <v>0.25333333333333335</v>
      </c>
      <c r="AL20" s="5">
        <f t="shared" si="8"/>
        <v>292136.4228011613</v>
      </c>
      <c r="AN20" s="5">
        <v>-24.78</v>
      </c>
      <c r="AO20" s="5">
        <v>0.24050632911392406</v>
      </c>
      <c r="AP20" s="5">
        <f t="shared" si="9"/>
        <v>275103.29024492076</v>
      </c>
      <c r="AR20">
        <v>-27.14</v>
      </c>
      <c r="AS20">
        <v>0.18446601941747573</v>
      </c>
      <c r="AT20">
        <f t="shared" si="10"/>
        <v>203912.18938632219</v>
      </c>
      <c r="AV20">
        <v>-26.65</v>
      </c>
      <c r="AW20">
        <v>0.16814159292035399</v>
      </c>
      <c r="AX20">
        <f t="shared" si="11"/>
        <v>184093.03644233671</v>
      </c>
      <c r="AZ20" s="5">
        <v>-24.9</v>
      </c>
      <c r="BA20" s="5">
        <v>0.20212765957446807</v>
      </c>
      <c r="BB20" s="5">
        <f t="shared" si="12"/>
        <v>225806.66873369348</v>
      </c>
      <c r="BD20">
        <v>-28.34</v>
      </c>
      <c r="BE20">
        <v>0.24675324675324675</v>
      </c>
      <c r="BF20">
        <f t="shared" si="13"/>
        <v>283362.41130726447</v>
      </c>
      <c r="BH20">
        <v>-27</v>
      </c>
      <c r="BI20">
        <v>0.24675324675324675</v>
      </c>
      <c r="BJ20">
        <f t="shared" si="14"/>
        <v>283362.41130726447</v>
      </c>
      <c r="BL20">
        <v>-26.63</v>
      </c>
      <c r="BM20">
        <v>0.21590909090909091</v>
      </c>
      <c r="BN20">
        <f t="shared" si="15"/>
        <v>243230.30988094714</v>
      </c>
      <c r="BO20" s="10"/>
      <c r="BP20">
        <v>-27.32</v>
      </c>
      <c r="BQ20">
        <v>0.23456790123456789</v>
      </c>
      <c r="BR20">
        <f t="shared" si="16"/>
        <v>267314.76962734712</v>
      </c>
      <c r="BT20" s="10">
        <v>-27.32</v>
      </c>
      <c r="BU20" s="10">
        <v>0.23456790123456789</v>
      </c>
      <c r="BV20" s="10">
        <f t="shared" si="17"/>
        <v>267314.76962734712</v>
      </c>
      <c r="BW20" s="10">
        <f t="shared" si="18"/>
        <v>12.496182155472747</v>
      </c>
      <c r="BX20" s="10">
        <f t="shared" si="19"/>
        <v>263861.75794325495</v>
      </c>
      <c r="BY20"/>
    </row>
    <row r="21" spans="1:86" x14ac:dyDescent="0.25">
      <c r="A21">
        <v>-27.7</v>
      </c>
      <c r="B21">
        <v>0.21739130434782608</v>
      </c>
      <c r="C21">
        <f t="shared" si="0"/>
        <v>245122.45803298499</v>
      </c>
      <c r="E21" s="5">
        <v>-23.61</v>
      </c>
      <c r="F21" s="5">
        <v>0.14388489208633093</v>
      </c>
      <c r="G21" s="5">
        <f t="shared" si="1"/>
        <v>155350.44001916237</v>
      </c>
      <c r="I21" s="5">
        <v>-23.68</v>
      </c>
      <c r="J21" s="5">
        <v>0.16666666666666666</v>
      </c>
      <c r="K21" s="5">
        <f t="shared" si="2"/>
        <v>182321.5567939546</v>
      </c>
      <c r="M21" s="5">
        <v>-21.48</v>
      </c>
      <c r="N21" s="5">
        <v>0.15873015873015872</v>
      </c>
      <c r="O21" s="5">
        <f t="shared" si="3"/>
        <v>172842.81283941085</v>
      </c>
      <c r="Q21">
        <v>-27.17</v>
      </c>
      <c r="R21">
        <v>0.18181818181818182</v>
      </c>
      <c r="S21">
        <f t="shared" si="4"/>
        <v>200670.69546215126</v>
      </c>
      <c r="T21" s="10"/>
      <c r="U21" s="5">
        <v>-26.38</v>
      </c>
      <c r="V21" s="5">
        <v>0.20408163265306123</v>
      </c>
      <c r="W21" s="5">
        <f t="shared" si="5"/>
        <v>228258.65198098021</v>
      </c>
      <c r="Y21" s="5">
        <v>-24.19</v>
      </c>
      <c r="Z21" s="25">
        <v>0.25</v>
      </c>
      <c r="AA21" s="5">
        <f t="shared" si="6"/>
        <v>287682.0724517809</v>
      </c>
      <c r="AC21">
        <v>-26.21</v>
      </c>
      <c r="AD21">
        <v>0.21739130434782608</v>
      </c>
      <c r="AE21">
        <f t="shared" si="7"/>
        <v>245122.45803298499</v>
      </c>
      <c r="AJ21" s="5">
        <v>-22.57</v>
      </c>
      <c r="AK21" s="5">
        <v>0.26666666666666666</v>
      </c>
      <c r="AL21" s="5">
        <f t="shared" si="8"/>
        <v>310154.92830383946</v>
      </c>
      <c r="AN21" s="5">
        <v>-24.84</v>
      </c>
      <c r="AO21" s="5">
        <v>0.25316455696202533</v>
      </c>
      <c r="AP21" s="5">
        <f t="shared" si="9"/>
        <v>291910.40856130206</v>
      </c>
      <c r="AR21">
        <v>-27.36</v>
      </c>
      <c r="AS21">
        <v>0.1941747572815534</v>
      </c>
      <c r="AT21">
        <f t="shared" si="10"/>
        <v>215888.38043303788</v>
      </c>
      <c r="AV21">
        <v>-26.97</v>
      </c>
      <c r="AW21">
        <v>0.17699115044247787</v>
      </c>
      <c r="AX21">
        <f t="shared" si="11"/>
        <v>194788.32555908471</v>
      </c>
      <c r="AZ21" s="5">
        <v>-25.43</v>
      </c>
      <c r="BA21" s="5">
        <v>0.21276595744680851</v>
      </c>
      <c r="BB21" s="5">
        <f t="shared" si="12"/>
        <v>239229.68906583413</v>
      </c>
      <c r="BD21">
        <v>-28.37</v>
      </c>
      <c r="BE21">
        <v>0.25974025974025972</v>
      </c>
      <c r="BF21">
        <f t="shared" si="13"/>
        <v>300754.15401913371</v>
      </c>
      <c r="BH21">
        <v>-27.1</v>
      </c>
      <c r="BI21">
        <v>0.25974025974025972</v>
      </c>
      <c r="BJ21">
        <f t="shared" si="14"/>
        <v>300754.15401913371</v>
      </c>
      <c r="BL21">
        <v>-26.99</v>
      </c>
      <c r="BM21">
        <v>0.22727272727272727</v>
      </c>
      <c r="BN21">
        <f t="shared" si="15"/>
        <v>257829.10930209979</v>
      </c>
      <c r="BO21" s="10"/>
      <c r="BP21">
        <v>-27.41</v>
      </c>
      <c r="BQ21">
        <v>0.24691358024691357</v>
      </c>
      <c r="BR21">
        <f t="shared" si="16"/>
        <v>283575.29049912753</v>
      </c>
      <c r="BT21" s="10">
        <v>-27.41</v>
      </c>
      <c r="BU21" s="10">
        <v>0.24691358024691357</v>
      </c>
      <c r="BV21" s="10">
        <f t="shared" si="17"/>
        <v>283575.29049912753</v>
      </c>
      <c r="BW21" s="10">
        <f t="shared" si="18"/>
        <v>12.55523294184399</v>
      </c>
      <c r="BX21" s="10">
        <f t="shared" si="19"/>
        <v>272594.13154721475</v>
      </c>
      <c r="BY21"/>
    </row>
    <row r="22" spans="1:86" x14ac:dyDescent="0.25">
      <c r="A22">
        <v>-27.73</v>
      </c>
      <c r="B22">
        <v>0.22826086956521738</v>
      </c>
      <c r="C22">
        <f t="shared" si="0"/>
        <v>259108.70000772492</v>
      </c>
      <c r="E22" s="5">
        <v>-23.61</v>
      </c>
      <c r="F22" s="5">
        <v>0.15107913669064749</v>
      </c>
      <c r="G22" s="5">
        <f t="shared" si="1"/>
        <v>163789.30866502694</v>
      </c>
      <c r="I22" s="5">
        <v>-24.24</v>
      </c>
      <c r="J22" s="5">
        <v>0.17499999999999999</v>
      </c>
      <c r="K22" s="5">
        <f t="shared" si="2"/>
        <v>192371.89264745614</v>
      </c>
      <c r="M22" s="5">
        <v>-21.48</v>
      </c>
      <c r="N22" s="5">
        <v>0.16666666666666666</v>
      </c>
      <c r="O22" s="5">
        <f t="shared" si="3"/>
        <v>182321.5567939546</v>
      </c>
      <c r="Q22">
        <v>-27.2</v>
      </c>
      <c r="R22">
        <v>0.19090909090909092</v>
      </c>
      <c r="S22">
        <f t="shared" si="4"/>
        <v>211843.9960602764</v>
      </c>
      <c r="T22" s="10"/>
      <c r="U22" s="5">
        <v>-26.49</v>
      </c>
      <c r="V22" s="5">
        <v>0.21428571428571427</v>
      </c>
      <c r="W22" s="5">
        <f t="shared" si="5"/>
        <v>241162.0568168881</v>
      </c>
      <c r="Y22" s="5">
        <v>-24.25</v>
      </c>
      <c r="Z22" s="25">
        <v>0.26250000000000001</v>
      </c>
      <c r="AA22" s="5">
        <f t="shared" si="6"/>
        <v>304489.19076816214</v>
      </c>
      <c r="AC22">
        <v>-26.27</v>
      </c>
      <c r="AD22">
        <v>0.22826086956521738</v>
      </c>
      <c r="AE22">
        <f t="shared" si="7"/>
        <v>259108.70000772492</v>
      </c>
      <c r="AJ22" s="5">
        <v>-22.84</v>
      </c>
      <c r="AK22" s="5">
        <v>0.28000000000000003</v>
      </c>
      <c r="AL22" s="5">
        <f t="shared" si="8"/>
        <v>328504.06697203609</v>
      </c>
      <c r="AN22" s="5">
        <v>-24.95</v>
      </c>
      <c r="AO22" s="5">
        <v>0.26582278481012656</v>
      </c>
      <c r="AP22" s="5">
        <f t="shared" si="9"/>
        <v>309004.84192060214</v>
      </c>
      <c r="AR22">
        <v>-27.44</v>
      </c>
      <c r="AS22">
        <v>0.20388349514563106</v>
      </c>
      <c r="AT22">
        <f t="shared" si="10"/>
        <v>228009.74096538269</v>
      </c>
      <c r="AV22">
        <v>-27.14</v>
      </c>
      <c r="AW22">
        <v>0.18584070796460178</v>
      </c>
      <c r="AX22">
        <f t="shared" si="11"/>
        <v>205599.24166330034</v>
      </c>
      <c r="AZ22" s="5">
        <v>-25.49</v>
      </c>
      <c r="BA22" s="5">
        <v>0.22340425531914893</v>
      </c>
      <c r="BB22" s="5">
        <f t="shared" si="12"/>
        <v>252835.34112161267</v>
      </c>
      <c r="BD22">
        <v>-28.37</v>
      </c>
      <c r="BE22">
        <v>0.27272727272727271</v>
      </c>
      <c r="BF22">
        <f t="shared" si="13"/>
        <v>318453.73111853458</v>
      </c>
      <c r="BH22">
        <v>-27.96</v>
      </c>
      <c r="BI22">
        <v>0.27272727272727271</v>
      </c>
      <c r="BJ22">
        <f t="shared" si="14"/>
        <v>318453.73111853458</v>
      </c>
      <c r="BL22">
        <v>-27.12</v>
      </c>
      <c r="BM22">
        <v>0.23863636363636365</v>
      </c>
      <c r="BN22">
        <f t="shared" si="15"/>
        <v>272644.19508724043</v>
      </c>
      <c r="BO22" s="10"/>
      <c r="BP22">
        <v>-27.59</v>
      </c>
      <c r="BQ22">
        <v>0.25925925925925924</v>
      </c>
      <c r="BR22">
        <f t="shared" si="16"/>
        <v>300104.59245033818</v>
      </c>
      <c r="BT22" s="10">
        <v>-27.59</v>
      </c>
      <c r="BU22" s="10">
        <v>0.25925925925925924</v>
      </c>
      <c r="BV22" s="10">
        <f t="shared" si="17"/>
        <v>300104.59245033818</v>
      </c>
      <c r="BW22" s="10">
        <f t="shared" si="18"/>
        <v>12.61188633437814</v>
      </c>
      <c r="BX22" s="10">
        <f t="shared" si="19"/>
        <v>290935.42353303137</v>
      </c>
    </row>
    <row r="23" spans="1:86" x14ac:dyDescent="0.25">
      <c r="A23">
        <v>-27.94</v>
      </c>
      <c r="B23">
        <v>0.2391304347826087</v>
      </c>
      <c r="C23">
        <f t="shared" si="0"/>
        <v>273293.33499968128</v>
      </c>
      <c r="E23" s="5">
        <v>-23.81</v>
      </c>
      <c r="F23" s="5">
        <v>0.15827338129496402</v>
      </c>
      <c r="G23" s="5">
        <f t="shared" si="1"/>
        <v>172299.99833293568</v>
      </c>
      <c r="I23" s="5">
        <v>-24.53</v>
      </c>
      <c r="J23" s="5">
        <v>0.18333333333333332</v>
      </c>
      <c r="K23" s="5">
        <f t="shared" si="2"/>
        <v>202524.2641114741</v>
      </c>
      <c r="M23" s="5">
        <v>-21.5</v>
      </c>
      <c r="N23" s="5">
        <v>0.17460317460317459</v>
      </c>
      <c r="O23" s="5">
        <f t="shared" si="3"/>
        <v>191891.00781010542</v>
      </c>
      <c r="Q23">
        <v>-27.42</v>
      </c>
      <c r="R23">
        <v>0.2</v>
      </c>
      <c r="S23">
        <f t="shared" si="4"/>
        <v>223143.55131420973</v>
      </c>
      <c r="T23" s="10"/>
      <c r="U23" s="5">
        <v>-26.58</v>
      </c>
      <c r="V23" s="5">
        <v>0.22448979591836735</v>
      </c>
      <c r="W23" s="5">
        <f t="shared" si="5"/>
        <v>254234.13838424088</v>
      </c>
      <c r="Y23" s="5">
        <v>-24.53</v>
      </c>
      <c r="Z23" s="25">
        <v>0.27500000000000002</v>
      </c>
      <c r="AA23" s="5">
        <f t="shared" si="6"/>
        <v>321583.62412746233</v>
      </c>
      <c r="AC23">
        <v>-26.58</v>
      </c>
      <c r="AD23">
        <v>0.2391304347826087</v>
      </c>
      <c r="AE23">
        <f t="shared" si="7"/>
        <v>273293.33499968128</v>
      </c>
      <c r="AJ23" s="5">
        <v>-22.87</v>
      </c>
      <c r="AK23" s="5">
        <v>0.29333333333333333</v>
      </c>
      <c r="AL23" s="5">
        <f t="shared" si="8"/>
        <v>347196.1999841886</v>
      </c>
      <c r="AN23" s="5">
        <v>-25.01</v>
      </c>
      <c r="AO23" s="5">
        <v>0.27848101265822783</v>
      </c>
      <c r="AP23" s="5">
        <f t="shared" si="9"/>
        <v>326396.58463247126</v>
      </c>
      <c r="AR23">
        <v>-27.48</v>
      </c>
      <c r="AS23">
        <v>0.21359223300970873</v>
      </c>
      <c r="AT23">
        <f t="shared" si="10"/>
        <v>240279.83355719704</v>
      </c>
      <c r="AV23">
        <v>-27.36</v>
      </c>
      <c r="AW23">
        <v>0.19469026548672566</v>
      </c>
      <c r="AX23">
        <f t="shared" si="11"/>
        <v>216528.31219549049</v>
      </c>
      <c r="AZ23" s="5">
        <v>-25.52</v>
      </c>
      <c r="BA23" s="5">
        <v>0.23404255319148937</v>
      </c>
      <c r="BB23" s="5">
        <f t="shared" si="12"/>
        <v>266628.66325394856</v>
      </c>
      <c r="BD23">
        <v>-28.58</v>
      </c>
      <c r="BE23">
        <v>0.2857142857142857</v>
      </c>
      <c r="BF23">
        <f t="shared" si="13"/>
        <v>336472.23662121291</v>
      </c>
      <c r="BH23">
        <v>-28.21</v>
      </c>
      <c r="BI23">
        <v>0.2857142857142857</v>
      </c>
      <c r="BJ23">
        <f t="shared" si="14"/>
        <v>336472.23662121291</v>
      </c>
      <c r="BL23">
        <v>-27.29</v>
      </c>
      <c r="BM23">
        <v>0.25</v>
      </c>
      <c r="BN23">
        <f t="shared" si="15"/>
        <v>287682.0724517809</v>
      </c>
      <c r="BO23" s="10"/>
      <c r="BP23">
        <v>-27.66</v>
      </c>
      <c r="BQ23">
        <v>0.27160493827160492</v>
      </c>
      <c r="BR23">
        <f t="shared" si="16"/>
        <v>316911.7107667193</v>
      </c>
      <c r="BT23" s="10">
        <v>-27.66</v>
      </c>
      <c r="BU23" s="10">
        <v>0.27160493827160492</v>
      </c>
      <c r="BV23" s="10">
        <f t="shared" si="17"/>
        <v>316911.7107667193</v>
      </c>
      <c r="BW23" s="10">
        <f t="shared" si="18"/>
        <v>12.666378499135446</v>
      </c>
      <c r="BX23" s="10">
        <f t="shared" si="19"/>
        <v>298396.97768731718</v>
      </c>
    </row>
    <row r="24" spans="1:86" x14ac:dyDescent="0.25">
      <c r="A24">
        <v>-28.08</v>
      </c>
      <c r="B24">
        <v>0.25</v>
      </c>
      <c r="C24">
        <f t="shared" si="0"/>
        <v>287682.0724517809</v>
      </c>
      <c r="E24" s="5">
        <v>-23.96</v>
      </c>
      <c r="F24" s="5">
        <v>0.16546762589928057</v>
      </c>
      <c r="G24" s="5">
        <f t="shared" si="1"/>
        <v>180883.7420243271</v>
      </c>
      <c r="I24" s="5">
        <v>-24.56</v>
      </c>
      <c r="J24" s="5">
        <v>0.19166666666666668</v>
      </c>
      <c r="K24" s="5">
        <f t="shared" si="2"/>
        <v>212780.76427866318</v>
      </c>
      <c r="M24" s="5">
        <v>-21.57</v>
      </c>
      <c r="N24" s="5">
        <v>0.18253968253968253</v>
      </c>
      <c r="O24" s="5">
        <f t="shared" si="3"/>
        <v>201552.91872184226</v>
      </c>
      <c r="Q24">
        <v>-27.59</v>
      </c>
      <c r="R24">
        <v>0.20909090909090908</v>
      </c>
      <c r="S24">
        <f t="shared" si="4"/>
        <v>234572.24713783254</v>
      </c>
      <c r="T24" s="10"/>
      <c r="U24" s="5">
        <v>-26.63</v>
      </c>
      <c r="V24" s="5">
        <v>0.23469387755102042</v>
      </c>
      <c r="W24" s="5">
        <f t="shared" si="5"/>
        <v>267479.36513426155</v>
      </c>
      <c r="Y24" s="5">
        <v>-24.61</v>
      </c>
      <c r="Z24" s="25">
        <v>0.28749999999999998</v>
      </c>
      <c r="AA24" s="5">
        <f t="shared" si="6"/>
        <v>338975.36683933146</v>
      </c>
      <c r="AC24">
        <v>-26.58</v>
      </c>
      <c r="AD24">
        <v>0.25</v>
      </c>
      <c r="AE24">
        <f t="shared" si="7"/>
        <v>287682.0724517809</v>
      </c>
      <c r="AJ24" s="5">
        <v>-22.93</v>
      </c>
      <c r="AK24" s="5">
        <v>0.30666666666666664</v>
      </c>
      <c r="AL24" s="5">
        <f t="shared" si="8"/>
        <v>366244.39495488303</v>
      </c>
      <c r="AN24" s="5">
        <v>-25.09</v>
      </c>
      <c r="AO24" s="5">
        <v>0.29113924050632911</v>
      </c>
      <c r="AP24" s="5">
        <f t="shared" si="9"/>
        <v>344096.16173187224</v>
      </c>
      <c r="AR24">
        <v>-27.57</v>
      </c>
      <c r="AS24">
        <v>0.22330097087378642</v>
      </c>
      <c r="AT24">
        <f t="shared" si="10"/>
        <v>252702.35355575418</v>
      </c>
      <c r="AV24">
        <v>-27.58</v>
      </c>
      <c r="AW24">
        <v>0.20353982300884957</v>
      </c>
      <c r="AX24">
        <f t="shared" si="11"/>
        <v>227578.14838207551</v>
      </c>
      <c r="AZ24" s="5">
        <v>-25.6</v>
      </c>
      <c r="BA24" s="5">
        <v>0.24468085106382978</v>
      </c>
      <c r="BB24" s="5">
        <f t="shared" si="12"/>
        <v>280614.90522868844</v>
      </c>
      <c r="BD24">
        <v>-28.62</v>
      </c>
      <c r="BE24">
        <v>0.29870129870129869</v>
      </c>
      <c r="BF24">
        <f t="shared" si="13"/>
        <v>354821.37528940948</v>
      </c>
      <c r="BH24">
        <v>-28.27</v>
      </c>
      <c r="BI24">
        <v>0.29870129870129869</v>
      </c>
      <c r="BJ24">
        <f t="shared" si="14"/>
        <v>354821.37528940948</v>
      </c>
      <c r="BL24">
        <v>-27.86</v>
      </c>
      <c r="BM24">
        <v>0.26136363636363635</v>
      </c>
      <c r="BN24">
        <f t="shared" si="15"/>
        <v>302949.54458256933</v>
      </c>
      <c r="BO24" s="10"/>
      <c r="BP24">
        <v>-27.68</v>
      </c>
      <c r="BQ24">
        <v>0.2839506172839506</v>
      </c>
      <c r="BR24">
        <f t="shared" si="16"/>
        <v>334006.14412601932</v>
      </c>
      <c r="BT24" s="10">
        <v>-27.68</v>
      </c>
      <c r="BU24" s="10">
        <v>0.2839506172839506</v>
      </c>
      <c r="BV24" s="10">
        <f t="shared" si="17"/>
        <v>334006.14412601932</v>
      </c>
      <c r="BW24" s="10">
        <f t="shared" si="18"/>
        <v>12.718914667376525</v>
      </c>
      <c r="BX24" s="10">
        <f t="shared" si="19"/>
        <v>300563.78663013113</v>
      </c>
    </row>
    <row r="25" spans="1:86" x14ac:dyDescent="0.25">
      <c r="A25">
        <v>-28.29</v>
      </c>
      <c r="B25">
        <v>0.2608695652173913</v>
      </c>
      <c r="C25">
        <f t="shared" si="0"/>
        <v>302280.8718729337</v>
      </c>
      <c r="E25" s="5">
        <v>-24.06</v>
      </c>
      <c r="F25" s="5">
        <v>0.17266187050359713</v>
      </c>
      <c r="G25" s="5">
        <f t="shared" si="1"/>
        <v>189541.80476744173</v>
      </c>
      <c r="I25" s="5">
        <v>-24.58</v>
      </c>
      <c r="J25" s="5">
        <v>0.2</v>
      </c>
      <c r="K25" s="5">
        <f t="shared" si="2"/>
        <v>223143.55131420973</v>
      </c>
      <c r="M25" s="5">
        <v>-21.57</v>
      </c>
      <c r="N25" s="5">
        <v>0.19047619047619047</v>
      </c>
      <c r="O25" s="5">
        <f t="shared" si="3"/>
        <v>211309.09366720691</v>
      </c>
      <c r="Q25">
        <v>-28.03</v>
      </c>
      <c r="R25">
        <v>0.21818181818181817</v>
      </c>
      <c r="S25">
        <f t="shared" si="4"/>
        <v>246133.06953890846</v>
      </c>
      <c r="T25" s="10"/>
      <c r="U25" s="5">
        <v>-26.7</v>
      </c>
      <c r="V25" s="5">
        <v>0.24489795918367346</v>
      </c>
      <c r="W25" s="5">
        <f t="shared" si="5"/>
        <v>280902.38546640222</v>
      </c>
      <c r="Y25" s="5">
        <v>-24.82</v>
      </c>
      <c r="Z25" s="25">
        <v>0.3</v>
      </c>
      <c r="AA25" s="5">
        <f t="shared" si="6"/>
        <v>356674.94393873244</v>
      </c>
      <c r="AC25">
        <v>-26.65</v>
      </c>
      <c r="AD25">
        <v>0.2608695652173913</v>
      </c>
      <c r="AE25">
        <f t="shared" si="7"/>
        <v>302280.8718729337</v>
      </c>
      <c r="AJ25" s="5">
        <v>-23.1</v>
      </c>
      <c r="AK25" s="5">
        <v>0.32</v>
      </c>
      <c r="AL25" s="5">
        <f t="shared" si="8"/>
        <v>385662.4808119848</v>
      </c>
      <c r="AN25" s="5">
        <v>-25.28</v>
      </c>
      <c r="AO25" s="5">
        <v>0.30379746835443039</v>
      </c>
      <c r="AP25" s="5">
        <f t="shared" si="9"/>
        <v>362114.6672345507</v>
      </c>
      <c r="AR25">
        <v>-27.65</v>
      </c>
      <c r="AS25">
        <v>0.23300970873786409</v>
      </c>
      <c r="AT25">
        <f t="shared" si="10"/>
        <v>265281.13576261431</v>
      </c>
      <c r="AV25">
        <v>-27.66</v>
      </c>
      <c r="AW25">
        <v>0.21238938053097345</v>
      </c>
      <c r="AX25">
        <f t="shared" si="11"/>
        <v>238751.44898020074</v>
      </c>
      <c r="AZ25" s="5">
        <v>-25.64</v>
      </c>
      <c r="BA25" s="5">
        <v>0.25531914893617019</v>
      </c>
      <c r="BB25" s="5">
        <f t="shared" si="12"/>
        <v>294799.54022064485</v>
      </c>
      <c r="BD25">
        <v>-28.95</v>
      </c>
      <c r="BE25">
        <v>0.31168831168831168</v>
      </c>
      <c r="BF25">
        <f t="shared" si="13"/>
        <v>373513.50830156199</v>
      </c>
      <c r="BH25">
        <v>-28.27</v>
      </c>
      <c r="BI25">
        <v>0.31168831168831168</v>
      </c>
      <c r="BJ25">
        <f t="shared" si="14"/>
        <v>373513.50830156199</v>
      </c>
      <c r="BL25">
        <v>-27.88</v>
      </c>
      <c r="BM25">
        <v>0.27272727272727271</v>
      </c>
      <c r="BN25">
        <f t="shared" si="15"/>
        <v>318453.73111853458</v>
      </c>
      <c r="BO25" s="10"/>
      <c r="BP25">
        <v>-27.72</v>
      </c>
      <c r="BQ25">
        <v>0.29629629629629628</v>
      </c>
      <c r="BR25">
        <f t="shared" si="16"/>
        <v>351397.88683788863</v>
      </c>
      <c r="BT25" s="10">
        <v>-27.72</v>
      </c>
      <c r="BU25" s="10">
        <v>0.29629629629629628</v>
      </c>
      <c r="BV25" s="10">
        <f t="shared" si="17"/>
        <v>351397.88683788863</v>
      </c>
      <c r="BW25" s="10">
        <f t="shared" si="18"/>
        <v>12.769674441165227</v>
      </c>
      <c r="BX25" s="10">
        <f t="shared" si="19"/>
        <v>304944.72160411428</v>
      </c>
    </row>
    <row r="26" spans="1:86" x14ac:dyDescent="0.25">
      <c r="A26">
        <v>-28.42</v>
      </c>
      <c r="B26">
        <v>0.27173913043478259</v>
      </c>
      <c r="C26">
        <f t="shared" si="0"/>
        <v>317095.95765807427</v>
      </c>
      <c r="E26" s="5">
        <v>-24.26</v>
      </c>
      <c r="F26" s="5">
        <v>0.17985611510791366</v>
      </c>
      <c r="G26" s="5">
        <f t="shared" si="1"/>
        <v>198275.48473619632</v>
      </c>
      <c r="I26" s="5">
        <v>-24.61</v>
      </c>
      <c r="J26" s="5">
        <v>0.20833333333333334</v>
      </c>
      <c r="K26" s="5">
        <f t="shared" si="2"/>
        <v>233614.85118150522</v>
      </c>
      <c r="M26" s="5">
        <v>-21.74</v>
      </c>
      <c r="N26" s="5">
        <v>0.1984126984126984</v>
      </c>
      <c r="O26" s="5">
        <f t="shared" si="3"/>
        <v>221161.39011021849</v>
      </c>
      <c r="Q26">
        <v>-28.08</v>
      </c>
      <c r="R26">
        <v>0.22727272727272727</v>
      </c>
      <c r="S26">
        <f t="shared" si="4"/>
        <v>257829.10930209979</v>
      </c>
      <c r="T26" s="10"/>
      <c r="U26" s="5">
        <v>-26.79</v>
      </c>
      <c r="V26" s="5">
        <v>0.25510204081632654</v>
      </c>
      <c r="W26" s="5">
        <f t="shared" si="5"/>
        <v>294508.03752218076</v>
      </c>
      <c r="Y26" s="5">
        <v>-24.86</v>
      </c>
      <c r="Z26" s="25">
        <v>0.3125</v>
      </c>
      <c r="AA26" s="5">
        <f t="shared" si="6"/>
        <v>374693.44944141072</v>
      </c>
      <c r="AC26">
        <v>-26.73</v>
      </c>
      <c r="AD26">
        <v>0.27173913043478259</v>
      </c>
      <c r="AE26">
        <f t="shared" si="7"/>
        <v>317095.95765807427</v>
      </c>
      <c r="AJ26" s="5">
        <v>-23.27</v>
      </c>
      <c r="AK26" s="5">
        <v>0.33333333333333331</v>
      </c>
      <c r="AL26" s="5">
        <f t="shared" si="8"/>
        <v>405465.10810816428</v>
      </c>
      <c r="AN26" s="5">
        <v>-25.41</v>
      </c>
      <c r="AO26" s="5">
        <v>0.31645569620253167</v>
      </c>
      <c r="AP26" s="5">
        <f t="shared" si="9"/>
        <v>380463.80590274715</v>
      </c>
      <c r="AR26">
        <v>-27.78</v>
      </c>
      <c r="AS26">
        <v>0.24271844660194175</v>
      </c>
      <c r="AT26">
        <f t="shared" si="10"/>
        <v>278020.16154004406</v>
      </c>
      <c r="AV26">
        <v>-27.74</v>
      </c>
      <c r="AW26">
        <v>0.22123893805309736</v>
      </c>
      <c r="AX26">
        <f t="shared" si="11"/>
        <v>250051.00423413413</v>
      </c>
      <c r="AZ26" s="5">
        <v>-25.67</v>
      </c>
      <c r="BA26" s="5">
        <v>0.26595744680851063</v>
      </c>
      <c r="BB26" s="5">
        <f t="shared" si="12"/>
        <v>309188.27767274447</v>
      </c>
      <c r="BD26">
        <v>-29</v>
      </c>
      <c r="BE26">
        <v>0.32467532467532467</v>
      </c>
      <c r="BF26">
        <f t="shared" si="13"/>
        <v>392561.70327225648</v>
      </c>
      <c r="BH26">
        <v>-28.6</v>
      </c>
      <c r="BI26">
        <v>0.32467532467532467</v>
      </c>
      <c r="BJ26">
        <f t="shared" si="14"/>
        <v>392561.70327225648</v>
      </c>
      <c r="BL26">
        <v>-28.39</v>
      </c>
      <c r="BM26">
        <v>0.28409090909090912</v>
      </c>
      <c r="BN26">
        <f t="shared" si="15"/>
        <v>334202.08808667393</v>
      </c>
      <c r="BO26" s="10"/>
      <c r="BP26">
        <v>-27.88</v>
      </c>
      <c r="BQ26">
        <v>0.30864197530864196</v>
      </c>
      <c r="BR26">
        <f t="shared" si="16"/>
        <v>369097.46393728961</v>
      </c>
      <c r="BT26" s="10">
        <v>-27.88</v>
      </c>
      <c r="BU26" s="10">
        <v>0.30864197530864196</v>
      </c>
      <c r="BV26" s="10">
        <f t="shared" si="17"/>
        <v>369097.46393728961</v>
      </c>
      <c r="BW26" s="10">
        <f t="shared" si="18"/>
        <v>12.818816018057854</v>
      </c>
      <c r="BX26" s="10">
        <f t="shared" si="19"/>
        <v>323116.38991756208</v>
      </c>
    </row>
    <row r="27" spans="1:86" x14ac:dyDescent="0.25">
      <c r="A27">
        <v>-28.46</v>
      </c>
      <c r="B27">
        <v>0.28260869565217389</v>
      </c>
      <c r="C27">
        <f t="shared" si="0"/>
        <v>332133.83502261469</v>
      </c>
      <c r="E27" s="5">
        <v>-24.33</v>
      </c>
      <c r="F27" s="5">
        <v>0.18705035971223022</v>
      </c>
      <c r="G27" s="5">
        <f t="shared" si="1"/>
        <v>207086.11441835112</v>
      </c>
      <c r="I27" s="5">
        <v>-24.61</v>
      </c>
      <c r="J27" s="5">
        <v>0.21666666666666667</v>
      </c>
      <c r="K27" s="5">
        <f t="shared" si="2"/>
        <v>244196.9605120421</v>
      </c>
      <c r="M27" s="5">
        <v>-21.87</v>
      </c>
      <c r="N27" s="5">
        <v>0.20634920634920634</v>
      </c>
      <c r="O27" s="5">
        <f t="shared" si="3"/>
        <v>231111.72096338656</v>
      </c>
      <c r="Q27">
        <v>-28.54</v>
      </c>
      <c r="R27">
        <v>0.23636363636363636</v>
      </c>
      <c r="S27">
        <f t="shared" si="4"/>
        <v>269663.56694910262</v>
      </c>
      <c r="T27" s="10"/>
      <c r="U27" s="5">
        <v>-26.87</v>
      </c>
      <c r="V27" s="5">
        <v>0.26530612244897961</v>
      </c>
      <c r="W27" s="5">
        <f t="shared" si="5"/>
        <v>308301.35965451674</v>
      </c>
      <c r="Y27" s="5">
        <v>-25</v>
      </c>
      <c r="Z27" s="25">
        <v>0.32500000000000001</v>
      </c>
      <c r="AA27" s="5">
        <f t="shared" si="6"/>
        <v>393042.58810960723</v>
      </c>
      <c r="AC27">
        <v>-26.99</v>
      </c>
      <c r="AD27">
        <v>0.28260869565217389</v>
      </c>
      <c r="AE27">
        <f t="shared" si="7"/>
        <v>332133.83502261469</v>
      </c>
      <c r="AJ27" s="5">
        <v>-23.32</v>
      </c>
      <c r="AK27" s="5">
        <v>0.34666666666666668</v>
      </c>
      <c r="AL27" s="5">
        <f t="shared" si="8"/>
        <v>425667.81542568386</v>
      </c>
      <c r="AN27" s="5">
        <v>-25.84</v>
      </c>
      <c r="AO27" s="5">
        <v>0.32911392405063289</v>
      </c>
      <c r="AP27" s="5">
        <f t="shared" si="9"/>
        <v>399155.93891489966</v>
      </c>
      <c r="AR27">
        <v>-27.91</v>
      </c>
      <c r="AS27">
        <v>0.25242718446601942</v>
      </c>
      <c r="AT27">
        <f t="shared" si="10"/>
        <v>290923.56637595192</v>
      </c>
      <c r="AV27">
        <v>-27.97</v>
      </c>
      <c r="AW27">
        <v>0.23008849557522124</v>
      </c>
      <c r="AX27">
        <f t="shared" si="11"/>
        <v>261479.70005775691</v>
      </c>
      <c r="AZ27" s="5">
        <v>-25.81</v>
      </c>
      <c r="BA27" s="5">
        <v>0.27659574468085107</v>
      </c>
      <c r="BB27" s="5">
        <f t="shared" si="12"/>
        <v>323787.07709389733</v>
      </c>
      <c r="BD27">
        <v>-29.09</v>
      </c>
      <c r="BE27">
        <v>0.33766233766233766</v>
      </c>
      <c r="BF27">
        <f t="shared" si="13"/>
        <v>411979.78912935808</v>
      </c>
      <c r="BH27">
        <v>-28.83</v>
      </c>
      <c r="BI27">
        <v>0.33766233766233766</v>
      </c>
      <c r="BJ27">
        <f t="shared" si="14"/>
        <v>411979.78912935808</v>
      </c>
      <c r="BL27">
        <v>-28.42</v>
      </c>
      <c r="BM27">
        <v>0.29545454545454547</v>
      </c>
      <c r="BN27">
        <f t="shared" si="15"/>
        <v>350202.42943311488</v>
      </c>
      <c r="BO27" s="10"/>
      <c r="BP27">
        <v>-27.95</v>
      </c>
      <c r="BQ27">
        <v>0.32098765432098764</v>
      </c>
      <c r="BR27">
        <f t="shared" si="16"/>
        <v>387115.96943996788</v>
      </c>
      <c r="BT27" s="10">
        <v>-27.95</v>
      </c>
      <c r="BU27" s="10">
        <v>0.32098765432098764</v>
      </c>
      <c r="BV27" s="10">
        <f t="shared" si="17"/>
        <v>387115.96943996788</v>
      </c>
      <c r="BW27" s="10">
        <f t="shared" si="18"/>
        <v>12.866479589757615</v>
      </c>
      <c r="BX27" s="10">
        <f t="shared" si="19"/>
        <v>331403.28194407903</v>
      </c>
    </row>
    <row r="28" spans="1:86" x14ac:dyDescent="0.25">
      <c r="A28">
        <v>-28.72</v>
      </c>
      <c r="B28">
        <v>0.29347826086956524</v>
      </c>
      <c r="C28">
        <f t="shared" si="0"/>
        <v>347401.30715340318</v>
      </c>
      <c r="E28" s="5">
        <v>-24.33</v>
      </c>
      <c r="F28" s="5">
        <v>0.19424460431654678</v>
      </c>
      <c r="G28" s="5">
        <f t="shared" si="1"/>
        <v>215975.06183559724</v>
      </c>
      <c r="I28" s="5">
        <v>-24.68</v>
      </c>
      <c r="J28" s="5">
        <v>0.22500000000000001</v>
      </c>
      <c r="K28" s="5">
        <f t="shared" si="2"/>
        <v>254892.24962879004</v>
      </c>
      <c r="M28" s="5">
        <v>-22.07</v>
      </c>
      <c r="N28" s="5">
        <v>0.21428571428571427</v>
      </c>
      <c r="O28" s="5">
        <f t="shared" si="3"/>
        <v>241162.0568168881</v>
      </c>
      <c r="Q28">
        <v>-28.75</v>
      </c>
      <c r="R28">
        <v>0.24545454545454545</v>
      </c>
      <c r="S28">
        <f t="shared" si="4"/>
        <v>281639.75799581839</v>
      </c>
      <c r="T28" s="10"/>
      <c r="U28" s="5">
        <v>-26.87</v>
      </c>
      <c r="V28" s="5">
        <v>0.27551020408163263</v>
      </c>
      <c r="W28" s="5">
        <f t="shared" si="5"/>
        <v>322287.60162925645</v>
      </c>
      <c r="Y28" s="5">
        <v>-25.1</v>
      </c>
      <c r="Z28" s="25">
        <v>0.33750000000000002</v>
      </c>
      <c r="AA28" s="5">
        <f t="shared" si="6"/>
        <v>411734.72112175979</v>
      </c>
      <c r="AC28">
        <v>-27.04</v>
      </c>
      <c r="AD28">
        <v>0.29347826086956524</v>
      </c>
      <c r="AE28">
        <f t="shared" si="7"/>
        <v>347401.30715340318</v>
      </c>
      <c r="AJ28" s="5">
        <v>-23.47</v>
      </c>
      <c r="AK28" s="5">
        <v>0.36</v>
      </c>
      <c r="AL28" s="5">
        <f t="shared" si="8"/>
        <v>446287.10262841947</v>
      </c>
      <c r="AN28" s="5">
        <v>-25.84</v>
      </c>
      <c r="AO28" s="5">
        <v>0.34177215189873417</v>
      </c>
      <c r="AP28" s="5">
        <f t="shared" si="9"/>
        <v>418204.1338855942</v>
      </c>
      <c r="AR28">
        <v>-27.98</v>
      </c>
      <c r="AS28">
        <v>0.26213592233009708</v>
      </c>
      <c r="AT28">
        <f t="shared" si="10"/>
        <v>303995.64794330468</v>
      </c>
      <c r="AV28">
        <v>-28.14</v>
      </c>
      <c r="AW28">
        <v>0.23893805309734514</v>
      </c>
      <c r="AX28">
        <f t="shared" si="11"/>
        <v>273040.52245883289</v>
      </c>
      <c r="AZ28" s="5">
        <v>-25.86</v>
      </c>
      <c r="BA28" s="5">
        <v>0.28723404255319152</v>
      </c>
      <c r="BB28" s="5">
        <f t="shared" si="12"/>
        <v>338602.1628790379</v>
      </c>
      <c r="BD28">
        <v>-29.13</v>
      </c>
      <c r="BE28">
        <v>0.35064935064935066</v>
      </c>
      <c r="BF28">
        <f t="shared" si="13"/>
        <v>431782.41642553778</v>
      </c>
      <c r="BH28">
        <v>-29.01</v>
      </c>
      <c r="BI28">
        <v>0.35064935064935066</v>
      </c>
      <c r="BJ28">
        <f t="shared" si="14"/>
        <v>431782.41642553778</v>
      </c>
      <c r="BL28">
        <v>-28.42</v>
      </c>
      <c r="BM28">
        <v>0.30681818181818182</v>
      </c>
      <c r="BN28">
        <f t="shared" si="15"/>
        <v>366462.95030489529</v>
      </c>
      <c r="BO28" s="10"/>
      <c r="BP28">
        <v>-27.98</v>
      </c>
      <c r="BQ28">
        <v>0.33333333333333331</v>
      </c>
      <c r="BR28">
        <f t="shared" si="16"/>
        <v>405465.10810816428</v>
      </c>
      <c r="BT28" s="10">
        <v>-27.98</v>
      </c>
      <c r="BU28" s="10">
        <v>0.33333333333333331</v>
      </c>
      <c r="BV28" s="10">
        <f t="shared" si="17"/>
        <v>405465.10810816428</v>
      </c>
      <c r="BW28" s="10">
        <f t="shared" si="18"/>
        <v>12.912790102246394</v>
      </c>
      <c r="BX28" s="10">
        <f t="shared" si="19"/>
        <v>335019.55325325183</v>
      </c>
    </row>
    <row r="29" spans="1:86" x14ac:dyDescent="0.25">
      <c r="A29">
        <v>-28.72</v>
      </c>
      <c r="B29">
        <v>0.30434782608695654</v>
      </c>
      <c r="C29">
        <f t="shared" si="0"/>
        <v>362905.49368936848</v>
      </c>
      <c r="E29" s="5">
        <v>-24.54</v>
      </c>
      <c r="F29" s="5">
        <v>0.20143884892086331</v>
      </c>
      <c r="G29" s="5">
        <f t="shared" si="1"/>
        <v>224943.7318183576</v>
      </c>
      <c r="I29" s="5">
        <v>-24.71</v>
      </c>
      <c r="J29" s="5">
        <v>0.23333333333333334</v>
      </c>
      <c r="K29" s="5">
        <f t="shared" si="2"/>
        <v>265703.16573300579</v>
      </c>
      <c r="M29" s="5">
        <v>-22.22</v>
      </c>
      <c r="N29" s="5">
        <v>0.22222222222222221</v>
      </c>
      <c r="O29" s="5">
        <f t="shared" si="3"/>
        <v>251314.42828090605</v>
      </c>
      <c r="Q29">
        <v>-28.84</v>
      </c>
      <c r="R29">
        <v>0.25454545454545452</v>
      </c>
      <c r="S29">
        <f t="shared" si="4"/>
        <v>293761.11852816306</v>
      </c>
      <c r="T29" s="10"/>
      <c r="U29" s="5">
        <v>-26.95</v>
      </c>
      <c r="V29" s="5">
        <v>0.2857142857142857</v>
      </c>
      <c r="W29" s="5">
        <f t="shared" si="5"/>
        <v>336472.23662121291</v>
      </c>
      <c r="Y29" s="5">
        <v>-25.15</v>
      </c>
      <c r="Z29" s="25">
        <v>0.35</v>
      </c>
      <c r="AA29" s="5">
        <f t="shared" si="6"/>
        <v>430782.91609245422</v>
      </c>
      <c r="AC29">
        <v>-27.04</v>
      </c>
      <c r="AD29">
        <v>0.30434782608695654</v>
      </c>
      <c r="AE29">
        <f t="shared" si="7"/>
        <v>362905.49368936848</v>
      </c>
      <c r="AJ29" s="5">
        <v>-23.85</v>
      </c>
      <c r="AK29" s="5">
        <v>0.37333333333333335</v>
      </c>
      <c r="AL29" s="5">
        <f t="shared" si="8"/>
        <v>467340.51182625181</v>
      </c>
      <c r="AN29" s="5">
        <v>-25.88</v>
      </c>
      <c r="AO29" s="5">
        <v>0.35443037974683544</v>
      </c>
      <c r="AP29" s="5">
        <f t="shared" si="9"/>
        <v>437622.21974269574</v>
      </c>
      <c r="AR29">
        <v>-28.07</v>
      </c>
      <c r="AS29">
        <v>0.27184466019417475</v>
      </c>
      <c r="AT29">
        <f t="shared" si="10"/>
        <v>317240.87469332531</v>
      </c>
      <c r="AV29">
        <v>-28.19</v>
      </c>
      <c r="AW29">
        <v>0.24778761061946902</v>
      </c>
      <c r="AX29">
        <f t="shared" si="11"/>
        <v>284736.56222202408</v>
      </c>
      <c r="AZ29" s="5">
        <v>-26.03</v>
      </c>
      <c r="BA29" s="5">
        <v>0.2978723404255319</v>
      </c>
      <c r="BB29" s="5">
        <f t="shared" si="12"/>
        <v>353640.04024357832</v>
      </c>
      <c r="BD29">
        <v>-29.18</v>
      </c>
      <c r="BE29">
        <v>0.36363636363636365</v>
      </c>
      <c r="BF29">
        <f t="shared" si="13"/>
        <v>451985.12374305731</v>
      </c>
      <c r="BH29">
        <v>-29.03</v>
      </c>
      <c r="BI29">
        <v>0.36363636363636365</v>
      </c>
      <c r="BJ29">
        <f t="shared" si="14"/>
        <v>451985.12374305731</v>
      </c>
      <c r="BL29">
        <v>-28.49</v>
      </c>
      <c r="BM29">
        <v>0.31818181818181818</v>
      </c>
      <c r="BN29">
        <f t="shared" si="15"/>
        <v>382992.25225610577</v>
      </c>
      <c r="BO29" s="10"/>
      <c r="BP29">
        <v>-28</v>
      </c>
      <c r="BQ29">
        <v>0.34567901234567899</v>
      </c>
      <c r="BR29">
        <f t="shared" si="16"/>
        <v>424157.2411203169</v>
      </c>
      <c r="BT29" s="10">
        <v>-28</v>
      </c>
      <c r="BU29" s="10">
        <v>0.34567901234567899</v>
      </c>
      <c r="BV29" s="10">
        <f t="shared" si="17"/>
        <v>424157.2411203169</v>
      </c>
      <c r="BW29" s="10">
        <f t="shared" si="18"/>
        <v>12.957859517164461</v>
      </c>
      <c r="BX29" s="10">
        <f t="shared" si="19"/>
        <v>337452.29694131739</v>
      </c>
    </row>
    <row r="30" spans="1:86" x14ac:dyDescent="0.25">
      <c r="A30">
        <v>-28.86</v>
      </c>
      <c r="B30">
        <v>0.31521739130434784</v>
      </c>
      <c r="C30">
        <f t="shared" si="0"/>
        <v>378653.85065750772</v>
      </c>
      <c r="E30" s="5">
        <v>-24.91</v>
      </c>
      <c r="F30" s="5">
        <v>0.20863309352517986</v>
      </c>
      <c r="G30" s="5">
        <f t="shared" si="1"/>
        <v>233993.56733827558</v>
      </c>
      <c r="I30" s="5">
        <v>-24.91</v>
      </c>
      <c r="J30" s="5">
        <v>0.24166666666666667</v>
      </c>
      <c r="K30" s="5">
        <f t="shared" si="2"/>
        <v>276632.236265196</v>
      </c>
      <c r="M30" s="5">
        <v>-22.27</v>
      </c>
      <c r="N30" s="5">
        <v>0.23015873015873015</v>
      </c>
      <c r="O30" s="5">
        <f t="shared" si="3"/>
        <v>261570.9284480951</v>
      </c>
      <c r="Q30">
        <v>-28.86</v>
      </c>
      <c r="R30">
        <v>0.26363636363636361</v>
      </c>
      <c r="S30">
        <f t="shared" si="4"/>
        <v>306031.21111997752</v>
      </c>
      <c r="T30" s="10"/>
      <c r="U30" s="5">
        <v>-27.01</v>
      </c>
      <c r="V30" s="5">
        <v>0.29591836734693877</v>
      </c>
      <c r="W30" s="5">
        <f t="shared" si="5"/>
        <v>350860.97407331254</v>
      </c>
      <c r="Y30" s="5">
        <v>-25.27</v>
      </c>
      <c r="Z30" s="25">
        <v>0.36249999999999999</v>
      </c>
      <c r="AA30" s="5">
        <f t="shared" si="6"/>
        <v>450201.00194955594</v>
      </c>
      <c r="AC30">
        <v>-27.63</v>
      </c>
      <c r="AD30">
        <v>0.31521739130434784</v>
      </c>
      <c r="AE30">
        <f t="shared" si="7"/>
        <v>378653.85065750772</v>
      </c>
      <c r="AJ30" s="5">
        <v>-24.3</v>
      </c>
      <c r="AK30" s="5">
        <v>0.38666666666666666</v>
      </c>
      <c r="AL30" s="5">
        <f t="shared" si="8"/>
        <v>488846.7170472155</v>
      </c>
      <c r="AN30" s="5">
        <v>-25.92</v>
      </c>
      <c r="AO30" s="5">
        <v>0.36708860759493672</v>
      </c>
      <c r="AP30" s="5">
        <f t="shared" si="9"/>
        <v>457424.84703887539</v>
      </c>
      <c r="AR30">
        <v>-28.07</v>
      </c>
      <c r="AS30">
        <v>0.28155339805825241</v>
      </c>
      <c r="AT30">
        <f t="shared" si="10"/>
        <v>330663.89502546604</v>
      </c>
      <c r="AV30">
        <v>-28.24</v>
      </c>
      <c r="AW30">
        <v>0.25663716814159293</v>
      </c>
      <c r="AX30">
        <f t="shared" si="11"/>
        <v>296571.0198690269</v>
      </c>
      <c r="AZ30" s="5">
        <v>-26.05</v>
      </c>
      <c r="BA30" s="5">
        <v>0.30851063829787234</v>
      </c>
      <c r="BB30" s="5">
        <f t="shared" si="12"/>
        <v>368907.51237436687</v>
      </c>
      <c r="BD30">
        <v>-29.31</v>
      </c>
      <c r="BE30">
        <v>0.37662337662337664</v>
      </c>
      <c r="BF30">
        <f t="shared" si="13"/>
        <v>472604.41094579292</v>
      </c>
      <c r="BH30">
        <v>-29.11</v>
      </c>
      <c r="BI30">
        <v>0.37662337662337664</v>
      </c>
      <c r="BJ30">
        <f t="shared" si="14"/>
        <v>472604.41094579292</v>
      </c>
      <c r="BL30">
        <v>-28.55</v>
      </c>
      <c r="BM30">
        <v>0.32954545454545453</v>
      </c>
      <c r="BN30">
        <f t="shared" si="15"/>
        <v>399799.37057248713</v>
      </c>
      <c r="BO30" s="10"/>
      <c r="BP30">
        <v>-28.1</v>
      </c>
      <c r="BQ30">
        <v>0.35802469135802467</v>
      </c>
      <c r="BR30">
        <f t="shared" si="16"/>
        <v>443205.43609101151</v>
      </c>
      <c r="BT30" s="10">
        <v>-28.1</v>
      </c>
      <c r="BU30" s="10">
        <v>0.35802469135802467</v>
      </c>
      <c r="BV30" s="10">
        <f t="shared" si="17"/>
        <v>443205.43609101151</v>
      </c>
      <c r="BW30" s="10">
        <f t="shared" si="18"/>
        <v>13.001788679888302</v>
      </c>
      <c r="BX30" s="10">
        <f t="shared" si="19"/>
        <v>349883.57537173369</v>
      </c>
    </row>
    <row r="31" spans="1:86" x14ac:dyDescent="0.25">
      <c r="A31">
        <v>-29.19</v>
      </c>
      <c r="B31">
        <v>0.32608695652173914</v>
      </c>
      <c r="C31">
        <f t="shared" si="0"/>
        <v>394654.19200394879</v>
      </c>
      <c r="E31" s="5">
        <v>-25</v>
      </c>
      <c r="F31" s="5">
        <v>0.21582733812949639</v>
      </c>
      <c r="G31" s="5">
        <f t="shared" si="1"/>
        <v>243126.05090154806</v>
      </c>
      <c r="I31" s="5">
        <v>-25.35</v>
      </c>
      <c r="J31" s="5">
        <v>0.25</v>
      </c>
      <c r="K31" s="5">
        <f t="shared" si="2"/>
        <v>287682.0724517809</v>
      </c>
      <c r="M31" s="5">
        <v>-22.37</v>
      </c>
      <c r="N31" s="5">
        <v>0.23809523809523808</v>
      </c>
      <c r="O31" s="5">
        <f t="shared" si="3"/>
        <v>271933.71548364183</v>
      </c>
      <c r="Q31">
        <v>-29.01</v>
      </c>
      <c r="R31">
        <v>0.27272727272727271</v>
      </c>
      <c r="S31">
        <f t="shared" si="4"/>
        <v>318453.73111853458</v>
      </c>
      <c r="T31" s="10"/>
      <c r="U31" s="5">
        <v>-27.09</v>
      </c>
      <c r="V31" s="5">
        <v>0.30612244897959184</v>
      </c>
      <c r="W31" s="5">
        <f t="shared" si="5"/>
        <v>365459.77349446528</v>
      </c>
      <c r="Y31" s="5">
        <v>-25.41</v>
      </c>
      <c r="Z31" s="25">
        <v>0.375</v>
      </c>
      <c r="AA31" s="5">
        <f t="shared" si="6"/>
        <v>470003.62924573559</v>
      </c>
      <c r="AC31">
        <v>-27.76</v>
      </c>
      <c r="AD31">
        <v>0.32608695652173914</v>
      </c>
      <c r="AE31">
        <f t="shared" si="7"/>
        <v>394654.19200394879</v>
      </c>
      <c r="AJ31" s="5">
        <v>-24.38</v>
      </c>
      <c r="AK31" s="5">
        <v>0.4</v>
      </c>
      <c r="AL31" s="5">
        <f t="shared" si="8"/>
        <v>510825.62376599072</v>
      </c>
      <c r="AN31" s="5">
        <v>-25.94</v>
      </c>
      <c r="AO31" s="5">
        <v>0.379746835443038</v>
      </c>
      <c r="AP31" s="5">
        <f t="shared" si="9"/>
        <v>477627.55435639492</v>
      </c>
      <c r="AR31">
        <v>-28.09</v>
      </c>
      <c r="AS31">
        <v>0.29126213592233008</v>
      </c>
      <c r="AT31">
        <f t="shared" si="10"/>
        <v>344269.54708124464</v>
      </c>
      <c r="AV31">
        <v>-28.28</v>
      </c>
      <c r="AW31">
        <v>0.26548672566371684</v>
      </c>
      <c r="AX31">
        <f t="shared" si="11"/>
        <v>308547.21091574262</v>
      </c>
      <c r="AZ31" s="5">
        <v>-26.19</v>
      </c>
      <c r="BA31" s="5">
        <v>0.31914893617021278</v>
      </c>
      <c r="BB31" s="5">
        <f t="shared" si="12"/>
        <v>384411.69891033205</v>
      </c>
      <c r="BD31">
        <v>-29.34</v>
      </c>
      <c r="BE31">
        <v>0.38961038961038963</v>
      </c>
      <c r="BF31">
        <f t="shared" si="13"/>
        <v>493657.82014362531</v>
      </c>
      <c r="BH31">
        <v>-29.15</v>
      </c>
      <c r="BI31">
        <v>0.38961038961038963</v>
      </c>
      <c r="BJ31">
        <f t="shared" si="14"/>
        <v>493657.82014362531</v>
      </c>
      <c r="BL31">
        <v>-28.63</v>
      </c>
      <c r="BM31">
        <v>0.34090909090909088</v>
      </c>
      <c r="BN31">
        <f t="shared" si="15"/>
        <v>416893.80393178703</v>
      </c>
      <c r="BO31" s="10"/>
      <c r="BP31">
        <v>-28.29</v>
      </c>
      <c r="BQ31">
        <v>0.37037037037037035</v>
      </c>
      <c r="BR31">
        <f t="shared" si="16"/>
        <v>462623.52194811299</v>
      </c>
      <c r="BT31" s="10">
        <v>-28.29</v>
      </c>
      <c r="BU31" s="10">
        <v>0.37037037037037035</v>
      </c>
      <c r="BV31" s="10">
        <f t="shared" si="17"/>
        <v>462623.52194811299</v>
      </c>
      <c r="BW31" s="10">
        <f t="shared" si="18"/>
        <v>13.044668874758983</v>
      </c>
      <c r="BX31" s="10">
        <f t="shared" si="19"/>
        <v>374778.59049600468</v>
      </c>
    </row>
    <row r="32" spans="1:86" x14ac:dyDescent="0.25">
      <c r="A32">
        <v>-29.27</v>
      </c>
      <c r="B32">
        <v>0.33695652173913043</v>
      </c>
      <c r="C32">
        <f t="shared" si="0"/>
        <v>410914.71287572896</v>
      </c>
      <c r="E32" s="5">
        <v>-25.14</v>
      </c>
      <c r="F32" s="5">
        <v>0.22302158273381295</v>
      </c>
      <c r="G32" s="5">
        <f t="shared" si="1"/>
        <v>252342.70600647203</v>
      </c>
      <c r="I32" s="5">
        <v>-25.46</v>
      </c>
      <c r="J32" s="5">
        <v>0.25833333333333336</v>
      </c>
      <c r="K32" s="5">
        <f t="shared" si="2"/>
        <v>298855.37304990611</v>
      </c>
      <c r="M32" s="5">
        <v>-22.46</v>
      </c>
      <c r="N32" s="5">
        <v>0.24603174603174602</v>
      </c>
      <c r="O32" s="5">
        <f t="shared" si="3"/>
        <v>282405.0153509372</v>
      </c>
      <c r="Q32">
        <v>-29.11</v>
      </c>
      <c r="R32">
        <v>0.2818181818181818</v>
      </c>
      <c r="S32">
        <f t="shared" si="4"/>
        <v>331032.51332539466</v>
      </c>
      <c r="T32" s="10"/>
      <c r="U32" s="5">
        <v>-27.13</v>
      </c>
      <c r="V32" s="5">
        <v>0.31632653061224492</v>
      </c>
      <c r="W32" s="5">
        <f t="shared" si="5"/>
        <v>380274.85927960585</v>
      </c>
      <c r="Y32" s="5">
        <v>-25.54</v>
      </c>
      <c r="Z32" s="25">
        <v>0.38750000000000001</v>
      </c>
      <c r="AA32" s="5">
        <f t="shared" si="6"/>
        <v>490206.33656325494</v>
      </c>
      <c r="AC32">
        <v>-27.82</v>
      </c>
      <c r="AD32">
        <v>0.33695652173913043</v>
      </c>
      <c r="AE32">
        <f t="shared" si="7"/>
        <v>410914.71287572896</v>
      </c>
      <c r="AJ32" s="5">
        <v>-24.45</v>
      </c>
      <c r="AK32" s="5">
        <v>0.41333333333333333</v>
      </c>
      <c r="AL32" s="5">
        <f t="shared" si="8"/>
        <v>533298.47961804934</v>
      </c>
      <c r="AN32" s="5">
        <v>-26.07</v>
      </c>
      <c r="AO32" s="5">
        <v>0.39240506329113922</v>
      </c>
      <c r="AP32" s="5">
        <f t="shared" si="9"/>
        <v>498246.84155913052</v>
      </c>
      <c r="AR32">
        <v>-28.25</v>
      </c>
      <c r="AS32">
        <v>0.30097087378640774</v>
      </c>
      <c r="AT32">
        <f t="shared" si="10"/>
        <v>358062.86921358044</v>
      </c>
      <c r="AV32">
        <v>-28.3</v>
      </c>
      <c r="AW32">
        <v>0.27433628318584069</v>
      </c>
      <c r="AX32">
        <f t="shared" si="11"/>
        <v>320668.5714480874</v>
      </c>
      <c r="AZ32" s="5">
        <v>-26.21</v>
      </c>
      <c r="BA32" s="5">
        <v>0.32978723404255317</v>
      </c>
      <c r="BB32" s="5">
        <f t="shared" si="12"/>
        <v>400160.05587847123</v>
      </c>
      <c r="BD32">
        <v>-29.41</v>
      </c>
      <c r="BE32">
        <v>0.40259740259740262</v>
      </c>
      <c r="BF32">
        <f t="shared" si="13"/>
        <v>515164.02536458895</v>
      </c>
      <c r="BH32">
        <v>-29.35</v>
      </c>
      <c r="BI32">
        <v>0.40259740259740262</v>
      </c>
      <c r="BJ32">
        <f t="shared" si="14"/>
        <v>515164.02536458895</v>
      </c>
      <c r="BL32">
        <v>-28.99</v>
      </c>
      <c r="BM32">
        <v>0.35227272727272729</v>
      </c>
      <c r="BN32">
        <f t="shared" si="15"/>
        <v>434285.54664365639</v>
      </c>
      <c r="BO32" s="10"/>
      <c r="BP32">
        <v>-28.53</v>
      </c>
      <c r="BQ32">
        <v>0.38271604938271603</v>
      </c>
      <c r="BR32">
        <f t="shared" si="16"/>
        <v>482426.14924429258</v>
      </c>
      <c r="BT32" s="10">
        <v>-28.53</v>
      </c>
      <c r="BU32" s="10">
        <v>0.38271604938271603</v>
      </c>
      <c r="BV32" s="10">
        <f t="shared" si="17"/>
        <v>482426.14924429258</v>
      </c>
      <c r="BW32" s="10">
        <f t="shared" si="18"/>
        <v>13.086583129485469</v>
      </c>
      <c r="BX32" s="10">
        <f t="shared" si="19"/>
        <v>408772.40937786282</v>
      </c>
    </row>
    <row r="33" spans="1:76" x14ac:dyDescent="0.25">
      <c r="A33">
        <v>-29.29</v>
      </c>
      <c r="B33">
        <v>0.34782608695652173</v>
      </c>
      <c r="C33">
        <f t="shared" si="0"/>
        <v>427444.01482693962</v>
      </c>
      <c r="E33" s="5">
        <v>-25.14</v>
      </c>
      <c r="F33" s="5">
        <v>0.23021582733812951</v>
      </c>
      <c r="G33" s="5">
        <f t="shared" si="1"/>
        <v>261645.09866878562</v>
      </c>
      <c r="I33" s="5">
        <v>-25.46</v>
      </c>
      <c r="J33" s="5">
        <v>0.26666666666666666</v>
      </c>
      <c r="K33" s="5">
        <f t="shared" si="2"/>
        <v>310154.92830383946</v>
      </c>
      <c r="M33" s="5">
        <v>-22.52</v>
      </c>
      <c r="N33" s="5">
        <v>0.25396825396825395</v>
      </c>
      <c r="O33" s="5">
        <f t="shared" si="3"/>
        <v>292987.12468147412</v>
      </c>
      <c r="Q33">
        <v>-29.32</v>
      </c>
      <c r="R33">
        <v>0.29090909090909089</v>
      </c>
      <c r="S33">
        <f t="shared" si="4"/>
        <v>343771.53910282452</v>
      </c>
      <c r="T33" s="10"/>
      <c r="U33" s="5">
        <v>-27.15</v>
      </c>
      <c r="V33" s="5">
        <v>0.32653061224489793</v>
      </c>
      <c r="W33" s="5">
        <f t="shared" si="5"/>
        <v>395312.73664414627</v>
      </c>
      <c r="Y33" s="5">
        <v>-25.54</v>
      </c>
      <c r="Z33" s="25">
        <v>0.4</v>
      </c>
      <c r="AA33" s="5">
        <f t="shared" si="6"/>
        <v>510825.62376599072</v>
      </c>
      <c r="AC33">
        <v>-27.84</v>
      </c>
      <c r="AD33">
        <v>0.34782608695652173</v>
      </c>
      <c r="AE33">
        <f t="shared" si="7"/>
        <v>427444.01482693962</v>
      </c>
      <c r="AJ33" s="5">
        <v>-24.48</v>
      </c>
      <c r="AK33" s="5">
        <v>0.42666666666666669</v>
      </c>
      <c r="AL33" s="5">
        <f t="shared" si="8"/>
        <v>556287.99784274818</v>
      </c>
      <c r="AN33" s="5">
        <v>-26.19</v>
      </c>
      <c r="AO33" s="5">
        <v>0.4050632911392405</v>
      </c>
      <c r="AP33" s="5">
        <f t="shared" si="9"/>
        <v>519300.25075696287</v>
      </c>
      <c r="AR33">
        <v>-28.51</v>
      </c>
      <c r="AS33">
        <v>0.31067961165048541</v>
      </c>
      <c r="AT33">
        <f t="shared" si="10"/>
        <v>372049.11118832033</v>
      </c>
      <c r="AV33">
        <v>-28.65</v>
      </c>
      <c r="AW33">
        <v>0.2831858407079646</v>
      </c>
      <c r="AX33">
        <f t="shared" si="11"/>
        <v>332938.66403990181</v>
      </c>
      <c r="AZ33" s="5">
        <v>-26.21</v>
      </c>
      <c r="BA33" s="5">
        <v>0.34042553191489361</v>
      </c>
      <c r="BB33" s="5">
        <f t="shared" si="12"/>
        <v>416160.39722491248</v>
      </c>
      <c r="BD33">
        <v>-29.67</v>
      </c>
      <c r="BE33">
        <v>0.41558441558441561</v>
      </c>
      <c r="BF33">
        <f t="shared" si="13"/>
        <v>537142.93208336423</v>
      </c>
      <c r="BH33">
        <v>-29.5</v>
      </c>
      <c r="BI33">
        <v>0.41558441558441561</v>
      </c>
      <c r="BJ33">
        <f t="shared" si="14"/>
        <v>537142.93208336423</v>
      </c>
      <c r="BL33">
        <v>-29.01</v>
      </c>
      <c r="BM33">
        <v>0.36363636363636365</v>
      </c>
      <c r="BN33">
        <f t="shared" si="15"/>
        <v>451985.12374305731</v>
      </c>
      <c r="BO33" s="10"/>
      <c r="BP33">
        <v>-28.58</v>
      </c>
      <c r="BQ33">
        <v>0.39506172839506171</v>
      </c>
      <c r="BR33">
        <f t="shared" si="16"/>
        <v>502628.85656181211</v>
      </c>
      <c r="BT33" s="10">
        <v>-28.58</v>
      </c>
      <c r="BU33" s="10">
        <v>0.39506172839506171</v>
      </c>
      <c r="BV33" s="10">
        <f t="shared" si="17"/>
        <v>502628.85656181211</v>
      </c>
      <c r="BW33" s="10">
        <f t="shared" si="18"/>
        <v>13.127607317011346</v>
      </c>
      <c r="BX33" s="10">
        <f t="shared" si="19"/>
        <v>416233.62225505203</v>
      </c>
    </row>
    <row r="34" spans="1:76" x14ac:dyDescent="0.25">
      <c r="A34">
        <v>-29.29</v>
      </c>
      <c r="B34">
        <v>0.35869565217391303</v>
      </c>
      <c r="C34">
        <f t="shared" si="0"/>
        <v>444251.13314332097</v>
      </c>
      <c r="E34" s="5">
        <v>-25.16</v>
      </c>
      <c r="F34" s="5">
        <v>0.23741007194244604</v>
      </c>
      <c r="G34" s="5">
        <f t="shared" si="1"/>
        <v>271034.83901862457</v>
      </c>
      <c r="I34" s="5">
        <v>-25.48</v>
      </c>
      <c r="J34" s="5">
        <v>0.27500000000000002</v>
      </c>
      <c r="K34" s="5">
        <f t="shared" si="2"/>
        <v>321583.62412746233</v>
      </c>
      <c r="M34" s="5">
        <v>-22.59</v>
      </c>
      <c r="N34" s="5">
        <v>0.26190476190476192</v>
      </c>
      <c r="O34" s="5">
        <f t="shared" si="3"/>
        <v>303682.41379822203</v>
      </c>
      <c r="Q34">
        <v>-29.48</v>
      </c>
      <c r="R34">
        <v>0.3</v>
      </c>
      <c r="S34">
        <f t="shared" si="4"/>
        <v>356674.94393873244</v>
      </c>
      <c r="T34" s="10"/>
      <c r="U34" s="5">
        <v>-27.15</v>
      </c>
      <c r="V34" s="5">
        <v>0.33673469387755101</v>
      </c>
      <c r="W34" s="5">
        <f t="shared" si="5"/>
        <v>410580.20877493493</v>
      </c>
      <c r="Y34" s="5">
        <v>-25.54</v>
      </c>
      <c r="Z34" s="25">
        <v>0.41249999999999998</v>
      </c>
      <c r="AA34" s="5">
        <f t="shared" si="6"/>
        <v>531879.03296382306</v>
      </c>
      <c r="AC34">
        <v>-28.01</v>
      </c>
      <c r="AD34">
        <v>0.35869565217391303</v>
      </c>
      <c r="AE34">
        <f t="shared" si="7"/>
        <v>444251.13314332097</v>
      </c>
      <c r="AJ34" s="5">
        <v>-24.78</v>
      </c>
      <c r="AK34" s="5">
        <v>0.44</v>
      </c>
      <c r="AL34" s="5">
        <f t="shared" si="8"/>
        <v>579818.49525294208</v>
      </c>
      <c r="AN34" s="5">
        <v>-26.26</v>
      </c>
      <c r="AO34" s="5">
        <v>0.41772151898734178</v>
      </c>
      <c r="AP34" s="5">
        <f t="shared" si="9"/>
        <v>540806.45597792661</v>
      </c>
      <c r="AR34">
        <v>-28.55</v>
      </c>
      <c r="AS34">
        <v>0.32038834951456313</v>
      </c>
      <c r="AT34">
        <f t="shared" si="10"/>
        <v>386233.74618027691</v>
      </c>
      <c r="AV34">
        <v>-28.72</v>
      </c>
      <c r="AW34">
        <v>0.29203539823008851</v>
      </c>
      <c r="AX34">
        <f t="shared" si="11"/>
        <v>345361.18403845897</v>
      </c>
      <c r="AZ34" s="5">
        <v>-26.46</v>
      </c>
      <c r="BA34" s="5">
        <v>0.35106382978723405</v>
      </c>
      <c r="BB34" s="5">
        <f t="shared" si="12"/>
        <v>432420.91809669265</v>
      </c>
      <c r="BD34">
        <v>-29.86</v>
      </c>
      <c r="BE34">
        <v>0.42857142857142855</v>
      </c>
      <c r="BF34">
        <f t="shared" si="13"/>
        <v>559615.78793542285</v>
      </c>
      <c r="BH34">
        <v>-29.57</v>
      </c>
      <c r="BI34">
        <v>0.42857142857142855</v>
      </c>
      <c r="BJ34">
        <f t="shared" si="14"/>
        <v>559615.78793542285</v>
      </c>
      <c r="BL34">
        <v>-29.07</v>
      </c>
      <c r="BM34">
        <v>0.375</v>
      </c>
      <c r="BN34">
        <f t="shared" si="15"/>
        <v>470003.62924573559</v>
      </c>
      <c r="BO34" s="10"/>
      <c r="BP34">
        <v>-28.66</v>
      </c>
      <c r="BQ34">
        <v>0.40740740740740738</v>
      </c>
      <c r="BR34">
        <f t="shared" si="16"/>
        <v>523248.14376454789</v>
      </c>
      <c r="BT34" s="10">
        <v>-28.66</v>
      </c>
      <c r="BU34" s="10">
        <v>0.40740740740740738</v>
      </c>
      <c r="BV34" s="10">
        <f t="shared" si="17"/>
        <v>523248.14376454789</v>
      </c>
      <c r="BW34" s="10">
        <f t="shared" si="18"/>
        <v>13.167811092790339</v>
      </c>
      <c r="BX34" s="10">
        <f t="shared" si="19"/>
        <v>428455.86509689124</v>
      </c>
    </row>
    <row r="35" spans="1:76" x14ac:dyDescent="0.25">
      <c r="A35">
        <v>-29.29</v>
      </c>
      <c r="B35">
        <v>0.36956521739130432</v>
      </c>
      <c r="C35">
        <f t="shared" si="0"/>
        <v>461345.56650262093</v>
      </c>
      <c r="E35" s="5">
        <v>-25.2</v>
      </c>
      <c r="F35" s="5">
        <v>0.2446043165467626</v>
      </c>
      <c r="G35" s="5">
        <f t="shared" si="1"/>
        <v>280513.58297316841</v>
      </c>
      <c r="I35" s="5">
        <v>-25.52</v>
      </c>
      <c r="J35" s="5">
        <v>0.28333333333333333</v>
      </c>
      <c r="K35" s="5">
        <f t="shared" si="2"/>
        <v>333144.44652853825</v>
      </c>
      <c r="M35" s="5">
        <v>-22.72</v>
      </c>
      <c r="N35" s="5">
        <v>0.26984126984126983</v>
      </c>
      <c r="O35" s="5">
        <f t="shared" si="3"/>
        <v>314493.32990243763</v>
      </c>
      <c r="Q35">
        <v>-29.58</v>
      </c>
      <c r="R35">
        <v>0.30909090909090908</v>
      </c>
      <c r="S35">
        <f t="shared" si="4"/>
        <v>369747.02550608513</v>
      </c>
      <c r="T35" s="10"/>
      <c r="U35" s="5">
        <v>-27.21</v>
      </c>
      <c r="V35" s="5">
        <v>0.34693877551020408</v>
      </c>
      <c r="W35" s="5">
        <f t="shared" si="5"/>
        <v>426084.3953109</v>
      </c>
      <c r="Y35" s="5">
        <v>-25.58</v>
      </c>
      <c r="Z35" s="25">
        <v>0.42499999999999999</v>
      </c>
      <c r="AA35" s="5">
        <f t="shared" si="6"/>
        <v>553385.23818478675</v>
      </c>
      <c r="AC35">
        <v>-28.01</v>
      </c>
      <c r="AD35">
        <v>0.36956521739130432</v>
      </c>
      <c r="AE35">
        <f t="shared" si="7"/>
        <v>461345.56650262093</v>
      </c>
      <c r="AJ35" s="5">
        <v>-24.86</v>
      </c>
      <c r="AK35" s="5">
        <v>0.45333333333333331</v>
      </c>
      <c r="AL35" s="5">
        <f t="shared" si="8"/>
        <v>603916.0468320027</v>
      </c>
      <c r="AN35" s="5">
        <v>-26.45</v>
      </c>
      <c r="AO35" s="5">
        <v>0.43037974683544306</v>
      </c>
      <c r="AP35" s="5">
        <f t="shared" si="9"/>
        <v>562785.36269670189</v>
      </c>
      <c r="AR35">
        <v>-28.64</v>
      </c>
      <c r="AS35">
        <v>0.3300970873786408</v>
      </c>
      <c r="AT35">
        <f t="shared" si="10"/>
        <v>400622.48363237653</v>
      </c>
      <c r="AV35">
        <v>-29</v>
      </c>
      <c r="AW35">
        <v>0.30088495575221241</v>
      </c>
      <c r="AX35">
        <f t="shared" si="11"/>
        <v>357939.96624531911</v>
      </c>
      <c r="AZ35" s="5">
        <v>-26.49</v>
      </c>
      <c r="BA35" s="5">
        <v>0.36170212765957449</v>
      </c>
      <c r="BB35" s="5">
        <f t="shared" si="12"/>
        <v>448950.22004790313</v>
      </c>
      <c r="BD35">
        <v>-29.95</v>
      </c>
      <c r="BE35">
        <v>0.44155844155844154</v>
      </c>
      <c r="BF35">
        <f t="shared" si="13"/>
        <v>582605.30616012134</v>
      </c>
      <c r="BH35">
        <v>-29.61</v>
      </c>
      <c r="BI35">
        <v>0.44155844155844154</v>
      </c>
      <c r="BJ35">
        <f t="shared" si="14"/>
        <v>582605.30616012134</v>
      </c>
      <c r="BL35">
        <v>-29.15</v>
      </c>
      <c r="BM35">
        <v>0.38636363636363635</v>
      </c>
      <c r="BN35">
        <f t="shared" si="15"/>
        <v>488352.7679139321</v>
      </c>
      <c r="BO35" s="10"/>
      <c r="BP35">
        <v>-28.71</v>
      </c>
      <c r="BQ35">
        <v>0.41975308641975306</v>
      </c>
      <c r="BR35">
        <f t="shared" si="16"/>
        <v>544301.55296238011</v>
      </c>
      <c r="BT35" s="10">
        <v>-28.71</v>
      </c>
      <c r="BU35" s="10">
        <v>0.41975308641975306</v>
      </c>
      <c r="BV35" s="10">
        <f t="shared" si="17"/>
        <v>544301.55296238011</v>
      </c>
      <c r="BW35" s="10">
        <f t="shared" si="18"/>
        <v>13.207258697555059</v>
      </c>
      <c r="BX35" s="10">
        <f t="shared" si="19"/>
        <v>436276.35479881021</v>
      </c>
    </row>
    <row r="36" spans="1:76" x14ac:dyDescent="0.25">
      <c r="A36">
        <v>-29.41</v>
      </c>
      <c r="B36">
        <v>0.38043478260869568</v>
      </c>
      <c r="C36">
        <f t="shared" si="0"/>
        <v>478737.30921449023</v>
      </c>
      <c r="E36" s="5">
        <v>-25.23</v>
      </c>
      <c r="F36" s="5">
        <v>0.25179856115107913</v>
      </c>
      <c r="G36" s="5">
        <f t="shared" si="1"/>
        <v>290083.03398931905</v>
      </c>
      <c r="I36" s="5">
        <v>-25.57</v>
      </c>
      <c r="J36" s="5">
        <v>0.29166666666666669</v>
      </c>
      <c r="K36" s="5">
        <f t="shared" si="2"/>
        <v>344840.48629172967</v>
      </c>
      <c r="M36" s="5">
        <v>-22.79</v>
      </c>
      <c r="N36" s="5">
        <v>0.27777777777777779</v>
      </c>
      <c r="O36" s="5">
        <f t="shared" si="3"/>
        <v>325422.40043462801</v>
      </c>
      <c r="Q36">
        <v>-29.64</v>
      </c>
      <c r="R36">
        <v>0.31818181818181818</v>
      </c>
      <c r="S36">
        <f t="shared" si="4"/>
        <v>382992.25225610577</v>
      </c>
      <c r="T36" s="10"/>
      <c r="U36" s="5">
        <v>-27.23</v>
      </c>
      <c r="V36" s="5">
        <v>0.35714285714285715</v>
      </c>
      <c r="W36" s="5">
        <f t="shared" si="5"/>
        <v>441832.75227903936</v>
      </c>
      <c r="Y36" s="5">
        <v>-25.59</v>
      </c>
      <c r="Z36" s="25">
        <v>0.4375</v>
      </c>
      <c r="AA36" s="5">
        <f t="shared" si="6"/>
        <v>575364.1449035618</v>
      </c>
      <c r="AC36">
        <v>-28.18</v>
      </c>
      <c r="AD36">
        <v>0.38043478260869568</v>
      </c>
      <c r="AE36">
        <f t="shared" si="7"/>
        <v>478737.30921449023</v>
      </c>
      <c r="AJ36" s="5">
        <v>-24.97</v>
      </c>
      <c r="AK36" s="5">
        <v>0.46666666666666667</v>
      </c>
      <c r="AL36" s="5">
        <f t="shared" si="8"/>
        <v>628608.65942237421</v>
      </c>
      <c r="AN36" s="5">
        <v>-26.45</v>
      </c>
      <c r="AO36" s="5">
        <v>0.44303797468354428</v>
      </c>
      <c r="AP36" s="5">
        <f t="shared" si="9"/>
        <v>585258.21854876017</v>
      </c>
      <c r="AR36">
        <v>-28.71</v>
      </c>
      <c r="AS36">
        <v>0.33980582524271846</v>
      </c>
      <c r="AT36">
        <f t="shared" si="10"/>
        <v>415221.28305352922</v>
      </c>
      <c r="AV36">
        <v>-29.08</v>
      </c>
      <c r="AW36">
        <v>0.30973451327433627</v>
      </c>
      <c r="AX36">
        <f t="shared" si="11"/>
        <v>370678.99202274892</v>
      </c>
      <c r="AZ36" s="5">
        <v>-26.53</v>
      </c>
      <c r="BA36" s="5">
        <v>0.37234042553191488</v>
      </c>
      <c r="BB36" s="5">
        <f t="shared" si="12"/>
        <v>465757.33836428454</v>
      </c>
      <c r="BD36">
        <v>-30.09</v>
      </c>
      <c r="BE36">
        <v>0.45454545454545453</v>
      </c>
      <c r="BF36">
        <f t="shared" si="13"/>
        <v>606135.80357031559</v>
      </c>
      <c r="BH36">
        <v>-29.61</v>
      </c>
      <c r="BI36">
        <v>0.45454545454545453</v>
      </c>
      <c r="BJ36">
        <f t="shared" si="14"/>
        <v>606135.80357031559</v>
      </c>
      <c r="BL36">
        <v>-29.21</v>
      </c>
      <c r="BM36">
        <v>0.39772727272727271</v>
      </c>
      <c r="BN36">
        <f t="shared" si="15"/>
        <v>507044.90092608461</v>
      </c>
      <c r="BO36" s="10"/>
      <c r="BP36">
        <v>-28.77</v>
      </c>
      <c r="BQ36">
        <v>0.43209876543209874</v>
      </c>
      <c r="BR36">
        <f t="shared" si="16"/>
        <v>565807.75818334369</v>
      </c>
      <c r="BT36" s="10">
        <v>-28.77</v>
      </c>
      <c r="BU36" s="10">
        <v>0.43209876543209874</v>
      </c>
      <c r="BV36" s="10">
        <f t="shared" si="17"/>
        <v>565807.75818334369</v>
      </c>
      <c r="BW36" s="10">
        <f t="shared" si="18"/>
        <v>13.246009649638495</v>
      </c>
      <c r="BX36" s="10">
        <f t="shared" si="19"/>
        <v>445849.5946831957</v>
      </c>
    </row>
    <row r="37" spans="1:76" x14ac:dyDescent="0.25">
      <c r="A37">
        <v>-29.44</v>
      </c>
      <c r="B37">
        <v>0.39130434782608697</v>
      </c>
      <c r="C37">
        <f t="shared" si="0"/>
        <v>496436.88631389104</v>
      </c>
      <c r="E37" s="5">
        <v>-25.3</v>
      </c>
      <c r="F37" s="5">
        <v>0.25899280575539568</v>
      </c>
      <c r="G37" s="5">
        <f t="shared" si="1"/>
        <v>299744.94490105595</v>
      </c>
      <c r="I37" s="5">
        <v>-25.67</v>
      </c>
      <c r="J37" s="5">
        <v>0.3</v>
      </c>
      <c r="K37" s="5">
        <f t="shared" si="2"/>
        <v>356674.94393873244</v>
      </c>
      <c r="M37" s="5">
        <v>-22.79</v>
      </c>
      <c r="N37" s="5">
        <v>0.2857142857142857</v>
      </c>
      <c r="O37" s="5">
        <f t="shared" si="3"/>
        <v>336472.23662121291</v>
      </c>
      <c r="Q37">
        <v>-29.68</v>
      </c>
      <c r="R37">
        <v>0.32727272727272727</v>
      </c>
      <c r="S37">
        <f t="shared" si="4"/>
        <v>396415.2725882465</v>
      </c>
      <c r="T37" s="10"/>
      <c r="U37" s="5">
        <v>-27.26</v>
      </c>
      <c r="V37" s="5">
        <v>0.36734693877551022</v>
      </c>
      <c r="W37" s="5">
        <f t="shared" si="5"/>
        <v>457833.09362548031</v>
      </c>
      <c r="Y37" s="5">
        <v>-25.6</v>
      </c>
      <c r="Z37" s="25">
        <v>0.45</v>
      </c>
      <c r="AA37" s="5">
        <f t="shared" si="6"/>
        <v>597837.00075562042</v>
      </c>
      <c r="AC37">
        <v>-28.49</v>
      </c>
      <c r="AD37">
        <v>0.39130434782608697</v>
      </c>
      <c r="AE37">
        <f t="shared" si="7"/>
        <v>496436.88631389104</v>
      </c>
      <c r="AJ37" s="5">
        <v>-25.34</v>
      </c>
      <c r="AK37" s="5">
        <v>0.48</v>
      </c>
      <c r="AL37" s="5">
        <f t="shared" si="8"/>
        <v>653926.46740666393</v>
      </c>
      <c r="AN37" s="5">
        <v>-26.49</v>
      </c>
      <c r="AO37" s="5">
        <v>0.45569620253164556</v>
      </c>
      <c r="AP37" s="5">
        <f t="shared" si="9"/>
        <v>608247.73677345901</v>
      </c>
      <c r="AR37">
        <v>-28.77</v>
      </c>
      <c r="AS37">
        <v>0.34951456310679613</v>
      </c>
      <c r="AT37">
        <f t="shared" si="10"/>
        <v>430036.36883866985</v>
      </c>
      <c r="AV37">
        <v>-29.08</v>
      </c>
      <c r="AW37">
        <v>0.31858407079646017</v>
      </c>
      <c r="AX37">
        <f t="shared" si="11"/>
        <v>383582.39685865684</v>
      </c>
      <c r="AZ37" s="5">
        <v>-26.58</v>
      </c>
      <c r="BA37" s="5">
        <v>0.38297872340425532</v>
      </c>
      <c r="BB37" s="5">
        <f t="shared" si="12"/>
        <v>482851.77172358456</v>
      </c>
      <c r="BD37">
        <v>-30.23</v>
      </c>
      <c r="BE37">
        <v>0.46753246753246752</v>
      </c>
      <c r="BF37">
        <f t="shared" si="13"/>
        <v>630233.35514937597</v>
      </c>
      <c r="BH37">
        <v>-29.63</v>
      </c>
      <c r="BI37">
        <v>0.46753246753246752</v>
      </c>
      <c r="BJ37">
        <f t="shared" si="14"/>
        <v>630233.35514937597</v>
      </c>
      <c r="BL37">
        <v>-29.33</v>
      </c>
      <c r="BM37">
        <v>0.40909090909090912</v>
      </c>
      <c r="BN37">
        <f t="shared" si="15"/>
        <v>526093.09589677921</v>
      </c>
      <c r="BO37" s="10"/>
      <c r="BP37">
        <v>-28.84</v>
      </c>
      <c r="BQ37">
        <v>0.44444444444444442</v>
      </c>
      <c r="BR37">
        <f t="shared" si="16"/>
        <v>587786.66490211897</v>
      </c>
      <c r="BT37" s="10">
        <v>-28.84</v>
      </c>
      <c r="BU37" s="10">
        <v>0.44444444444444442</v>
      </c>
      <c r="BV37" s="10">
        <f t="shared" si="17"/>
        <v>587786.66490211897</v>
      </c>
      <c r="BW37" s="10">
        <f t="shared" si="18"/>
        <v>13.284119346255238</v>
      </c>
      <c r="BX37" s="10">
        <f t="shared" si="19"/>
        <v>457284.19709426083</v>
      </c>
    </row>
    <row r="38" spans="1:76" x14ac:dyDescent="0.25">
      <c r="A38">
        <v>-29.51</v>
      </c>
      <c r="B38">
        <v>0.40217391304347827</v>
      </c>
      <c r="C38">
        <f t="shared" si="0"/>
        <v>514455.39181656943</v>
      </c>
      <c r="E38" s="5">
        <v>-25.31</v>
      </c>
      <c r="F38" s="5">
        <v>0.26618705035971224</v>
      </c>
      <c r="G38" s="5">
        <f t="shared" si="1"/>
        <v>309501.11984642071</v>
      </c>
      <c r="I38" s="5">
        <v>-25.75</v>
      </c>
      <c r="J38" s="5">
        <v>0.30833333333333335</v>
      </c>
      <c r="K38" s="5">
        <f t="shared" si="2"/>
        <v>368651.13498544809</v>
      </c>
      <c r="M38" s="5">
        <v>-22.97</v>
      </c>
      <c r="N38" s="5">
        <v>0.29365079365079366</v>
      </c>
      <c r="O38" s="5">
        <f t="shared" si="3"/>
        <v>347645.53721933829</v>
      </c>
      <c r="Q38">
        <v>-29.74</v>
      </c>
      <c r="R38">
        <v>0.33636363636363636</v>
      </c>
      <c r="S38">
        <f t="shared" si="4"/>
        <v>410020.92464402522</v>
      </c>
      <c r="T38" s="10"/>
      <c r="U38" s="5">
        <v>-27.42</v>
      </c>
      <c r="V38" s="5">
        <v>0.37755102040816324</v>
      </c>
      <c r="W38" s="5">
        <f t="shared" si="5"/>
        <v>474093.61449726066</v>
      </c>
      <c r="Y38" s="5">
        <v>-25.64</v>
      </c>
      <c r="Z38" s="25">
        <v>0.46250000000000002</v>
      </c>
      <c r="AA38" s="5">
        <f t="shared" si="6"/>
        <v>620826.51898031926</v>
      </c>
      <c r="AC38">
        <v>-28.53</v>
      </c>
      <c r="AD38">
        <v>0.40217391304347827</v>
      </c>
      <c r="AE38">
        <f t="shared" si="7"/>
        <v>514455.39181656943</v>
      </c>
      <c r="AJ38" s="5">
        <v>-25.4</v>
      </c>
      <c r="AK38" s="5">
        <v>0.49333333333333335</v>
      </c>
      <c r="AL38" s="5">
        <f t="shared" si="8"/>
        <v>679901.95380992477</v>
      </c>
      <c r="AN38" s="5">
        <v>-26.58</v>
      </c>
      <c r="AO38" s="5">
        <v>0.46835443037974683</v>
      </c>
      <c r="AP38" s="5">
        <f t="shared" si="9"/>
        <v>631778.23418365337</v>
      </c>
      <c r="AR38">
        <v>-28.77</v>
      </c>
      <c r="AS38">
        <v>0.35922330097087379</v>
      </c>
      <c r="AT38">
        <f t="shared" si="10"/>
        <v>445074.24620321038</v>
      </c>
      <c r="AV38">
        <v>-29.12</v>
      </c>
      <c r="AW38">
        <v>0.32743362831858408</v>
      </c>
      <c r="AX38">
        <f t="shared" si="11"/>
        <v>396654.47842600959</v>
      </c>
      <c r="AZ38" s="5">
        <v>-26.79</v>
      </c>
      <c r="BA38" s="5">
        <v>0.39361702127659576</v>
      </c>
      <c r="BB38" s="5">
        <f t="shared" si="12"/>
        <v>500243.51443545369</v>
      </c>
      <c r="BD38">
        <v>-30.47</v>
      </c>
      <c r="BE38">
        <v>0.48051948051948051</v>
      </c>
      <c r="BF38">
        <f t="shared" si="13"/>
        <v>654925.96773974772</v>
      </c>
      <c r="BH38">
        <v>-29.64</v>
      </c>
      <c r="BI38">
        <v>0.48051948051948051</v>
      </c>
      <c r="BJ38">
        <f t="shared" si="14"/>
        <v>654925.96773974772</v>
      </c>
      <c r="BL38">
        <v>-29.33</v>
      </c>
      <c r="BM38">
        <v>0.42045454545454547</v>
      </c>
      <c r="BN38">
        <f t="shared" si="15"/>
        <v>545511.18175388058</v>
      </c>
      <c r="BO38" s="10"/>
      <c r="BP38">
        <v>-28.86</v>
      </c>
      <c r="BQ38">
        <v>0.4567901234567901</v>
      </c>
      <c r="BR38">
        <f t="shared" si="16"/>
        <v>610259.52075417771</v>
      </c>
      <c r="BT38" s="10">
        <v>-28.86</v>
      </c>
      <c r="BU38" s="10">
        <v>0.4567901234567901</v>
      </c>
      <c r="BV38" s="10">
        <f t="shared" si="17"/>
        <v>610259.52075417771</v>
      </c>
      <c r="BW38" s="10">
        <f t="shared" si="18"/>
        <v>13.321639589533223</v>
      </c>
      <c r="BX38" s="10">
        <f t="shared" si="19"/>
        <v>460604.7652023923</v>
      </c>
    </row>
    <row r="39" spans="1:76" x14ac:dyDescent="0.25">
      <c r="A39">
        <v>-29.71</v>
      </c>
      <c r="B39">
        <v>0.41304347826086957</v>
      </c>
      <c r="C39">
        <f t="shared" si="0"/>
        <v>532804.53048476612</v>
      </c>
      <c r="E39" s="5">
        <v>-25.66</v>
      </c>
      <c r="F39" s="5">
        <v>0.2733812949640288</v>
      </c>
      <c r="G39" s="5">
        <f t="shared" si="1"/>
        <v>319353.41628943244</v>
      </c>
      <c r="I39" s="5">
        <v>-25.84</v>
      </c>
      <c r="J39" s="5">
        <v>0.31666666666666665</v>
      </c>
      <c r="K39" s="5">
        <f t="shared" si="2"/>
        <v>380772.49551779288</v>
      </c>
      <c r="M39" s="5">
        <v>-22.99</v>
      </c>
      <c r="N39" s="5">
        <v>0.30158730158730157</v>
      </c>
      <c r="O39" s="5">
        <f t="shared" si="3"/>
        <v>358945.09247327159</v>
      </c>
      <c r="Q39">
        <v>-29.8</v>
      </c>
      <c r="R39">
        <v>0.34545454545454546</v>
      </c>
      <c r="S39">
        <f t="shared" si="4"/>
        <v>423814.24677636096</v>
      </c>
      <c r="T39" s="10"/>
      <c r="U39" s="5">
        <v>-27.42</v>
      </c>
      <c r="V39" s="5">
        <v>0.38775510204081631</v>
      </c>
      <c r="W39" s="5">
        <f t="shared" si="5"/>
        <v>490622.91644847125</v>
      </c>
      <c r="Y39" s="5">
        <v>-25.69</v>
      </c>
      <c r="Z39" s="25">
        <v>0.47499999999999998</v>
      </c>
      <c r="AA39" s="5">
        <f t="shared" si="6"/>
        <v>644357.01639051328</v>
      </c>
      <c r="AC39">
        <v>-28.53</v>
      </c>
      <c r="AD39">
        <v>0.41304347826086957</v>
      </c>
      <c r="AE39">
        <f t="shared" si="7"/>
        <v>532804.53048476612</v>
      </c>
      <c r="AJ39" s="5">
        <v>-25.61</v>
      </c>
      <c r="AK39" s="5">
        <v>0.50666666666666671</v>
      </c>
      <c r="AL39" s="5">
        <f t="shared" si="8"/>
        <v>706570.20089208614</v>
      </c>
      <c r="AN39" s="5">
        <v>-26.64</v>
      </c>
      <c r="AO39" s="5">
        <v>0.48101265822784811</v>
      </c>
      <c r="AP39" s="5">
        <f t="shared" si="9"/>
        <v>655875.78576271364</v>
      </c>
      <c r="AR39">
        <v>-28.85</v>
      </c>
      <c r="AS39">
        <v>0.36893203883495146</v>
      </c>
      <c r="AT39">
        <f t="shared" si="10"/>
        <v>460341.71833399875</v>
      </c>
      <c r="AV39">
        <v>-29.17</v>
      </c>
      <c r="AW39">
        <v>0.33628318584070799</v>
      </c>
      <c r="AX39">
        <f t="shared" si="11"/>
        <v>409899.70517603029</v>
      </c>
      <c r="AZ39" s="5">
        <v>-26.84</v>
      </c>
      <c r="BA39" s="5">
        <v>0.40425531914893614</v>
      </c>
      <c r="BB39" s="5">
        <f t="shared" si="12"/>
        <v>517943.09153485479</v>
      </c>
      <c r="BD39">
        <v>-30.54</v>
      </c>
      <c r="BE39">
        <v>0.4935064935064935</v>
      </c>
      <c r="BF39">
        <f t="shared" si="13"/>
        <v>680243.77572403732</v>
      </c>
      <c r="BH39">
        <v>-29.77</v>
      </c>
      <c r="BI39">
        <v>0.4935064935064935</v>
      </c>
      <c r="BJ39">
        <f t="shared" si="14"/>
        <v>680243.77572403732</v>
      </c>
      <c r="BL39">
        <v>-29.42</v>
      </c>
      <c r="BM39">
        <v>0.43181818181818182</v>
      </c>
      <c r="BN39">
        <f t="shared" si="15"/>
        <v>565313.80905006058</v>
      </c>
      <c r="BO39" s="10"/>
      <c r="BP39">
        <v>-28.99</v>
      </c>
      <c r="BQ39">
        <v>0.46913580246913578</v>
      </c>
      <c r="BR39">
        <f t="shared" si="16"/>
        <v>633249.03897887631</v>
      </c>
      <c r="BT39" s="10">
        <v>-28.99</v>
      </c>
      <c r="BU39" s="10">
        <v>0.46913580246913578</v>
      </c>
      <c r="BV39" s="10">
        <f t="shared" si="17"/>
        <v>633249.03897887631</v>
      </c>
      <c r="BW39" s="10">
        <f t="shared" si="18"/>
        <v>13.358619050261311</v>
      </c>
      <c r="BX39" s="10">
        <f t="shared" si="19"/>
        <v>482784.08379591815</v>
      </c>
    </row>
    <row r="40" spans="1:76" x14ac:dyDescent="0.25">
      <c r="A40">
        <v>-29.71</v>
      </c>
      <c r="B40">
        <v>0.42391304347826086</v>
      </c>
      <c r="C40">
        <f t="shared" si="0"/>
        <v>551496.66349691851</v>
      </c>
      <c r="E40" s="5">
        <v>-25.71</v>
      </c>
      <c r="F40" s="5">
        <v>0.2805755395683453</v>
      </c>
      <c r="G40" s="5">
        <f t="shared" si="1"/>
        <v>329303.74714260042</v>
      </c>
      <c r="I40" s="5">
        <v>-26.17</v>
      </c>
      <c r="J40" s="5">
        <v>0.32500000000000001</v>
      </c>
      <c r="K40" s="5">
        <f t="shared" si="2"/>
        <v>393042.58810960723</v>
      </c>
      <c r="M40" s="5">
        <v>-22.99</v>
      </c>
      <c r="N40" s="5">
        <v>0.30952380952380953</v>
      </c>
      <c r="O40" s="5">
        <f t="shared" si="3"/>
        <v>370373.78829689429</v>
      </c>
      <c r="Q40">
        <v>-29.87</v>
      </c>
      <c r="R40">
        <v>0.35454545454545455</v>
      </c>
      <c r="S40">
        <f t="shared" si="4"/>
        <v>437800.48875110073</v>
      </c>
      <c r="T40" s="10"/>
      <c r="U40" s="5">
        <v>-27.45</v>
      </c>
      <c r="V40" s="5">
        <v>0.39795918367346939</v>
      </c>
      <c r="W40" s="5">
        <f t="shared" si="5"/>
        <v>507430.03476485249</v>
      </c>
      <c r="Y40" s="5">
        <v>-25.78</v>
      </c>
      <c r="Z40" s="25">
        <v>0.48749999999999999</v>
      </c>
      <c r="AA40" s="5">
        <f t="shared" si="6"/>
        <v>668454.56796957389</v>
      </c>
      <c r="AC40">
        <v>-28.64</v>
      </c>
      <c r="AD40">
        <v>0.42391304347826086</v>
      </c>
      <c r="AE40">
        <f t="shared" si="7"/>
        <v>551496.66349691851</v>
      </c>
      <c r="AJ40" s="5">
        <v>-25.64</v>
      </c>
      <c r="AK40" s="5">
        <v>0.52</v>
      </c>
      <c r="AL40" s="5">
        <f t="shared" si="8"/>
        <v>733969.17508020042</v>
      </c>
      <c r="AN40" s="5">
        <v>-26.71</v>
      </c>
      <c r="AO40" s="5">
        <v>0.49367088607594939</v>
      </c>
      <c r="AP40" s="5">
        <f t="shared" si="9"/>
        <v>680568.39835308515</v>
      </c>
      <c r="AR40">
        <v>-28.86</v>
      </c>
      <c r="AS40">
        <v>0.37864077669902912</v>
      </c>
      <c r="AT40">
        <f t="shared" si="10"/>
        <v>475845.904869964</v>
      </c>
      <c r="AV40">
        <v>-29.2</v>
      </c>
      <c r="AW40">
        <v>0.34513274336283184</v>
      </c>
      <c r="AX40">
        <f t="shared" si="11"/>
        <v>423322.72550817078</v>
      </c>
      <c r="AZ40" s="5">
        <v>-27.01</v>
      </c>
      <c r="BA40" s="5">
        <v>0.41489361702127658</v>
      </c>
      <c r="BB40" s="5">
        <f t="shared" si="12"/>
        <v>535961.59703753307</v>
      </c>
      <c r="BD40">
        <v>-30.68</v>
      </c>
      <c r="BE40">
        <v>0.50649350649350644</v>
      </c>
      <c r="BF40">
        <f t="shared" si="13"/>
        <v>706219.26212729805</v>
      </c>
      <c r="BH40">
        <v>-29.8</v>
      </c>
      <c r="BI40">
        <v>0.50649350649350644</v>
      </c>
      <c r="BJ40">
        <f t="shared" si="14"/>
        <v>706219.26212729805</v>
      </c>
      <c r="BL40">
        <v>-29.44</v>
      </c>
      <c r="BM40">
        <v>0.44318181818181818</v>
      </c>
      <c r="BN40">
        <f t="shared" si="15"/>
        <v>585516.51636757981</v>
      </c>
      <c r="BO40" s="10"/>
      <c r="BP40">
        <v>-29.01</v>
      </c>
      <c r="BQ40">
        <v>0.48148148148148145</v>
      </c>
      <c r="BR40">
        <f t="shared" si="16"/>
        <v>656779.53638907033</v>
      </c>
      <c r="BT40" s="10">
        <v>-29.01</v>
      </c>
      <c r="BU40" s="10">
        <v>0.48148148148148145</v>
      </c>
      <c r="BV40" s="10">
        <f t="shared" si="17"/>
        <v>656779.53638907033</v>
      </c>
      <c r="BW40" s="10">
        <f t="shared" si="18"/>
        <v>13.395103680101897</v>
      </c>
      <c r="BX40" s="10">
        <f t="shared" si="19"/>
        <v>486289.81927060313</v>
      </c>
    </row>
    <row r="41" spans="1:76" x14ac:dyDescent="0.25">
      <c r="A41">
        <v>-29.8</v>
      </c>
      <c r="B41">
        <v>0.43478260869565216</v>
      </c>
      <c r="C41">
        <f t="shared" si="0"/>
        <v>570544.85846761288</v>
      </c>
      <c r="E41" s="5">
        <v>-25.78</v>
      </c>
      <c r="F41" s="5">
        <v>0.28776978417266186</v>
      </c>
      <c r="G41" s="5">
        <f t="shared" si="1"/>
        <v>339354.08299610182</v>
      </c>
      <c r="I41" s="5">
        <v>-26.17</v>
      </c>
      <c r="J41" s="5">
        <v>0.33333333333333331</v>
      </c>
      <c r="K41" s="5">
        <f t="shared" si="2"/>
        <v>405465.10810816428</v>
      </c>
      <c r="M41" s="5">
        <v>-23.05</v>
      </c>
      <c r="N41" s="5">
        <v>0.31746031746031744</v>
      </c>
      <c r="O41" s="5">
        <f t="shared" si="3"/>
        <v>381934.61069797026</v>
      </c>
      <c r="Q41">
        <v>-29.87</v>
      </c>
      <c r="R41">
        <v>0.36363636363636365</v>
      </c>
      <c r="S41">
        <f t="shared" si="4"/>
        <v>451985.12374305731</v>
      </c>
      <c r="T41" s="10"/>
      <c r="U41" s="5">
        <v>-27.45</v>
      </c>
      <c r="V41" s="5">
        <v>0.40816326530612246</v>
      </c>
      <c r="W41" s="5">
        <f t="shared" si="5"/>
        <v>524524.46812415251</v>
      </c>
      <c r="Y41" s="5">
        <v>-25.8</v>
      </c>
      <c r="Z41" s="25">
        <v>0.5</v>
      </c>
      <c r="AA41" s="5">
        <f t="shared" si="6"/>
        <v>693147.18055994529</v>
      </c>
      <c r="AC41">
        <v>-28.69</v>
      </c>
      <c r="AD41">
        <v>0.43478260869565216</v>
      </c>
      <c r="AE41">
        <f t="shared" si="7"/>
        <v>570544.85846761288</v>
      </c>
      <c r="AJ41" s="5">
        <v>-25.67</v>
      </c>
      <c r="AK41" s="5">
        <v>0.53333333333333333</v>
      </c>
      <c r="AL41" s="5">
        <f t="shared" si="8"/>
        <v>762140.05204689677</v>
      </c>
      <c r="AN41" s="5">
        <v>-26.71</v>
      </c>
      <c r="AO41" s="5">
        <v>0.50632911392405067</v>
      </c>
      <c r="AP41" s="5">
        <f t="shared" si="9"/>
        <v>705886.2063373751</v>
      </c>
      <c r="AR41">
        <v>-28.89</v>
      </c>
      <c r="AS41">
        <v>0.38834951456310679</v>
      </c>
      <c r="AT41">
        <f t="shared" si="10"/>
        <v>491594.26183810318</v>
      </c>
      <c r="AV41">
        <v>-29.22</v>
      </c>
      <c r="AW41">
        <v>0.35398230088495575</v>
      </c>
      <c r="AX41">
        <f t="shared" si="11"/>
        <v>436928.37756394944</v>
      </c>
      <c r="AZ41" s="5">
        <v>-27.08</v>
      </c>
      <c r="BA41" s="5">
        <v>0.42553191489361702</v>
      </c>
      <c r="BB41" s="5">
        <f t="shared" si="12"/>
        <v>554310.73570572946</v>
      </c>
      <c r="BD41">
        <v>-30.73</v>
      </c>
      <c r="BE41">
        <v>0.51948051948051943</v>
      </c>
      <c r="BF41">
        <f t="shared" si="13"/>
        <v>732887.50920945941</v>
      </c>
      <c r="BH41">
        <v>-29.85</v>
      </c>
      <c r="BI41">
        <v>0.51948051948051943</v>
      </c>
      <c r="BJ41">
        <f t="shared" si="14"/>
        <v>732887.50920945941</v>
      </c>
      <c r="BL41">
        <v>-29.52</v>
      </c>
      <c r="BM41">
        <v>0.45454545454545453</v>
      </c>
      <c r="BN41">
        <f t="shared" si="15"/>
        <v>606135.80357031559</v>
      </c>
      <c r="BO41" s="10"/>
      <c r="BP41">
        <v>-29.1</v>
      </c>
      <c r="BQ41">
        <v>0.49382716049382713</v>
      </c>
      <c r="BR41">
        <f t="shared" si="16"/>
        <v>680877.08796813095</v>
      </c>
      <c r="BT41" s="10">
        <v>-29.1</v>
      </c>
      <c r="BU41" s="10">
        <v>0.49382716049382713</v>
      </c>
      <c r="BV41" s="10">
        <f t="shared" si="17"/>
        <v>680877.08796813095</v>
      </c>
      <c r="BW41" s="10">
        <f t="shared" si="18"/>
        <v>13.431137081276656</v>
      </c>
      <c r="BX41" s="10">
        <f t="shared" si="19"/>
        <v>502383.3389029032</v>
      </c>
    </row>
    <row r="42" spans="1:76" x14ac:dyDescent="0.25">
      <c r="A42">
        <v>-29.88</v>
      </c>
      <c r="B42">
        <v>0.44565217391304346</v>
      </c>
      <c r="C42">
        <f t="shared" si="0"/>
        <v>589962.9443247146</v>
      </c>
      <c r="E42" s="5">
        <v>-25.95</v>
      </c>
      <c r="F42" s="5">
        <v>0.29496402877697842</v>
      </c>
      <c r="G42" s="5">
        <f t="shared" si="1"/>
        <v>349506.45446011977</v>
      </c>
      <c r="I42" s="5">
        <v>-26.19</v>
      </c>
      <c r="J42" s="5">
        <v>0.34166666666666667</v>
      </c>
      <c r="K42" s="5">
        <f t="shared" si="2"/>
        <v>418043.89031502453</v>
      </c>
      <c r="M42" s="5">
        <v>-23.11</v>
      </c>
      <c r="N42" s="5">
        <v>0.32539682539682541</v>
      </c>
      <c r="O42" s="5">
        <f t="shared" si="3"/>
        <v>393630.65046116151</v>
      </c>
      <c r="Q42">
        <v>-29.87</v>
      </c>
      <c r="R42">
        <v>0.37272727272727274</v>
      </c>
      <c r="S42">
        <f t="shared" si="4"/>
        <v>466373.86119515699</v>
      </c>
      <c r="T42" s="10"/>
      <c r="U42" s="5">
        <v>-27.53</v>
      </c>
      <c r="V42" s="5">
        <v>0.41836734693877553</v>
      </c>
      <c r="W42" s="5">
        <f t="shared" si="5"/>
        <v>541916.21083602181</v>
      </c>
      <c r="Y42" s="5">
        <v>-25.88</v>
      </c>
      <c r="Z42" s="25">
        <v>0.51249999999999996</v>
      </c>
      <c r="AA42" s="5">
        <f t="shared" si="6"/>
        <v>718464.98854423512</v>
      </c>
      <c r="AC42">
        <v>-28.85</v>
      </c>
      <c r="AD42">
        <v>0.44565217391304346</v>
      </c>
      <c r="AE42">
        <f t="shared" si="7"/>
        <v>589962.9443247146</v>
      </c>
      <c r="AJ42" s="5">
        <v>-25.83</v>
      </c>
      <c r="AK42" s="5">
        <v>0.54666666666666663</v>
      </c>
      <c r="AL42" s="5">
        <f t="shared" si="8"/>
        <v>791127.58892014902</v>
      </c>
      <c r="AN42" s="5">
        <v>-26.73</v>
      </c>
      <c r="AO42" s="5">
        <v>0.51898734177215189</v>
      </c>
      <c r="AP42" s="5">
        <f t="shared" si="9"/>
        <v>731861.69274063571</v>
      </c>
      <c r="AR42">
        <v>-28.89</v>
      </c>
      <c r="AS42">
        <v>0.39805825242718446</v>
      </c>
      <c r="AT42">
        <f t="shared" si="10"/>
        <v>507594.60318454431</v>
      </c>
      <c r="AV42">
        <v>-29.28</v>
      </c>
      <c r="AW42">
        <v>0.36283185840707965</v>
      </c>
      <c r="AX42">
        <f t="shared" si="11"/>
        <v>450721.6996962853</v>
      </c>
      <c r="AZ42" s="5">
        <v>-27.43</v>
      </c>
      <c r="BA42" s="5">
        <v>0.43617021276595747</v>
      </c>
      <c r="BB42" s="5">
        <f t="shared" si="12"/>
        <v>573002.86871788208</v>
      </c>
      <c r="BD42">
        <v>-30.74</v>
      </c>
      <c r="BE42">
        <v>0.53246753246753242</v>
      </c>
      <c r="BF42">
        <f t="shared" si="13"/>
        <v>760286.48339757381</v>
      </c>
      <c r="BH42">
        <v>-29.9</v>
      </c>
      <c r="BI42">
        <v>0.53246753246753242</v>
      </c>
      <c r="BJ42">
        <f t="shared" si="14"/>
        <v>760286.48339757381</v>
      </c>
      <c r="BL42">
        <v>-29.71</v>
      </c>
      <c r="BM42">
        <v>0.46590909090909088</v>
      </c>
      <c r="BN42">
        <f t="shared" si="15"/>
        <v>627189.21276814782</v>
      </c>
      <c r="BO42" s="10"/>
      <c r="BP42">
        <v>-29.29</v>
      </c>
      <c r="BQ42">
        <v>0.50617283950617287</v>
      </c>
      <c r="BR42">
        <f t="shared" si="16"/>
        <v>705569.70055850258</v>
      </c>
      <c r="BT42" s="10">
        <v>-29.29</v>
      </c>
      <c r="BU42" s="10">
        <v>0.50617283950617287</v>
      </c>
      <c r="BV42" s="10">
        <f t="shared" si="17"/>
        <v>705569.70055850258</v>
      </c>
      <c r="BW42" s="10">
        <f t="shared" si="18"/>
        <v>13.466760841367369</v>
      </c>
      <c r="BX42" s="10">
        <f t="shared" si="19"/>
        <v>538129.06033861684</v>
      </c>
    </row>
    <row r="43" spans="1:76" x14ac:dyDescent="0.25">
      <c r="A43">
        <v>-29.95</v>
      </c>
      <c r="B43">
        <v>0.45652173913043476</v>
      </c>
      <c r="C43">
        <f t="shared" si="0"/>
        <v>609765.57162089436</v>
      </c>
      <c r="E43" s="5">
        <v>-25.97</v>
      </c>
      <c r="F43" s="5">
        <v>0.30215827338129497</v>
      </c>
      <c r="G43" s="5">
        <f t="shared" si="1"/>
        <v>359762.95462730899</v>
      </c>
      <c r="I43" s="5">
        <v>-26.43</v>
      </c>
      <c r="J43" s="5">
        <v>0.35</v>
      </c>
      <c r="K43" s="5">
        <f t="shared" si="2"/>
        <v>430782.91609245422</v>
      </c>
      <c r="M43" s="5">
        <v>-23.12</v>
      </c>
      <c r="N43" s="5">
        <v>0.33333333333333331</v>
      </c>
      <c r="O43" s="5">
        <f t="shared" si="3"/>
        <v>405465.10810816428</v>
      </c>
      <c r="Q43">
        <v>-29.87</v>
      </c>
      <c r="R43">
        <v>0.38181818181818183</v>
      </c>
      <c r="S43">
        <f t="shared" si="4"/>
        <v>480972.66061630956</v>
      </c>
      <c r="T43" s="10"/>
      <c r="U43" s="5">
        <v>-27.53</v>
      </c>
      <c r="V43" s="5">
        <v>0.42857142857142855</v>
      </c>
      <c r="W43" s="5">
        <f t="shared" si="5"/>
        <v>559615.78793542285</v>
      </c>
      <c r="Y43" s="5">
        <v>-26.12</v>
      </c>
      <c r="Z43" s="25">
        <v>0.52500000000000002</v>
      </c>
      <c r="AA43" s="5">
        <f t="shared" si="6"/>
        <v>744440.47494749597</v>
      </c>
      <c r="AC43">
        <v>-28.85</v>
      </c>
      <c r="AD43">
        <v>0.45652173913043476</v>
      </c>
      <c r="AE43">
        <f t="shared" si="7"/>
        <v>609765.57162089436</v>
      </c>
      <c r="AJ43" s="5">
        <v>-25.91</v>
      </c>
      <c r="AK43" s="5">
        <v>0.56000000000000005</v>
      </c>
      <c r="AL43" s="5">
        <f t="shared" si="8"/>
        <v>820980.55206983036</v>
      </c>
      <c r="AN43" s="5">
        <v>-26.73</v>
      </c>
      <c r="AO43" s="5">
        <v>0.53164556962025311</v>
      </c>
      <c r="AP43" s="5">
        <f t="shared" si="9"/>
        <v>758529.93982279697</v>
      </c>
      <c r="AR43">
        <v>-28.93</v>
      </c>
      <c r="AS43">
        <v>0.40776699029126212</v>
      </c>
      <c r="AT43">
        <f t="shared" si="10"/>
        <v>523855.12405632465</v>
      </c>
      <c r="AV43">
        <v>-29.61</v>
      </c>
      <c r="AW43">
        <v>0.37168141592920356</v>
      </c>
      <c r="AX43">
        <f t="shared" si="11"/>
        <v>464707.94167102524</v>
      </c>
      <c r="AZ43" s="5">
        <v>-27.43</v>
      </c>
      <c r="BA43" s="5">
        <v>0.44680851063829785</v>
      </c>
      <c r="BB43" s="5">
        <f t="shared" si="12"/>
        <v>592051.06368857657</v>
      </c>
      <c r="BD43">
        <v>-30.88</v>
      </c>
      <c r="BE43">
        <v>0.54545454545454541</v>
      </c>
      <c r="BF43">
        <f t="shared" si="13"/>
        <v>788457.36036427005</v>
      </c>
      <c r="BH43">
        <v>-30.04</v>
      </c>
      <c r="BI43">
        <v>0.54545454545454541</v>
      </c>
      <c r="BJ43">
        <f t="shared" si="14"/>
        <v>788457.36036427005</v>
      </c>
      <c r="BL43">
        <v>-29.71</v>
      </c>
      <c r="BM43">
        <v>0.47727272727272729</v>
      </c>
      <c r="BN43">
        <f t="shared" si="15"/>
        <v>648695.41798911151</v>
      </c>
      <c r="BO43" s="10"/>
      <c r="BP43">
        <v>-29.32</v>
      </c>
      <c r="BQ43">
        <v>0.51851851851851849</v>
      </c>
      <c r="BR43">
        <f t="shared" si="16"/>
        <v>730887.50854279229</v>
      </c>
      <c r="BT43" s="10">
        <v>-29.32</v>
      </c>
      <c r="BU43" s="10">
        <v>0.51851851851851849</v>
      </c>
      <c r="BV43" s="10">
        <f t="shared" si="17"/>
        <v>730887.50854279229</v>
      </c>
      <c r="BW43" s="10">
        <f t="shared" si="18"/>
        <v>13.502014839807719</v>
      </c>
      <c r="BX43" s="10">
        <f t="shared" si="19"/>
        <v>544001.12252858328</v>
      </c>
    </row>
    <row r="44" spans="1:76" x14ac:dyDescent="0.25">
      <c r="A44">
        <v>-30.06</v>
      </c>
      <c r="B44">
        <v>0.46739130434782611</v>
      </c>
      <c r="C44">
        <f t="shared" si="0"/>
        <v>629968.27893841395</v>
      </c>
      <c r="E44" s="5">
        <v>-26</v>
      </c>
      <c r="F44" s="5">
        <v>0.30935251798561153</v>
      </c>
      <c r="G44" s="5">
        <f t="shared" si="1"/>
        <v>370125.74166285561</v>
      </c>
      <c r="I44" s="5">
        <v>-26.46</v>
      </c>
      <c r="J44" s="5">
        <v>0.35833333333333334</v>
      </c>
      <c r="K44" s="5">
        <f t="shared" si="2"/>
        <v>443686.32092836226</v>
      </c>
      <c r="M44" s="5">
        <v>-23.2</v>
      </c>
      <c r="N44" s="5">
        <v>0.34126984126984128</v>
      </c>
      <c r="O44" s="5">
        <f t="shared" si="3"/>
        <v>417441.29915488011</v>
      </c>
      <c r="Q44">
        <v>-29.9</v>
      </c>
      <c r="R44">
        <v>0.39090909090909093</v>
      </c>
      <c r="S44">
        <f t="shared" si="4"/>
        <v>495787.74640145013</v>
      </c>
      <c r="T44" s="10"/>
      <c r="U44" s="5">
        <v>-27.64</v>
      </c>
      <c r="V44" s="5">
        <v>0.43877551020408162</v>
      </c>
      <c r="W44" s="5">
        <f t="shared" si="5"/>
        <v>577634.29343810095</v>
      </c>
      <c r="Y44" s="5">
        <v>-26.14</v>
      </c>
      <c r="Z44" s="25">
        <v>0.53749999999999998</v>
      </c>
      <c r="AA44" s="5">
        <f t="shared" si="6"/>
        <v>771108.7220296571</v>
      </c>
      <c r="AC44">
        <v>-28.87</v>
      </c>
      <c r="AD44">
        <v>0.46739130434782611</v>
      </c>
      <c r="AE44">
        <f t="shared" si="7"/>
        <v>629968.27893841395</v>
      </c>
      <c r="AJ44" s="5">
        <v>-25.94</v>
      </c>
      <c r="AK44" s="5">
        <v>0.57333333333333336</v>
      </c>
      <c r="AL44" s="5">
        <f t="shared" si="8"/>
        <v>851752.21073658392</v>
      </c>
      <c r="AN44" s="5">
        <v>-26.77</v>
      </c>
      <c r="AO44" s="5">
        <v>0.54430379746835444</v>
      </c>
      <c r="AP44" s="5">
        <f t="shared" si="9"/>
        <v>785928.91401091148</v>
      </c>
      <c r="AR44">
        <v>-29.01</v>
      </c>
      <c r="AS44">
        <v>0.41747572815533979</v>
      </c>
      <c r="AT44">
        <f t="shared" si="10"/>
        <v>540384.42600753519</v>
      </c>
      <c r="AV44">
        <v>-29.66</v>
      </c>
      <c r="AW44">
        <v>0.38053097345132741</v>
      </c>
      <c r="AX44">
        <f t="shared" si="11"/>
        <v>478892.57666298148</v>
      </c>
      <c r="AZ44" s="5">
        <v>-27.45</v>
      </c>
      <c r="BA44" s="5">
        <v>0.45744680851063829</v>
      </c>
      <c r="BB44" s="5">
        <f t="shared" si="12"/>
        <v>611469.14954567805</v>
      </c>
      <c r="BD44">
        <v>-30.94</v>
      </c>
      <c r="BE44">
        <v>0.55844155844155841</v>
      </c>
      <c r="BF44">
        <f t="shared" si="13"/>
        <v>817444.89723752241</v>
      </c>
      <c r="BH44">
        <v>-30.18</v>
      </c>
      <c r="BI44">
        <v>0.55844155844155841</v>
      </c>
      <c r="BJ44">
        <f t="shared" si="14"/>
        <v>817444.89723752241</v>
      </c>
      <c r="BL44">
        <v>-29.71</v>
      </c>
      <c r="BM44">
        <v>0.48863636363636365</v>
      </c>
      <c r="BN44">
        <f t="shared" si="15"/>
        <v>670674.32470788667</v>
      </c>
      <c r="BO44" s="10"/>
      <c r="BP44">
        <v>-29.48</v>
      </c>
      <c r="BQ44">
        <v>0.53086419753086422</v>
      </c>
      <c r="BR44">
        <f t="shared" si="16"/>
        <v>756862.99494605302</v>
      </c>
      <c r="BT44" s="10">
        <v>-29.48</v>
      </c>
      <c r="BU44" s="10">
        <v>0.53086419753086422</v>
      </c>
      <c r="BV44" s="10">
        <f t="shared" si="17"/>
        <v>756862.99494605302</v>
      </c>
      <c r="BW44" s="10">
        <f t="shared" si="18"/>
        <v>13.536937531820749</v>
      </c>
      <c r="BX44" s="10">
        <f t="shared" si="19"/>
        <v>576418.1714570974</v>
      </c>
    </row>
    <row r="45" spans="1:76" x14ac:dyDescent="0.25">
      <c r="A45">
        <v>-30.11</v>
      </c>
      <c r="B45">
        <v>0.47826086956521741</v>
      </c>
      <c r="C45">
        <f t="shared" si="0"/>
        <v>650587.56614114949</v>
      </c>
      <c r="E45" s="5">
        <v>-26.27</v>
      </c>
      <c r="F45" s="5">
        <v>0.31654676258992803</v>
      </c>
      <c r="G45" s="5">
        <f t="shared" si="1"/>
        <v>380597.04153015098</v>
      </c>
      <c r="I45" s="5">
        <v>-26.54</v>
      </c>
      <c r="J45" s="5">
        <v>0.36666666666666664</v>
      </c>
      <c r="K45" s="5">
        <f t="shared" si="2"/>
        <v>456758.40249571501</v>
      </c>
      <c r="M45" s="5">
        <v>-23.35</v>
      </c>
      <c r="N45" s="5">
        <v>0.34920634920634919</v>
      </c>
      <c r="O45" s="5">
        <f t="shared" si="3"/>
        <v>429562.65968722489</v>
      </c>
      <c r="Q45">
        <v>-29.94</v>
      </c>
      <c r="R45">
        <v>0.4</v>
      </c>
      <c r="S45">
        <f t="shared" si="4"/>
        <v>510825.62376599072</v>
      </c>
      <c r="T45" s="10"/>
      <c r="U45" s="5">
        <v>-27.64</v>
      </c>
      <c r="V45" s="5">
        <v>0.44897959183673469</v>
      </c>
      <c r="W45" s="5">
        <f t="shared" si="5"/>
        <v>595983.4321062977</v>
      </c>
      <c r="Y45" s="5">
        <v>-26.25</v>
      </c>
      <c r="Z45" s="25">
        <v>0.55000000000000004</v>
      </c>
      <c r="AA45" s="5">
        <f t="shared" si="6"/>
        <v>798507.69621777174</v>
      </c>
      <c r="AC45">
        <v>-28.92</v>
      </c>
      <c r="AD45">
        <v>0.47826086956521741</v>
      </c>
      <c r="AE45">
        <f t="shared" si="7"/>
        <v>650587.56614114949</v>
      </c>
      <c r="AJ45" s="5">
        <v>-26.35</v>
      </c>
      <c r="AK45" s="5">
        <v>0.58666666666666667</v>
      </c>
      <c r="AL45" s="5">
        <f t="shared" si="8"/>
        <v>883500.90905116417</v>
      </c>
      <c r="AN45" s="5">
        <v>-26.95</v>
      </c>
      <c r="AO45" s="5">
        <v>0.55696202531645567</v>
      </c>
      <c r="AP45" s="5">
        <f t="shared" si="9"/>
        <v>814099.79097760783</v>
      </c>
      <c r="AR45">
        <v>-29.16</v>
      </c>
      <c r="AS45">
        <v>0.42718446601941745</v>
      </c>
      <c r="AT45">
        <f t="shared" si="10"/>
        <v>557191.54432391643</v>
      </c>
      <c r="AV45">
        <v>-29.66</v>
      </c>
      <c r="AW45">
        <v>0.38938053097345132</v>
      </c>
      <c r="AX45">
        <f t="shared" si="11"/>
        <v>493281.3141150811</v>
      </c>
      <c r="AZ45" s="5">
        <v>-27.45</v>
      </c>
      <c r="BA45" s="5">
        <v>0.46808510638297873</v>
      </c>
      <c r="BB45" s="5">
        <f t="shared" si="12"/>
        <v>631271.77684185794</v>
      </c>
      <c r="BD45">
        <v>-30.96</v>
      </c>
      <c r="BE45">
        <v>0.5714285714285714</v>
      </c>
      <c r="BF45">
        <f t="shared" si="13"/>
        <v>847297.86038720363</v>
      </c>
      <c r="BH45">
        <v>-30.26</v>
      </c>
      <c r="BI45">
        <v>0.5714285714285714</v>
      </c>
      <c r="BJ45">
        <f t="shared" si="14"/>
        <v>847297.86038720363</v>
      </c>
      <c r="BL45">
        <v>-29.89</v>
      </c>
      <c r="BM45">
        <v>0.5</v>
      </c>
      <c r="BN45">
        <f t="shared" si="15"/>
        <v>693147.18055994529</v>
      </c>
      <c r="BO45" s="10"/>
      <c r="BP45">
        <v>-29.57</v>
      </c>
      <c r="BQ45">
        <v>0.54320987654320985</v>
      </c>
      <c r="BR45">
        <f t="shared" si="16"/>
        <v>783531.24202821427</v>
      </c>
      <c r="BT45" s="10">
        <v>-29.57</v>
      </c>
      <c r="BU45" s="10">
        <v>0.54320987654320985</v>
      </c>
      <c r="BV45" s="10">
        <f t="shared" si="17"/>
        <v>783531.24202821427</v>
      </c>
      <c r="BW45" s="10">
        <f t="shared" si="18"/>
        <v>13.571566214939468</v>
      </c>
      <c r="BX45" s="10">
        <f t="shared" si="19"/>
        <v>595494.44406480587</v>
      </c>
    </row>
    <row r="46" spans="1:76" x14ac:dyDescent="0.25">
      <c r="A46">
        <v>-30.26</v>
      </c>
      <c r="B46">
        <v>0.4891304347826087</v>
      </c>
      <c r="C46">
        <f t="shared" si="0"/>
        <v>671640.9753389816</v>
      </c>
      <c r="E46" s="5">
        <v>-26.69</v>
      </c>
      <c r="F46" s="5">
        <v>0.32374100719424459</v>
      </c>
      <c r="G46" s="5">
        <f t="shared" si="1"/>
        <v>391179.15086068783</v>
      </c>
      <c r="I46" s="5">
        <v>-26.56</v>
      </c>
      <c r="J46" s="5">
        <v>0.375</v>
      </c>
      <c r="K46" s="5">
        <f t="shared" si="2"/>
        <v>470003.62924573559</v>
      </c>
      <c r="M46" s="5">
        <v>-23.35</v>
      </c>
      <c r="N46" s="5">
        <v>0.35714285714285715</v>
      </c>
      <c r="O46" s="5">
        <f t="shared" si="3"/>
        <v>441832.75227903936</v>
      </c>
      <c r="Q46">
        <v>-29.98</v>
      </c>
      <c r="R46">
        <v>0.40909090909090912</v>
      </c>
      <c r="S46">
        <f t="shared" si="4"/>
        <v>526093.09589677921</v>
      </c>
      <c r="T46" s="10"/>
      <c r="U46" s="5">
        <v>-27.69</v>
      </c>
      <c r="V46" s="5">
        <v>0.45918367346938777</v>
      </c>
      <c r="W46" s="5">
        <f t="shared" si="5"/>
        <v>614675.56511845009</v>
      </c>
      <c r="Y46" s="5">
        <v>-26.36</v>
      </c>
      <c r="Z46" s="25">
        <v>0.5625</v>
      </c>
      <c r="AA46" s="5">
        <f t="shared" si="6"/>
        <v>826678.57318446797</v>
      </c>
      <c r="AC46">
        <v>-28.96</v>
      </c>
      <c r="AD46">
        <v>0.4891304347826087</v>
      </c>
      <c r="AE46">
        <f t="shared" si="7"/>
        <v>671640.9753389816</v>
      </c>
      <c r="AJ46" s="5">
        <v>-26.73</v>
      </c>
      <c r="AK46" s="5">
        <v>0.6</v>
      </c>
      <c r="AL46" s="5">
        <f t="shared" si="8"/>
        <v>916290.731874155</v>
      </c>
      <c r="AN46" s="5">
        <v>-27.03</v>
      </c>
      <c r="AO46" s="5">
        <v>0.569620253164557</v>
      </c>
      <c r="AP46" s="5">
        <f t="shared" si="9"/>
        <v>843087.32785086019</v>
      </c>
      <c r="AR46">
        <v>-29.16</v>
      </c>
      <c r="AS46">
        <v>0.43689320388349512</v>
      </c>
      <c r="AT46">
        <f t="shared" si="10"/>
        <v>574285.97768321645</v>
      </c>
      <c r="AV46">
        <v>-29.71</v>
      </c>
      <c r="AW46">
        <v>0.39823008849557523</v>
      </c>
      <c r="AX46">
        <f t="shared" si="11"/>
        <v>507880.11353623378</v>
      </c>
      <c r="AZ46" s="5">
        <v>-27.45</v>
      </c>
      <c r="BA46" s="5">
        <v>0.47872340425531917</v>
      </c>
      <c r="BB46" s="5">
        <f t="shared" si="12"/>
        <v>651474.48415937752</v>
      </c>
      <c r="BD46">
        <v>-31.02</v>
      </c>
      <c r="BE46">
        <v>0.58441558441558439</v>
      </c>
      <c r="BF46">
        <f t="shared" si="13"/>
        <v>878069.51905395731</v>
      </c>
      <c r="BH46">
        <v>-30.26</v>
      </c>
      <c r="BI46">
        <v>0.58441558441558439</v>
      </c>
      <c r="BJ46">
        <f t="shared" si="14"/>
        <v>878069.51905395731</v>
      </c>
      <c r="BL46">
        <v>-30.07</v>
      </c>
      <c r="BM46">
        <v>0.51136363636363635</v>
      </c>
      <c r="BN46">
        <f t="shared" si="15"/>
        <v>716136.69878464402</v>
      </c>
      <c r="BO46" s="10"/>
      <c r="BP46">
        <v>-29.59</v>
      </c>
      <c r="BQ46">
        <v>0.55555555555555558</v>
      </c>
      <c r="BR46">
        <f t="shared" si="16"/>
        <v>810930.21621632879</v>
      </c>
      <c r="BT46" s="10">
        <v>-29.59</v>
      </c>
      <c r="BU46" s="10">
        <v>0.55555555555555558</v>
      </c>
      <c r="BV46" s="10">
        <f t="shared" si="17"/>
        <v>810930.21621632879</v>
      </c>
      <c r="BW46" s="10">
        <f t="shared" si="18"/>
        <v>13.605937282806339</v>
      </c>
      <c r="BX46" s="10">
        <f t="shared" si="19"/>
        <v>599818.62555215228</v>
      </c>
    </row>
    <row r="47" spans="1:76" x14ac:dyDescent="0.25">
      <c r="A47">
        <v>-30.38</v>
      </c>
      <c r="B47">
        <v>0.5</v>
      </c>
      <c r="C47">
        <f t="shared" si="0"/>
        <v>693147.18055994529</v>
      </c>
      <c r="E47" s="5">
        <v>-26.74</v>
      </c>
      <c r="F47" s="5">
        <v>0.33093525179856115</v>
      </c>
      <c r="G47" s="5">
        <f t="shared" si="1"/>
        <v>401874.43997743574</v>
      </c>
      <c r="I47" s="5">
        <v>-26.67</v>
      </c>
      <c r="J47" s="5">
        <v>0.38333333333333336</v>
      </c>
      <c r="K47" s="5">
        <f t="shared" si="2"/>
        <v>483426.6495778762</v>
      </c>
      <c r="M47" s="5">
        <v>-23.37</v>
      </c>
      <c r="N47" s="5">
        <v>0.36507936507936506</v>
      </c>
      <c r="O47" s="5">
        <f t="shared" si="3"/>
        <v>454255.27227759646</v>
      </c>
      <c r="Q47">
        <v>-30.12</v>
      </c>
      <c r="R47">
        <v>0.41818181818181815</v>
      </c>
      <c r="S47">
        <f t="shared" si="4"/>
        <v>541597.2824327444</v>
      </c>
      <c r="T47" s="10"/>
      <c r="U47" s="5">
        <v>-27.8</v>
      </c>
      <c r="V47" s="5">
        <v>0.46938775510204084</v>
      </c>
      <c r="W47" s="5">
        <f t="shared" si="5"/>
        <v>633723.76008914469</v>
      </c>
      <c r="Y47" s="5">
        <v>-26.41</v>
      </c>
      <c r="Z47" s="25">
        <v>0.57499999999999996</v>
      </c>
      <c r="AA47" s="5">
        <f t="shared" si="6"/>
        <v>855666.1100577201</v>
      </c>
      <c r="AC47">
        <v>-29.03</v>
      </c>
      <c r="AD47">
        <v>0.5</v>
      </c>
      <c r="AE47">
        <f t="shared" si="7"/>
        <v>693147.18055994529</v>
      </c>
      <c r="AJ47" s="5">
        <v>-26.89</v>
      </c>
      <c r="AK47" s="5">
        <v>0.61333333333333329</v>
      </c>
      <c r="AL47" s="5">
        <f t="shared" si="8"/>
        <v>950192.28354983637</v>
      </c>
      <c r="AN47" s="5">
        <v>-27.15</v>
      </c>
      <c r="AO47" s="5">
        <v>0.58227848101265822</v>
      </c>
      <c r="AP47" s="5">
        <f t="shared" si="9"/>
        <v>872940.2910005413</v>
      </c>
      <c r="AR47">
        <v>-29.19</v>
      </c>
      <c r="AS47">
        <v>0.44660194174757284</v>
      </c>
      <c r="AT47">
        <f t="shared" si="10"/>
        <v>591677.72039508575</v>
      </c>
      <c r="AV47">
        <v>-29.88</v>
      </c>
      <c r="AW47">
        <v>0.40707964601769914</v>
      </c>
      <c r="AX47">
        <f t="shared" si="11"/>
        <v>522695.19932137447</v>
      </c>
      <c r="AZ47" s="5">
        <v>-27.48</v>
      </c>
      <c r="BA47" s="5">
        <v>0.48936170212765956</v>
      </c>
      <c r="BB47" s="5">
        <f t="shared" si="12"/>
        <v>672093.77136211284</v>
      </c>
      <c r="BD47">
        <v>-31.05</v>
      </c>
      <c r="BE47">
        <v>0.59740259740259738</v>
      </c>
      <c r="BF47">
        <f t="shared" si="13"/>
        <v>909818.21736853756</v>
      </c>
      <c r="BH47">
        <v>-30.46</v>
      </c>
      <c r="BI47">
        <v>0.59740259740259738</v>
      </c>
      <c r="BJ47">
        <f t="shared" si="14"/>
        <v>909818.21736853756</v>
      </c>
      <c r="BL47">
        <v>-30.19</v>
      </c>
      <c r="BM47">
        <v>0.52272727272727271</v>
      </c>
      <c r="BN47">
        <f t="shared" si="15"/>
        <v>739667.19619483815</v>
      </c>
      <c r="BO47" s="10"/>
      <c r="BP47">
        <v>-29.62</v>
      </c>
      <c r="BQ47">
        <v>0.5679012345679012</v>
      </c>
      <c r="BR47">
        <f t="shared" si="16"/>
        <v>839101.09318302514</v>
      </c>
      <c r="BT47" s="10">
        <v>-29.62</v>
      </c>
      <c r="BU47" s="10">
        <v>0.5679012345679012</v>
      </c>
      <c r="BV47" s="10">
        <f t="shared" si="17"/>
        <v>839101.09318302514</v>
      </c>
      <c r="BW47" s="10">
        <f t="shared" si="18"/>
        <v>13.640086470661537</v>
      </c>
      <c r="BX47" s="10">
        <f t="shared" si="19"/>
        <v>606363.84403510531</v>
      </c>
    </row>
    <row r="48" spans="1:76" x14ac:dyDescent="0.25">
      <c r="A48">
        <v>-30.45</v>
      </c>
      <c r="B48">
        <v>0.51086956521739135</v>
      </c>
      <c r="C48">
        <f t="shared" si="0"/>
        <v>715126.08727872069</v>
      </c>
      <c r="E48" s="5">
        <v>-26.78</v>
      </c>
      <c r="F48" s="5">
        <v>0.33812949640287771</v>
      </c>
      <c r="G48" s="5">
        <f t="shared" si="1"/>
        <v>412685.35608165147</v>
      </c>
      <c r="I48" s="5">
        <v>-26.69</v>
      </c>
      <c r="J48" s="5">
        <v>0.39166666666666666</v>
      </c>
      <c r="K48" s="5">
        <f t="shared" si="2"/>
        <v>497032.30163365474</v>
      </c>
      <c r="M48" s="5">
        <v>-23.5</v>
      </c>
      <c r="N48" s="5">
        <v>0.37301587301587302</v>
      </c>
      <c r="O48" s="5">
        <f t="shared" si="3"/>
        <v>466834.05448445654</v>
      </c>
      <c r="Q48">
        <v>-30.21</v>
      </c>
      <c r="R48">
        <v>0.42727272727272725</v>
      </c>
      <c r="S48">
        <f t="shared" si="4"/>
        <v>557345.63940088358</v>
      </c>
      <c r="T48" s="10"/>
      <c r="U48" s="5">
        <v>-27.82</v>
      </c>
      <c r="V48" s="5">
        <v>0.47959183673469385</v>
      </c>
      <c r="W48" s="5">
        <f t="shared" si="5"/>
        <v>653141.84594624618</v>
      </c>
      <c r="Y48" s="5">
        <v>-26.43</v>
      </c>
      <c r="Z48" s="25">
        <v>0.58750000000000002</v>
      </c>
      <c r="AA48" s="5">
        <f t="shared" si="6"/>
        <v>885519.07320740144</v>
      </c>
      <c r="AC48">
        <v>-29.39</v>
      </c>
      <c r="AD48">
        <v>0.51086956521739135</v>
      </c>
      <c r="AE48">
        <f t="shared" si="7"/>
        <v>715126.08727872069</v>
      </c>
      <c r="AJ48" s="5">
        <v>-26.93</v>
      </c>
      <c r="AK48" s="5">
        <v>0.62666666666666671</v>
      </c>
      <c r="AL48" s="5">
        <f t="shared" si="8"/>
        <v>985283.60336110671</v>
      </c>
      <c r="AN48" s="5">
        <v>-27.17</v>
      </c>
      <c r="AO48" s="5">
        <v>0.59493670886075944</v>
      </c>
      <c r="AP48" s="5">
        <f t="shared" si="9"/>
        <v>903711.94966729486</v>
      </c>
      <c r="AR48">
        <v>-29.34</v>
      </c>
      <c r="AS48">
        <v>0.4563106796116505</v>
      </c>
      <c r="AT48">
        <f t="shared" si="10"/>
        <v>609377.29749448656</v>
      </c>
      <c r="AV48">
        <v>-29.91</v>
      </c>
      <c r="AW48">
        <v>0.41592920353982299</v>
      </c>
      <c r="AX48">
        <f t="shared" si="11"/>
        <v>537733.076685915</v>
      </c>
      <c r="AZ48" s="5">
        <v>-27.66</v>
      </c>
      <c r="BA48" s="5">
        <v>0.5</v>
      </c>
      <c r="BB48" s="5">
        <f t="shared" si="12"/>
        <v>693147.18055994529</v>
      </c>
      <c r="BD48">
        <v>-31.21</v>
      </c>
      <c r="BE48">
        <v>0.61038961038961037</v>
      </c>
      <c r="BF48">
        <f t="shared" si="13"/>
        <v>942608.0401915285</v>
      </c>
      <c r="BH48">
        <v>-30.46</v>
      </c>
      <c r="BI48">
        <v>0.61038961038961037</v>
      </c>
      <c r="BJ48">
        <f t="shared" si="14"/>
        <v>942608.0401915285</v>
      </c>
      <c r="BL48">
        <v>-30.24</v>
      </c>
      <c r="BM48">
        <v>0.53409090909090906</v>
      </c>
      <c r="BN48">
        <f t="shared" si="15"/>
        <v>763764.74777389865</v>
      </c>
      <c r="BO48" s="10"/>
      <c r="BP48">
        <v>-29.76</v>
      </c>
      <c r="BQ48">
        <v>0.58024691358024694</v>
      </c>
      <c r="BR48">
        <f t="shared" si="16"/>
        <v>868088.6300562775</v>
      </c>
      <c r="BT48" s="10">
        <v>-29.76</v>
      </c>
      <c r="BU48" s="10">
        <v>0.58024691358024694</v>
      </c>
      <c r="BV48" s="10">
        <f t="shared" si="17"/>
        <v>868088.6300562775</v>
      </c>
      <c r="BW48" s="10">
        <f t="shared" si="18"/>
        <v>13.674049096789551</v>
      </c>
      <c r="BX48" s="10">
        <f t="shared" si="19"/>
        <v>637865.23319276643</v>
      </c>
    </row>
    <row r="49" spans="1:76" x14ac:dyDescent="0.25">
      <c r="A49">
        <v>-30.47</v>
      </c>
      <c r="B49">
        <v>0.52173913043478259</v>
      </c>
      <c r="C49">
        <f t="shared" si="0"/>
        <v>737598.9431307792</v>
      </c>
      <c r="E49" s="5">
        <v>-26.87</v>
      </c>
      <c r="F49" s="5">
        <v>0.34532374100719426</v>
      </c>
      <c r="G49" s="5">
        <f t="shared" si="1"/>
        <v>423614.42661384185</v>
      </c>
      <c r="I49" s="5">
        <v>-26.77</v>
      </c>
      <c r="J49" s="5">
        <v>0.4</v>
      </c>
      <c r="K49" s="5">
        <f t="shared" si="2"/>
        <v>510825.62376599072</v>
      </c>
      <c r="M49" s="5">
        <v>-23.54</v>
      </c>
      <c r="N49" s="5">
        <v>0.38095238095238093</v>
      </c>
      <c r="O49" s="5">
        <f t="shared" si="3"/>
        <v>479573.08026188624</v>
      </c>
      <c r="Q49">
        <v>-30.39</v>
      </c>
      <c r="R49">
        <v>0.43636363636363634</v>
      </c>
      <c r="S49">
        <f t="shared" si="4"/>
        <v>573345.98074732465</v>
      </c>
      <c r="T49" s="10"/>
      <c r="U49" s="5">
        <v>-27.84</v>
      </c>
      <c r="V49" s="5">
        <v>0.48979591836734693</v>
      </c>
      <c r="W49" s="5">
        <f t="shared" si="5"/>
        <v>672944.47324242583</v>
      </c>
      <c r="Y49" s="5">
        <v>-26.45</v>
      </c>
      <c r="Z49" s="25">
        <v>0.6</v>
      </c>
      <c r="AA49" s="5">
        <f t="shared" si="6"/>
        <v>916290.731874155</v>
      </c>
      <c r="AC49">
        <v>-29.47</v>
      </c>
      <c r="AD49">
        <v>0.52173913043478259</v>
      </c>
      <c r="AE49">
        <f t="shared" si="7"/>
        <v>737598.9431307792</v>
      </c>
      <c r="AJ49" s="5">
        <v>-26.97</v>
      </c>
      <c r="AK49" s="5">
        <v>0.64</v>
      </c>
      <c r="AL49" s="5">
        <f t="shared" si="8"/>
        <v>1021651.2475319814</v>
      </c>
      <c r="AN49" s="5">
        <v>-27.17</v>
      </c>
      <c r="AO49" s="5">
        <v>0.60759493670886078</v>
      </c>
      <c r="AP49" s="5">
        <f t="shared" si="9"/>
        <v>935460.64798187534</v>
      </c>
      <c r="AR49">
        <v>-29.37</v>
      </c>
      <c r="AS49">
        <v>0.46601941747572817</v>
      </c>
      <c r="AT49">
        <f t="shared" si="10"/>
        <v>627395.80299716489</v>
      </c>
      <c r="AV49">
        <v>-30</v>
      </c>
      <c r="AW49">
        <v>0.4247787610619469</v>
      </c>
      <c r="AX49">
        <f t="shared" si="11"/>
        <v>553000.54881670349</v>
      </c>
      <c r="AZ49" s="5">
        <v>-28.07</v>
      </c>
      <c r="BA49" s="5">
        <v>0.51063829787234039</v>
      </c>
      <c r="BB49" s="5">
        <f t="shared" si="12"/>
        <v>714653.38578090887</v>
      </c>
      <c r="BD49">
        <v>-31.21</v>
      </c>
      <c r="BE49">
        <v>0.62337662337662336</v>
      </c>
      <c r="BF49">
        <f t="shared" si="13"/>
        <v>976509.59186720976</v>
      </c>
      <c r="BH49">
        <v>-30.55</v>
      </c>
      <c r="BI49">
        <v>0.62337662337662336</v>
      </c>
      <c r="BJ49">
        <f t="shared" si="14"/>
        <v>976509.59186720976</v>
      </c>
      <c r="BL49">
        <v>-30.29</v>
      </c>
      <c r="BM49">
        <v>0.54545454545454541</v>
      </c>
      <c r="BN49">
        <f t="shared" si="15"/>
        <v>788457.36036427005</v>
      </c>
      <c r="BO49" s="10"/>
      <c r="BP49">
        <v>-29.78</v>
      </c>
      <c r="BQ49">
        <v>0.59259259259259256</v>
      </c>
      <c r="BR49">
        <f t="shared" si="16"/>
        <v>897941.59320595849</v>
      </c>
      <c r="BT49" s="10">
        <v>-29.78</v>
      </c>
      <c r="BU49" s="10">
        <v>0.59259259259259256</v>
      </c>
      <c r="BV49" s="10">
        <f t="shared" si="17"/>
        <v>897941.59320595849</v>
      </c>
      <c r="BW49" s="10">
        <f t="shared" si="18"/>
        <v>13.70786030419576</v>
      </c>
      <c r="BX49" s="10">
        <f t="shared" si="19"/>
        <v>642497.09006445529</v>
      </c>
    </row>
    <row r="50" spans="1:76" x14ac:dyDescent="0.25">
      <c r="A50">
        <v>-30.57</v>
      </c>
      <c r="B50">
        <v>0.53260869565217395</v>
      </c>
      <c r="C50">
        <f t="shared" si="0"/>
        <v>760588.46135547804</v>
      </c>
      <c r="E50" s="5">
        <v>-26.9</v>
      </c>
      <c r="F50" s="5">
        <v>0.35251798561151076</v>
      </c>
      <c r="G50" s="5">
        <f t="shared" si="1"/>
        <v>434664.26280042675</v>
      </c>
      <c r="I50" s="5">
        <v>-26.87</v>
      </c>
      <c r="J50" s="5">
        <v>0.40833333333333333</v>
      </c>
      <c r="K50" s="5">
        <f t="shared" si="2"/>
        <v>524811.86574073054</v>
      </c>
      <c r="M50" s="5">
        <v>-23.57</v>
      </c>
      <c r="N50" s="5">
        <v>0.3888888888888889</v>
      </c>
      <c r="O50" s="5">
        <f t="shared" si="3"/>
        <v>492476.4850977941</v>
      </c>
      <c r="Q50">
        <v>-30.53</v>
      </c>
      <c r="R50">
        <v>0.44545454545454544</v>
      </c>
      <c r="S50">
        <f t="shared" si="4"/>
        <v>589606.50161910499</v>
      </c>
      <c r="T50" s="10"/>
      <c r="U50" s="5">
        <v>-27.89</v>
      </c>
      <c r="V50" s="5">
        <v>0.5</v>
      </c>
      <c r="W50" s="5">
        <f t="shared" si="5"/>
        <v>693147.18055994529</v>
      </c>
      <c r="Y50" s="5">
        <v>-26.45</v>
      </c>
      <c r="Z50" s="25">
        <v>0.61250000000000004</v>
      </c>
      <c r="AA50" s="5">
        <f t="shared" si="6"/>
        <v>948039.43018873548</v>
      </c>
      <c r="AC50">
        <v>-29.7</v>
      </c>
      <c r="AD50">
        <v>0.53260869565217395</v>
      </c>
      <c r="AE50">
        <f t="shared" si="7"/>
        <v>760588.46135547804</v>
      </c>
      <c r="AJ50" s="5">
        <v>-27.59</v>
      </c>
      <c r="AK50" s="5">
        <v>0.65333333333333332</v>
      </c>
      <c r="AL50" s="5">
        <f t="shared" si="8"/>
        <v>1059391.5755148286</v>
      </c>
      <c r="AN50" s="5">
        <v>-27.23</v>
      </c>
      <c r="AO50" s="5">
        <v>0.620253164556962</v>
      </c>
      <c r="AP50" s="5">
        <f t="shared" si="9"/>
        <v>968250.47080486605</v>
      </c>
      <c r="AR50">
        <v>-29.42</v>
      </c>
      <c r="AS50">
        <v>0.47572815533980584</v>
      </c>
      <c r="AT50">
        <f t="shared" si="10"/>
        <v>645744.94166536152</v>
      </c>
      <c r="AV50">
        <v>-30.06</v>
      </c>
      <c r="AW50">
        <v>0.4336283185840708</v>
      </c>
      <c r="AX50">
        <f t="shared" si="11"/>
        <v>568504.73535266879</v>
      </c>
      <c r="AZ50" s="5">
        <v>-28.16</v>
      </c>
      <c r="BA50" s="5">
        <v>0.52127659574468088</v>
      </c>
      <c r="BB50" s="5">
        <f t="shared" si="12"/>
        <v>736632.29249968426</v>
      </c>
      <c r="BD50">
        <v>-31.28</v>
      </c>
      <c r="BE50">
        <v>0.63636363636363635</v>
      </c>
      <c r="BF50">
        <f t="shared" si="13"/>
        <v>1011600.9116784799</v>
      </c>
      <c r="BH50">
        <v>-30.59</v>
      </c>
      <c r="BI50">
        <v>0.63636363636363635</v>
      </c>
      <c r="BJ50">
        <f t="shared" si="14"/>
        <v>1011600.9116784799</v>
      </c>
      <c r="BL50">
        <v>-30.32</v>
      </c>
      <c r="BM50">
        <v>0.55681818181818177</v>
      </c>
      <c r="BN50">
        <f t="shared" si="15"/>
        <v>813775.16834855988</v>
      </c>
      <c r="BO50" s="10"/>
      <c r="BP50">
        <v>-29.9</v>
      </c>
      <c r="BQ50">
        <v>0.60493827160493829</v>
      </c>
      <c r="BR50">
        <f t="shared" si="16"/>
        <v>928713.25187271228</v>
      </c>
      <c r="BT50" s="10">
        <v>-29.9</v>
      </c>
      <c r="BU50" s="10">
        <v>0.60493827160493829</v>
      </c>
      <c r="BV50" s="10">
        <f t="shared" si="17"/>
        <v>928713.25187271228</v>
      </c>
      <c r="BW50" s="10">
        <f t="shared" si="18"/>
        <v>13.741555306934085</v>
      </c>
      <c r="BX50" s="10">
        <f t="shared" si="19"/>
        <v>671003.16042673972</v>
      </c>
    </row>
    <row r="51" spans="1:76" x14ac:dyDescent="0.25">
      <c r="A51">
        <v>-30.67</v>
      </c>
      <c r="B51">
        <v>0.54347826086956519</v>
      </c>
      <c r="C51">
        <f t="shared" si="0"/>
        <v>784118.95876567194</v>
      </c>
      <c r="E51" s="5">
        <v>-26.97</v>
      </c>
      <c r="F51" s="5">
        <v>0.35971223021582732</v>
      </c>
      <c r="G51" s="5">
        <f t="shared" si="1"/>
        <v>445837.56339855195</v>
      </c>
      <c r="I51" s="5">
        <v>-26.94</v>
      </c>
      <c r="J51" s="5">
        <v>0.41666666666666669</v>
      </c>
      <c r="K51" s="5">
        <f t="shared" si="2"/>
        <v>538996.50073268719</v>
      </c>
      <c r="M51" s="5">
        <v>-23.62</v>
      </c>
      <c r="N51" s="5">
        <v>0.3968253968253968</v>
      </c>
      <c r="O51" s="5">
        <f t="shared" si="3"/>
        <v>505548.56666514685</v>
      </c>
      <c r="Q51">
        <v>-30.62</v>
      </c>
      <c r="R51">
        <v>0.45454545454545453</v>
      </c>
      <c r="S51">
        <f t="shared" si="4"/>
        <v>606135.80357031559</v>
      </c>
      <c r="T51" s="10"/>
      <c r="U51" s="5">
        <v>-27.92</v>
      </c>
      <c r="V51" s="5">
        <v>0.51020408163265307</v>
      </c>
      <c r="W51" s="5">
        <f t="shared" si="5"/>
        <v>713766.46776268107</v>
      </c>
      <c r="Y51" s="5">
        <v>-26.5</v>
      </c>
      <c r="Z51" s="25">
        <v>0.625</v>
      </c>
      <c r="AA51" s="5">
        <f t="shared" si="6"/>
        <v>980829.25301172619</v>
      </c>
      <c r="AC51">
        <v>-29.74</v>
      </c>
      <c r="AD51">
        <v>0.54347826086956519</v>
      </c>
      <c r="AE51">
        <f t="shared" si="7"/>
        <v>784118.95876567194</v>
      </c>
      <c r="AJ51" s="5">
        <v>-27.73</v>
      </c>
      <c r="AK51" s="5">
        <v>0.66666666666666663</v>
      </c>
      <c r="AL51" s="5">
        <f t="shared" si="8"/>
        <v>1098612.2886681096</v>
      </c>
      <c r="AN51" s="5">
        <v>-27.25</v>
      </c>
      <c r="AO51" s="5">
        <v>0.63291139240506333</v>
      </c>
      <c r="AP51" s="5">
        <f t="shared" si="9"/>
        <v>1002152.0224805477</v>
      </c>
      <c r="AR51">
        <v>-29.49</v>
      </c>
      <c r="AS51">
        <v>0.4854368932038835</v>
      </c>
      <c r="AT51">
        <f t="shared" si="10"/>
        <v>664437.07467751391</v>
      </c>
      <c r="AV51">
        <v>-30.06</v>
      </c>
      <c r="AW51">
        <v>0.44247787610619471</v>
      </c>
      <c r="AX51">
        <f t="shared" si="11"/>
        <v>584253.09232080798</v>
      </c>
      <c r="AZ51" s="5">
        <v>-28.21</v>
      </c>
      <c r="BA51" s="5">
        <v>0.53191489361702127</v>
      </c>
      <c r="BB51" s="5">
        <f t="shared" si="12"/>
        <v>759105.14835174277</v>
      </c>
      <c r="BD51">
        <v>-31.37</v>
      </c>
      <c r="BE51">
        <v>0.64935064935064934</v>
      </c>
      <c r="BF51">
        <f t="shared" si="13"/>
        <v>1047968.5558493548</v>
      </c>
      <c r="BH51">
        <v>-30.63</v>
      </c>
      <c r="BI51">
        <v>0.64935064935064934</v>
      </c>
      <c r="BJ51">
        <f t="shared" si="14"/>
        <v>1047968.5558493548</v>
      </c>
      <c r="BL51">
        <v>-30.45</v>
      </c>
      <c r="BM51">
        <v>0.56818181818181823</v>
      </c>
      <c r="BN51">
        <f t="shared" si="15"/>
        <v>839750.65475182096</v>
      </c>
      <c r="BO51" s="10"/>
      <c r="BP51">
        <v>-30.04</v>
      </c>
      <c r="BQ51">
        <v>0.61728395061728392</v>
      </c>
      <c r="BR51">
        <f t="shared" si="16"/>
        <v>960461.95018729242</v>
      </c>
      <c r="BT51" s="10">
        <v>-30.04</v>
      </c>
      <c r="BU51" s="10">
        <v>0.61728395061728392</v>
      </c>
      <c r="BV51" s="10">
        <f t="shared" si="17"/>
        <v>960461.95018729242</v>
      </c>
      <c r="BW51" s="10">
        <f t="shared" si="18"/>
        <v>13.775169645817098</v>
      </c>
      <c r="BX51" s="10">
        <f t="shared" si="19"/>
        <v>705862.64601539494</v>
      </c>
    </row>
    <row r="52" spans="1:76" x14ac:dyDescent="0.25">
      <c r="A52">
        <v>-30.84</v>
      </c>
      <c r="B52">
        <v>0.55434782608695654</v>
      </c>
      <c r="C52">
        <f t="shared" si="0"/>
        <v>808216.51034473255</v>
      </c>
      <c r="E52" s="5">
        <v>-27.05</v>
      </c>
      <c r="F52" s="5">
        <v>0.36690647482014388</v>
      </c>
      <c r="G52" s="5">
        <f t="shared" si="1"/>
        <v>457137.11865248519</v>
      </c>
      <c r="I52" s="5">
        <v>-27.26</v>
      </c>
      <c r="J52" s="5">
        <v>0.42499999999999999</v>
      </c>
      <c r="K52" s="5">
        <f t="shared" si="2"/>
        <v>553385.23818478675</v>
      </c>
      <c r="M52" s="5">
        <v>-23.69</v>
      </c>
      <c r="N52" s="5">
        <v>0.40476190476190477</v>
      </c>
      <c r="O52" s="5">
        <f t="shared" si="3"/>
        <v>518793.79341516754</v>
      </c>
      <c r="Q52">
        <v>-30.64</v>
      </c>
      <c r="R52">
        <v>0.46363636363636362</v>
      </c>
      <c r="S52">
        <f t="shared" si="4"/>
        <v>622942.92188669683</v>
      </c>
      <c r="T52" s="10"/>
      <c r="U52" s="5">
        <v>-28</v>
      </c>
      <c r="V52" s="5">
        <v>0.52040816326530615</v>
      </c>
      <c r="W52" s="5">
        <f t="shared" si="5"/>
        <v>734819.87696051341</v>
      </c>
      <c r="Y52" s="5">
        <v>-26.55</v>
      </c>
      <c r="Z52" s="25">
        <v>0.63749999999999996</v>
      </c>
      <c r="AA52" s="5">
        <f t="shared" si="6"/>
        <v>1014730.8046874076</v>
      </c>
      <c r="AC52">
        <v>-29.86</v>
      </c>
      <c r="AD52">
        <v>0.55434782608695654</v>
      </c>
      <c r="AE52">
        <f t="shared" si="7"/>
        <v>808216.51034473255</v>
      </c>
      <c r="AJ52" s="5">
        <v>-27.78</v>
      </c>
      <c r="AK52" s="5">
        <v>0.68</v>
      </c>
      <c r="AL52" s="5">
        <f t="shared" si="8"/>
        <v>1139434.2831883652</v>
      </c>
      <c r="AN52" s="5">
        <v>-27.38</v>
      </c>
      <c r="AO52" s="5">
        <v>0.64556962025316456</v>
      </c>
      <c r="AP52" s="5">
        <f t="shared" si="9"/>
        <v>1037243.3422918175</v>
      </c>
      <c r="AR52">
        <v>-29.49</v>
      </c>
      <c r="AS52">
        <v>0.49514563106796117</v>
      </c>
      <c r="AT52">
        <f t="shared" si="10"/>
        <v>683485.26964820852</v>
      </c>
      <c r="AV52">
        <v>-30.08</v>
      </c>
      <c r="AW52">
        <v>0.45132743362831856</v>
      </c>
      <c r="AX52">
        <f t="shared" si="11"/>
        <v>600253.43366724905</v>
      </c>
      <c r="AZ52" s="5">
        <v>-28.24</v>
      </c>
      <c r="BA52" s="5">
        <v>0.54255319148936165</v>
      </c>
      <c r="BB52" s="5">
        <f t="shared" si="12"/>
        <v>782094.66657644138</v>
      </c>
      <c r="BD52">
        <v>-31.39</v>
      </c>
      <c r="BE52">
        <v>0.66233766233766234</v>
      </c>
      <c r="BF52">
        <f t="shared" si="13"/>
        <v>1085708.8838322018</v>
      </c>
      <c r="BH52">
        <v>-30.74</v>
      </c>
      <c r="BI52">
        <v>0.66233766233766234</v>
      </c>
      <c r="BJ52">
        <f t="shared" si="14"/>
        <v>1085708.8838322018</v>
      </c>
      <c r="BL52">
        <v>-30.47</v>
      </c>
      <c r="BM52">
        <v>0.57954545454545459</v>
      </c>
      <c r="BN52">
        <f t="shared" si="15"/>
        <v>866418.90183398209</v>
      </c>
      <c r="BO52" s="10"/>
      <c r="BP52">
        <v>-30.04</v>
      </c>
      <c r="BQ52">
        <v>0.62962962962962965</v>
      </c>
      <c r="BR52">
        <f t="shared" si="16"/>
        <v>993251.77301028348</v>
      </c>
      <c r="BT52" s="10">
        <v>-30.04</v>
      </c>
      <c r="BU52" s="10">
        <v>0.62962962962962965</v>
      </c>
      <c r="BV52" s="10">
        <f t="shared" si="17"/>
        <v>993251.77301028348</v>
      </c>
      <c r="BW52" s="10">
        <f t="shared" si="18"/>
        <v>13.808739458734687</v>
      </c>
      <c r="BX52" s="10">
        <f t="shared" si="19"/>
        <v>705862.64601539494</v>
      </c>
    </row>
    <row r="53" spans="1:76" x14ac:dyDescent="0.25">
      <c r="A53">
        <v>-30.91</v>
      </c>
      <c r="B53">
        <v>0.56521739130434778</v>
      </c>
      <c r="C53">
        <f t="shared" si="0"/>
        <v>832909.12293510395</v>
      </c>
      <c r="E53" s="5">
        <v>-27.14</v>
      </c>
      <c r="F53" s="5">
        <v>0.37410071942446044</v>
      </c>
      <c r="G53" s="5">
        <f t="shared" si="1"/>
        <v>468565.81447610806</v>
      </c>
      <c r="I53" s="5">
        <v>-27.32</v>
      </c>
      <c r="J53" s="5">
        <v>0.43333333333333335</v>
      </c>
      <c r="K53" s="5">
        <f t="shared" si="2"/>
        <v>567984.03760593932</v>
      </c>
      <c r="M53" s="5">
        <v>-23.76</v>
      </c>
      <c r="N53" s="5">
        <v>0.41269841269841268</v>
      </c>
      <c r="O53" s="5">
        <f t="shared" si="3"/>
        <v>532216.81374730822</v>
      </c>
      <c r="Q53">
        <v>-30.8</v>
      </c>
      <c r="R53">
        <v>0.47272727272727272</v>
      </c>
      <c r="S53">
        <f t="shared" si="4"/>
        <v>640037.35524599685</v>
      </c>
      <c r="T53" s="10"/>
      <c r="U53" s="5">
        <v>-28.02</v>
      </c>
      <c r="V53" s="5">
        <v>0.53061224489795922</v>
      </c>
      <c r="W53" s="5">
        <f t="shared" si="5"/>
        <v>756326.08218147699</v>
      </c>
      <c r="Y53" s="5">
        <v>-26.61</v>
      </c>
      <c r="Z53" s="25">
        <v>0.65</v>
      </c>
      <c r="AA53" s="5">
        <f t="shared" si="6"/>
        <v>1049822.1244986779</v>
      </c>
      <c r="AC53">
        <v>-29.86</v>
      </c>
      <c r="AD53">
        <v>0.56521739130434778</v>
      </c>
      <c r="AE53">
        <f t="shared" si="7"/>
        <v>832909.12293510395</v>
      </c>
      <c r="AJ53" s="5">
        <v>-28.01</v>
      </c>
      <c r="AK53" s="5">
        <v>0.69333333333333336</v>
      </c>
      <c r="AL53" s="5">
        <f t="shared" si="8"/>
        <v>1181993.897607161</v>
      </c>
      <c r="AN53" s="5">
        <v>-27.6</v>
      </c>
      <c r="AO53" s="5">
        <v>0.65822784810126578</v>
      </c>
      <c r="AP53" s="5">
        <f t="shared" si="9"/>
        <v>1073610.9864626925</v>
      </c>
      <c r="AR53">
        <v>-29.51</v>
      </c>
      <c r="AS53">
        <v>0.50485436893203883</v>
      </c>
      <c r="AT53">
        <f t="shared" si="10"/>
        <v>702903.35550531</v>
      </c>
      <c r="AV53">
        <v>-30.19</v>
      </c>
      <c r="AW53">
        <v>0.46017699115044247</v>
      </c>
      <c r="AX53">
        <f t="shared" si="11"/>
        <v>616513.95453902951</v>
      </c>
      <c r="AZ53" s="5">
        <v>-28.32</v>
      </c>
      <c r="BA53" s="5">
        <v>0.55319148936170215</v>
      </c>
      <c r="BB53" s="5">
        <f t="shared" si="12"/>
        <v>805625.16398663563</v>
      </c>
      <c r="BD53">
        <v>-31.55</v>
      </c>
      <c r="BE53">
        <v>0.67532467532467533</v>
      </c>
      <c r="BF53">
        <f t="shared" si="13"/>
        <v>1124929.5969854831</v>
      </c>
      <c r="BH53">
        <v>-31</v>
      </c>
      <c r="BI53">
        <v>0.67532467532467533</v>
      </c>
      <c r="BJ53">
        <f t="shared" si="14"/>
        <v>1124929.5969854831</v>
      </c>
      <c r="BL53">
        <v>-30.47</v>
      </c>
      <c r="BM53">
        <v>0.59090909090909094</v>
      </c>
      <c r="BN53">
        <f t="shared" si="15"/>
        <v>893817.87602209649</v>
      </c>
      <c r="BO53" s="10"/>
      <c r="BP53">
        <v>-30.11</v>
      </c>
      <c r="BQ53">
        <v>0.64197530864197527</v>
      </c>
      <c r="BR53">
        <f t="shared" si="16"/>
        <v>1027153.3246859646</v>
      </c>
      <c r="BT53" s="10">
        <v>-30.11</v>
      </c>
      <c r="BU53" s="10">
        <v>0.64197530864197527</v>
      </c>
      <c r="BV53" s="10">
        <f t="shared" si="17"/>
        <v>1027153.3246859646</v>
      </c>
      <c r="BW53" s="10">
        <f t="shared" si="18"/>
        <v>13.842301771522083</v>
      </c>
      <c r="BX53" s="10">
        <f t="shared" si="19"/>
        <v>723965.74358520121</v>
      </c>
    </row>
    <row r="54" spans="1:76" x14ac:dyDescent="0.25">
      <c r="A54">
        <v>-31.13</v>
      </c>
      <c r="B54">
        <v>0.57608695652173914</v>
      </c>
      <c r="C54">
        <f t="shared" si="0"/>
        <v>858226.93091939401</v>
      </c>
      <c r="E54" s="5">
        <v>-27.37</v>
      </c>
      <c r="F54" s="5">
        <v>0.38129496402877699</v>
      </c>
      <c r="G54" s="5">
        <f t="shared" si="1"/>
        <v>480126.63687718415</v>
      </c>
      <c r="I54" s="5">
        <v>-27.47</v>
      </c>
      <c r="J54" s="5">
        <v>0.44166666666666665</v>
      </c>
      <c r="K54" s="5">
        <f t="shared" si="2"/>
        <v>582799.12339107995</v>
      </c>
      <c r="M54" s="5">
        <v>-23.78</v>
      </c>
      <c r="N54" s="5">
        <v>0.42063492063492064</v>
      </c>
      <c r="O54" s="5">
        <f t="shared" si="3"/>
        <v>545822.46580308699</v>
      </c>
      <c r="Q54">
        <v>-30.88</v>
      </c>
      <c r="R54">
        <v>0.48181818181818181</v>
      </c>
      <c r="S54">
        <f t="shared" si="4"/>
        <v>657429.09795786615</v>
      </c>
      <c r="T54" s="10"/>
      <c r="U54" s="5">
        <v>-28.05</v>
      </c>
      <c r="V54" s="5">
        <v>0.54081632653061229</v>
      </c>
      <c r="W54" s="5">
        <f t="shared" si="5"/>
        <v>778304.98890025227</v>
      </c>
      <c r="Y54" s="5">
        <v>-26.75</v>
      </c>
      <c r="Z54" s="25">
        <v>0.66249999999999998</v>
      </c>
      <c r="AA54" s="5">
        <f t="shared" si="6"/>
        <v>1086189.7686695526</v>
      </c>
      <c r="AC54">
        <v>-30.1</v>
      </c>
      <c r="AD54">
        <v>0.57608695652173914</v>
      </c>
      <c r="AE54">
        <f t="shared" si="7"/>
        <v>858226.93091939401</v>
      </c>
      <c r="AJ54" s="5">
        <v>-28.1</v>
      </c>
      <c r="AK54" s="5">
        <v>0.70666666666666667</v>
      </c>
      <c r="AL54" s="5">
        <f t="shared" si="8"/>
        <v>1226445.6601779945</v>
      </c>
      <c r="AN54" s="5">
        <v>-27.6</v>
      </c>
      <c r="AO54" s="5">
        <v>0.67088607594936711</v>
      </c>
      <c r="AP54" s="5">
        <f t="shared" si="9"/>
        <v>1111351.3144455396</v>
      </c>
      <c r="AR54">
        <v>-29.51</v>
      </c>
      <c r="AS54">
        <v>0.5145631067961165</v>
      </c>
      <c r="AT54">
        <f t="shared" si="10"/>
        <v>722705.98280148976</v>
      </c>
      <c r="AV54">
        <v>-30.28</v>
      </c>
      <c r="AW54">
        <v>0.46902654867256638</v>
      </c>
      <c r="AX54">
        <f t="shared" si="11"/>
        <v>633043.25649023999</v>
      </c>
      <c r="AZ54" s="5">
        <v>-28.37</v>
      </c>
      <c r="BA54" s="5">
        <v>0.56382978723404253</v>
      </c>
      <c r="BB54" s="5">
        <f t="shared" si="12"/>
        <v>829722.71556569613</v>
      </c>
      <c r="BD54">
        <v>-31.67</v>
      </c>
      <c r="BE54">
        <v>0.68831168831168832</v>
      </c>
      <c r="BF54">
        <f t="shared" si="13"/>
        <v>1165751.5915057382</v>
      </c>
      <c r="BH54">
        <v>-31.01</v>
      </c>
      <c r="BI54">
        <v>0.68831168831168832</v>
      </c>
      <c r="BJ54">
        <f t="shared" si="14"/>
        <v>1165751.5915057382</v>
      </c>
      <c r="BL54">
        <v>-30.54</v>
      </c>
      <c r="BM54">
        <v>0.60227272727272729</v>
      </c>
      <c r="BN54">
        <f t="shared" si="15"/>
        <v>921988.75298879284</v>
      </c>
      <c r="BO54" s="10"/>
      <c r="BP54">
        <v>-30.12</v>
      </c>
      <c r="BQ54">
        <v>0.65432098765432101</v>
      </c>
      <c r="BR54">
        <f t="shared" si="16"/>
        <v>1062244.6444972348</v>
      </c>
      <c r="BT54" s="10">
        <v>-30.12</v>
      </c>
      <c r="BU54" s="10">
        <v>0.65432098765432101</v>
      </c>
      <c r="BV54" s="10">
        <f t="shared" si="17"/>
        <v>1062244.6444972348</v>
      </c>
      <c r="BW54" s="10">
        <f t="shared" si="18"/>
        <v>13.875894816304886</v>
      </c>
      <c r="BX54" s="10">
        <f t="shared" si="19"/>
        <v>726589.52681335446</v>
      </c>
    </row>
    <row r="55" spans="1:76" x14ac:dyDescent="0.25">
      <c r="A55">
        <v>-31.18</v>
      </c>
      <c r="B55">
        <v>0.58695652173913049</v>
      </c>
      <c r="C55">
        <f t="shared" si="0"/>
        <v>884202.41732265474</v>
      </c>
      <c r="E55" s="5">
        <v>-27.58</v>
      </c>
      <c r="F55" s="5">
        <v>0.38848920863309355</v>
      </c>
      <c r="G55" s="5">
        <f t="shared" si="1"/>
        <v>491822.67664037534</v>
      </c>
      <c r="I55" s="5">
        <v>-27.48</v>
      </c>
      <c r="J55" s="5">
        <v>0.45</v>
      </c>
      <c r="K55" s="5">
        <f t="shared" si="2"/>
        <v>597837.00075562042</v>
      </c>
      <c r="M55" s="5">
        <v>-23.88</v>
      </c>
      <c r="N55" s="5">
        <v>0.42857142857142855</v>
      </c>
      <c r="O55" s="5">
        <f t="shared" si="3"/>
        <v>559615.78793542285</v>
      </c>
      <c r="Q55">
        <v>-30.94</v>
      </c>
      <c r="R55">
        <v>0.49090909090909091</v>
      </c>
      <c r="S55">
        <f t="shared" si="4"/>
        <v>675128.67505726719</v>
      </c>
      <c r="T55" s="10"/>
      <c r="U55" s="5">
        <v>-28.05</v>
      </c>
      <c r="V55" s="5">
        <v>0.55102040816326525</v>
      </c>
      <c r="W55" s="5">
        <f t="shared" si="5"/>
        <v>800777.84475231066</v>
      </c>
      <c r="Y55" s="5">
        <v>-26.75</v>
      </c>
      <c r="Z55" s="25">
        <v>0.67500000000000004</v>
      </c>
      <c r="AA55" s="5">
        <f t="shared" si="6"/>
        <v>1123930.0966523997</v>
      </c>
      <c r="AC55">
        <v>-30.1</v>
      </c>
      <c r="AD55">
        <v>0.58695652173913049</v>
      </c>
      <c r="AE55">
        <f t="shared" si="7"/>
        <v>884202.41732265474</v>
      </c>
      <c r="AJ55" s="5">
        <v>-28.25</v>
      </c>
      <c r="AK55" s="5">
        <v>0.72</v>
      </c>
      <c r="AL55" s="5">
        <f t="shared" si="8"/>
        <v>1272965.6758128875</v>
      </c>
      <c r="AN55" s="5">
        <v>-27.71</v>
      </c>
      <c r="AO55" s="5">
        <v>0.68354430379746833</v>
      </c>
      <c r="AP55" s="5">
        <f t="shared" si="9"/>
        <v>1150572.0275988209</v>
      </c>
      <c r="AR55">
        <v>-29.57</v>
      </c>
      <c r="AS55">
        <v>0.52427184466019416</v>
      </c>
      <c r="AT55">
        <f t="shared" si="10"/>
        <v>742908.69011900923</v>
      </c>
      <c r="AV55">
        <v>-30.38</v>
      </c>
      <c r="AW55">
        <v>0.47787610619469029</v>
      </c>
      <c r="AX55">
        <f t="shared" si="11"/>
        <v>649850.37480662123</v>
      </c>
      <c r="AZ55" s="5">
        <v>-28.39</v>
      </c>
      <c r="BA55" s="5">
        <v>0.57446808510638303</v>
      </c>
      <c r="BB55" s="5">
        <f t="shared" si="12"/>
        <v>854415.32815606776</v>
      </c>
      <c r="BD55">
        <v>-31.67</v>
      </c>
      <c r="BE55">
        <v>0.70129870129870131</v>
      </c>
      <c r="BF55">
        <f t="shared" si="13"/>
        <v>1208311.2059245342</v>
      </c>
      <c r="BH55">
        <v>-31.07</v>
      </c>
      <c r="BI55">
        <v>0.70129870129870131</v>
      </c>
      <c r="BJ55">
        <f t="shared" si="14"/>
        <v>1208311.2059245342</v>
      </c>
      <c r="BL55">
        <v>-30.71</v>
      </c>
      <c r="BM55">
        <v>0.61363636363636365</v>
      </c>
      <c r="BN55">
        <f t="shared" si="15"/>
        <v>950976.28986204509</v>
      </c>
      <c r="BO55" s="10"/>
      <c r="BP55">
        <v>-30.31</v>
      </c>
      <c r="BQ55">
        <v>0.66666666666666663</v>
      </c>
      <c r="BR55">
        <f t="shared" si="16"/>
        <v>1098612.2886681096</v>
      </c>
      <c r="BT55" s="10">
        <v>-30.31</v>
      </c>
      <c r="BU55" s="10">
        <v>0.66666666666666663</v>
      </c>
      <c r="BV55" s="10">
        <f t="shared" si="17"/>
        <v>1098612.2886681096</v>
      </c>
      <c r="BW55" s="10">
        <f t="shared" si="18"/>
        <v>13.909558385580972</v>
      </c>
      <c r="BX55" s="10">
        <f t="shared" si="19"/>
        <v>778288.03035110189</v>
      </c>
    </row>
    <row r="56" spans="1:76" x14ac:dyDescent="0.25">
      <c r="A56">
        <v>-31.2</v>
      </c>
      <c r="B56">
        <v>0.59782608695652173</v>
      </c>
      <c r="C56">
        <f t="shared" si="0"/>
        <v>910870.66440481588</v>
      </c>
      <c r="E56" s="5">
        <v>-27.63</v>
      </c>
      <c r="F56" s="5">
        <v>0.39568345323741005</v>
      </c>
      <c r="G56" s="5">
        <f t="shared" si="1"/>
        <v>503657.13428737817</v>
      </c>
      <c r="I56" s="5">
        <v>-27.51</v>
      </c>
      <c r="J56" s="5">
        <v>0.45833333333333331</v>
      </c>
      <c r="K56" s="5">
        <f t="shared" si="2"/>
        <v>613104.4728864088</v>
      </c>
      <c r="M56" s="5">
        <v>-23.92</v>
      </c>
      <c r="N56" s="5">
        <v>0.43650793650793651</v>
      </c>
      <c r="O56" s="5">
        <f t="shared" si="3"/>
        <v>573602.02991016267</v>
      </c>
      <c r="Q56">
        <v>-31.01</v>
      </c>
      <c r="R56">
        <v>0.5</v>
      </c>
      <c r="S56">
        <f t="shared" si="4"/>
        <v>693147.18055994529</v>
      </c>
      <c r="T56" s="10"/>
      <c r="U56" s="5">
        <v>-28.12</v>
      </c>
      <c r="V56" s="5">
        <v>0.56122448979591832</v>
      </c>
      <c r="W56" s="5">
        <f t="shared" si="5"/>
        <v>823767.36297700938</v>
      </c>
      <c r="Y56" s="5">
        <v>-26.81</v>
      </c>
      <c r="Z56" s="25">
        <v>0.6875</v>
      </c>
      <c r="AA56" s="5">
        <f t="shared" si="6"/>
        <v>1163150.809805681</v>
      </c>
      <c r="AC56">
        <v>-30.11</v>
      </c>
      <c r="AD56">
        <v>0.59782608695652173</v>
      </c>
      <c r="AE56">
        <f t="shared" si="7"/>
        <v>910870.66440481588</v>
      </c>
      <c r="AJ56" s="5">
        <v>-28.3</v>
      </c>
      <c r="AK56" s="5">
        <v>0.73333333333333328</v>
      </c>
      <c r="AL56" s="5">
        <f t="shared" si="8"/>
        <v>1321755.8399823194</v>
      </c>
      <c r="AN56" s="5">
        <v>-27.73</v>
      </c>
      <c r="AO56" s="5">
        <v>0.69620253164556967</v>
      </c>
      <c r="AP56" s="5">
        <f t="shared" si="9"/>
        <v>1191394.022119076</v>
      </c>
      <c r="AR56">
        <v>-29.58</v>
      </c>
      <c r="AS56">
        <v>0.53398058252427183</v>
      </c>
      <c r="AT56">
        <f t="shared" si="10"/>
        <v>763527.9773217449</v>
      </c>
      <c r="AV56">
        <v>-30.43</v>
      </c>
      <c r="AW56">
        <v>0.48672566371681414</v>
      </c>
      <c r="AX56">
        <f t="shared" si="11"/>
        <v>666944.80816592125</v>
      </c>
      <c r="AZ56" s="5">
        <v>-28.39</v>
      </c>
      <c r="BA56" s="5">
        <v>0.58510638297872342</v>
      </c>
      <c r="BB56" s="5">
        <f t="shared" si="12"/>
        <v>879733.13614035759</v>
      </c>
      <c r="BD56">
        <v>-31.85</v>
      </c>
      <c r="BE56">
        <v>0.7142857142857143</v>
      </c>
      <c r="BF56">
        <f t="shared" si="13"/>
        <v>1252762.968495368</v>
      </c>
      <c r="BH56">
        <v>-31.07</v>
      </c>
      <c r="BI56">
        <v>0.7142857142857143</v>
      </c>
      <c r="BJ56">
        <f t="shared" si="14"/>
        <v>1252762.968495368</v>
      </c>
      <c r="BL56">
        <v>-30.73</v>
      </c>
      <c r="BM56">
        <v>0.625</v>
      </c>
      <c r="BN56">
        <f t="shared" si="15"/>
        <v>980829.25301172619</v>
      </c>
      <c r="BO56" s="10"/>
      <c r="BP56">
        <v>-30.43</v>
      </c>
      <c r="BQ56">
        <v>0.67901234567901236</v>
      </c>
      <c r="BR56">
        <f t="shared" si="16"/>
        <v>1136352.6166509569</v>
      </c>
      <c r="BT56" s="10">
        <v>-30.43</v>
      </c>
      <c r="BU56" s="10">
        <v>0.67901234567901236</v>
      </c>
      <c r="BV56" s="10">
        <f t="shared" si="17"/>
        <v>1136352.6166509569</v>
      </c>
      <c r="BW56" s="10">
        <f t="shared" si="18"/>
        <v>13.943334232079982</v>
      </c>
      <c r="BX56" s="10">
        <f t="shared" si="19"/>
        <v>812818.82231638022</v>
      </c>
    </row>
    <row r="57" spans="1:76" x14ac:dyDescent="0.25">
      <c r="A57">
        <v>-31.2</v>
      </c>
      <c r="B57">
        <v>0.60869565217391308</v>
      </c>
      <c r="C57">
        <f t="shared" si="0"/>
        <v>938269.63859293051</v>
      </c>
      <c r="E57" s="5">
        <v>-27.65</v>
      </c>
      <c r="F57" s="5">
        <v>0.40287769784172661</v>
      </c>
      <c r="G57" s="5">
        <f t="shared" si="1"/>
        <v>515633.32533409382</v>
      </c>
      <c r="I57" s="5">
        <v>-27.53</v>
      </c>
      <c r="J57" s="5">
        <v>0.46666666666666667</v>
      </c>
      <c r="K57" s="5">
        <f t="shared" si="2"/>
        <v>628608.65942237421</v>
      </c>
      <c r="M57" s="5">
        <v>-24.03</v>
      </c>
      <c r="N57" s="5">
        <v>0.44444444444444442</v>
      </c>
      <c r="O57" s="5">
        <f t="shared" si="3"/>
        <v>587786.66490211897</v>
      </c>
      <c r="Q57">
        <v>-31.06</v>
      </c>
      <c r="R57">
        <v>0.50909090909090904</v>
      </c>
      <c r="S57">
        <f t="shared" si="4"/>
        <v>711496.3192281418</v>
      </c>
      <c r="T57" s="10"/>
      <c r="U57" s="5">
        <v>-28.13</v>
      </c>
      <c r="V57" s="5">
        <v>0.5714285714285714</v>
      </c>
      <c r="W57" s="5">
        <f t="shared" si="5"/>
        <v>847297.86038720363</v>
      </c>
      <c r="Y57" s="5">
        <v>-26.85</v>
      </c>
      <c r="Z57" s="25">
        <v>0.7</v>
      </c>
      <c r="AA57" s="5">
        <f t="shared" si="6"/>
        <v>1203972.8043259359</v>
      </c>
      <c r="AC57">
        <v>-30.26</v>
      </c>
      <c r="AD57">
        <v>0.60869565217391308</v>
      </c>
      <c r="AE57">
        <f t="shared" si="7"/>
        <v>938269.63859293051</v>
      </c>
      <c r="AJ57" s="5">
        <v>-28.36</v>
      </c>
      <c r="AK57" s="5">
        <v>0.7466666666666667</v>
      </c>
      <c r="AL57" s="5">
        <f t="shared" si="8"/>
        <v>1373049.1343698702</v>
      </c>
      <c r="AN57" s="5">
        <v>-27.73</v>
      </c>
      <c r="AO57" s="5">
        <v>0.70886075949367089</v>
      </c>
      <c r="AP57" s="5">
        <f t="shared" si="9"/>
        <v>1233953.6365378718</v>
      </c>
      <c r="AR57">
        <v>-29.58</v>
      </c>
      <c r="AS57">
        <v>0.5436893203883495</v>
      </c>
      <c r="AT57">
        <f t="shared" si="10"/>
        <v>784581.38651957712</v>
      </c>
      <c r="AV57">
        <v>-30.51</v>
      </c>
      <c r="AW57">
        <v>0.49557522123893805</v>
      </c>
      <c r="AX57">
        <f t="shared" si="11"/>
        <v>684336.55087779043</v>
      </c>
      <c r="AZ57" s="5">
        <v>-28.42</v>
      </c>
      <c r="BA57" s="5">
        <v>0.5957446808510638</v>
      </c>
      <c r="BB57" s="5">
        <f t="shared" si="12"/>
        <v>905708.62254361808</v>
      </c>
      <c r="BD57">
        <v>-31.95</v>
      </c>
      <c r="BE57">
        <v>0.72727272727272729</v>
      </c>
      <c r="BF57">
        <f t="shared" si="13"/>
        <v>1299282.984130261</v>
      </c>
      <c r="BH57">
        <v>-31.09</v>
      </c>
      <c r="BI57">
        <v>0.72727272727272729</v>
      </c>
      <c r="BJ57">
        <f t="shared" si="14"/>
        <v>1299282.984130261</v>
      </c>
      <c r="BL57">
        <v>-30.85</v>
      </c>
      <c r="BM57">
        <v>0.63636363636363635</v>
      </c>
      <c r="BN57">
        <f t="shared" si="15"/>
        <v>1011600.9116784799</v>
      </c>
      <c r="BO57" s="10"/>
      <c r="BP57">
        <v>-30.46</v>
      </c>
      <c r="BQ57">
        <v>0.69135802469135799</v>
      </c>
      <c r="BR57">
        <f t="shared" si="16"/>
        <v>1175573.3298042379</v>
      </c>
      <c r="BT57" s="10">
        <v>-30.46</v>
      </c>
      <c r="BU57" s="10">
        <v>0.69135802469135799</v>
      </c>
      <c r="BV57" s="10">
        <f t="shared" si="17"/>
        <v>1175573.3298042379</v>
      </c>
      <c r="BW57" s="10">
        <f t="shared" si="18"/>
        <v>13.977266526815184</v>
      </c>
      <c r="BX57" s="10">
        <f t="shared" si="19"/>
        <v>821688.29810869985</v>
      </c>
    </row>
    <row r="58" spans="1:76" x14ac:dyDescent="0.25">
      <c r="A58">
        <v>-31.32</v>
      </c>
      <c r="B58">
        <v>0.61956521739130432</v>
      </c>
      <c r="C58">
        <f t="shared" si="0"/>
        <v>966440.51555962651</v>
      </c>
      <c r="E58" s="5">
        <v>-27.67</v>
      </c>
      <c r="F58" s="5">
        <v>0.41007194244604317</v>
      </c>
      <c r="G58" s="5">
        <f t="shared" si="1"/>
        <v>527754.68586643867</v>
      </c>
      <c r="I58" s="5">
        <v>-27.61</v>
      </c>
      <c r="J58" s="5">
        <v>0.47499999999999998</v>
      </c>
      <c r="K58" s="5">
        <f t="shared" si="2"/>
        <v>644357.01639051328</v>
      </c>
      <c r="M58" s="5">
        <v>-24.18</v>
      </c>
      <c r="N58" s="5">
        <v>0.45238095238095238</v>
      </c>
      <c r="O58" s="5">
        <f t="shared" si="3"/>
        <v>602175.40235421853</v>
      </c>
      <c r="Q58">
        <v>-31.35</v>
      </c>
      <c r="R58">
        <v>0.51818181818181819</v>
      </c>
      <c r="S58">
        <f t="shared" si="4"/>
        <v>730188.45224029443</v>
      </c>
      <c r="T58" s="10"/>
      <c r="U58" s="5">
        <v>-28.18</v>
      </c>
      <c r="V58" s="5">
        <v>0.58163265306122447</v>
      </c>
      <c r="W58" s="5">
        <f t="shared" si="5"/>
        <v>871395.41196626402</v>
      </c>
      <c r="Y58" s="5">
        <v>-27.13</v>
      </c>
      <c r="Z58" s="25">
        <v>0.71250000000000002</v>
      </c>
      <c r="AA58" s="5">
        <f t="shared" si="6"/>
        <v>1246532.4187447319</v>
      </c>
      <c r="AC58">
        <v>-30.27</v>
      </c>
      <c r="AD58">
        <v>0.61956521739130432</v>
      </c>
      <c r="AE58">
        <f t="shared" si="7"/>
        <v>966440.51555962651</v>
      </c>
      <c r="AJ58" s="5">
        <v>-28.37</v>
      </c>
      <c r="AK58" s="5">
        <v>0.76</v>
      </c>
      <c r="AL58" s="5">
        <f t="shared" si="8"/>
        <v>1427116.355640146</v>
      </c>
      <c r="AN58" s="5">
        <v>-27.86</v>
      </c>
      <c r="AO58" s="5">
        <v>0.72151898734177211</v>
      </c>
      <c r="AP58" s="5">
        <f t="shared" si="9"/>
        <v>1278405.3991087056</v>
      </c>
      <c r="AR58">
        <v>-29.62</v>
      </c>
      <c r="AS58">
        <v>0.55339805825242716</v>
      </c>
      <c r="AT58">
        <f t="shared" si="10"/>
        <v>806087.59174054069</v>
      </c>
      <c r="AV58">
        <v>-30.53</v>
      </c>
      <c r="AW58">
        <v>0.50442477876106195</v>
      </c>
      <c r="AX58">
        <f t="shared" si="11"/>
        <v>702036.12797719147</v>
      </c>
      <c r="AZ58" s="5">
        <v>-28.65</v>
      </c>
      <c r="BA58" s="5">
        <v>0.6063829787234043</v>
      </c>
      <c r="BB58" s="5">
        <f t="shared" si="12"/>
        <v>932376.86962577968</v>
      </c>
      <c r="BD58">
        <v>-31.95</v>
      </c>
      <c r="BE58">
        <v>0.74025974025974028</v>
      </c>
      <c r="BF58">
        <f t="shared" si="13"/>
        <v>1348073.1482996931</v>
      </c>
      <c r="BH58">
        <v>-31.62</v>
      </c>
      <c r="BI58">
        <v>0.74025974025974028</v>
      </c>
      <c r="BJ58">
        <f t="shared" si="14"/>
        <v>1348073.1482996931</v>
      </c>
      <c r="BL58">
        <v>-31.03</v>
      </c>
      <c r="BM58">
        <v>0.64772727272727271</v>
      </c>
      <c r="BN58">
        <f t="shared" si="15"/>
        <v>1043349.6099930602</v>
      </c>
      <c r="BO58" s="10"/>
      <c r="BP58">
        <v>-30.57</v>
      </c>
      <c r="BQ58">
        <v>0.70370370370370372</v>
      </c>
      <c r="BR58">
        <f t="shared" si="16"/>
        <v>1216395.3243244933</v>
      </c>
      <c r="BT58" s="10">
        <v>-30.57</v>
      </c>
      <c r="BU58" s="10">
        <v>0.70370370370370372</v>
      </c>
      <c r="BV58" s="10">
        <f t="shared" si="17"/>
        <v>1216395.3243244933</v>
      </c>
      <c r="BW58" s="10">
        <f t="shared" si="18"/>
        <v>14.011402390914505</v>
      </c>
      <c r="BX58" s="10">
        <f t="shared" si="19"/>
        <v>855045.81571042852</v>
      </c>
    </row>
    <row r="59" spans="1:76" x14ac:dyDescent="0.25">
      <c r="A59">
        <v>-31.48</v>
      </c>
      <c r="B59">
        <v>0.63043478260869568</v>
      </c>
      <c r="C59">
        <f t="shared" si="0"/>
        <v>995428.05243287911</v>
      </c>
      <c r="E59" s="5">
        <v>-27.74</v>
      </c>
      <c r="F59" s="5">
        <v>0.41726618705035973</v>
      </c>
      <c r="G59" s="5">
        <f t="shared" si="1"/>
        <v>540024.77845825313</v>
      </c>
      <c r="I59" s="5">
        <v>-27.75</v>
      </c>
      <c r="J59" s="5">
        <v>0.48333333333333334</v>
      </c>
      <c r="K59" s="5">
        <f t="shared" si="2"/>
        <v>660357.35773695458</v>
      </c>
      <c r="M59" s="5">
        <v>-24.2</v>
      </c>
      <c r="N59" s="5">
        <v>0.46031746031746029</v>
      </c>
      <c r="O59" s="5">
        <f t="shared" si="3"/>
        <v>616774.2017753711</v>
      </c>
      <c r="Q59">
        <v>-31.35</v>
      </c>
      <c r="R59">
        <v>0.52727272727272723</v>
      </c>
      <c r="S59">
        <f t="shared" si="4"/>
        <v>749236.6472109888</v>
      </c>
      <c r="T59" s="10"/>
      <c r="U59" s="5">
        <v>-28.25</v>
      </c>
      <c r="V59" s="5">
        <v>0.59183673469387754</v>
      </c>
      <c r="W59" s="5">
        <f t="shared" si="5"/>
        <v>896088.02455663565</v>
      </c>
      <c r="Y59" s="5">
        <v>-27.16</v>
      </c>
      <c r="Z59" s="25">
        <v>0.72499999999999998</v>
      </c>
      <c r="AA59" s="5">
        <f t="shared" si="6"/>
        <v>1290984.1813155657</v>
      </c>
      <c r="AC59">
        <v>-30.4</v>
      </c>
      <c r="AD59">
        <v>0.63043478260869568</v>
      </c>
      <c r="AE59">
        <f t="shared" si="7"/>
        <v>995428.05243287911</v>
      </c>
      <c r="AJ59" s="5">
        <v>-28.37</v>
      </c>
      <c r="AK59" s="5">
        <v>0.77333333333333332</v>
      </c>
      <c r="AL59" s="5">
        <f t="shared" si="8"/>
        <v>1484274.7694800943</v>
      </c>
      <c r="AN59" s="5">
        <v>-27.89</v>
      </c>
      <c r="AO59" s="5">
        <v>0.73417721518987344</v>
      </c>
      <c r="AP59" s="5">
        <f t="shared" si="9"/>
        <v>1324925.4147435988</v>
      </c>
      <c r="AR59">
        <v>-29.74</v>
      </c>
      <c r="AS59">
        <v>0.56310679611650483</v>
      </c>
      <c r="AT59">
        <f t="shared" si="10"/>
        <v>828066.49845931598</v>
      </c>
      <c r="AV59">
        <v>-30.61</v>
      </c>
      <c r="AW59">
        <v>0.51327433628318586</v>
      </c>
      <c r="AX59">
        <f t="shared" si="11"/>
        <v>720054.63347986969</v>
      </c>
      <c r="AZ59" s="5">
        <v>-28.68</v>
      </c>
      <c r="BA59" s="5">
        <v>0.61702127659574468</v>
      </c>
      <c r="BB59" s="5">
        <f t="shared" si="12"/>
        <v>959775.84381389397</v>
      </c>
      <c r="BD59">
        <v>-31.95</v>
      </c>
      <c r="BE59">
        <v>0.75324675324675328</v>
      </c>
      <c r="BF59">
        <f t="shared" si="13"/>
        <v>1399366.4426872435</v>
      </c>
      <c r="BH59">
        <v>-31.66</v>
      </c>
      <c r="BI59">
        <v>0.75324675324675328</v>
      </c>
      <c r="BJ59">
        <f t="shared" si="14"/>
        <v>1399366.4426872435</v>
      </c>
      <c r="BL59">
        <v>-31.04</v>
      </c>
      <c r="BM59">
        <v>0.65909090909090906</v>
      </c>
      <c r="BN59">
        <f t="shared" si="15"/>
        <v>1076139.4328160509</v>
      </c>
      <c r="BO59" s="10"/>
      <c r="BP59">
        <v>-30.62</v>
      </c>
      <c r="BQ59">
        <v>0.71604938271604934</v>
      </c>
      <c r="BR59">
        <f t="shared" si="16"/>
        <v>1258954.9387432891</v>
      </c>
      <c r="BT59" s="10">
        <v>-30.62</v>
      </c>
      <c r="BU59" s="10">
        <v>0.71604938271604934</v>
      </c>
      <c r="BV59" s="10">
        <f t="shared" si="17"/>
        <v>1258954.9387432891</v>
      </c>
      <c r="BW59" s="10">
        <f t="shared" si="18"/>
        <v>14.045792521078008</v>
      </c>
      <c r="BX59" s="10">
        <f t="shared" si="19"/>
        <v>870652.73707891104</v>
      </c>
    </row>
    <row r="60" spans="1:76" x14ac:dyDescent="0.25">
      <c r="A60">
        <v>-31.84</v>
      </c>
      <c r="B60">
        <v>0.64130434782608692</v>
      </c>
      <c r="C60">
        <f t="shared" si="0"/>
        <v>1025281.0155825601</v>
      </c>
      <c r="E60" s="5">
        <v>-27.74</v>
      </c>
      <c r="F60" s="5">
        <v>0.42446043165467628</v>
      </c>
      <c r="G60" s="5">
        <f t="shared" si="1"/>
        <v>552447.29845681018</v>
      </c>
      <c r="I60" s="5">
        <v>-27.79</v>
      </c>
      <c r="J60" s="5">
        <v>0.49166666666666664</v>
      </c>
      <c r="K60" s="5">
        <f t="shared" si="2"/>
        <v>676617.87860873481</v>
      </c>
      <c r="M60" s="5">
        <v>-24.41</v>
      </c>
      <c r="N60" s="5">
        <v>0.46825396825396826</v>
      </c>
      <c r="O60" s="5">
        <f t="shared" si="3"/>
        <v>631589.28756051196</v>
      </c>
      <c r="Q60">
        <v>-31.52</v>
      </c>
      <c r="R60">
        <v>0.53636363636363638</v>
      </c>
      <c r="S60">
        <f t="shared" si="4"/>
        <v>768654.73306809051</v>
      </c>
      <c r="T60" s="10"/>
      <c r="U60" s="5">
        <v>-28.25</v>
      </c>
      <c r="V60" s="5">
        <v>0.60204081632653061</v>
      </c>
      <c r="W60" s="5">
        <f t="shared" si="5"/>
        <v>921405.83254092548</v>
      </c>
      <c r="Y60" s="5">
        <v>-27.2</v>
      </c>
      <c r="Z60" s="25">
        <v>0.73750000000000004</v>
      </c>
      <c r="AA60" s="5">
        <f t="shared" si="6"/>
        <v>1337504.1969504589</v>
      </c>
      <c r="AC60">
        <v>-30.43</v>
      </c>
      <c r="AD60">
        <v>0.64130434782608692</v>
      </c>
      <c r="AE60">
        <f t="shared" si="7"/>
        <v>1025281.0155825601</v>
      </c>
      <c r="AJ60" s="5">
        <v>-28.41</v>
      </c>
      <c r="AK60" s="5">
        <v>0.78666666666666663</v>
      </c>
      <c r="AL60" s="5">
        <f t="shared" si="8"/>
        <v>1544899.391296529</v>
      </c>
      <c r="AN60" s="5">
        <v>-27.97</v>
      </c>
      <c r="AO60" s="5">
        <v>0.74683544303797467</v>
      </c>
      <c r="AP60" s="5">
        <f t="shared" si="9"/>
        <v>1373715.5789130304</v>
      </c>
      <c r="AR60">
        <v>-29.76</v>
      </c>
      <c r="AS60">
        <v>0.57281553398058249</v>
      </c>
      <c r="AT60">
        <f t="shared" si="10"/>
        <v>850539.3543113746</v>
      </c>
      <c r="AV60">
        <v>-30.71</v>
      </c>
      <c r="AW60">
        <v>0.52212389380530977</v>
      </c>
      <c r="AX60">
        <f t="shared" si="11"/>
        <v>738403.77214806632</v>
      </c>
      <c r="AZ60" s="5">
        <v>-28.79</v>
      </c>
      <c r="BA60" s="5">
        <v>0.62765957446808507</v>
      </c>
      <c r="BB60" s="5">
        <f t="shared" si="12"/>
        <v>987946.72078059008</v>
      </c>
      <c r="BD60">
        <v>-32.159999999999997</v>
      </c>
      <c r="BE60">
        <v>0.76623376623376627</v>
      </c>
      <c r="BF60">
        <f t="shared" si="13"/>
        <v>1453433.6639575195</v>
      </c>
      <c r="BH60">
        <v>-31.72</v>
      </c>
      <c r="BI60">
        <v>0.76623376623376627</v>
      </c>
      <c r="BJ60">
        <f t="shared" si="14"/>
        <v>1453433.6639575195</v>
      </c>
      <c r="BL60">
        <v>-31.26</v>
      </c>
      <c r="BM60">
        <v>0.67045454545454541</v>
      </c>
      <c r="BN60">
        <f t="shared" si="15"/>
        <v>1110040.9844917324</v>
      </c>
      <c r="BO60" s="10"/>
      <c r="BP60">
        <v>-30.72</v>
      </c>
      <c r="BQ60">
        <v>0.72839506172839508</v>
      </c>
      <c r="BR60">
        <f t="shared" si="16"/>
        <v>1303406.7013141231</v>
      </c>
      <c r="BT60" s="10">
        <v>-30.72</v>
      </c>
      <c r="BU60" s="10">
        <v>0.72839506172839508</v>
      </c>
      <c r="BV60" s="10">
        <f t="shared" si="17"/>
        <v>1303406.7013141231</v>
      </c>
      <c r="BW60" s="10">
        <f t="shared" si="18"/>
        <v>14.080491934277452</v>
      </c>
      <c r="BX60" s="10">
        <f t="shared" si="19"/>
        <v>902726.38627002668</v>
      </c>
    </row>
    <row r="61" spans="1:76" x14ac:dyDescent="0.25">
      <c r="A61">
        <v>-32.049999999999997</v>
      </c>
      <c r="B61">
        <v>0.65217391304347827</v>
      </c>
      <c r="C61">
        <f t="shared" si="0"/>
        <v>1056052.6742493138</v>
      </c>
      <c r="E61" s="5">
        <v>-27.81</v>
      </c>
      <c r="F61" s="5">
        <v>0.43165467625899279</v>
      </c>
      <c r="G61" s="5">
        <f t="shared" si="1"/>
        <v>565026.0806636702</v>
      </c>
      <c r="I61" s="5">
        <v>-27.86</v>
      </c>
      <c r="J61" s="5">
        <v>0.5</v>
      </c>
      <c r="K61" s="5">
        <f t="shared" si="2"/>
        <v>693147.18055994529</v>
      </c>
      <c r="M61" s="5">
        <v>-24.49</v>
      </c>
      <c r="N61" s="5">
        <v>0.47619047619047616</v>
      </c>
      <c r="O61" s="5">
        <f t="shared" si="3"/>
        <v>646627.16492505244</v>
      </c>
      <c r="Q61">
        <v>-31.52</v>
      </c>
      <c r="R61">
        <v>0.54545454545454541</v>
      </c>
      <c r="S61">
        <f t="shared" si="4"/>
        <v>788457.36036427005</v>
      </c>
      <c r="T61" s="10"/>
      <c r="U61" s="5">
        <v>-28.25</v>
      </c>
      <c r="V61" s="5">
        <v>0.61224489795918369</v>
      </c>
      <c r="W61" s="5">
        <f t="shared" si="5"/>
        <v>947381.31894418621</v>
      </c>
      <c r="Y61" s="5">
        <v>-27.38</v>
      </c>
      <c r="Z61" s="25">
        <v>0.75</v>
      </c>
      <c r="AA61" s="5">
        <f t="shared" si="6"/>
        <v>1386294.3611198906</v>
      </c>
      <c r="AC61">
        <v>-30.46</v>
      </c>
      <c r="AD61">
        <v>0.65217391304347827</v>
      </c>
      <c r="AE61">
        <f t="shared" si="7"/>
        <v>1056052.6742493138</v>
      </c>
      <c r="AJ61" s="5">
        <v>-28.46</v>
      </c>
      <c r="AK61" s="5">
        <v>0.8</v>
      </c>
      <c r="AL61" s="5">
        <f t="shared" si="8"/>
        <v>1609437.9124341006</v>
      </c>
      <c r="AN61" s="5">
        <v>-28.02</v>
      </c>
      <c r="AO61" s="5">
        <v>0.759493670886076</v>
      </c>
      <c r="AP61" s="5">
        <f t="shared" si="9"/>
        <v>1425008.8733005812</v>
      </c>
      <c r="AR61">
        <v>-29.86</v>
      </c>
      <c r="AS61">
        <v>0.58252427184466016</v>
      </c>
      <c r="AT61">
        <f t="shared" si="10"/>
        <v>873528.87253607332</v>
      </c>
      <c r="AV61">
        <v>-30.71</v>
      </c>
      <c r="AW61">
        <v>0.53097345132743368</v>
      </c>
      <c r="AX61">
        <f t="shared" si="11"/>
        <v>757095.90516021894</v>
      </c>
      <c r="AZ61" s="5">
        <v>-29.05</v>
      </c>
      <c r="BA61" s="5">
        <v>0.63829787234042556</v>
      </c>
      <c r="BB61" s="5">
        <f t="shared" si="12"/>
        <v>1016934.2576538426</v>
      </c>
      <c r="BD61">
        <v>-32.25</v>
      </c>
      <c r="BE61">
        <v>0.77922077922077926</v>
      </c>
      <c r="BF61">
        <f t="shared" si="13"/>
        <v>1510592.0777974681</v>
      </c>
      <c r="BH61">
        <v>-31.9</v>
      </c>
      <c r="BI61">
        <v>0.77922077922077926</v>
      </c>
      <c r="BJ61">
        <f t="shared" si="14"/>
        <v>1510592.0777974681</v>
      </c>
      <c r="BL61">
        <v>-31.79</v>
      </c>
      <c r="BM61">
        <v>0.68181818181818177</v>
      </c>
      <c r="BN61">
        <f t="shared" si="15"/>
        <v>1145132.3043030025</v>
      </c>
      <c r="BO61" s="10"/>
      <c r="BP61">
        <v>-30.72</v>
      </c>
      <c r="BQ61">
        <v>0.7407407407407407</v>
      </c>
      <c r="BR61">
        <f t="shared" si="16"/>
        <v>1349926.7169490156</v>
      </c>
      <c r="BT61" s="10">
        <v>-30.72</v>
      </c>
      <c r="BU61" s="10">
        <v>0.7407407407407407</v>
      </c>
      <c r="BV61" s="10">
        <f t="shared" si="17"/>
        <v>1349926.7169490156</v>
      </c>
      <c r="BW61" s="10">
        <f t="shared" si="18"/>
        <v>14.115560865199727</v>
      </c>
      <c r="BX61" s="10">
        <f t="shared" si="19"/>
        <v>902726.38627002668</v>
      </c>
    </row>
    <row r="62" spans="1:76" x14ac:dyDescent="0.25">
      <c r="A62">
        <v>-32.119999999999997</v>
      </c>
      <c r="B62">
        <v>0.66304347826086951</v>
      </c>
      <c r="C62">
        <f t="shared" si="0"/>
        <v>1087801.3725638941</v>
      </c>
      <c r="E62" s="5">
        <v>-27.91</v>
      </c>
      <c r="F62" s="5">
        <v>0.43884892086330934</v>
      </c>
      <c r="G62" s="5">
        <f t="shared" si="1"/>
        <v>577765.1064410999</v>
      </c>
      <c r="I62" s="5">
        <v>-27.86</v>
      </c>
      <c r="J62" s="5">
        <v>0.5083333333333333</v>
      </c>
      <c r="K62" s="5">
        <f t="shared" si="2"/>
        <v>709954.29887632641</v>
      </c>
      <c r="M62" s="5">
        <v>-24.53</v>
      </c>
      <c r="N62" s="5">
        <v>0.48412698412698413</v>
      </c>
      <c r="O62" s="5">
        <f t="shared" si="3"/>
        <v>661894.63705584093</v>
      </c>
      <c r="Q62">
        <v>-31.52</v>
      </c>
      <c r="R62">
        <v>0.55454545454545456</v>
      </c>
      <c r="S62">
        <f t="shared" si="4"/>
        <v>808660.06768178975</v>
      </c>
      <c r="T62" s="10"/>
      <c r="U62" s="5">
        <v>-28.27</v>
      </c>
      <c r="V62" s="5">
        <v>0.62244897959183676</v>
      </c>
      <c r="W62" s="5">
        <f t="shared" si="5"/>
        <v>974049.56602634757</v>
      </c>
      <c r="Y62" s="5">
        <v>-27.52</v>
      </c>
      <c r="Z62" s="25">
        <v>0.76249999999999996</v>
      </c>
      <c r="AA62" s="5">
        <f t="shared" si="6"/>
        <v>1437587.6555074409</v>
      </c>
      <c r="AC62">
        <v>-30.5</v>
      </c>
      <c r="AD62">
        <v>0.66304347826086951</v>
      </c>
      <c r="AE62">
        <f t="shared" si="7"/>
        <v>1087801.3725638941</v>
      </c>
      <c r="AJ62" s="5">
        <v>-28.94</v>
      </c>
      <c r="AK62" s="5">
        <v>0.81333333333333335</v>
      </c>
      <c r="AL62" s="5">
        <f t="shared" si="8"/>
        <v>1678430.783921052</v>
      </c>
      <c r="AN62" s="5">
        <v>-28.09</v>
      </c>
      <c r="AO62" s="5">
        <v>0.77215189873417722</v>
      </c>
      <c r="AP62" s="5">
        <f t="shared" si="9"/>
        <v>1479076.0945708568</v>
      </c>
      <c r="AR62">
        <v>-29.88</v>
      </c>
      <c r="AS62">
        <v>0.59223300970873782</v>
      </c>
      <c r="AT62">
        <f t="shared" si="10"/>
        <v>897059.36994626734</v>
      </c>
      <c r="AV62">
        <v>-30.72</v>
      </c>
      <c r="AW62">
        <v>0.53982300884955747</v>
      </c>
      <c r="AX62">
        <f t="shared" si="11"/>
        <v>776144.10013091308</v>
      </c>
      <c r="AZ62" s="5">
        <v>-29.13</v>
      </c>
      <c r="BA62" s="5">
        <v>0.64893617021276595</v>
      </c>
      <c r="BB62" s="5">
        <f t="shared" si="12"/>
        <v>1046787.2208035237</v>
      </c>
      <c r="BD62">
        <v>-32.299999999999997</v>
      </c>
      <c r="BE62">
        <v>0.79220779220779225</v>
      </c>
      <c r="BF62">
        <f t="shared" si="13"/>
        <v>1571216.6996139027</v>
      </c>
      <c r="BH62">
        <v>-32</v>
      </c>
      <c r="BI62">
        <v>0.79220779220779225</v>
      </c>
      <c r="BJ62">
        <f t="shared" si="14"/>
        <v>1571216.6996139027</v>
      </c>
      <c r="BL62">
        <v>-31.81</v>
      </c>
      <c r="BM62">
        <v>0.69318181818181823</v>
      </c>
      <c r="BN62">
        <f t="shared" si="15"/>
        <v>1181499.9484738775</v>
      </c>
      <c r="BO62" s="10"/>
      <c r="BP62">
        <v>-30.8</v>
      </c>
      <c r="BQ62">
        <v>0.75308641975308643</v>
      </c>
      <c r="BR62">
        <f t="shared" si="16"/>
        <v>1398716.881118448</v>
      </c>
      <c r="BT62" s="10">
        <v>-30.8</v>
      </c>
      <c r="BU62" s="10">
        <v>0.75308641975308643</v>
      </c>
      <c r="BV62" s="10">
        <f t="shared" si="17"/>
        <v>1398716.881118448</v>
      </c>
      <c r="BW62" s="10">
        <f t="shared" si="18"/>
        <v>14.15106586084338</v>
      </c>
      <c r="BX62" s="10">
        <f t="shared" si="19"/>
        <v>929233.95443079248</v>
      </c>
    </row>
    <row r="63" spans="1:76" x14ac:dyDescent="0.25">
      <c r="A63">
        <v>-32.14</v>
      </c>
      <c r="B63">
        <v>0.67391304347826086</v>
      </c>
      <c r="C63">
        <f t="shared" si="0"/>
        <v>1120591.195386885</v>
      </c>
      <c r="E63" s="5">
        <v>-27.98</v>
      </c>
      <c r="F63" s="5">
        <v>0.4460431654676259</v>
      </c>
      <c r="G63" s="5">
        <f t="shared" si="1"/>
        <v>590668.51127700799</v>
      </c>
      <c r="I63" s="5">
        <v>-27.99</v>
      </c>
      <c r="J63" s="5">
        <v>0.51666666666666672</v>
      </c>
      <c r="K63" s="5">
        <f t="shared" si="2"/>
        <v>727048.73223562678</v>
      </c>
      <c r="M63" s="5">
        <v>-24.56</v>
      </c>
      <c r="N63" s="5">
        <v>0.49206349206349204</v>
      </c>
      <c r="O63" s="5">
        <f t="shared" si="3"/>
        <v>677398.82359180623</v>
      </c>
      <c r="Q63">
        <v>-31.53</v>
      </c>
      <c r="R63">
        <v>0.5636363636363636</v>
      </c>
      <c r="S63">
        <f t="shared" si="4"/>
        <v>829279.35488452518</v>
      </c>
      <c r="T63" s="10"/>
      <c r="U63" s="5">
        <v>-28.3</v>
      </c>
      <c r="V63" s="5">
        <v>0.63265306122448983</v>
      </c>
      <c r="W63" s="5">
        <f t="shared" si="5"/>
        <v>1001448.540214462</v>
      </c>
      <c r="Y63" s="5">
        <v>-27.55</v>
      </c>
      <c r="Z63" s="25">
        <v>0.77500000000000002</v>
      </c>
      <c r="AA63" s="5">
        <f t="shared" si="6"/>
        <v>1491654.8767777169</v>
      </c>
      <c r="AC63">
        <v>-30.65</v>
      </c>
      <c r="AD63">
        <v>0.67391304347826086</v>
      </c>
      <c r="AE63">
        <f t="shared" si="7"/>
        <v>1120591.195386885</v>
      </c>
      <c r="AJ63" s="5">
        <v>-29.56</v>
      </c>
      <c r="AK63" s="5">
        <v>0.82666666666666666</v>
      </c>
      <c r="AL63" s="5">
        <f t="shared" si="8"/>
        <v>1752538.7560747736</v>
      </c>
      <c r="AN63" s="5">
        <v>-28.16</v>
      </c>
      <c r="AO63" s="5">
        <v>0.78481012658227844</v>
      </c>
      <c r="AP63" s="5">
        <f t="shared" si="9"/>
        <v>1536234.5084108054</v>
      </c>
      <c r="AR63">
        <v>-29.91</v>
      </c>
      <c r="AS63">
        <v>0.60194174757281549</v>
      </c>
      <c r="AT63">
        <f t="shared" si="10"/>
        <v>921156.92152532784</v>
      </c>
      <c r="AV63">
        <v>-30.81</v>
      </c>
      <c r="AW63">
        <v>0.54867256637168138</v>
      </c>
      <c r="AX63">
        <f t="shared" si="11"/>
        <v>795562.1859880148</v>
      </c>
      <c r="AZ63" s="5">
        <v>-29.16</v>
      </c>
      <c r="BA63" s="5">
        <v>0.65957446808510634</v>
      </c>
      <c r="BB63" s="5">
        <f t="shared" si="12"/>
        <v>1077558.8794702773</v>
      </c>
      <c r="BD63">
        <v>-32.46</v>
      </c>
      <c r="BE63">
        <v>0.80519480519480524</v>
      </c>
      <c r="BF63">
        <f t="shared" si="13"/>
        <v>1635755.2207514741</v>
      </c>
      <c r="BH63">
        <v>-32.14</v>
      </c>
      <c r="BI63">
        <v>0.80519480519480524</v>
      </c>
      <c r="BJ63">
        <f t="shared" si="14"/>
        <v>1635755.2207514741</v>
      </c>
      <c r="BL63">
        <v>-31.93</v>
      </c>
      <c r="BM63">
        <v>0.70454545454545459</v>
      </c>
      <c r="BN63">
        <f t="shared" si="15"/>
        <v>1219240.2764567246</v>
      </c>
      <c r="BO63" s="10"/>
      <c r="BP63">
        <v>-30.81</v>
      </c>
      <c r="BQ63">
        <v>0.76543209876543206</v>
      </c>
      <c r="BR63">
        <f t="shared" si="16"/>
        <v>1450010.1755059983</v>
      </c>
      <c r="BT63" s="10">
        <v>-30.81</v>
      </c>
      <c r="BU63" s="10">
        <v>0.76543209876543206</v>
      </c>
      <c r="BV63" s="10">
        <f t="shared" si="17"/>
        <v>1450010.1755059983</v>
      </c>
      <c r="BW63" s="10">
        <f t="shared" si="18"/>
        <v>14.187081131962477</v>
      </c>
      <c r="BX63" s="10">
        <f t="shared" si="19"/>
        <v>932601.66690375027</v>
      </c>
    </row>
    <row r="64" spans="1:76" x14ac:dyDescent="0.25">
      <c r="A64">
        <v>-32.19</v>
      </c>
      <c r="B64">
        <v>0.68478260869565222</v>
      </c>
      <c r="C64">
        <f t="shared" si="0"/>
        <v>1154492.7470625665</v>
      </c>
      <c r="E64" s="5">
        <v>-27.99</v>
      </c>
      <c r="F64" s="5">
        <v>0.45323741007194246</v>
      </c>
      <c r="G64" s="5">
        <f t="shared" si="1"/>
        <v>603740.59284436074</v>
      </c>
      <c r="I64" s="5">
        <v>-28.09</v>
      </c>
      <c r="J64" s="5">
        <v>0.52500000000000002</v>
      </c>
      <c r="K64" s="5">
        <f t="shared" si="2"/>
        <v>744440.47494749597</v>
      </c>
      <c r="M64" s="5">
        <v>-24.61</v>
      </c>
      <c r="N64" s="5">
        <v>0.5</v>
      </c>
      <c r="O64" s="5">
        <f t="shared" si="3"/>
        <v>693147.18055994529</v>
      </c>
      <c r="Q64">
        <v>-31.57</v>
      </c>
      <c r="R64">
        <v>0.57272727272727275</v>
      </c>
      <c r="S64">
        <f t="shared" si="4"/>
        <v>850332.76408235775</v>
      </c>
      <c r="T64" s="10"/>
      <c r="U64" s="5">
        <v>-28.42</v>
      </c>
      <c r="V64" s="5">
        <v>0.6428571428571429</v>
      </c>
      <c r="W64" s="5">
        <f t="shared" si="5"/>
        <v>1029619.4171811584</v>
      </c>
      <c r="Y64" s="5">
        <v>-27.67</v>
      </c>
      <c r="Z64" s="25">
        <v>0.78749999999999998</v>
      </c>
      <c r="AA64" s="5">
        <f t="shared" si="6"/>
        <v>1548813.2906176655</v>
      </c>
      <c r="AC64">
        <v>-30.68</v>
      </c>
      <c r="AD64">
        <v>0.68478260869565222</v>
      </c>
      <c r="AE64">
        <f t="shared" si="7"/>
        <v>1154492.7470625665</v>
      </c>
      <c r="AJ64" s="5">
        <v>-29.56</v>
      </c>
      <c r="AK64" s="5">
        <v>0.84</v>
      </c>
      <c r="AL64" s="5">
        <f t="shared" si="8"/>
        <v>1832581.46374831</v>
      </c>
      <c r="AN64" s="5">
        <v>-28.33</v>
      </c>
      <c r="AO64" s="5">
        <v>0.79746835443037978</v>
      </c>
      <c r="AP64" s="5">
        <f t="shared" si="9"/>
        <v>1596859.1302272405</v>
      </c>
      <c r="AR64">
        <v>-29.94</v>
      </c>
      <c r="AS64">
        <v>0.61165048543689315</v>
      </c>
      <c r="AT64">
        <f t="shared" si="10"/>
        <v>945849.53411569947</v>
      </c>
      <c r="AV64">
        <v>-30.89</v>
      </c>
      <c r="AW64">
        <v>0.55752212389380529</v>
      </c>
      <c r="AX64">
        <f t="shared" si="11"/>
        <v>815364.81328419445</v>
      </c>
      <c r="AZ64" s="5">
        <v>-29.19</v>
      </c>
      <c r="BA64" s="5">
        <v>0.67021276595744683</v>
      </c>
      <c r="BB64" s="5">
        <f t="shared" si="12"/>
        <v>1109307.5777848579</v>
      </c>
      <c r="BD64">
        <v>-32.46</v>
      </c>
      <c r="BE64">
        <v>0.81818181818181823</v>
      </c>
      <c r="BF64">
        <f t="shared" si="13"/>
        <v>1704748.0922384255</v>
      </c>
      <c r="BH64">
        <v>-32.159999999999997</v>
      </c>
      <c r="BI64">
        <v>0.81818181818181823</v>
      </c>
      <c r="BJ64">
        <f t="shared" si="14"/>
        <v>1704748.0922384255</v>
      </c>
      <c r="BL64">
        <v>-31.95</v>
      </c>
      <c r="BM64">
        <v>0.71590909090909094</v>
      </c>
      <c r="BN64">
        <f t="shared" si="15"/>
        <v>1258460.9896100059</v>
      </c>
      <c r="BO64" s="10"/>
      <c r="BP64">
        <v>-30.81</v>
      </c>
      <c r="BQ64">
        <v>0.77777777777777779</v>
      </c>
      <c r="BR64">
        <f t="shared" si="16"/>
        <v>1504077.3967762743</v>
      </c>
      <c r="BT64" s="10">
        <v>-30.81</v>
      </c>
      <c r="BU64" s="10">
        <v>0.77777777777777779</v>
      </c>
      <c r="BV64" s="10">
        <f t="shared" si="17"/>
        <v>1504077.3967762743</v>
      </c>
      <c r="BW64" s="10">
        <f t="shared" si="18"/>
        <v>14.223690242790392</v>
      </c>
      <c r="BX64" s="10">
        <f t="shared" si="19"/>
        <v>932601.66690375027</v>
      </c>
    </row>
    <row r="65" spans="1:76" x14ac:dyDescent="0.25">
      <c r="A65">
        <v>-32.31</v>
      </c>
      <c r="B65">
        <v>0.69565217391304346</v>
      </c>
      <c r="C65">
        <f t="shared" si="0"/>
        <v>1189584.0668738363</v>
      </c>
      <c r="E65" s="5">
        <v>-27.99</v>
      </c>
      <c r="F65" s="5">
        <v>0.46043165467625902</v>
      </c>
      <c r="G65" s="5">
        <f t="shared" si="1"/>
        <v>616985.81959438138</v>
      </c>
      <c r="I65" s="5">
        <v>-28.18</v>
      </c>
      <c r="J65" s="5">
        <v>0.53333333333333333</v>
      </c>
      <c r="K65" s="5">
        <f t="shared" si="2"/>
        <v>762140.05204689677</v>
      </c>
      <c r="M65" s="5">
        <v>-24.61</v>
      </c>
      <c r="N65" s="5">
        <v>0.50793650793650791</v>
      </c>
      <c r="O65" s="5">
        <f t="shared" si="3"/>
        <v>709147.52190638648</v>
      </c>
      <c r="Q65">
        <v>-31.6</v>
      </c>
      <c r="R65">
        <v>0.58181818181818179</v>
      </c>
      <c r="S65">
        <f t="shared" si="4"/>
        <v>871838.96930332121</v>
      </c>
      <c r="T65" s="10"/>
      <c r="U65" s="5">
        <v>-28.43</v>
      </c>
      <c r="V65" s="5">
        <v>0.65306122448979587</v>
      </c>
      <c r="W65" s="5">
        <f t="shared" si="5"/>
        <v>1058606.9540544103</v>
      </c>
      <c r="Y65" s="5">
        <v>-27.7</v>
      </c>
      <c r="Z65" s="25">
        <v>0.8</v>
      </c>
      <c r="AA65" s="5">
        <f t="shared" si="6"/>
        <v>1609437.9124341006</v>
      </c>
      <c r="AC65">
        <v>-30.71</v>
      </c>
      <c r="AD65">
        <v>0.69565217391304346</v>
      </c>
      <c r="AE65">
        <f t="shared" si="7"/>
        <v>1189584.0668738363</v>
      </c>
      <c r="AJ65" s="5">
        <v>-29.84</v>
      </c>
      <c r="AK65" s="5">
        <v>0.85333333333333339</v>
      </c>
      <c r="AL65" s="5">
        <f t="shared" si="8"/>
        <v>1919592.8407379405</v>
      </c>
      <c r="AN65" s="5">
        <v>-28.42</v>
      </c>
      <c r="AO65" s="5">
        <v>0.810126582278481</v>
      </c>
      <c r="AP65" s="5">
        <f t="shared" si="9"/>
        <v>1661397.6513648115</v>
      </c>
      <c r="AR65">
        <v>-29.97</v>
      </c>
      <c r="AS65">
        <v>0.62135922330097082</v>
      </c>
      <c r="AT65">
        <f t="shared" si="10"/>
        <v>971167.3420999893</v>
      </c>
      <c r="AV65">
        <v>-30.94</v>
      </c>
      <c r="AW65">
        <v>0.5663716814159292</v>
      </c>
      <c r="AX65">
        <f t="shared" si="11"/>
        <v>835567.52060171391</v>
      </c>
      <c r="AZ65" s="5">
        <v>-29.25</v>
      </c>
      <c r="BA65" s="5">
        <v>0.68085106382978722</v>
      </c>
      <c r="BB65" s="5">
        <f t="shared" si="12"/>
        <v>1142097.4006078483</v>
      </c>
      <c r="BD65">
        <v>-32.46</v>
      </c>
      <c r="BE65">
        <v>0.83116883116883122</v>
      </c>
      <c r="BF65">
        <f t="shared" si="13"/>
        <v>1778856.0643921474</v>
      </c>
      <c r="BH65">
        <v>-32.26</v>
      </c>
      <c r="BI65">
        <v>0.83116883116883122</v>
      </c>
      <c r="BJ65">
        <f t="shared" si="14"/>
        <v>1778856.0643921474</v>
      </c>
      <c r="BL65">
        <v>-31.99</v>
      </c>
      <c r="BM65">
        <v>0.72727272727272729</v>
      </c>
      <c r="BN65">
        <f t="shared" si="15"/>
        <v>1299282.984130261</v>
      </c>
      <c r="BO65" s="10"/>
      <c r="BP65">
        <v>-30.84</v>
      </c>
      <c r="BQ65">
        <v>0.79012345679012341</v>
      </c>
      <c r="BR65">
        <f t="shared" si="16"/>
        <v>1561235.8106162227</v>
      </c>
      <c r="BT65" s="10">
        <v>-30.84</v>
      </c>
      <c r="BU65" s="10">
        <v>0.79012345679012341</v>
      </c>
      <c r="BV65" s="10">
        <f t="shared" si="17"/>
        <v>1561235.8106162227</v>
      </c>
      <c r="BW65" s="10">
        <f t="shared" si="18"/>
        <v>14.260988251904225</v>
      </c>
      <c r="BX65" s="10">
        <f t="shared" si="19"/>
        <v>942778.21262510424</v>
      </c>
    </row>
    <row r="66" spans="1:76" x14ac:dyDescent="0.25">
      <c r="A66">
        <v>-32.31</v>
      </c>
      <c r="B66">
        <v>0.70652173913043481</v>
      </c>
      <c r="C66">
        <f t="shared" si="0"/>
        <v>1225951.7110447113</v>
      </c>
      <c r="E66" s="5">
        <v>-28.11</v>
      </c>
      <c r="F66" s="5">
        <v>0.46762589928057552</v>
      </c>
      <c r="G66" s="5">
        <f t="shared" si="1"/>
        <v>630408.83992652199</v>
      </c>
      <c r="I66" s="5">
        <v>-28.28</v>
      </c>
      <c r="J66" s="5">
        <v>0.54166666666666663</v>
      </c>
      <c r="K66" s="5">
        <f t="shared" si="2"/>
        <v>780158.55754957499</v>
      </c>
      <c r="M66" s="5">
        <v>-24.69</v>
      </c>
      <c r="N66" s="5">
        <v>0.51587301587301593</v>
      </c>
      <c r="O66" s="5">
        <f t="shared" si="3"/>
        <v>725408.04277816683</v>
      </c>
      <c r="Q66">
        <v>-31.64</v>
      </c>
      <c r="R66">
        <v>0.59090909090909094</v>
      </c>
      <c r="S66">
        <f t="shared" si="4"/>
        <v>893817.87602209649</v>
      </c>
      <c r="T66" s="10"/>
      <c r="U66" s="5">
        <v>-28.52</v>
      </c>
      <c r="V66" s="5">
        <v>0.66326530612244894</v>
      </c>
      <c r="W66" s="5">
        <f t="shared" si="5"/>
        <v>1088459.9172040918</v>
      </c>
      <c r="Y66" s="5">
        <v>-28.09</v>
      </c>
      <c r="Z66" s="25">
        <v>0.8125</v>
      </c>
      <c r="AA66" s="5">
        <f t="shared" si="6"/>
        <v>1673976.4335716716</v>
      </c>
      <c r="AC66">
        <v>-30.83</v>
      </c>
      <c r="AD66">
        <v>0.70652173913043481</v>
      </c>
      <c r="AE66">
        <f t="shared" si="7"/>
        <v>1225951.7110447113</v>
      </c>
      <c r="AJ66" s="5">
        <v>-29.84</v>
      </c>
      <c r="AK66" s="5">
        <v>0.8666666666666667</v>
      </c>
      <c r="AL66" s="5">
        <f t="shared" si="8"/>
        <v>2014903.0205422651</v>
      </c>
      <c r="AN66" s="5">
        <v>-28.75</v>
      </c>
      <c r="AO66" s="5">
        <v>0.82278481012658233</v>
      </c>
      <c r="AP66" s="5">
        <f t="shared" si="9"/>
        <v>1730390.5228517631</v>
      </c>
      <c r="AR66">
        <v>-30.21</v>
      </c>
      <c r="AS66">
        <v>0.6310679611650486</v>
      </c>
      <c r="AT66">
        <f t="shared" si="10"/>
        <v>997142.82850325014</v>
      </c>
      <c r="AV66">
        <v>-30.95</v>
      </c>
      <c r="AW66">
        <v>0.5752212389380531</v>
      </c>
      <c r="AX66">
        <f t="shared" si="11"/>
        <v>856186.80780444969</v>
      </c>
      <c r="AZ66" s="5">
        <v>-29.25</v>
      </c>
      <c r="BA66" s="5">
        <v>0.69148936170212771</v>
      </c>
      <c r="BB66" s="5">
        <f t="shared" si="12"/>
        <v>1175998.9522835303</v>
      </c>
      <c r="BD66">
        <v>-32.54</v>
      </c>
      <c r="BE66">
        <v>0.8441558441558441</v>
      </c>
      <c r="BF66">
        <f t="shared" si="13"/>
        <v>1858898.7720656833</v>
      </c>
      <c r="BH66">
        <v>-32.26</v>
      </c>
      <c r="BI66">
        <v>0.8441558441558441</v>
      </c>
      <c r="BJ66">
        <f t="shared" si="14"/>
        <v>1858898.7720656833</v>
      </c>
      <c r="BL66">
        <v>-32.020000000000003</v>
      </c>
      <c r="BM66">
        <v>0.73863636363636365</v>
      </c>
      <c r="BN66">
        <f t="shared" si="15"/>
        <v>1341842.5985490568</v>
      </c>
      <c r="BO66" s="10"/>
      <c r="BP66">
        <v>-31.07</v>
      </c>
      <c r="BQ66">
        <v>0.80246913580246915</v>
      </c>
      <c r="BR66">
        <f t="shared" si="16"/>
        <v>1621860.4324326576</v>
      </c>
      <c r="BT66" s="10">
        <v>-31.07</v>
      </c>
      <c r="BU66" s="10">
        <v>0.80246913580246915</v>
      </c>
      <c r="BV66" s="10">
        <f t="shared" si="17"/>
        <v>1621860.4324326576</v>
      </c>
      <c r="BW66" s="10">
        <f t="shared" si="18"/>
        <v>14.299084463366285</v>
      </c>
      <c r="BX66" s="10">
        <f t="shared" si="19"/>
        <v>1024578.4618464337</v>
      </c>
    </row>
    <row r="67" spans="1:76" x14ac:dyDescent="0.25">
      <c r="A67">
        <v>-32.31</v>
      </c>
      <c r="B67">
        <v>0.71739130434782605</v>
      </c>
      <c r="C67">
        <f t="shared" ref="C67:C93" si="20">-LN(1-B67)/0.000001</f>
        <v>1263692.0390275582</v>
      </c>
      <c r="E67" s="5">
        <v>-28.29</v>
      </c>
      <c r="F67" s="5">
        <v>0.47482014388489208</v>
      </c>
      <c r="G67" s="5">
        <f t="shared" ref="G67:G130" si="21">-LN(1-F67)/0.000001</f>
        <v>644014.49198230053</v>
      </c>
      <c r="I67" s="5">
        <v>-28.28</v>
      </c>
      <c r="J67" s="5">
        <v>0.55000000000000004</v>
      </c>
      <c r="K67" s="5">
        <f t="shared" ref="K67:K121" si="22">-LN(1-J67)/0.000001</f>
        <v>798507.69621777174</v>
      </c>
      <c r="M67" s="5">
        <v>-24.7</v>
      </c>
      <c r="N67" s="5">
        <v>0.52380952380952384</v>
      </c>
      <c r="O67" s="5">
        <f t="shared" ref="O67:O127" si="23">-LN(1-N67)/0.000001</f>
        <v>741937.34472937742</v>
      </c>
      <c r="Q67">
        <v>-31.71</v>
      </c>
      <c r="R67">
        <v>0.6</v>
      </c>
      <c r="S67">
        <f t="shared" ref="S67:S111" si="24">-LN(1-R67)/0.000001</f>
        <v>916290.731874155</v>
      </c>
      <c r="T67" s="10"/>
      <c r="U67" s="5">
        <v>-28.68</v>
      </c>
      <c r="V67" s="5">
        <v>0.67346938775510201</v>
      </c>
      <c r="W67" s="5">
        <f t="shared" ref="W67:W99" si="25">-LN(1-V67)/0.000001</f>
        <v>1119231.5758708455</v>
      </c>
      <c r="Y67" s="5">
        <v>-28.41</v>
      </c>
      <c r="Z67" s="25">
        <v>0.82499999999999996</v>
      </c>
      <c r="AA67" s="5">
        <f t="shared" ref="AA67:AA81" si="26">-LN(1-Z67)/0.000001</f>
        <v>1742969.305058623</v>
      </c>
      <c r="AC67">
        <v>-30.84</v>
      </c>
      <c r="AD67">
        <v>0.71739130434782605</v>
      </c>
      <c r="AE67">
        <f t="shared" ref="AE67:AE93" si="27">-LN(1-AD67)/0.000001</f>
        <v>1263692.0390275582</v>
      </c>
      <c r="AJ67" s="5">
        <v>-29.91</v>
      </c>
      <c r="AK67" s="5">
        <v>0.88</v>
      </c>
      <c r="AL67" s="5">
        <f t="shared" ref="AL67:AL76" si="28">-LN(1-AK67)/0.000001</f>
        <v>2120263.5362000912</v>
      </c>
      <c r="AN67" s="5">
        <v>-28.83</v>
      </c>
      <c r="AO67" s="5">
        <v>0.83544303797468356</v>
      </c>
      <c r="AP67" s="5">
        <f t="shared" ref="AP67:AP80" si="29">-LN(1-AO67)/0.000001</f>
        <v>1804498.4950054849</v>
      </c>
      <c r="AR67">
        <v>-30.23</v>
      </c>
      <c r="AS67">
        <v>0.64077669902912626</v>
      </c>
      <c r="AT67">
        <f t="shared" ref="AT67:AT104" si="30">-LN(1-AS67)/0.000001</f>
        <v>1023811.0755854115</v>
      </c>
      <c r="AV67">
        <v>-30.97</v>
      </c>
      <c r="AW67">
        <v>0.58407079646017701</v>
      </c>
      <c r="AX67">
        <f t="shared" ref="AX67:AX114" si="31">-LN(1-AW67)/0.000001</f>
        <v>877240.21700228204</v>
      </c>
      <c r="AZ67" s="5">
        <v>-29.27</v>
      </c>
      <c r="BA67" s="5">
        <v>0.7021276595744681</v>
      </c>
      <c r="BB67" s="5">
        <f t="shared" ref="BB67:BB95" si="32">-LN(1-BA67)/0.000001</f>
        <v>1211090.2720948001</v>
      </c>
      <c r="BD67">
        <v>-32.61</v>
      </c>
      <c r="BE67">
        <v>0.8571428571428571</v>
      </c>
      <c r="BF67">
        <f t="shared" ref="BF67:BF78" si="33">-LN(1-BE67)/0.000001</f>
        <v>1945910.1490553131</v>
      </c>
      <c r="BH67">
        <v>-32.299999999999997</v>
      </c>
      <c r="BI67">
        <v>0.8571428571428571</v>
      </c>
      <c r="BJ67">
        <f t="shared" ref="BJ67:BJ89" si="34">-LN(1-BI67)/0.000001</f>
        <v>1945910.1490553131</v>
      </c>
      <c r="BL67">
        <v>-32.17</v>
      </c>
      <c r="BM67">
        <v>0.75</v>
      </c>
      <c r="BN67">
        <f t="shared" ref="BN67:BN89" si="35">-LN(1-BM67)/0.000001</f>
        <v>1386294.3611198906</v>
      </c>
      <c r="BO67" s="10"/>
      <c r="BP67">
        <v>-31.07</v>
      </c>
      <c r="BQ67">
        <v>0.81481481481481477</v>
      </c>
      <c r="BR67">
        <f t="shared" ref="BR67:BR82" si="36">-LN(1-BQ67)/0.000001</f>
        <v>1686398.9535702285</v>
      </c>
      <c r="BT67" s="10">
        <v>-31.07</v>
      </c>
      <c r="BU67" s="10">
        <v>0.81481481481481477</v>
      </c>
      <c r="BV67" s="10">
        <f t="shared" ref="BV67:BV81" si="37">-LN(1-BU67)/0.000001</f>
        <v>1686398.9535702285</v>
      </c>
      <c r="BW67" s="10">
        <f t="shared" ref="BW67:BW130" si="38">LN(BV67)</f>
        <v>14.338106016817974</v>
      </c>
      <c r="BX67" s="10">
        <f t="shared" ref="BX67:BX130" si="39">EXP($BZ$17+$BZ$18*BT67)</f>
        <v>1024578.4618464337</v>
      </c>
    </row>
    <row r="68" spans="1:76" x14ac:dyDescent="0.25">
      <c r="A68">
        <v>-32.47</v>
      </c>
      <c r="B68">
        <v>0.72826086956521741</v>
      </c>
      <c r="C68">
        <f t="shared" si="20"/>
        <v>1302912.7521808397</v>
      </c>
      <c r="E68" s="5">
        <v>-28.29</v>
      </c>
      <c r="F68" s="5">
        <v>0.48201438848920863</v>
      </c>
      <c r="G68" s="5">
        <f t="shared" si="21"/>
        <v>657807.81411463639</v>
      </c>
      <c r="I68" s="5">
        <v>-28.32</v>
      </c>
      <c r="J68" s="5">
        <v>0.55833333333333335</v>
      </c>
      <c r="K68" s="5">
        <f t="shared" si="22"/>
        <v>817199.82922992425</v>
      </c>
      <c r="M68" s="5">
        <v>-24.74</v>
      </c>
      <c r="N68" s="5">
        <v>0.53174603174603174</v>
      </c>
      <c r="O68" s="5">
        <f t="shared" si="23"/>
        <v>758744.46304575854</v>
      </c>
      <c r="Q68">
        <v>-31.71</v>
      </c>
      <c r="R68">
        <v>0.60909090909090913</v>
      </c>
      <c r="S68">
        <f t="shared" si="24"/>
        <v>939280.25009885384</v>
      </c>
      <c r="T68" s="10"/>
      <c r="U68" s="5">
        <v>-28.8</v>
      </c>
      <c r="V68" s="5">
        <v>0.68367346938775508</v>
      </c>
      <c r="W68" s="5">
        <f t="shared" si="25"/>
        <v>1150980.2741854256</v>
      </c>
      <c r="Y68" s="5">
        <v>-28.47</v>
      </c>
      <c r="Z68" s="25">
        <v>0.83750000000000002</v>
      </c>
      <c r="AA68" s="5">
        <f t="shared" si="26"/>
        <v>1817077.277212345</v>
      </c>
      <c r="AC68">
        <v>-30.89</v>
      </c>
      <c r="AD68">
        <v>0.72826086956521741</v>
      </c>
      <c r="AE68">
        <f t="shared" si="27"/>
        <v>1302912.7521808397</v>
      </c>
      <c r="AJ68" s="5">
        <v>-29.91</v>
      </c>
      <c r="AK68" s="5">
        <v>0.89333333333333331</v>
      </c>
      <c r="AL68" s="5">
        <f t="shared" si="28"/>
        <v>2238046.5718564745</v>
      </c>
      <c r="AN68" s="5">
        <v>-28.86</v>
      </c>
      <c r="AO68" s="5">
        <v>0.84810126582278478</v>
      </c>
      <c r="AP68" s="5">
        <f t="shared" si="29"/>
        <v>1884541.2026790211</v>
      </c>
      <c r="AR68">
        <v>-30.28</v>
      </c>
      <c r="AS68">
        <v>0.65048543689320393</v>
      </c>
      <c r="AT68">
        <f t="shared" si="30"/>
        <v>1051210.0497735259</v>
      </c>
      <c r="AV68">
        <v>-31.04</v>
      </c>
      <c r="AW68">
        <v>0.59292035398230092</v>
      </c>
      <c r="AX68">
        <f t="shared" si="31"/>
        <v>898746.42222324573</v>
      </c>
      <c r="AZ68" s="5">
        <v>-29.3</v>
      </c>
      <c r="BA68" s="5">
        <v>0.71276595744680848</v>
      </c>
      <c r="BB68" s="5">
        <f t="shared" si="32"/>
        <v>1247457.9162656749</v>
      </c>
      <c r="BD68">
        <v>-32.659999999999997</v>
      </c>
      <c r="BE68">
        <v>0.87012987012987009</v>
      </c>
      <c r="BF68">
        <f t="shared" si="33"/>
        <v>2041220.328859638</v>
      </c>
      <c r="BH68">
        <v>-32.369999999999997</v>
      </c>
      <c r="BI68">
        <v>0.87012987012987009</v>
      </c>
      <c r="BJ68">
        <f t="shared" si="34"/>
        <v>2041220.328859638</v>
      </c>
      <c r="BL68">
        <v>-32.29</v>
      </c>
      <c r="BM68">
        <v>0.76136363636363635</v>
      </c>
      <c r="BN68">
        <f t="shared" si="35"/>
        <v>1432814.3767547836</v>
      </c>
      <c r="BO68" s="10"/>
      <c r="BP68">
        <v>-31.17</v>
      </c>
      <c r="BQ68">
        <v>0.8271604938271605</v>
      </c>
      <c r="BR68">
        <f t="shared" si="36"/>
        <v>1755391.8250571804</v>
      </c>
      <c r="BT68" s="10">
        <v>-31.17</v>
      </c>
      <c r="BU68" s="10">
        <v>0.8271604938271605</v>
      </c>
      <c r="BV68" s="10">
        <f t="shared" si="37"/>
        <v>1755391.8250571804</v>
      </c>
      <c r="BW68" s="10">
        <f t="shared" si="38"/>
        <v>14.378202652103663</v>
      </c>
      <c r="BX68" s="10">
        <f t="shared" si="39"/>
        <v>1062322.5230025372</v>
      </c>
    </row>
    <row r="69" spans="1:76" x14ac:dyDescent="0.25">
      <c r="A69">
        <v>-32.5</v>
      </c>
      <c r="B69">
        <v>0.73913043478260865</v>
      </c>
      <c r="C69">
        <f t="shared" si="20"/>
        <v>1343734.7467010946</v>
      </c>
      <c r="E69" s="5">
        <v>-28.29</v>
      </c>
      <c r="F69" s="5">
        <v>0.48920863309352519</v>
      </c>
      <c r="G69" s="5">
        <f t="shared" si="21"/>
        <v>671794.05608937657</v>
      </c>
      <c r="I69" s="5">
        <v>-28.32</v>
      </c>
      <c r="J69" s="5">
        <v>0.56666666666666665</v>
      </c>
      <c r="K69" s="5">
        <f t="shared" si="22"/>
        <v>836248.02420061862</v>
      </c>
      <c r="M69" s="5">
        <v>-24.8</v>
      </c>
      <c r="N69" s="5">
        <v>0.53968253968253965</v>
      </c>
      <c r="O69" s="5">
        <f t="shared" si="23"/>
        <v>775838.89640505856</v>
      </c>
      <c r="Q69">
        <v>-31.83</v>
      </c>
      <c r="R69">
        <v>0.61818181818181817</v>
      </c>
      <c r="S69">
        <f t="shared" si="24"/>
        <v>962810.74750904785</v>
      </c>
      <c r="T69" s="10"/>
      <c r="U69" s="5">
        <v>-28.82</v>
      </c>
      <c r="V69" s="5">
        <v>0.69387755102040816</v>
      </c>
      <c r="W69" s="5">
        <f t="shared" si="25"/>
        <v>1183770.0970084167</v>
      </c>
      <c r="Y69" s="5">
        <v>-28.55</v>
      </c>
      <c r="Z69" s="25">
        <v>0.85</v>
      </c>
      <c r="AA69" s="5">
        <f t="shared" si="26"/>
        <v>1897119.9848858812</v>
      </c>
      <c r="AC69">
        <v>-30.95</v>
      </c>
      <c r="AD69">
        <v>0.73913043478260865</v>
      </c>
      <c r="AE69">
        <f t="shared" si="27"/>
        <v>1343734.7467010946</v>
      </c>
      <c r="AJ69" s="5">
        <v>-29.98</v>
      </c>
      <c r="AK69" s="5">
        <v>0.90666666666666662</v>
      </c>
      <c r="AL69" s="5">
        <f t="shared" si="28"/>
        <v>2371577.9644809966</v>
      </c>
      <c r="AN69" s="5">
        <v>-29.03</v>
      </c>
      <c r="AO69" s="5">
        <v>0.86075949367088611</v>
      </c>
      <c r="AP69" s="5">
        <f t="shared" si="29"/>
        <v>1971552.5796686513</v>
      </c>
      <c r="AR69">
        <v>-30.38</v>
      </c>
      <c r="AS69">
        <v>0.66019417475728159</v>
      </c>
      <c r="AT69">
        <f t="shared" si="30"/>
        <v>1079380.9267402221</v>
      </c>
      <c r="AV69">
        <v>-31.12</v>
      </c>
      <c r="AW69">
        <v>0.60176991150442483</v>
      </c>
      <c r="AX69">
        <f t="shared" si="31"/>
        <v>920725.32894202101</v>
      </c>
      <c r="AZ69" s="5">
        <v>-29.36</v>
      </c>
      <c r="BA69" s="5">
        <v>0.72340425531914898</v>
      </c>
      <c r="BB69" s="5">
        <f t="shared" si="32"/>
        <v>1285198.244248522</v>
      </c>
      <c r="BD69">
        <v>-32.9</v>
      </c>
      <c r="BE69">
        <v>0.88311688311688308</v>
      </c>
      <c r="BF69">
        <f t="shared" si="33"/>
        <v>2146580.8445174643</v>
      </c>
      <c r="BH69">
        <v>-32.53</v>
      </c>
      <c r="BI69">
        <v>0.88311688311688308</v>
      </c>
      <c r="BJ69">
        <f t="shared" si="34"/>
        <v>2146580.8445174643</v>
      </c>
      <c r="BL69">
        <v>-32.35</v>
      </c>
      <c r="BM69">
        <v>0.77272727272727271</v>
      </c>
      <c r="BN69">
        <f t="shared" si="35"/>
        <v>1481604.5409242155</v>
      </c>
      <c r="BO69" s="10"/>
      <c r="BP69">
        <v>-31.23</v>
      </c>
      <c r="BQ69">
        <v>0.83950617283950613</v>
      </c>
      <c r="BR69">
        <f t="shared" si="36"/>
        <v>1829499.7972109017</v>
      </c>
      <c r="BT69" s="10">
        <v>-31.23</v>
      </c>
      <c r="BU69" s="10">
        <v>0.83950617283950613</v>
      </c>
      <c r="BV69" s="10">
        <f t="shared" si="37"/>
        <v>1829499.7972109017</v>
      </c>
      <c r="BW69" s="10">
        <f t="shared" si="38"/>
        <v>14.419553152597393</v>
      </c>
      <c r="BX69" s="10">
        <f t="shared" si="39"/>
        <v>1085633.1338926891</v>
      </c>
    </row>
    <row r="70" spans="1:76" x14ac:dyDescent="0.25">
      <c r="A70">
        <v>-32.57</v>
      </c>
      <c r="B70">
        <v>0.75</v>
      </c>
      <c r="C70">
        <f t="shared" si="20"/>
        <v>1386294.3611198906</v>
      </c>
      <c r="E70" s="5">
        <v>-28.37</v>
      </c>
      <c r="F70" s="5">
        <v>0.49640287769784175</v>
      </c>
      <c r="G70" s="5">
        <f t="shared" si="21"/>
        <v>685978.69108133286</v>
      </c>
      <c r="I70" s="5">
        <v>-28.53</v>
      </c>
      <c r="J70" s="5">
        <v>0.57499999999999996</v>
      </c>
      <c r="K70" s="5">
        <f t="shared" si="22"/>
        <v>855666.1100577201</v>
      </c>
      <c r="M70" s="5">
        <v>-24.81</v>
      </c>
      <c r="N70" s="5">
        <v>0.54761904761904767</v>
      </c>
      <c r="O70" s="5">
        <f t="shared" si="23"/>
        <v>793230.63911692798</v>
      </c>
      <c r="Q70">
        <v>-31.85</v>
      </c>
      <c r="R70">
        <v>0.62727272727272732</v>
      </c>
      <c r="S70">
        <f t="shared" si="24"/>
        <v>986908.29908810859</v>
      </c>
      <c r="T70" s="10"/>
      <c r="U70" s="5">
        <v>-28.86</v>
      </c>
      <c r="V70" s="5">
        <v>0.70408163265306123</v>
      </c>
      <c r="W70" s="5">
        <f t="shared" si="25"/>
        <v>1217671.6486840979</v>
      </c>
      <c r="Y70" s="5">
        <v>-28.56</v>
      </c>
      <c r="Z70" s="25">
        <v>0.86250000000000004</v>
      </c>
      <c r="AA70" s="5">
        <f t="shared" si="26"/>
        <v>1984131.3618755115</v>
      </c>
      <c r="AC70">
        <v>-30.97</v>
      </c>
      <c r="AD70">
        <v>0.75</v>
      </c>
      <c r="AE70">
        <f t="shared" si="27"/>
        <v>1386294.3611198906</v>
      </c>
      <c r="AJ70" s="5">
        <v>-30.11</v>
      </c>
      <c r="AK70" s="5">
        <v>0.92</v>
      </c>
      <c r="AL70" s="5">
        <f t="shared" si="28"/>
        <v>2525728.644308256</v>
      </c>
      <c r="AN70" s="5">
        <v>-29.03</v>
      </c>
      <c r="AO70" s="5">
        <v>0.87341772151898733</v>
      </c>
      <c r="AP70" s="5">
        <f t="shared" si="29"/>
        <v>2066862.7594729757</v>
      </c>
      <c r="AR70">
        <v>-30.43</v>
      </c>
      <c r="AS70">
        <v>0.66990291262135926</v>
      </c>
      <c r="AT70">
        <f t="shared" si="30"/>
        <v>1108368.4636134745</v>
      </c>
      <c r="AV70">
        <v>-31.12</v>
      </c>
      <c r="AW70">
        <v>0.61061946902654862</v>
      </c>
      <c r="AX70">
        <f t="shared" si="31"/>
        <v>943198.18479407928</v>
      </c>
      <c r="AZ70" s="5">
        <v>-29.52</v>
      </c>
      <c r="BA70" s="5">
        <v>0.73404255319148937</v>
      </c>
      <c r="BB70" s="5">
        <f t="shared" si="32"/>
        <v>1324418.9574018032</v>
      </c>
      <c r="BD70">
        <v>-33.020000000000003</v>
      </c>
      <c r="BE70">
        <v>0.89610389610389607</v>
      </c>
      <c r="BF70">
        <f t="shared" si="33"/>
        <v>2264363.8801738475</v>
      </c>
      <c r="BH70">
        <v>-32.61</v>
      </c>
      <c r="BI70">
        <v>0.89610389610389607</v>
      </c>
      <c r="BJ70">
        <f t="shared" si="34"/>
        <v>2264363.8801738475</v>
      </c>
      <c r="BL70">
        <v>-32.54</v>
      </c>
      <c r="BM70">
        <v>0.78409090909090906</v>
      </c>
      <c r="BN70">
        <f t="shared" si="35"/>
        <v>1532897.835311766</v>
      </c>
      <c r="BO70" s="10"/>
      <c r="BP70">
        <v>-31.25</v>
      </c>
      <c r="BQ70">
        <v>0.85185185185185186</v>
      </c>
      <c r="BR70">
        <f t="shared" si="36"/>
        <v>1909542.5048844386</v>
      </c>
      <c r="BT70" s="10">
        <v>-31.25</v>
      </c>
      <c r="BU70" s="10">
        <v>0.85185185185185186</v>
      </c>
      <c r="BV70" s="10">
        <f t="shared" si="37"/>
        <v>1909542.5048844386</v>
      </c>
      <c r="BW70" s="10">
        <f t="shared" si="38"/>
        <v>14.462374245093308</v>
      </c>
      <c r="BX70" s="10">
        <f t="shared" si="39"/>
        <v>1093516.456308906</v>
      </c>
    </row>
    <row r="71" spans="1:76" x14ac:dyDescent="0.25">
      <c r="A71">
        <v>-32.61</v>
      </c>
      <c r="B71">
        <v>0.76086956521739135</v>
      </c>
      <c r="C71">
        <f t="shared" si="20"/>
        <v>1430746.1236907246</v>
      </c>
      <c r="E71" s="5">
        <v>-28.42</v>
      </c>
      <c r="F71" s="5">
        <v>0.50359712230215825</v>
      </c>
      <c r="G71" s="5">
        <f t="shared" si="21"/>
        <v>700367.42853343242</v>
      </c>
      <c r="I71" s="5">
        <v>-28.62</v>
      </c>
      <c r="J71" s="5">
        <v>0.58333333333333337</v>
      </c>
      <c r="K71" s="5">
        <f t="shared" si="22"/>
        <v>875468.7373539001</v>
      </c>
      <c r="M71" s="5">
        <v>-24.81</v>
      </c>
      <c r="N71" s="5">
        <v>0.55555555555555558</v>
      </c>
      <c r="O71" s="5">
        <f t="shared" si="23"/>
        <v>810930.21621632879</v>
      </c>
      <c r="Q71">
        <v>-31.91</v>
      </c>
      <c r="R71">
        <v>0.63636363636363635</v>
      </c>
      <c r="S71">
        <f t="shared" si="24"/>
        <v>1011600.9116784799</v>
      </c>
      <c r="T71" s="10"/>
      <c r="U71" s="5">
        <v>-28.89</v>
      </c>
      <c r="V71" s="5">
        <v>0.7142857142857143</v>
      </c>
      <c r="W71" s="5">
        <f t="shared" si="25"/>
        <v>1252762.968495368</v>
      </c>
      <c r="Y71" s="5">
        <v>-28.61</v>
      </c>
      <c r="Z71" s="25">
        <v>0.875</v>
      </c>
      <c r="AA71" s="5">
        <f t="shared" si="26"/>
        <v>2079441.5416798359</v>
      </c>
      <c r="AC71">
        <v>-30.99</v>
      </c>
      <c r="AD71">
        <v>0.76086956521739135</v>
      </c>
      <c r="AE71">
        <f t="shared" si="27"/>
        <v>1430746.1236907246</v>
      </c>
      <c r="AJ71" s="5">
        <v>-30.13</v>
      </c>
      <c r="AK71" s="5">
        <v>0.93333333333333335</v>
      </c>
      <c r="AL71" s="5">
        <f t="shared" si="28"/>
        <v>2708050.2011022107</v>
      </c>
      <c r="AN71" s="5">
        <v>-29.03</v>
      </c>
      <c r="AO71" s="5">
        <v>0.88607594936708856</v>
      </c>
      <c r="AP71" s="5">
        <f t="shared" si="29"/>
        <v>2172223.2751308014</v>
      </c>
      <c r="AR71">
        <v>-30.43</v>
      </c>
      <c r="AS71">
        <v>0.67961165048543692</v>
      </c>
      <c r="AT71">
        <f t="shared" si="30"/>
        <v>1138221.4267631557</v>
      </c>
      <c r="AV71">
        <v>-31.2</v>
      </c>
      <c r="AW71">
        <v>0.61946902654867253</v>
      </c>
      <c r="AX71">
        <f t="shared" si="31"/>
        <v>966187.70301877812</v>
      </c>
      <c r="AZ71" s="5">
        <v>-29.66</v>
      </c>
      <c r="BA71" s="5">
        <v>0.74468085106382975</v>
      </c>
      <c r="BB71" s="5">
        <f t="shared" si="32"/>
        <v>1365240.9519220581</v>
      </c>
      <c r="BD71">
        <v>-33.020000000000003</v>
      </c>
      <c r="BE71">
        <v>0.90909090909090906</v>
      </c>
      <c r="BF71">
        <f t="shared" si="33"/>
        <v>2397895.2727983701</v>
      </c>
      <c r="BH71">
        <v>-32.630000000000003</v>
      </c>
      <c r="BI71">
        <v>0.90909090909090906</v>
      </c>
      <c r="BJ71">
        <f t="shared" si="34"/>
        <v>2397895.2727983701</v>
      </c>
      <c r="BL71">
        <v>-32.67</v>
      </c>
      <c r="BM71">
        <v>0.79545454545454541</v>
      </c>
      <c r="BN71">
        <f t="shared" si="35"/>
        <v>1586965.0565820418</v>
      </c>
      <c r="BO71" s="10"/>
      <c r="BP71">
        <v>-31.28</v>
      </c>
      <c r="BQ71">
        <v>0.86419753086419748</v>
      </c>
      <c r="BR71">
        <f t="shared" si="36"/>
        <v>1996553.8818740679</v>
      </c>
      <c r="BT71" s="10">
        <v>-31.28</v>
      </c>
      <c r="BU71" s="10">
        <v>0.86419753086419748</v>
      </c>
      <c r="BV71" s="10">
        <f t="shared" si="37"/>
        <v>1996553.8818740679</v>
      </c>
      <c r="BW71" s="10">
        <f t="shared" si="38"/>
        <v>14.506933193287564</v>
      </c>
      <c r="BX71" s="10">
        <f t="shared" si="39"/>
        <v>1105448.9035793752</v>
      </c>
    </row>
    <row r="72" spans="1:76" x14ac:dyDescent="0.25">
      <c r="A72">
        <v>-32.799999999999997</v>
      </c>
      <c r="B72">
        <v>0.77173913043478259</v>
      </c>
      <c r="C72">
        <f t="shared" si="20"/>
        <v>1477266.1393256173</v>
      </c>
      <c r="E72" s="5">
        <v>-28.42</v>
      </c>
      <c r="F72" s="5">
        <v>0.51079136690647486</v>
      </c>
      <c r="G72" s="5">
        <f t="shared" si="21"/>
        <v>714966.22795458522</v>
      </c>
      <c r="I72" s="5">
        <v>-28.72</v>
      </c>
      <c r="J72" s="5">
        <v>0.59166666666666667</v>
      </c>
      <c r="K72" s="5">
        <f t="shared" si="22"/>
        <v>895671.44467141933</v>
      </c>
      <c r="M72" s="5">
        <v>-24.81</v>
      </c>
      <c r="N72" s="5">
        <v>0.56349206349206349</v>
      </c>
      <c r="O72" s="5">
        <f t="shared" si="23"/>
        <v>828948.72171900701</v>
      </c>
      <c r="Q72">
        <v>-32.07</v>
      </c>
      <c r="R72">
        <v>0.6454545454545455</v>
      </c>
      <c r="S72">
        <f t="shared" si="24"/>
        <v>1036918.7196627699</v>
      </c>
      <c r="T72" s="10"/>
      <c r="U72" s="5">
        <v>-28.92</v>
      </c>
      <c r="V72" s="5">
        <v>0.72448979591836737</v>
      </c>
      <c r="W72" s="5">
        <f t="shared" si="25"/>
        <v>1289130.612666243</v>
      </c>
      <c r="Y72" s="5">
        <v>-28.74</v>
      </c>
      <c r="Z72" s="25">
        <v>0.88749999999999996</v>
      </c>
      <c r="AA72" s="5">
        <f t="shared" si="26"/>
        <v>2184802.0573376617</v>
      </c>
      <c r="AC72">
        <v>-31.12</v>
      </c>
      <c r="AD72">
        <v>0.77173913043478259</v>
      </c>
      <c r="AE72">
        <f t="shared" si="27"/>
        <v>1477266.1393256173</v>
      </c>
      <c r="AJ72" s="5">
        <v>-30.28</v>
      </c>
      <c r="AK72" s="5">
        <v>0.94666666666666666</v>
      </c>
      <c r="AL72" s="5">
        <f t="shared" si="28"/>
        <v>2931193.7524164198</v>
      </c>
      <c r="AN72" s="5">
        <v>-29.18</v>
      </c>
      <c r="AO72" s="5">
        <v>0.89873417721518989</v>
      </c>
      <c r="AP72" s="5">
        <f t="shared" si="29"/>
        <v>2290006.310787186</v>
      </c>
      <c r="AR72">
        <v>-30.69</v>
      </c>
      <c r="AS72">
        <v>0.68932038834951459</v>
      </c>
      <c r="AT72">
        <f t="shared" si="30"/>
        <v>1168993.0854299094</v>
      </c>
      <c r="AV72">
        <v>-31.2</v>
      </c>
      <c r="AW72">
        <v>0.62831858407079644</v>
      </c>
      <c r="AX72">
        <f t="shared" si="31"/>
        <v>989718.20042897225</v>
      </c>
      <c r="AZ72" s="5">
        <v>-29.82</v>
      </c>
      <c r="BA72" s="5">
        <v>0.75531914893617025</v>
      </c>
      <c r="BB72" s="5">
        <f t="shared" si="32"/>
        <v>1407800.5663408544</v>
      </c>
      <c r="BD72">
        <v>-33.049999999999997</v>
      </c>
      <c r="BE72">
        <v>0.92207792207792205</v>
      </c>
      <c r="BF72">
        <f t="shared" si="33"/>
        <v>2552045.952625629</v>
      </c>
      <c r="BH72">
        <v>-32.76</v>
      </c>
      <c r="BI72">
        <v>0.92207792207792205</v>
      </c>
      <c r="BJ72">
        <f t="shared" si="34"/>
        <v>2552045.952625629</v>
      </c>
      <c r="BL72">
        <v>-32.67</v>
      </c>
      <c r="BM72">
        <v>0.80681818181818177</v>
      </c>
      <c r="BN72">
        <f t="shared" si="35"/>
        <v>1644123.4704219901</v>
      </c>
      <c r="BO72" s="10"/>
      <c r="BP72">
        <v>-31.35</v>
      </c>
      <c r="BQ72">
        <v>0.87654320987654322</v>
      </c>
      <c r="BR72">
        <f t="shared" si="36"/>
        <v>2091864.0616783933</v>
      </c>
      <c r="BT72" s="10">
        <v>-31.35</v>
      </c>
      <c r="BU72" s="10">
        <v>0.87654320987654322</v>
      </c>
      <c r="BV72" s="10">
        <f t="shared" si="37"/>
        <v>2091864.0616783933</v>
      </c>
      <c r="BW72" s="10">
        <f t="shared" si="38"/>
        <v>14.553566121978404</v>
      </c>
      <c r="BX72" s="10">
        <f t="shared" si="39"/>
        <v>1133800.0983520425</v>
      </c>
    </row>
    <row r="73" spans="1:76" x14ac:dyDescent="0.25">
      <c r="A73">
        <v>-33.03</v>
      </c>
      <c r="B73">
        <v>0.78260869565217395</v>
      </c>
      <c r="C73">
        <f t="shared" si="20"/>
        <v>1526056.3034950495</v>
      </c>
      <c r="E73" s="5">
        <v>-28.44</v>
      </c>
      <c r="F73" s="5">
        <v>0.51798561151079137</v>
      </c>
      <c r="G73" s="5">
        <f t="shared" si="21"/>
        <v>729781.31373972574</v>
      </c>
      <c r="I73" s="5">
        <v>-28.93</v>
      </c>
      <c r="J73" s="5">
        <v>0.6</v>
      </c>
      <c r="K73" s="5">
        <f t="shared" si="22"/>
        <v>916290.731874155</v>
      </c>
      <c r="M73" s="5">
        <v>-25</v>
      </c>
      <c r="N73" s="5">
        <v>0.5714285714285714</v>
      </c>
      <c r="O73" s="5">
        <f t="shared" si="23"/>
        <v>847297.86038720363</v>
      </c>
      <c r="Q73">
        <v>-32.119999999999997</v>
      </c>
      <c r="R73">
        <v>0.65454545454545454</v>
      </c>
      <c r="S73">
        <f t="shared" si="24"/>
        <v>1062894.2060660305</v>
      </c>
      <c r="T73" s="10"/>
      <c r="U73" s="5">
        <v>-28.92</v>
      </c>
      <c r="V73" s="5">
        <v>0.73469387755102045</v>
      </c>
      <c r="W73" s="5">
        <f t="shared" si="25"/>
        <v>1326870.9406490901</v>
      </c>
      <c r="Y73" s="5">
        <v>-28.78</v>
      </c>
      <c r="Z73" s="25">
        <v>0.9</v>
      </c>
      <c r="AA73" s="5">
        <f t="shared" si="26"/>
        <v>2302585.0929940459</v>
      </c>
      <c r="AC73">
        <v>-31.29</v>
      </c>
      <c r="AD73">
        <v>0.78260869565217395</v>
      </c>
      <c r="AE73">
        <f t="shared" si="27"/>
        <v>1526056.3034950495</v>
      </c>
      <c r="AJ73" s="5">
        <v>-30.47</v>
      </c>
      <c r="AK73" s="5">
        <v>0.96</v>
      </c>
      <c r="AL73" s="5">
        <f t="shared" si="28"/>
        <v>3218875.8248681999</v>
      </c>
      <c r="AN73" s="5">
        <v>-29.33</v>
      </c>
      <c r="AO73" s="5">
        <v>0.91139240506329111</v>
      </c>
      <c r="AP73" s="5">
        <f t="shared" si="29"/>
        <v>2423537.7034117081</v>
      </c>
      <c r="AR73">
        <v>-30.69</v>
      </c>
      <c r="AS73">
        <v>0.69902912621359226</v>
      </c>
      <c r="AT73">
        <f t="shared" si="30"/>
        <v>1200741.7837444895</v>
      </c>
      <c r="AV73">
        <v>-31.38</v>
      </c>
      <c r="AW73">
        <v>0.63716814159292035</v>
      </c>
      <c r="AX73">
        <f t="shared" si="31"/>
        <v>1013815.7520080326</v>
      </c>
      <c r="AZ73" s="5">
        <v>-29.93</v>
      </c>
      <c r="BA73" s="5">
        <v>0.76595744680851063</v>
      </c>
      <c r="BB73" s="5">
        <f t="shared" si="32"/>
        <v>1452252.3289116879</v>
      </c>
      <c r="BD73">
        <v>-33.119999999999997</v>
      </c>
      <c r="BE73">
        <v>0.93506493506493504</v>
      </c>
      <c r="BF73">
        <f t="shared" si="33"/>
        <v>2734367.5094195832</v>
      </c>
      <c r="BH73">
        <v>-33</v>
      </c>
      <c r="BI73">
        <v>0.93506493506493504</v>
      </c>
      <c r="BJ73">
        <f t="shared" si="34"/>
        <v>2734367.5094195832</v>
      </c>
      <c r="BL73">
        <v>-32.67</v>
      </c>
      <c r="BM73">
        <v>0.81818181818181823</v>
      </c>
      <c r="BN73">
        <f t="shared" si="35"/>
        <v>1704748.0922384255</v>
      </c>
      <c r="BO73" s="10"/>
      <c r="BP73">
        <v>-31.46</v>
      </c>
      <c r="BQ73">
        <v>0.88888888888888884</v>
      </c>
      <c r="BR73">
        <f t="shared" si="36"/>
        <v>2197224.5773362191</v>
      </c>
      <c r="BT73" s="10">
        <v>-31.46</v>
      </c>
      <c r="BU73" s="10">
        <v>0.88888888888888884</v>
      </c>
      <c r="BV73" s="10">
        <f t="shared" si="37"/>
        <v>2197224.5773362191</v>
      </c>
      <c r="BW73" s="10">
        <f t="shared" si="38"/>
        <v>14.602705566140918</v>
      </c>
      <c r="BX73" s="10">
        <f t="shared" si="39"/>
        <v>1179828.2051471288</v>
      </c>
    </row>
    <row r="74" spans="1:76" x14ac:dyDescent="0.25">
      <c r="A74">
        <v>-33.1</v>
      </c>
      <c r="B74">
        <v>0.79347826086956519</v>
      </c>
      <c r="C74">
        <f t="shared" si="20"/>
        <v>1577349.5978825998</v>
      </c>
      <c r="E74" s="5">
        <v>-28.44</v>
      </c>
      <c r="F74" s="5">
        <v>0.52517985611510787</v>
      </c>
      <c r="G74" s="5">
        <f t="shared" si="21"/>
        <v>744819.19110426609</v>
      </c>
      <c r="I74" s="5">
        <v>-28.95</v>
      </c>
      <c r="J74" s="5">
        <v>0.60833333333333328</v>
      </c>
      <c r="K74" s="5">
        <f t="shared" si="22"/>
        <v>937344.14107198734</v>
      </c>
      <c r="M74" s="5">
        <v>-25.08</v>
      </c>
      <c r="N74" s="5">
        <v>0.57936507936507942</v>
      </c>
      <c r="O74" s="5">
        <f t="shared" si="23"/>
        <v>865989.99339935638</v>
      </c>
      <c r="Q74">
        <v>-32.14</v>
      </c>
      <c r="R74">
        <v>0.66363636363636369</v>
      </c>
      <c r="S74">
        <f t="shared" si="24"/>
        <v>1089562.453148192</v>
      </c>
      <c r="T74" s="10"/>
      <c r="U74" s="5">
        <v>-28.93</v>
      </c>
      <c r="V74" s="5">
        <v>0.74489795918367352</v>
      </c>
      <c r="W74" s="5">
        <f t="shared" si="25"/>
        <v>1366091.6538023714</v>
      </c>
      <c r="Y74" s="5">
        <v>-28.91</v>
      </c>
      <c r="Z74" s="25">
        <v>0.91249999999999998</v>
      </c>
      <c r="AA74" s="5">
        <f t="shared" si="26"/>
        <v>2436116.4856185685</v>
      </c>
      <c r="AC74">
        <v>-31.34</v>
      </c>
      <c r="AD74">
        <v>0.79347826086956519</v>
      </c>
      <c r="AE74">
        <f t="shared" si="27"/>
        <v>1577349.5978825998</v>
      </c>
      <c r="AJ74" s="5">
        <v>-31.9</v>
      </c>
      <c r="AK74" s="5">
        <v>0.97333333333333338</v>
      </c>
      <c r="AL74" s="5">
        <f t="shared" si="28"/>
        <v>3624340.932976367</v>
      </c>
      <c r="AN74" s="5">
        <v>-29.77</v>
      </c>
      <c r="AO74" s="5">
        <v>0.92405063291139244</v>
      </c>
      <c r="AP74" s="5">
        <f t="shared" si="29"/>
        <v>2577688.383238967</v>
      </c>
      <c r="AR74">
        <v>-30.79</v>
      </c>
      <c r="AS74">
        <v>0.70873786407766992</v>
      </c>
      <c r="AT74">
        <f t="shared" si="30"/>
        <v>1233531.6065674804</v>
      </c>
      <c r="AV74">
        <v>-31.38</v>
      </c>
      <c r="AW74">
        <v>0.64601769911504425</v>
      </c>
      <c r="AX74">
        <f t="shared" si="31"/>
        <v>1038508.3645984044</v>
      </c>
      <c r="AZ74" s="5">
        <v>-29.95</v>
      </c>
      <c r="BA74" s="5">
        <v>0.77659574468085102</v>
      </c>
      <c r="BB74" s="5">
        <f t="shared" si="32"/>
        <v>1498772.3445465807</v>
      </c>
      <c r="BD74">
        <v>-33.28</v>
      </c>
      <c r="BE74">
        <v>0.94805194805194803</v>
      </c>
      <c r="BF74">
        <f t="shared" si="33"/>
        <v>2957511.0607337928</v>
      </c>
      <c r="BH74">
        <v>-33.020000000000003</v>
      </c>
      <c r="BI74">
        <v>0.94805194805194803</v>
      </c>
      <c r="BJ74">
        <f t="shared" si="34"/>
        <v>2957511.0607337928</v>
      </c>
      <c r="BL74">
        <v>-32.69</v>
      </c>
      <c r="BM74">
        <v>0.82954545454545459</v>
      </c>
      <c r="BN74">
        <f t="shared" si="35"/>
        <v>1769286.6133759967</v>
      </c>
      <c r="BO74" s="10"/>
      <c r="BP74">
        <v>-31.62</v>
      </c>
      <c r="BQ74">
        <v>0.90123456790123457</v>
      </c>
      <c r="BR74">
        <f t="shared" si="36"/>
        <v>2315007.6129926029</v>
      </c>
      <c r="BT74" s="10">
        <v>-31.62</v>
      </c>
      <c r="BU74" s="10">
        <v>0.90123456790123457</v>
      </c>
      <c r="BV74" s="10">
        <f t="shared" si="37"/>
        <v>2315007.6129926029</v>
      </c>
      <c r="BW74" s="10">
        <f t="shared" si="38"/>
        <v>14.654923534046784</v>
      </c>
      <c r="BX74" s="10">
        <f t="shared" si="39"/>
        <v>1250134.2156857115</v>
      </c>
    </row>
    <row r="75" spans="1:76" x14ac:dyDescent="0.25">
      <c r="A75">
        <v>-33.1</v>
      </c>
      <c r="B75">
        <v>0.80434782608695654</v>
      </c>
      <c r="C75">
        <f t="shared" si="20"/>
        <v>1631416.8191528758</v>
      </c>
      <c r="E75" s="5">
        <v>-28.59</v>
      </c>
      <c r="F75" s="5">
        <v>0.53237410071942448</v>
      </c>
      <c r="G75" s="5">
        <f t="shared" si="21"/>
        <v>760086.6632350547</v>
      </c>
      <c r="I75" s="5">
        <v>-29.07</v>
      </c>
      <c r="J75" s="5">
        <v>0.6166666666666667</v>
      </c>
      <c r="K75" s="5">
        <f t="shared" si="22"/>
        <v>958850.34629295114</v>
      </c>
      <c r="M75" s="5">
        <v>-25.1</v>
      </c>
      <c r="N75" s="5">
        <v>0.58730158730158732</v>
      </c>
      <c r="O75" s="5">
        <f t="shared" si="23"/>
        <v>885038.18837005075</v>
      </c>
      <c r="Q75">
        <v>-32.17</v>
      </c>
      <c r="R75">
        <v>0.67272727272727273</v>
      </c>
      <c r="S75">
        <f t="shared" si="24"/>
        <v>1116961.4273363063</v>
      </c>
      <c r="T75" s="10"/>
      <c r="U75" s="5">
        <v>-29</v>
      </c>
      <c r="V75" s="5">
        <v>0.75510204081632648</v>
      </c>
      <c r="W75" s="5">
        <f t="shared" si="25"/>
        <v>1406913.6483226262</v>
      </c>
      <c r="Y75" s="5">
        <v>-28.94</v>
      </c>
      <c r="Z75" s="25">
        <v>0.92500000000000004</v>
      </c>
      <c r="AA75" s="5">
        <f t="shared" si="26"/>
        <v>2590267.1654458274</v>
      </c>
      <c r="AC75">
        <v>-31.42</v>
      </c>
      <c r="AD75">
        <v>0.80434782608695654</v>
      </c>
      <c r="AE75">
        <f t="shared" si="27"/>
        <v>1631416.8191528758</v>
      </c>
      <c r="AJ75" s="5">
        <v>-32.520000000000003</v>
      </c>
      <c r="AK75" s="5">
        <v>0.98666666666666669</v>
      </c>
      <c r="AL75" s="5">
        <f t="shared" si="28"/>
        <v>4317488.1135363122</v>
      </c>
      <c r="AN75" s="5">
        <v>-29.9</v>
      </c>
      <c r="AO75" s="5">
        <v>0.93670886075949367</v>
      </c>
      <c r="AP75" s="5">
        <f t="shared" si="29"/>
        <v>2760009.9400329213</v>
      </c>
      <c r="AR75">
        <v>-30.81</v>
      </c>
      <c r="AS75">
        <v>0.71844660194174759</v>
      </c>
      <c r="AT75">
        <f t="shared" si="30"/>
        <v>1267433.1582431619</v>
      </c>
      <c r="AV75">
        <v>-31.43</v>
      </c>
      <c r="AW75">
        <v>0.65486725663716816</v>
      </c>
      <c r="AX75">
        <f t="shared" si="31"/>
        <v>1063826.1725826943</v>
      </c>
      <c r="AZ75" s="5">
        <v>-30.07</v>
      </c>
      <c r="BA75" s="5">
        <v>0.78723404255319152</v>
      </c>
      <c r="BB75" s="5">
        <f t="shared" si="32"/>
        <v>1547562.508716013</v>
      </c>
      <c r="BD75">
        <v>-33.33</v>
      </c>
      <c r="BE75">
        <v>0.96103896103896103</v>
      </c>
      <c r="BF75">
        <f t="shared" si="33"/>
        <v>3245193.1331855739</v>
      </c>
      <c r="BH75">
        <v>-33.130000000000003</v>
      </c>
      <c r="BI75">
        <v>0.96103896103896103</v>
      </c>
      <c r="BJ75">
        <f t="shared" si="34"/>
        <v>3245193.1331855739</v>
      </c>
      <c r="BL75">
        <v>-32.729999999999997</v>
      </c>
      <c r="BM75">
        <v>0.84090909090909094</v>
      </c>
      <c r="BN75">
        <f t="shared" si="35"/>
        <v>1838279.4848629481</v>
      </c>
      <c r="BO75" s="10"/>
      <c r="BP75">
        <v>-31.72</v>
      </c>
      <c r="BQ75">
        <v>0.9135802469135802</v>
      </c>
      <c r="BR75">
        <f t="shared" si="36"/>
        <v>2448539.005617125</v>
      </c>
      <c r="BT75" s="10">
        <v>-31.72</v>
      </c>
      <c r="BU75" s="10">
        <v>0.9135802469135802</v>
      </c>
      <c r="BV75" s="10">
        <f t="shared" si="37"/>
        <v>2448539.005617125</v>
      </c>
      <c r="BW75" s="10">
        <f t="shared" si="38"/>
        <v>14.711002080410987</v>
      </c>
      <c r="BX75" s="10">
        <f t="shared" si="39"/>
        <v>1296187.4405457624</v>
      </c>
    </row>
    <row r="76" spans="1:76" x14ac:dyDescent="0.25">
      <c r="A76">
        <v>-33.119999999999997</v>
      </c>
      <c r="B76">
        <v>0.81521739130434778</v>
      </c>
      <c r="C76">
        <f t="shared" si="20"/>
        <v>1688575.2329928242</v>
      </c>
      <c r="E76" s="5">
        <v>-28.61</v>
      </c>
      <c r="F76" s="5">
        <v>0.53956834532374098</v>
      </c>
      <c r="G76" s="5">
        <f t="shared" si="21"/>
        <v>775590.84977101989</v>
      </c>
      <c r="I76" s="5">
        <v>-29.11</v>
      </c>
      <c r="J76" s="5">
        <v>0.625</v>
      </c>
      <c r="K76" s="5">
        <f t="shared" si="22"/>
        <v>980829.25301172619</v>
      </c>
      <c r="M76" s="5">
        <v>-25.19</v>
      </c>
      <c r="N76" s="5">
        <v>0.59523809523809523</v>
      </c>
      <c r="O76" s="5">
        <f t="shared" si="23"/>
        <v>904456.27422715223</v>
      </c>
      <c r="Q76">
        <v>-32.33</v>
      </c>
      <c r="R76">
        <v>0.68181818181818177</v>
      </c>
      <c r="S76">
        <f t="shared" si="24"/>
        <v>1145132.3043030025</v>
      </c>
      <c r="T76" s="10"/>
      <c r="U76" s="5">
        <v>-29</v>
      </c>
      <c r="V76" s="5">
        <v>0.76530612244897955</v>
      </c>
      <c r="W76" s="5">
        <f t="shared" si="25"/>
        <v>1449473.262741422</v>
      </c>
      <c r="Y76" s="5">
        <v>-29.23</v>
      </c>
      <c r="Z76" s="25">
        <v>0.9375</v>
      </c>
      <c r="AA76" s="5">
        <f t="shared" si="26"/>
        <v>2772588.7222397812</v>
      </c>
      <c r="AC76">
        <v>-31.49</v>
      </c>
      <c r="AD76">
        <v>0.81521739130434778</v>
      </c>
      <c r="AE76">
        <f t="shared" si="27"/>
        <v>1688575.2329928242</v>
      </c>
      <c r="AJ76" s="5">
        <v>-32.67</v>
      </c>
      <c r="AK76" s="5">
        <v>1</v>
      </c>
      <c r="AL76" s="5" t="e">
        <f t="shared" si="28"/>
        <v>#NUM!</v>
      </c>
      <c r="AN76" s="5">
        <v>-30.04</v>
      </c>
      <c r="AO76" s="5">
        <v>0.94936708860759489</v>
      </c>
      <c r="AP76" s="5">
        <f t="shared" si="29"/>
        <v>2983153.4913471299</v>
      </c>
      <c r="AR76">
        <v>-30.96</v>
      </c>
      <c r="AS76">
        <v>0.72815533980582525</v>
      </c>
      <c r="AT76">
        <f t="shared" si="30"/>
        <v>1302524.478054432</v>
      </c>
      <c r="AV76">
        <v>-31.45</v>
      </c>
      <c r="AW76">
        <v>0.66371681415929207</v>
      </c>
      <c r="AX76">
        <f t="shared" si="31"/>
        <v>1089801.6589859549</v>
      </c>
      <c r="AZ76" s="5">
        <v>-30.15</v>
      </c>
      <c r="BA76" s="5">
        <v>0.7978723404255319</v>
      </c>
      <c r="BB76" s="5">
        <f t="shared" si="32"/>
        <v>1598855.8031035634</v>
      </c>
      <c r="BD76">
        <v>-33.42</v>
      </c>
      <c r="BE76">
        <v>0.97402597402597402</v>
      </c>
      <c r="BF76">
        <f t="shared" si="33"/>
        <v>3650658.2412937386</v>
      </c>
      <c r="BH76">
        <v>-33.39</v>
      </c>
      <c r="BI76">
        <v>0.97402597402597402</v>
      </c>
      <c r="BJ76">
        <f t="shared" si="34"/>
        <v>3650658.2412937386</v>
      </c>
      <c r="BL76">
        <v>-32.770000000000003</v>
      </c>
      <c r="BM76">
        <v>0.85227272727272729</v>
      </c>
      <c r="BN76">
        <f t="shared" si="35"/>
        <v>1912387.4570166699</v>
      </c>
      <c r="BO76" s="10"/>
      <c r="BP76">
        <v>-32.159999999999997</v>
      </c>
      <c r="BQ76">
        <v>0.92592592592592593</v>
      </c>
      <c r="BR76">
        <f t="shared" si="36"/>
        <v>2602689.6854443839</v>
      </c>
      <c r="BT76" s="10">
        <v>-32.159999999999997</v>
      </c>
      <c r="BU76" s="10">
        <v>0.92592592592592593</v>
      </c>
      <c r="BV76" s="10">
        <f t="shared" si="37"/>
        <v>2602689.6854443839</v>
      </c>
      <c r="BW76" s="10">
        <f t="shared" si="38"/>
        <v>14.772055962672809</v>
      </c>
      <c r="BX76" s="10">
        <f t="shared" si="39"/>
        <v>1519836.7609651659</v>
      </c>
    </row>
    <row r="77" spans="1:76" x14ac:dyDescent="0.25">
      <c r="A77">
        <v>-33.19</v>
      </c>
      <c r="B77">
        <v>0.82608695652173914</v>
      </c>
      <c r="C77">
        <f t="shared" si="20"/>
        <v>1749199.8548092593</v>
      </c>
      <c r="E77" s="5">
        <v>-28.61</v>
      </c>
      <c r="F77" s="5">
        <v>0.5467625899280576</v>
      </c>
      <c r="G77" s="5">
        <f t="shared" si="21"/>
        <v>791339.20673915918</v>
      </c>
      <c r="I77" s="5">
        <v>-29.18</v>
      </c>
      <c r="J77" s="5">
        <v>0.6333333333333333</v>
      </c>
      <c r="K77" s="5">
        <f t="shared" si="22"/>
        <v>1003302.1088637848</v>
      </c>
      <c r="M77" s="5">
        <v>-25.63</v>
      </c>
      <c r="N77" s="5">
        <v>0.60317460317460314</v>
      </c>
      <c r="O77" s="5">
        <f t="shared" si="23"/>
        <v>924258.901523332</v>
      </c>
      <c r="Q77">
        <v>-32.479999999999997</v>
      </c>
      <c r="R77">
        <v>0.69090909090909092</v>
      </c>
      <c r="S77">
        <f t="shared" si="24"/>
        <v>1174119.8411762549</v>
      </c>
      <c r="T77" s="10"/>
      <c r="U77" s="5">
        <v>-29.02</v>
      </c>
      <c r="V77" s="5">
        <v>0.77551020408163263</v>
      </c>
      <c r="W77" s="5">
        <f t="shared" si="25"/>
        <v>1493925.0253122561</v>
      </c>
      <c r="Y77" s="5">
        <v>-29.33</v>
      </c>
      <c r="Z77" s="25">
        <v>0.95</v>
      </c>
      <c r="AA77" s="5">
        <f t="shared" si="26"/>
        <v>2995732.2735539903</v>
      </c>
      <c r="AC77">
        <v>-31.61</v>
      </c>
      <c r="AD77">
        <v>0.82608695652173914</v>
      </c>
      <c r="AE77">
        <f t="shared" si="27"/>
        <v>1749199.8548092593</v>
      </c>
      <c r="AN77" s="5">
        <v>-30.15</v>
      </c>
      <c r="AO77" s="5">
        <v>0.96202531645569622</v>
      </c>
      <c r="AP77" s="5">
        <f t="shared" si="29"/>
        <v>3270835.5637989123</v>
      </c>
      <c r="AR77">
        <v>-31.06</v>
      </c>
      <c r="AS77">
        <v>0.73786407766990292</v>
      </c>
      <c r="AT77">
        <f t="shared" si="30"/>
        <v>1338892.1222253067</v>
      </c>
      <c r="AV77">
        <v>-31.45</v>
      </c>
      <c r="AW77">
        <v>0.67256637168141598</v>
      </c>
      <c r="AX77">
        <f t="shared" si="31"/>
        <v>1116469.9060681162</v>
      </c>
      <c r="AZ77" s="5">
        <v>-30.22</v>
      </c>
      <c r="BA77" s="5">
        <v>0.80851063829787229</v>
      </c>
      <c r="BB77" s="5">
        <f t="shared" si="32"/>
        <v>1652923.0243738389</v>
      </c>
      <c r="BD77">
        <v>-33.67</v>
      </c>
      <c r="BE77">
        <v>0.98701298701298701</v>
      </c>
      <c r="BF77">
        <f t="shared" si="33"/>
        <v>4343805.4218536839</v>
      </c>
      <c r="BH77">
        <v>-33.4</v>
      </c>
      <c r="BI77">
        <v>0.98701298701298701</v>
      </c>
      <c r="BJ77">
        <f t="shared" si="34"/>
        <v>4343805.4218536839</v>
      </c>
      <c r="BL77">
        <v>-32.79</v>
      </c>
      <c r="BM77">
        <v>0.86363636363636365</v>
      </c>
      <c r="BN77">
        <f t="shared" si="35"/>
        <v>1992430.1646902063</v>
      </c>
      <c r="BO77" s="10"/>
      <c r="BP77">
        <v>-32.43</v>
      </c>
      <c r="BQ77">
        <v>0.93827160493827155</v>
      </c>
      <c r="BR77">
        <f t="shared" si="36"/>
        <v>2785011.2422383376</v>
      </c>
      <c r="BT77" s="10">
        <v>-32.43</v>
      </c>
      <c r="BU77" s="10">
        <v>0.93827160493827155</v>
      </c>
      <c r="BV77" s="10">
        <f t="shared" si="37"/>
        <v>2785011.2422383376</v>
      </c>
      <c r="BW77" s="10">
        <f t="shared" si="38"/>
        <v>14.839762468045729</v>
      </c>
      <c r="BX77" s="10">
        <f t="shared" si="39"/>
        <v>1675780.3601367809</v>
      </c>
    </row>
    <row r="78" spans="1:76" x14ac:dyDescent="0.25">
      <c r="A78">
        <v>-33.229999999999997</v>
      </c>
      <c r="B78">
        <v>0.83695652173913049</v>
      </c>
      <c r="C78">
        <f t="shared" si="20"/>
        <v>1813738.3759468307</v>
      </c>
      <c r="E78" s="5">
        <v>-28.61</v>
      </c>
      <c r="F78" s="5">
        <v>0.5539568345323741</v>
      </c>
      <c r="G78" s="5">
        <f t="shared" si="21"/>
        <v>807339.54808560014</v>
      </c>
      <c r="I78" s="5">
        <v>-29.18</v>
      </c>
      <c r="J78" s="5">
        <v>0.64166666666666672</v>
      </c>
      <c r="K78" s="5">
        <f t="shared" si="22"/>
        <v>1026291.6270884837</v>
      </c>
      <c r="M78" s="5">
        <v>-25.65</v>
      </c>
      <c r="N78" s="5">
        <v>0.61111111111111116</v>
      </c>
      <c r="O78" s="5">
        <f t="shared" si="23"/>
        <v>944461.60884085158</v>
      </c>
      <c r="Q78">
        <v>-32.56</v>
      </c>
      <c r="R78">
        <v>0.7</v>
      </c>
      <c r="S78">
        <f t="shared" si="24"/>
        <v>1203972.8043259359</v>
      </c>
      <c r="T78" s="10"/>
      <c r="U78" s="5">
        <v>-29.11</v>
      </c>
      <c r="V78" s="5">
        <v>0.7857142857142857</v>
      </c>
      <c r="W78" s="5">
        <f t="shared" si="25"/>
        <v>1540445.0409471488</v>
      </c>
      <c r="Y78" s="5">
        <v>-29.45</v>
      </c>
      <c r="Z78" s="25">
        <v>0.96250000000000002</v>
      </c>
      <c r="AA78" s="5">
        <f t="shared" si="26"/>
        <v>3283414.3460057727</v>
      </c>
      <c r="AC78">
        <v>-31.66</v>
      </c>
      <c r="AD78">
        <v>0.83695652173913049</v>
      </c>
      <c r="AE78">
        <f t="shared" si="27"/>
        <v>1813738.3759468307</v>
      </c>
      <c r="AN78" s="5">
        <v>-30.43</v>
      </c>
      <c r="AO78" s="5">
        <v>0.97468354430379744</v>
      </c>
      <c r="AP78" s="5">
        <f t="shared" si="29"/>
        <v>3676300.6719070752</v>
      </c>
      <c r="AR78">
        <v>-31.09</v>
      </c>
      <c r="AS78">
        <v>0.74757281553398058</v>
      </c>
      <c r="AT78">
        <f t="shared" si="30"/>
        <v>1376632.4502081538</v>
      </c>
      <c r="AV78">
        <v>-31.71</v>
      </c>
      <c r="AW78">
        <v>0.68141592920353977</v>
      </c>
      <c r="AX78">
        <f t="shared" si="31"/>
        <v>1143868.8802562305</v>
      </c>
      <c r="AZ78" s="5">
        <v>-30.25</v>
      </c>
      <c r="BA78" s="5">
        <v>0.81914893617021278</v>
      </c>
      <c r="BB78" s="5">
        <f t="shared" si="32"/>
        <v>1710081.438213788</v>
      </c>
      <c r="BD78">
        <v>-34.32</v>
      </c>
      <c r="BE78">
        <v>1</v>
      </c>
      <c r="BF78" t="e">
        <f t="shared" si="33"/>
        <v>#NUM!</v>
      </c>
      <c r="BH78">
        <v>-33.979999999999997</v>
      </c>
      <c r="BI78">
        <v>1</v>
      </c>
      <c r="BJ78" t="e">
        <f t="shared" si="34"/>
        <v>#NUM!</v>
      </c>
      <c r="BL78">
        <v>-32.81</v>
      </c>
      <c r="BM78">
        <v>0.875</v>
      </c>
      <c r="BN78">
        <f t="shared" si="35"/>
        <v>2079441.5416798359</v>
      </c>
      <c r="BO78" s="10"/>
      <c r="BP78">
        <v>-32.619999999999997</v>
      </c>
      <c r="BQ78">
        <v>0.95061728395061729</v>
      </c>
      <c r="BR78">
        <f t="shared" si="36"/>
        <v>3008154.7935525486</v>
      </c>
      <c r="BT78" s="10">
        <v>-32.619999999999997</v>
      </c>
      <c r="BU78" s="10">
        <v>0.95061728395061729</v>
      </c>
      <c r="BV78" s="10">
        <f t="shared" si="37"/>
        <v>3008154.7935525486</v>
      </c>
      <c r="BW78" s="10">
        <f t="shared" si="38"/>
        <v>14.916837423350337</v>
      </c>
      <c r="BX78" s="10">
        <f t="shared" si="39"/>
        <v>1795015.958338944</v>
      </c>
    </row>
    <row r="79" spans="1:76" x14ac:dyDescent="0.25">
      <c r="A79">
        <v>-33.47</v>
      </c>
      <c r="B79">
        <v>0.84782608695652173</v>
      </c>
      <c r="C79">
        <f t="shared" si="20"/>
        <v>1882731.2474337816</v>
      </c>
      <c r="E79" s="5">
        <v>-28.7</v>
      </c>
      <c r="F79" s="5">
        <v>0.5611510791366906</v>
      </c>
      <c r="G79" s="5">
        <f t="shared" si="21"/>
        <v>823600.06895738037</v>
      </c>
      <c r="I79" s="5">
        <v>-29.29</v>
      </c>
      <c r="J79" s="5">
        <v>0.65</v>
      </c>
      <c r="K79" s="5">
        <f t="shared" si="22"/>
        <v>1049822.1244986779</v>
      </c>
      <c r="M79" s="5">
        <v>-25.69</v>
      </c>
      <c r="N79" s="5">
        <v>0.61904761904761907</v>
      </c>
      <c r="O79" s="5">
        <f t="shared" si="23"/>
        <v>965080.89604358724</v>
      </c>
      <c r="Q79">
        <v>-32.590000000000003</v>
      </c>
      <c r="R79">
        <v>0.70909090909090911</v>
      </c>
      <c r="S79">
        <f t="shared" si="24"/>
        <v>1234744.4629926898</v>
      </c>
      <c r="T79" s="10"/>
      <c r="U79" s="5">
        <v>-29.16</v>
      </c>
      <c r="V79" s="5">
        <v>0.79591836734693877</v>
      </c>
      <c r="W79" s="5">
        <f t="shared" si="25"/>
        <v>1589235.2051165812</v>
      </c>
      <c r="Y79" s="5">
        <v>-29.57</v>
      </c>
      <c r="Z79" s="25">
        <v>0.97499999999999998</v>
      </c>
      <c r="AA79" s="5">
        <f t="shared" si="26"/>
        <v>3688879.4541139356</v>
      </c>
      <c r="AC79">
        <v>-31.76</v>
      </c>
      <c r="AD79">
        <v>0.84782608695652173</v>
      </c>
      <c r="AE79">
        <f t="shared" si="27"/>
        <v>1882731.2474337816</v>
      </c>
      <c r="AN79" s="5">
        <v>-30.74</v>
      </c>
      <c r="AO79" s="5">
        <v>0.98734177215189878</v>
      </c>
      <c r="AP79" s="5">
        <f t="shared" si="29"/>
        <v>4369447.8524670256</v>
      </c>
      <c r="AR79">
        <v>-31.12</v>
      </c>
      <c r="AS79">
        <v>0.75728155339805825</v>
      </c>
      <c r="AT79">
        <f t="shared" si="30"/>
        <v>1415853.1633614351</v>
      </c>
      <c r="AV79">
        <v>-31.79</v>
      </c>
      <c r="AW79">
        <v>0.69026548672566368</v>
      </c>
      <c r="AX79">
        <f t="shared" si="31"/>
        <v>1172039.7572229269</v>
      </c>
      <c r="AZ79" s="5">
        <v>-30.27</v>
      </c>
      <c r="BA79" s="5">
        <v>0.82978723404255317</v>
      </c>
      <c r="BB79" s="5">
        <f t="shared" si="32"/>
        <v>1770706.0600302226</v>
      </c>
      <c r="BJ79">
        <f t="shared" si="34"/>
        <v>0</v>
      </c>
      <c r="BL79">
        <v>-32.83</v>
      </c>
      <c r="BM79">
        <v>0.88636363636363635</v>
      </c>
      <c r="BN79">
        <f t="shared" si="35"/>
        <v>2174751.7214841605</v>
      </c>
      <c r="BO79" s="10"/>
      <c r="BP79">
        <v>-32.79</v>
      </c>
      <c r="BQ79">
        <v>0.96296296296296291</v>
      </c>
      <c r="BR79">
        <f t="shared" si="36"/>
        <v>3295836.8660043278</v>
      </c>
      <c r="BT79" s="10">
        <v>-32.79</v>
      </c>
      <c r="BU79" s="10">
        <v>0.96296296296296291</v>
      </c>
      <c r="BV79" s="10">
        <f t="shared" si="37"/>
        <v>3295836.8660043278</v>
      </c>
      <c r="BW79" s="10">
        <f t="shared" si="38"/>
        <v>15.008170674249083</v>
      </c>
      <c r="BX79" s="10">
        <f t="shared" si="39"/>
        <v>1908874.1564112327</v>
      </c>
    </row>
    <row r="80" spans="1:76" x14ac:dyDescent="0.25">
      <c r="A80">
        <v>-33.58</v>
      </c>
      <c r="B80">
        <v>0.85869565217391308</v>
      </c>
      <c r="C80">
        <f t="shared" si="20"/>
        <v>1956839.2195875039</v>
      </c>
      <c r="E80" s="5">
        <v>-28.79</v>
      </c>
      <c r="F80" s="5">
        <v>0.56834532374100721</v>
      </c>
      <c r="G80" s="5">
        <f t="shared" si="21"/>
        <v>840129.37090859108</v>
      </c>
      <c r="I80" s="5">
        <v>-29.4</v>
      </c>
      <c r="J80" s="5">
        <v>0.65833333333333333</v>
      </c>
      <c r="K80" s="5">
        <f t="shared" si="22"/>
        <v>1073919.6760777382</v>
      </c>
      <c r="M80" s="5">
        <v>-25.74</v>
      </c>
      <c r="N80" s="5">
        <v>0.62698412698412698</v>
      </c>
      <c r="O80" s="5">
        <f t="shared" si="23"/>
        <v>986134.30524141947</v>
      </c>
      <c r="Q80">
        <v>-32.630000000000003</v>
      </c>
      <c r="R80">
        <v>0.71818181818181814</v>
      </c>
      <c r="S80">
        <f t="shared" si="24"/>
        <v>1266493.1613072699</v>
      </c>
      <c r="T80" s="10"/>
      <c r="U80" s="5">
        <v>-29.33</v>
      </c>
      <c r="V80" s="5">
        <v>0.80612244897959184</v>
      </c>
      <c r="W80" s="5">
        <f t="shared" si="25"/>
        <v>1640528.4995041317</v>
      </c>
      <c r="Y80" s="5">
        <v>-29.7</v>
      </c>
      <c r="Z80" s="25">
        <v>0.98750000000000004</v>
      </c>
      <c r="AA80" s="5">
        <f t="shared" si="26"/>
        <v>4382026.6346738851</v>
      </c>
      <c r="AC80">
        <v>-31.76</v>
      </c>
      <c r="AD80">
        <v>0.85869565217391308</v>
      </c>
      <c r="AE80">
        <f t="shared" si="27"/>
        <v>1956839.2195875039</v>
      </c>
      <c r="AN80" s="5">
        <v>-31.63</v>
      </c>
      <c r="AO80" s="5">
        <v>1</v>
      </c>
      <c r="AP80" s="5" t="e">
        <f t="shared" si="29"/>
        <v>#NUM!</v>
      </c>
      <c r="AR80">
        <v>-31.13</v>
      </c>
      <c r="AS80">
        <v>0.76699029126213591</v>
      </c>
      <c r="AT80">
        <f t="shared" si="30"/>
        <v>1456675.1578816902</v>
      </c>
      <c r="AV80">
        <v>-31.87</v>
      </c>
      <c r="AW80">
        <v>0.69911504424778759</v>
      </c>
      <c r="AX80">
        <f t="shared" si="31"/>
        <v>1201027.2940961791</v>
      </c>
      <c r="AZ80" s="5">
        <v>-30.48</v>
      </c>
      <c r="BA80" s="5">
        <v>0.84042553191489366</v>
      </c>
      <c r="BB80" s="5">
        <f t="shared" si="32"/>
        <v>1835244.5811677943</v>
      </c>
      <c r="BJ80">
        <f t="shared" si="34"/>
        <v>0</v>
      </c>
      <c r="BL80">
        <v>-32.880000000000003</v>
      </c>
      <c r="BM80">
        <v>0.89772727272727271</v>
      </c>
      <c r="BN80">
        <f t="shared" si="35"/>
        <v>2280112.2371419868</v>
      </c>
      <c r="BO80" s="10"/>
      <c r="BP80">
        <v>-33.14</v>
      </c>
      <c r="BQ80">
        <v>0.97530864197530864</v>
      </c>
      <c r="BR80">
        <f t="shared" si="36"/>
        <v>3701301.9741124939</v>
      </c>
      <c r="BT80" s="10">
        <v>-33.14</v>
      </c>
      <c r="BU80" s="10">
        <v>0.97530864197530864</v>
      </c>
      <c r="BV80" s="10">
        <f t="shared" si="37"/>
        <v>3701301.9741124939</v>
      </c>
      <c r="BW80" s="10">
        <f t="shared" si="38"/>
        <v>15.124195200612752</v>
      </c>
      <c r="BX80" s="10">
        <f t="shared" si="39"/>
        <v>2166538.3628757764</v>
      </c>
    </row>
    <row r="81" spans="1:76" x14ac:dyDescent="0.25">
      <c r="A81">
        <v>-33.69</v>
      </c>
      <c r="B81">
        <v>0.86956521739130432</v>
      </c>
      <c r="C81">
        <f t="shared" si="20"/>
        <v>2036881.9272610398</v>
      </c>
      <c r="E81" s="5">
        <v>-28.82</v>
      </c>
      <c r="F81" s="5">
        <v>0.57553956834532372</v>
      </c>
      <c r="G81" s="5">
        <f t="shared" si="21"/>
        <v>856936.48922497232</v>
      </c>
      <c r="I81" s="5">
        <v>-29.49</v>
      </c>
      <c r="J81" s="5">
        <v>0.66666666666666663</v>
      </c>
      <c r="K81" s="5">
        <f t="shared" si="22"/>
        <v>1098612.2886681096</v>
      </c>
      <c r="M81" s="5">
        <v>-25.74</v>
      </c>
      <c r="N81" s="5">
        <v>0.63492063492063489</v>
      </c>
      <c r="O81" s="5">
        <f t="shared" si="23"/>
        <v>1007640.5104623829</v>
      </c>
      <c r="Q81">
        <v>-32.76</v>
      </c>
      <c r="R81">
        <v>0.72727272727272729</v>
      </c>
      <c r="S81">
        <f t="shared" si="24"/>
        <v>1299282.984130261</v>
      </c>
      <c r="T81" s="10"/>
      <c r="U81" s="5">
        <v>-29.33</v>
      </c>
      <c r="V81" s="5">
        <v>0.81632653061224492</v>
      </c>
      <c r="W81" s="5">
        <f t="shared" si="25"/>
        <v>1694595.7207744075</v>
      </c>
      <c r="Y81" s="5">
        <v>-33.28</v>
      </c>
      <c r="Z81" s="25">
        <v>1</v>
      </c>
      <c r="AA81" s="5" t="e">
        <f t="shared" si="26"/>
        <v>#NUM!</v>
      </c>
      <c r="AC81">
        <v>-31.86</v>
      </c>
      <c r="AD81">
        <v>0.86956521739130432</v>
      </c>
      <c r="AE81">
        <f t="shared" si="27"/>
        <v>2036881.9272610398</v>
      </c>
      <c r="AR81">
        <v>-31.28</v>
      </c>
      <c r="AS81">
        <v>0.77669902912621358</v>
      </c>
      <c r="AT81">
        <f t="shared" si="30"/>
        <v>1499234.772300486</v>
      </c>
      <c r="AV81">
        <v>-31.93</v>
      </c>
      <c r="AW81">
        <v>0.70796460176991149</v>
      </c>
      <c r="AX81">
        <f t="shared" si="31"/>
        <v>1230880.2572458605</v>
      </c>
      <c r="AZ81" s="5">
        <v>-30.54</v>
      </c>
      <c r="BA81" s="5">
        <v>0.85106382978723405</v>
      </c>
      <c r="BB81" s="5">
        <f t="shared" si="32"/>
        <v>1904237.4526547454</v>
      </c>
      <c r="BJ81">
        <f t="shared" si="34"/>
        <v>0</v>
      </c>
      <c r="BL81">
        <v>-33.01</v>
      </c>
      <c r="BM81">
        <v>0.90909090909090906</v>
      </c>
      <c r="BN81">
        <f t="shared" si="35"/>
        <v>2397895.2727983701</v>
      </c>
      <c r="BO81" s="10"/>
      <c r="BP81">
        <v>-33.25</v>
      </c>
      <c r="BQ81">
        <v>0.98765432098765427</v>
      </c>
      <c r="BR81">
        <f t="shared" si="36"/>
        <v>4394449.1546724346</v>
      </c>
      <c r="BT81" s="10">
        <v>-33.25</v>
      </c>
      <c r="BU81" s="10">
        <v>0.98765432098765427</v>
      </c>
      <c r="BV81" s="10">
        <f t="shared" si="37"/>
        <v>4394449.1546724346</v>
      </c>
      <c r="BW81" s="10">
        <f t="shared" si="38"/>
        <v>15.295852746700863</v>
      </c>
      <c r="BX81" s="10">
        <f t="shared" si="39"/>
        <v>2254491.8383491351</v>
      </c>
    </row>
    <row r="82" spans="1:76" x14ac:dyDescent="0.25">
      <c r="A82">
        <v>-33.71</v>
      </c>
      <c r="B82">
        <v>0.88043478260869568</v>
      </c>
      <c r="C82">
        <f t="shared" si="20"/>
        <v>2123893.3042506697</v>
      </c>
      <c r="E82" s="5">
        <v>-28.87</v>
      </c>
      <c r="F82" s="5">
        <v>0.58273381294964033</v>
      </c>
      <c r="G82" s="5">
        <f t="shared" si="21"/>
        <v>874030.92258427257</v>
      </c>
      <c r="I82" s="5">
        <v>-29.55</v>
      </c>
      <c r="J82" s="5">
        <v>0.67500000000000004</v>
      </c>
      <c r="K82" s="5">
        <f t="shared" si="22"/>
        <v>1123930.0966523997</v>
      </c>
      <c r="M82" s="5">
        <v>-25.77</v>
      </c>
      <c r="N82" s="5">
        <v>0.6428571428571429</v>
      </c>
      <c r="O82" s="5">
        <f t="shared" si="23"/>
        <v>1029619.4171811584</v>
      </c>
      <c r="Q82">
        <v>-32.840000000000003</v>
      </c>
      <c r="R82">
        <v>0.73636363636363633</v>
      </c>
      <c r="S82">
        <f t="shared" si="24"/>
        <v>1333184.535805942</v>
      </c>
      <c r="T82" s="10"/>
      <c r="U82" s="5">
        <v>-29.35</v>
      </c>
      <c r="V82" s="5">
        <v>0.82653061224489799</v>
      </c>
      <c r="W82" s="5">
        <f t="shared" si="25"/>
        <v>1751754.1346143561</v>
      </c>
      <c r="Z82" s="25"/>
      <c r="AC82">
        <v>-31.89</v>
      </c>
      <c r="AD82">
        <v>0.88043478260869568</v>
      </c>
      <c r="AE82">
        <f t="shared" si="27"/>
        <v>2123893.3042506697</v>
      </c>
      <c r="AR82">
        <v>-31.31</v>
      </c>
      <c r="AS82">
        <v>0.78640776699029125</v>
      </c>
      <c r="AT82">
        <f t="shared" si="30"/>
        <v>1543686.5348713198</v>
      </c>
      <c r="AV82">
        <v>-32</v>
      </c>
      <c r="AW82">
        <v>0.7168141592920354</v>
      </c>
      <c r="AX82">
        <f t="shared" si="31"/>
        <v>1261651.9159126142</v>
      </c>
      <c r="AZ82" s="5">
        <v>-30.6</v>
      </c>
      <c r="BA82" s="5">
        <v>0.86170212765957444</v>
      </c>
      <c r="BB82" s="5">
        <f t="shared" si="32"/>
        <v>1978345.424808467</v>
      </c>
      <c r="BJ82">
        <f t="shared" si="34"/>
        <v>0</v>
      </c>
      <c r="BL82">
        <v>-33.01</v>
      </c>
      <c r="BM82">
        <v>0.92045454545454541</v>
      </c>
      <c r="BN82">
        <f t="shared" si="35"/>
        <v>2531426.6654228927</v>
      </c>
      <c r="BO82" s="10"/>
      <c r="BP82">
        <v>-33.54</v>
      </c>
      <c r="BQ82">
        <v>1</v>
      </c>
      <c r="BR82" t="e">
        <f t="shared" si="36"/>
        <v>#NUM!</v>
      </c>
      <c r="BT82" s="10">
        <v>-15.11</v>
      </c>
      <c r="BU82" s="10">
        <v>1.1363636363636364E-2</v>
      </c>
      <c r="BV82" s="10">
        <f>-LN(1-BU82)/0.000001</f>
        <v>11428.695823622744</v>
      </c>
      <c r="BW82" s="10">
        <f t="shared" si="38"/>
        <v>9.3438826491084583</v>
      </c>
      <c r="BX82" s="10">
        <f t="shared" si="39"/>
        <v>3184.5123282572017</v>
      </c>
    </row>
    <row r="83" spans="1:76" x14ac:dyDescent="0.25">
      <c r="A83">
        <v>-33.770000000000003</v>
      </c>
      <c r="B83">
        <v>0.89130434782608692</v>
      </c>
      <c r="C83">
        <f t="shared" si="20"/>
        <v>2219203.4840549943</v>
      </c>
      <c r="E83" s="5">
        <v>-28.9</v>
      </c>
      <c r="F83" s="5">
        <v>0.58992805755395683</v>
      </c>
      <c r="G83" s="5">
        <f t="shared" si="21"/>
        <v>891422.66529614164</v>
      </c>
      <c r="I83" s="5">
        <v>-29.61</v>
      </c>
      <c r="J83" s="5">
        <v>0.68333333333333335</v>
      </c>
      <c r="K83" s="5">
        <f t="shared" si="22"/>
        <v>1149905.5830556604</v>
      </c>
      <c r="M83" s="5">
        <v>-25.89</v>
      </c>
      <c r="N83" s="5">
        <v>0.65079365079365081</v>
      </c>
      <c r="O83" s="5">
        <f t="shared" si="23"/>
        <v>1052092.2730332171</v>
      </c>
      <c r="Q83">
        <v>-32.840000000000003</v>
      </c>
      <c r="R83">
        <v>0.74545454545454548</v>
      </c>
      <c r="S83">
        <f t="shared" si="24"/>
        <v>1368275.8556172124</v>
      </c>
      <c r="T83" s="10"/>
      <c r="U83" s="5">
        <v>-29.37</v>
      </c>
      <c r="V83" s="5">
        <v>0.83673469387755106</v>
      </c>
      <c r="W83" s="5">
        <f t="shared" si="25"/>
        <v>1812378.756430791</v>
      </c>
      <c r="Z83" s="25"/>
      <c r="AC83">
        <v>-32.01</v>
      </c>
      <c r="AD83">
        <v>0.89130434782608692</v>
      </c>
      <c r="AE83">
        <f t="shared" si="27"/>
        <v>2219203.4840549943</v>
      </c>
      <c r="AR83">
        <v>-31.38</v>
      </c>
      <c r="AS83">
        <v>0.79611650485436891</v>
      </c>
      <c r="AT83">
        <f t="shared" si="30"/>
        <v>1590206.5505062127</v>
      </c>
      <c r="AV83">
        <v>-32.020000000000003</v>
      </c>
      <c r="AW83">
        <v>0.72566371681415931</v>
      </c>
      <c r="AX83">
        <f t="shared" si="31"/>
        <v>1293400.6142271943</v>
      </c>
      <c r="AZ83" s="5">
        <v>-30.62</v>
      </c>
      <c r="BA83" s="5">
        <v>0.87234042553191493</v>
      </c>
      <c r="BB83" s="5">
        <f t="shared" si="32"/>
        <v>2058388.1324820041</v>
      </c>
      <c r="BJ83">
        <f t="shared" si="34"/>
        <v>0</v>
      </c>
      <c r="BL83">
        <v>-33.119999999999997</v>
      </c>
      <c r="BM83">
        <v>0.93181818181818177</v>
      </c>
      <c r="BN83">
        <f t="shared" si="35"/>
        <v>2685577.3452501507</v>
      </c>
      <c r="BO83" s="10"/>
      <c r="BT83" s="10">
        <v>-16.23</v>
      </c>
      <c r="BU83" s="10">
        <v>2.2727272727272728E-2</v>
      </c>
      <c r="BV83" s="10">
        <f t="shared" ref="BV83:BV146" si="40">-LN(1-BU83)/0.000001</f>
        <v>22989.518224698721</v>
      </c>
      <c r="BW83" s="10">
        <f t="shared" si="38"/>
        <v>10.042793661674175</v>
      </c>
      <c r="BX83" s="10">
        <f t="shared" si="39"/>
        <v>4775.3807821418031</v>
      </c>
    </row>
    <row r="84" spans="1:76" x14ac:dyDescent="0.25">
      <c r="A84">
        <v>-33.81</v>
      </c>
      <c r="B84">
        <v>0.90217391304347827</v>
      </c>
      <c r="C84">
        <f t="shared" si="20"/>
        <v>2324563.9997128211</v>
      </c>
      <c r="E84" s="5">
        <v>-28.95</v>
      </c>
      <c r="F84" s="5">
        <v>0.59712230215827333</v>
      </c>
      <c r="G84" s="5">
        <f t="shared" si="21"/>
        <v>909122.24239554245</v>
      </c>
      <c r="I84" s="5">
        <v>-29.63</v>
      </c>
      <c r="J84" s="5">
        <v>0.69166666666666665</v>
      </c>
      <c r="K84" s="5">
        <f t="shared" si="22"/>
        <v>1176573.8301378216</v>
      </c>
      <c r="M84" s="5">
        <v>-25.99</v>
      </c>
      <c r="N84" s="5">
        <v>0.65873015873015872</v>
      </c>
      <c r="O84" s="5">
        <f t="shared" si="23"/>
        <v>1075081.7912579156</v>
      </c>
      <c r="Q84">
        <v>-32.9</v>
      </c>
      <c r="R84">
        <v>0.75454545454545452</v>
      </c>
      <c r="S84">
        <f t="shared" si="24"/>
        <v>1404643.4997880871</v>
      </c>
      <c r="T84" s="10"/>
      <c r="U84" s="5">
        <v>-29.39</v>
      </c>
      <c r="V84" s="5">
        <v>0.84693877551020413</v>
      </c>
      <c r="W84" s="5">
        <f t="shared" si="25"/>
        <v>1876917.2775683624</v>
      </c>
      <c r="Z84" s="25"/>
      <c r="AC84">
        <v>-32.08</v>
      </c>
      <c r="AD84">
        <v>0.90217391304347827</v>
      </c>
      <c r="AE84">
        <f t="shared" si="27"/>
        <v>2324563.9997128211</v>
      </c>
      <c r="AR84">
        <v>-31.4</v>
      </c>
      <c r="AS84">
        <v>0.80582524271844658</v>
      </c>
      <c r="AT84">
        <f t="shared" si="30"/>
        <v>1638996.7146756446</v>
      </c>
      <c r="AV84">
        <v>-32.07</v>
      </c>
      <c r="AW84">
        <v>0.73451327433628322</v>
      </c>
      <c r="AX84">
        <f t="shared" si="31"/>
        <v>1326190.4370501854</v>
      </c>
      <c r="AZ84" s="5">
        <v>-30.68</v>
      </c>
      <c r="BA84" s="5">
        <v>0.88297872340425532</v>
      </c>
      <c r="BB84" s="5">
        <f t="shared" si="32"/>
        <v>2145399.5094716335</v>
      </c>
      <c r="BJ84">
        <f t="shared" si="34"/>
        <v>0</v>
      </c>
      <c r="BL84">
        <v>-33.24</v>
      </c>
      <c r="BM84">
        <v>0.94318181818181823</v>
      </c>
      <c r="BN84">
        <f t="shared" si="35"/>
        <v>2867898.9020441067</v>
      </c>
      <c r="BO84" s="10"/>
      <c r="BT84" s="10">
        <v>-20.079999999999998</v>
      </c>
      <c r="BU84" s="10">
        <v>3.4090909090909088E-2</v>
      </c>
      <c r="BV84" s="10">
        <f t="shared" si="40"/>
        <v>34685.557987889988</v>
      </c>
      <c r="BW84" s="10">
        <f t="shared" si="38"/>
        <v>10.454078682986816</v>
      </c>
      <c r="BX84" s="10">
        <f t="shared" si="39"/>
        <v>19225.956047309013</v>
      </c>
    </row>
    <row r="85" spans="1:76" x14ac:dyDescent="0.25">
      <c r="A85">
        <v>-34</v>
      </c>
      <c r="B85">
        <v>0.91304347826086951</v>
      </c>
      <c r="C85">
        <f t="shared" si="20"/>
        <v>2442347.0353692039</v>
      </c>
      <c r="E85" s="5">
        <v>-28.99</v>
      </c>
      <c r="F85" s="5">
        <v>0.60431654676258995</v>
      </c>
      <c r="G85" s="5">
        <f t="shared" si="21"/>
        <v>927140.7478982209</v>
      </c>
      <c r="I85" s="5">
        <v>-29.74</v>
      </c>
      <c r="J85" s="5">
        <v>0.7</v>
      </c>
      <c r="K85" s="5">
        <f t="shared" si="22"/>
        <v>1203972.8043259359</v>
      </c>
      <c r="M85" s="5">
        <v>-26.01</v>
      </c>
      <c r="N85" s="5">
        <v>0.66666666666666663</v>
      </c>
      <c r="O85" s="5">
        <f t="shared" si="23"/>
        <v>1098612.2886681096</v>
      </c>
      <c r="Q85">
        <v>-32.979999999999997</v>
      </c>
      <c r="R85">
        <v>0.76363636363636367</v>
      </c>
      <c r="S85">
        <f t="shared" si="24"/>
        <v>1442383.8277709342</v>
      </c>
      <c r="T85" s="10"/>
      <c r="U85" s="5">
        <v>-29.44</v>
      </c>
      <c r="V85" s="5">
        <v>0.8571428571428571</v>
      </c>
      <c r="W85" s="5">
        <f t="shared" si="25"/>
        <v>1945910.1490553131</v>
      </c>
      <c r="Z85" s="25"/>
      <c r="AC85">
        <v>-32.25</v>
      </c>
      <c r="AD85">
        <v>0.91304347826086951</v>
      </c>
      <c r="AE85">
        <f t="shared" si="27"/>
        <v>2442347.0353692039</v>
      </c>
      <c r="AR85">
        <v>-31.43</v>
      </c>
      <c r="AS85">
        <v>0.81553398058252424</v>
      </c>
      <c r="AT85">
        <f t="shared" si="30"/>
        <v>1690290.0090631952</v>
      </c>
      <c r="AV85">
        <v>-32.14</v>
      </c>
      <c r="AW85">
        <v>0.74336283185840712</v>
      </c>
      <c r="AX85">
        <f t="shared" si="31"/>
        <v>1360091.9887258667</v>
      </c>
      <c r="AZ85" s="5">
        <v>-30.73</v>
      </c>
      <c r="BA85" s="5">
        <v>0.8936170212765957</v>
      </c>
      <c r="BB85" s="5">
        <f t="shared" si="32"/>
        <v>2240709.6892759581</v>
      </c>
      <c r="BJ85">
        <f t="shared" si="34"/>
        <v>0</v>
      </c>
      <c r="BL85">
        <v>-33.4</v>
      </c>
      <c r="BM85">
        <v>0.95454545454545459</v>
      </c>
      <c r="BN85">
        <f t="shared" si="35"/>
        <v>3091042.4533583173</v>
      </c>
      <c r="BO85" s="10"/>
      <c r="BT85" s="10">
        <v>-21.65</v>
      </c>
      <c r="BU85" s="10">
        <v>4.5454545454545456E-2</v>
      </c>
      <c r="BV85" s="10">
        <f t="shared" si="40"/>
        <v>46520.015634892821</v>
      </c>
      <c r="BW85" s="10">
        <f t="shared" si="38"/>
        <v>10.747637942722244</v>
      </c>
      <c r="BX85" s="10">
        <f t="shared" si="39"/>
        <v>33927.610248264617</v>
      </c>
    </row>
    <row r="86" spans="1:76" x14ac:dyDescent="0.25">
      <c r="A86">
        <v>-34.26</v>
      </c>
      <c r="B86">
        <v>0.92391304347826086</v>
      </c>
      <c r="C86">
        <f t="shared" si="20"/>
        <v>2575878.4279937269</v>
      </c>
      <c r="E86" s="5">
        <v>-29.15</v>
      </c>
      <c r="F86" s="5">
        <v>0.61151079136690645</v>
      </c>
      <c r="G86" s="5">
        <f t="shared" si="21"/>
        <v>945489.88656641729</v>
      </c>
      <c r="I86" s="5">
        <v>-30.16</v>
      </c>
      <c r="J86" s="5">
        <v>0.70833333333333337</v>
      </c>
      <c r="K86" s="5">
        <f t="shared" si="22"/>
        <v>1232143.6812926326</v>
      </c>
      <c r="M86" s="5">
        <v>-26.14</v>
      </c>
      <c r="N86" s="5">
        <v>0.67460317460317465</v>
      </c>
      <c r="O86" s="5">
        <f t="shared" si="23"/>
        <v>1122709.8402471703</v>
      </c>
      <c r="Q86">
        <v>-33.090000000000003</v>
      </c>
      <c r="R86">
        <v>0.77272727272727271</v>
      </c>
      <c r="S86">
        <f t="shared" si="24"/>
        <v>1481604.5409242155</v>
      </c>
      <c r="T86" s="10"/>
      <c r="U86" s="5">
        <v>-29.68</v>
      </c>
      <c r="V86" s="5">
        <v>0.86734693877551017</v>
      </c>
      <c r="W86" s="5">
        <f t="shared" si="25"/>
        <v>2020018.1212090352</v>
      </c>
      <c r="AC86">
        <v>-32.25</v>
      </c>
      <c r="AD86">
        <v>0.92391304347826086</v>
      </c>
      <c r="AE86">
        <f t="shared" si="27"/>
        <v>2575878.4279937269</v>
      </c>
      <c r="AR86">
        <v>-31.43</v>
      </c>
      <c r="AS86">
        <v>0.82524271844660191</v>
      </c>
      <c r="AT86">
        <f t="shared" si="30"/>
        <v>1744357.230333471</v>
      </c>
      <c r="AV86">
        <v>-32.14</v>
      </c>
      <c r="AW86">
        <v>0.75221238938053092</v>
      </c>
      <c r="AX86">
        <f t="shared" si="31"/>
        <v>1395183.3085371363</v>
      </c>
      <c r="AZ86" s="5">
        <v>-30.96</v>
      </c>
      <c r="BA86" s="5">
        <v>0.9042553191489362</v>
      </c>
      <c r="BB86" s="5">
        <f t="shared" si="32"/>
        <v>2346070.2049337849</v>
      </c>
      <c r="BJ86">
        <f t="shared" si="34"/>
        <v>0</v>
      </c>
      <c r="BL86">
        <v>-33.56</v>
      </c>
      <c r="BM86">
        <v>0.96590909090909094</v>
      </c>
      <c r="BN86">
        <f t="shared" si="35"/>
        <v>3378724.5258100978</v>
      </c>
      <c r="BO86" s="10"/>
      <c r="BT86" s="10">
        <v>-22.34</v>
      </c>
      <c r="BU86" s="10">
        <v>5.6818181818181816E-2</v>
      </c>
      <c r="BV86" s="10">
        <f t="shared" si="40"/>
        <v>58496.206681608499</v>
      </c>
      <c r="BW86" s="10">
        <f t="shared" si="38"/>
        <v>10.976717188068118</v>
      </c>
      <c r="BX86" s="10">
        <f t="shared" si="39"/>
        <v>43547.208848938215</v>
      </c>
    </row>
    <row r="87" spans="1:76" x14ac:dyDescent="0.25">
      <c r="A87">
        <v>-34.32</v>
      </c>
      <c r="B87">
        <v>0.93478260869565222</v>
      </c>
      <c r="C87">
        <f t="shared" si="20"/>
        <v>2730029.1078209863</v>
      </c>
      <c r="E87" s="5">
        <v>-29.15</v>
      </c>
      <c r="F87" s="5">
        <v>0.61870503597122306</v>
      </c>
      <c r="G87" s="5">
        <f t="shared" si="21"/>
        <v>964182.01957857003</v>
      </c>
      <c r="I87" s="5">
        <v>-30.22</v>
      </c>
      <c r="J87" s="5">
        <v>0.71666666666666667</v>
      </c>
      <c r="K87" s="5">
        <f t="shared" si="22"/>
        <v>1261131.2181658847</v>
      </c>
      <c r="M87" s="5">
        <v>-26.21</v>
      </c>
      <c r="N87" s="5">
        <v>0.68253968253968256</v>
      </c>
      <c r="O87" s="5">
        <f t="shared" si="23"/>
        <v>1147402.4528375417</v>
      </c>
      <c r="Q87">
        <v>-33.14</v>
      </c>
      <c r="R87">
        <v>0.78181818181818186</v>
      </c>
      <c r="S87">
        <f t="shared" si="24"/>
        <v>1522426.5354444708</v>
      </c>
      <c r="T87" s="10"/>
      <c r="U87" s="5">
        <v>-29.98</v>
      </c>
      <c r="V87" s="5">
        <v>0.87755102040816324</v>
      </c>
      <c r="W87" s="5">
        <f t="shared" si="25"/>
        <v>2100060.8288825718</v>
      </c>
      <c r="AC87">
        <v>-32.42</v>
      </c>
      <c r="AD87">
        <v>0.93478260869565222</v>
      </c>
      <c r="AE87">
        <f t="shared" si="27"/>
        <v>2730029.1078209863</v>
      </c>
      <c r="AR87">
        <v>-31.47</v>
      </c>
      <c r="AS87">
        <v>0.83495145631067957</v>
      </c>
      <c r="AT87">
        <f t="shared" si="30"/>
        <v>1801515.6441734196</v>
      </c>
      <c r="AV87">
        <v>-32.44</v>
      </c>
      <c r="AW87">
        <v>0.76106194690265483</v>
      </c>
      <c r="AX87">
        <f t="shared" si="31"/>
        <v>1431550.9527080113</v>
      </c>
      <c r="AZ87" s="5">
        <v>-30.96</v>
      </c>
      <c r="BA87" s="5">
        <v>0.91489361702127658</v>
      </c>
      <c r="BB87" s="5">
        <f t="shared" si="32"/>
        <v>2463853.2405901677</v>
      </c>
      <c r="BJ87">
        <f t="shared" si="34"/>
        <v>0</v>
      </c>
      <c r="BL87">
        <v>-33.78</v>
      </c>
      <c r="BM87">
        <v>0.97727272727272729</v>
      </c>
      <c r="BN87">
        <f t="shared" si="35"/>
        <v>3784189.6339182621</v>
      </c>
      <c r="BO87" s="10"/>
      <c r="BT87" s="10">
        <v>-22.46</v>
      </c>
      <c r="BU87" s="10">
        <v>6.8181818181818177E-2</v>
      </c>
      <c r="BV87" s="10">
        <f t="shared" si="40"/>
        <v>70617.567213953298</v>
      </c>
      <c r="BW87" s="10">
        <f t="shared" si="38"/>
        <v>11.165034219922038</v>
      </c>
      <c r="BX87" s="10">
        <f t="shared" si="39"/>
        <v>45479.295108510843</v>
      </c>
    </row>
    <row r="88" spans="1:76" x14ac:dyDescent="0.25">
      <c r="A88">
        <v>-34.340000000000003</v>
      </c>
      <c r="B88">
        <v>0.94565217391304346</v>
      </c>
      <c r="C88">
        <f t="shared" si="20"/>
        <v>2912350.6646149396</v>
      </c>
      <c r="E88" s="5">
        <v>-29.17</v>
      </c>
      <c r="F88" s="5">
        <v>0.62589928057553956</v>
      </c>
      <c r="G88" s="5">
        <f t="shared" si="21"/>
        <v>983230.2145492644</v>
      </c>
      <c r="I88" s="5">
        <v>-30.52</v>
      </c>
      <c r="J88" s="5">
        <v>0.72499999999999998</v>
      </c>
      <c r="K88" s="5">
        <f t="shared" si="22"/>
        <v>1290984.1813155657</v>
      </c>
      <c r="M88" s="5">
        <v>-26.24</v>
      </c>
      <c r="N88" s="5">
        <v>0.69047619047619047</v>
      </c>
      <c r="O88" s="5">
        <f t="shared" si="23"/>
        <v>1172720.2608218314</v>
      </c>
      <c r="Q88">
        <v>-33.14</v>
      </c>
      <c r="R88">
        <v>0.79090909090909089</v>
      </c>
      <c r="S88">
        <f t="shared" si="24"/>
        <v>1564986.1498632666</v>
      </c>
      <c r="T88" s="10"/>
      <c r="U88" s="5">
        <v>-30.05</v>
      </c>
      <c r="V88" s="5">
        <v>0.88775510204081631</v>
      </c>
      <c r="W88" s="5">
        <f t="shared" si="25"/>
        <v>2187072.2058722014</v>
      </c>
      <c r="AC88">
        <v>-32.78</v>
      </c>
      <c r="AD88">
        <v>0.94565217391304346</v>
      </c>
      <c r="AE88">
        <f t="shared" si="27"/>
        <v>2912350.6646149396</v>
      </c>
      <c r="AR88">
        <v>-31.47</v>
      </c>
      <c r="AS88">
        <v>0.84466019417475724</v>
      </c>
      <c r="AT88">
        <f t="shared" si="30"/>
        <v>1862140.2659898545</v>
      </c>
      <c r="AV88">
        <v>-32.520000000000003</v>
      </c>
      <c r="AW88">
        <v>0.76991150442477874</v>
      </c>
      <c r="AX88">
        <f t="shared" si="31"/>
        <v>1469291.2806908586</v>
      </c>
      <c r="AZ88" s="5">
        <v>-31.15</v>
      </c>
      <c r="BA88" s="5">
        <v>0.92553191489361697</v>
      </c>
      <c r="BB88" s="5">
        <f t="shared" si="32"/>
        <v>2597384.6332146903</v>
      </c>
      <c r="BJ88">
        <f t="shared" si="34"/>
        <v>0</v>
      </c>
      <c r="BL88">
        <v>-33.92</v>
      </c>
      <c r="BM88">
        <v>0.98863636363636365</v>
      </c>
      <c r="BN88">
        <f t="shared" si="35"/>
        <v>4477336.8144782083</v>
      </c>
      <c r="BO88" s="10"/>
      <c r="BT88" s="10">
        <v>-23.27</v>
      </c>
      <c r="BU88" s="10">
        <v>7.9545454545454544E-2</v>
      </c>
      <c r="BV88" s="10">
        <f t="shared" si="40"/>
        <v>82887.659805767747</v>
      </c>
      <c r="BW88" s="10">
        <f t="shared" si="38"/>
        <v>11.325241473659192</v>
      </c>
      <c r="BX88" s="10">
        <f t="shared" si="39"/>
        <v>60964.101757588855</v>
      </c>
    </row>
    <row r="89" spans="1:76" x14ac:dyDescent="0.25">
      <c r="A89">
        <v>-34.340000000000003</v>
      </c>
      <c r="B89">
        <v>0.95652173913043481</v>
      </c>
      <c r="C89">
        <f t="shared" si="20"/>
        <v>3135494.2159291506</v>
      </c>
      <c r="E89" s="5">
        <v>-29.23</v>
      </c>
      <c r="F89" s="5">
        <v>0.63309352517985606</v>
      </c>
      <c r="G89" s="5">
        <f t="shared" si="21"/>
        <v>1002648.3004063658</v>
      </c>
      <c r="I89" s="5">
        <v>-30.63</v>
      </c>
      <c r="J89" s="5">
        <v>0.73333333333333328</v>
      </c>
      <c r="K89" s="5">
        <f t="shared" si="22"/>
        <v>1321755.8399823194</v>
      </c>
      <c r="M89" s="5">
        <v>-26.29</v>
      </c>
      <c r="N89" s="5">
        <v>0.69841269841269837</v>
      </c>
      <c r="O89" s="5">
        <f t="shared" si="23"/>
        <v>1198695.7472250923</v>
      </c>
      <c r="Q89">
        <v>-33.26</v>
      </c>
      <c r="R89">
        <v>0.8</v>
      </c>
      <c r="S89">
        <f t="shared" si="24"/>
        <v>1609437.9124341006</v>
      </c>
      <c r="T89" s="10"/>
      <c r="U89" s="5">
        <v>-30.22</v>
      </c>
      <c r="V89" s="5">
        <v>0.89795918367346939</v>
      </c>
      <c r="W89" s="5">
        <f t="shared" si="25"/>
        <v>2282382.3856765265</v>
      </c>
      <c r="AC89">
        <v>-33.18</v>
      </c>
      <c r="AD89">
        <v>0.95652173913043481</v>
      </c>
      <c r="AE89">
        <f t="shared" si="27"/>
        <v>3135494.2159291506</v>
      </c>
      <c r="AR89">
        <v>-31.47</v>
      </c>
      <c r="AS89">
        <v>0.85436893203883491</v>
      </c>
      <c r="AT89">
        <f t="shared" si="30"/>
        <v>1926678.7871274254</v>
      </c>
      <c r="AV89">
        <v>-32.56</v>
      </c>
      <c r="AW89">
        <v>0.77876106194690264</v>
      </c>
      <c r="AX89">
        <f t="shared" si="31"/>
        <v>1508511.9938441399</v>
      </c>
      <c r="AZ89" s="5">
        <v>-31.17</v>
      </c>
      <c r="BA89" s="5">
        <v>0.93617021276595747</v>
      </c>
      <c r="BB89" s="5">
        <f t="shared" si="32"/>
        <v>2751535.3130419496</v>
      </c>
      <c r="BJ89">
        <f t="shared" si="34"/>
        <v>0</v>
      </c>
      <c r="BL89">
        <v>-35.82</v>
      </c>
      <c r="BM89">
        <v>1</v>
      </c>
      <c r="BN89" t="e">
        <f t="shared" si="35"/>
        <v>#NUM!</v>
      </c>
      <c r="BO89" s="10"/>
      <c r="BT89" s="10">
        <v>-24.2</v>
      </c>
      <c r="BU89" s="10">
        <v>9.0909090909090912E-2</v>
      </c>
      <c r="BV89" s="10">
        <f t="shared" si="40"/>
        <v>95310.1798043249</v>
      </c>
      <c r="BW89" s="10">
        <f t="shared" si="38"/>
        <v>11.464891902450979</v>
      </c>
      <c r="BX89" s="10">
        <f t="shared" si="39"/>
        <v>85346.955668325652</v>
      </c>
    </row>
    <row r="90" spans="1:76" x14ac:dyDescent="0.25">
      <c r="A90">
        <v>-34.61</v>
      </c>
      <c r="B90">
        <v>0.96739130434782605</v>
      </c>
      <c r="C90">
        <f t="shared" si="20"/>
        <v>3423176.2883809297</v>
      </c>
      <c r="E90" s="5">
        <v>-29.31</v>
      </c>
      <c r="F90" s="5">
        <v>0.64028776978417268</v>
      </c>
      <c r="G90" s="5">
        <f t="shared" si="21"/>
        <v>1022450.9277025458</v>
      </c>
      <c r="I90" s="5">
        <v>-30.63</v>
      </c>
      <c r="J90" s="5">
        <v>0.7416666666666667</v>
      </c>
      <c r="K90" s="5">
        <f t="shared" si="22"/>
        <v>1353504.5382968998</v>
      </c>
      <c r="M90" s="5">
        <v>-26.33</v>
      </c>
      <c r="N90" s="5">
        <v>0.70634920634920639</v>
      </c>
      <c r="O90" s="5">
        <f t="shared" si="23"/>
        <v>1225363.9943072537</v>
      </c>
      <c r="Q90">
        <v>-33.49</v>
      </c>
      <c r="R90">
        <v>0.80909090909090908</v>
      </c>
      <c r="S90">
        <f t="shared" si="24"/>
        <v>1655957.9280689931</v>
      </c>
      <c r="T90" s="10"/>
      <c r="U90" s="5">
        <v>-30.51</v>
      </c>
      <c r="V90" s="5">
        <v>0.90816326530612246</v>
      </c>
      <c r="W90" s="5">
        <f t="shared" si="25"/>
        <v>2387742.9013343528</v>
      </c>
      <c r="AC90">
        <v>-33.69</v>
      </c>
      <c r="AD90">
        <v>0.96739130434782605</v>
      </c>
      <c r="AE90">
        <f t="shared" si="27"/>
        <v>3423176.2883809297</v>
      </c>
      <c r="AR90">
        <v>-31.5</v>
      </c>
      <c r="AS90">
        <v>0.86407766990291257</v>
      </c>
      <c r="AT90">
        <f t="shared" si="30"/>
        <v>1995671.6586143768</v>
      </c>
      <c r="AV90">
        <v>-32.61</v>
      </c>
      <c r="AW90">
        <v>0.78761061946902655</v>
      </c>
      <c r="AX90">
        <f t="shared" si="31"/>
        <v>1549333.9883643952</v>
      </c>
      <c r="AZ90" s="5">
        <v>-31.45</v>
      </c>
      <c r="BA90" s="5">
        <v>0.94680851063829785</v>
      </c>
      <c r="BB90" s="5">
        <f t="shared" si="32"/>
        <v>2933856.8698359034</v>
      </c>
      <c r="BT90" s="10">
        <v>-24.3</v>
      </c>
      <c r="BU90" s="10">
        <v>0.10227272727272728</v>
      </c>
      <c r="BV90" s="10">
        <f t="shared" si="40"/>
        <v>107888.96201118501</v>
      </c>
      <c r="BW90" s="10">
        <f t="shared" si="38"/>
        <v>11.588857847692589</v>
      </c>
      <c r="BX90" s="10">
        <f t="shared" si="39"/>
        <v>88491.020114524581</v>
      </c>
    </row>
    <row r="91" spans="1:76" x14ac:dyDescent="0.25">
      <c r="A91">
        <v>-34.61</v>
      </c>
      <c r="B91">
        <v>0.97826086956521741</v>
      </c>
      <c r="C91">
        <f t="shared" si="20"/>
        <v>3828641.3964890959</v>
      </c>
      <c r="E91" s="5">
        <v>-29.57</v>
      </c>
      <c r="F91" s="5">
        <v>0.64748201438848918</v>
      </c>
      <c r="G91" s="5">
        <f t="shared" si="21"/>
        <v>1042653.6350200651</v>
      </c>
      <c r="I91" s="5">
        <v>-30.7</v>
      </c>
      <c r="J91" s="5">
        <v>0.75</v>
      </c>
      <c r="K91" s="5">
        <f t="shared" si="22"/>
        <v>1386294.3611198906</v>
      </c>
      <c r="M91" s="5">
        <v>-26.38</v>
      </c>
      <c r="N91" s="5">
        <v>0.7142857142857143</v>
      </c>
      <c r="O91" s="5">
        <f t="shared" si="23"/>
        <v>1252762.968495368</v>
      </c>
      <c r="Q91">
        <v>-33.51</v>
      </c>
      <c r="R91">
        <v>0.81818181818181823</v>
      </c>
      <c r="S91">
        <f t="shared" si="24"/>
        <v>1704748.0922384255</v>
      </c>
      <c r="T91" s="10"/>
      <c r="U91" s="5">
        <v>-30.56</v>
      </c>
      <c r="V91" s="5">
        <v>0.91836734693877553</v>
      </c>
      <c r="W91" s="5">
        <f t="shared" si="25"/>
        <v>2505525.9369907361</v>
      </c>
      <c r="AC91">
        <v>-33.78</v>
      </c>
      <c r="AD91">
        <v>0.97826086956521741</v>
      </c>
      <c r="AE91">
        <f t="shared" si="27"/>
        <v>3828641.3964890959</v>
      </c>
      <c r="AR91">
        <v>-31.62</v>
      </c>
      <c r="AS91">
        <v>0.87378640776699024</v>
      </c>
      <c r="AT91">
        <f t="shared" si="30"/>
        <v>2069779.6307680989</v>
      </c>
      <c r="AV91">
        <v>-32.630000000000003</v>
      </c>
      <c r="AW91">
        <v>0.79646017699115046</v>
      </c>
      <c r="AX91">
        <f t="shared" si="31"/>
        <v>1591893.602783191</v>
      </c>
      <c r="AZ91" s="5">
        <v>-31.72</v>
      </c>
      <c r="BA91" s="5">
        <v>0.95744680851063835</v>
      </c>
      <c r="BB91" s="5">
        <f t="shared" si="32"/>
        <v>3157000.4211501144</v>
      </c>
      <c r="BT91" s="10">
        <v>-24.31</v>
      </c>
      <c r="BU91" s="10">
        <v>0.11363636363636363</v>
      </c>
      <c r="BV91" s="10">
        <f t="shared" si="40"/>
        <v>120627.98778861476</v>
      </c>
      <c r="BW91" s="10">
        <f t="shared" si="38"/>
        <v>11.700466607566574</v>
      </c>
      <c r="BX91" s="10">
        <f t="shared" si="39"/>
        <v>88811.727629314904</v>
      </c>
    </row>
    <row r="92" spans="1:76" x14ac:dyDescent="0.25">
      <c r="A92">
        <v>-34.979999999999997</v>
      </c>
      <c r="B92">
        <v>0.98913043478260865</v>
      </c>
      <c r="C92">
        <f t="shared" si="20"/>
        <v>4521788.5770490365</v>
      </c>
      <c r="E92" s="5">
        <v>-29.65</v>
      </c>
      <c r="F92" s="5">
        <v>0.65467625899280579</v>
      </c>
      <c r="G92" s="5">
        <f t="shared" si="21"/>
        <v>1063272.922222801</v>
      </c>
      <c r="I92" s="5">
        <v>-30.78</v>
      </c>
      <c r="J92" s="5">
        <v>0.7583333333333333</v>
      </c>
      <c r="K92" s="5">
        <f t="shared" si="22"/>
        <v>1420195.9127955718</v>
      </c>
      <c r="M92" s="5">
        <v>-26.47</v>
      </c>
      <c r="N92" s="5">
        <v>0.72222222222222221</v>
      </c>
      <c r="O92" s="5">
        <f t="shared" si="23"/>
        <v>1280933.8454620643</v>
      </c>
      <c r="Q92">
        <v>-33.53</v>
      </c>
      <c r="R92">
        <v>0.82727272727272727</v>
      </c>
      <c r="S92">
        <f t="shared" si="24"/>
        <v>1756041.3866259758</v>
      </c>
      <c r="T92" s="10"/>
      <c r="U92" s="5">
        <v>-31.05</v>
      </c>
      <c r="V92" s="5">
        <v>0.9285714285714286</v>
      </c>
      <c r="W92" s="5">
        <f t="shared" si="25"/>
        <v>2639057.3296152591</v>
      </c>
      <c r="AC92">
        <v>-33.99</v>
      </c>
      <c r="AD92">
        <v>0.98913043478260865</v>
      </c>
      <c r="AE92">
        <f t="shared" si="27"/>
        <v>4521788.5770490365</v>
      </c>
      <c r="AR92">
        <v>-31.65</v>
      </c>
      <c r="AS92">
        <v>0.88349514563106801</v>
      </c>
      <c r="AT92">
        <f t="shared" si="30"/>
        <v>2149822.3384416359</v>
      </c>
      <c r="AV92">
        <v>-32.65</v>
      </c>
      <c r="AW92">
        <v>0.80530973451327437</v>
      </c>
      <c r="AX92">
        <f t="shared" si="31"/>
        <v>1636345.365354025</v>
      </c>
      <c r="AZ92" s="5">
        <v>-31.82</v>
      </c>
      <c r="BA92" s="5">
        <v>0.96808510638297873</v>
      </c>
      <c r="BB92" s="5">
        <f t="shared" si="32"/>
        <v>3444682.4936018949</v>
      </c>
      <c r="BT92" s="10">
        <v>-24.42</v>
      </c>
      <c r="BU92" s="10">
        <v>0.125</v>
      </c>
      <c r="BV92" s="10">
        <f t="shared" si="40"/>
        <v>133531.39262452265</v>
      </c>
      <c r="BW92" s="10">
        <f t="shared" si="38"/>
        <v>11.802091879924326</v>
      </c>
      <c r="BX92" s="10">
        <f t="shared" si="39"/>
        <v>92417.156566849852</v>
      </c>
    </row>
    <row r="93" spans="1:76" x14ac:dyDescent="0.25">
      <c r="A93">
        <v>-35.1</v>
      </c>
      <c r="B93">
        <v>1</v>
      </c>
      <c r="C93" t="e">
        <f t="shared" si="20"/>
        <v>#NUM!</v>
      </c>
      <c r="E93" s="5">
        <v>-29.73</v>
      </c>
      <c r="F93" s="5">
        <v>0.66187050359712229</v>
      </c>
      <c r="G93" s="5">
        <f t="shared" si="21"/>
        <v>1084326.331420633</v>
      </c>
      <c r="I93" s="5">
        <v>-30.93</v>
      </c>
      <c r="J93" s="5">
        <v>0.76666666666666672</v>
      </c>
      <c r="K93" s="5">
        <f t="shared" si="22"/>
        <v>1455287.2326068422</v>
      </c>
      <c r="M93" s="5">
        <v>-26.5</v>
      </c>
      <c r="N93" s="5">
        <v>0.73015873015873012</v>
      </c>
      <c r="O93" s="5">
        <f t="shared" si="23"/>
        <v>1309921.3823353164</v>
      </c>
      <c r="Q93">
        <v>-33.56</v>
      </c>
      <c r="R93">
        <v>0.83636363636363631</v>
      </c>
      <c r="S93">
        <f t="shared" si="24"/>
        <v>1810108.6078962511</v>
      </c>
      <c r="T93" s="10"/>
      <c r="U93" s="5">
        <v>-31.51</v>
      </c>
      <c r="V93" s="5">
        <v>0.93877551020408168</v>
      </c>
      <c r="W93" s="5">
        <f t="shared" si="25"/>
        <v>2793208.009442518</v>
      </c>
      <c r="AC93">
        <v>-34.56</v>
      </c>
      <c r="AD93">
        <v>1</v>
      </c>
      <c r="AE93" t="e">
        <f t="shared" si="27"/>
        <v>#NUM!</v>
      </c>
      <c r="AR93">
        <v>-31.69</v>
      </c>
      <c r="AS93">
        <v>0.89320388349514568</v>
      </c>
      <c r="AT93">
        <f t="shared" si="30"/>
        <v>2236833.7154312655</v>
      </c>
      <c r="AV93">
        <v>-32.71</v>
      </c>
      <c r="AW93">
        <v>0.81415929203539827</v>
      </c>
      <c r="AX93">
        <f t="shared" si="31"/>
        <v>1682865.3809889178</v>
      </c>
      <c r="AZ93" s="5">
        <v>-31.97</v>
      </c>
      <c r="BA93" s="5">
        <v>0.97872340425531912</v>
      </c>
      <c r="BB93" s="5">
        <f t="shared" si="32"/>
        <v>3850147.6017100574</v>
      </c>
      <c r="BT93" s="10">
        <v>-25.64</v>
      </c>
      <c r="BU93" s="10">
        <v>0.13636363636363635</v>
      </c>
      <c r="BV93" s="10">
        <f t="shared" si="40"/>
        <v>146603.4741918754</v>
      </c>
      <c r="BW93" s="10">
        <f t="shared" si="38"/>
        <v>11.895486766597783</v>
      </c>
      <c r="BX93" s="10">
        <f t="shared" si="39"/>
        <v>143690.76016172365</v>
      </c>
    </row>
    <row r="94" spans="1:76" x14ac:dyDescent="0.25">
      <c r="E94" s="5">
        <v>-29.73</v>
      </c>
      <c r="F94" s="5">
        <v>0.6690647482014388</v>
      </c>
      <c r="G94" s="5">
        <f t="shared" si="21"/>
        <v>1105832.5366415966</v>
      </c>
      <c r="I94" s="5">
        <v>-31.02</v>
      </c>
      <c r="J94" s="5">
        <v>0.77500000000000002</v>
      </c>
      <c r="K94" s="5">
        <f t="shared" si="22"/>
        <v>1491654.8767777169</v>
      </c>
      <c r="M94" s="5">
        <v>-26.58</v>
      </c>
      <c r="N94" s="5">
        <v>0.73809523809523814</v>
      </c>
      <c r="O94" s="5">
        <f t="shared" si="23"/>
        <v>1339774.3454849981</v>
      </c>
      <c r="Q94">
        <v>-33.6</v>
      </c>
      <c r="R94">
        <v>0.84545454545454546</v>
      </c>
      <c r="S94">
        <f t="shared" si="24"/>
        <v>1867267.0217362002</v>
      </c>
      <c r="T94" s="10"/>
      <c r="U94" s="5">
        <v>-32.020000000000003</v>
      </c>
      <c r="V94" s="5">
        <v>0.94897959183673475</v>
      </c>
      <c r="W94" s="5">
        <f t="shared" si="25"/>
        <v>2975529.5662364727</v>
      </c>
      <c r="AR94">
        <v>-31.81</v>
      </c>
      <c r="AS94">
        <v>0.90291262135922334</v>
      </c>
      <c r="AT94">
        <f t="shared" si="30"/>
        <v>2332143.8952355906</v>
      </c>
      <c r="AV94">
        <v>-32.72</v>
      </c>
      <c r="AW94">
        <v>0.82300884955752207</v>
      </c>
      <c r="AX94">
        <f t="shared" si="31"/>
        <v>1731655.5451583494</v>
      </c>
      <c r="AZ94" s="5">
        <v>-32.01</v>
      </c>
      <c r="BA94" s="5">
        <v>0.98936170212765961</v>
      </c>
      <c r="BB94" s="5">
        <f t="shared" si="32"/>
        <v>4543294.7822700078</v>
      </c>
      <c r="BT94" s="10">
        <v>-25.91</v>
      </c>
      <c r="BU94" s="10">
        <v>0.14772727272727273</v>
      </c>
      <c r="BV94" s="10">
        <f t="shared" si="40"/>
        <v>159848.70094189604</v>
      </c>
      <c r="BW94" s="10">
        <f t="shared" si="38"/>
        <v>11.981983027723004</v>
      </c>
      <c r="BX94" s="10">
        <f t="shared" si="39"/>
        <v>158434.22135626286</v>
      </c>
    </row>
    <row r="95" spans="1:76" x14ac:dyDescent="0.25">
      <c r="E95" s="5">
        <v>-29.8</v>
      </c>
      <c r="F95" s="5">
        <v>0.67625899280575541</v>
      </c>
      <c r="G95" s="5">
        <f t="shared" si="21"/>
        <v>1127811.4433603722</v>
      </c>
      <c r="I95" s="5">
        <v>-31.07</v>
      </c>
      <c r="J95" s="5">
        <v>0.78333333333333333</v>
      </c>
      <c r="K95" s="5">
        <f t="shared" si="22"/>
        <v>1529395.204760564</v>
      </c>
      <c r="M95" s="5">
        <v>-26.65</v>
      </c>
      <c r="N95" s="5">
        <v>0.74603174603174605</v>
      </c>
      <c r="O95" s="5">
        <f t="shared" si="23"/>
        <v>1370546.0041517515</v>
      </c>
      <c r="Q95">
        <v>-33.700000000000003</v>
      </c>
      <c r="R95">
        <v>0.8545454545454545</v>
      </c>
      <c r="S95">
        <f t="shared" si="24"/>
        <v>1927891.6435526349</v>
      </c>
      <c r="T95" s="10"/>
      <c r="U95" s="5">
        <v>-32.46</v>
      </c>
      <c r="V95" s="5">
        <v>0.95918367346938771</v>
      </c>
      <c r="W95" s="5">
        <f t="shared" si="25"/>
        <v>3198673.1175506804</v>
      </c>
      <c r="AR95">
        <v>-32.090000000000003</v>
      </c>
      <c r="AS95">
        <v>0.91262135922330101</v>
      </c>
      <c r="AT95">
        <f t="shared" si="30"/>
        <v>2437504.410893417</v>
      </c>
      <c r="AV95">
        <v>-32.75</v>
      </c>
      <c r="AW95">
        <v>0.83185840707964598</v>
      </c>
      <c r="AX95">
        <f t="shared" si="31"/>
        <v>1782948.8395459</v>
      </c>
      <c r="AZ95" s="5">
        <v>-32.08</v>
      </c>
      <c r="BA95" s="5">
        <v>1</v>
      </c>
      <c r="BB95" s="5" t="e">
        <f t="shared" si="32"/>
        <v>#NUM!</v>
      </c>
      <c r="BT95" s="10">
        <v>-26.11</v>
      </c>
      <c r="BU95" s="10">
        <v>0.15909090909090909</v>
      </c>
      <c r="BV95" s="10">
        <f t="shared" si="40"/>
        <v>173271.72127403668</v>
      </c>
      <c r="BW95" s="10">
        <f t="shared" si="38"/>
        <v>12.062616284512437</v>
      </c>
      <c r="BX95" s="10">
        <f t="shared" si="39"/>
        <v>170322.22749786041</v>
      </c>
    </row>
    <row r="96" spans="1:76" x14ac:dyDescent="0.25">
      <c r="E96" s="5">
        <v>-29.97</v>
      </c>
      <c r="F96" s="5">
        <v>0.68345323741007191</v>
      </c>
      <c r="G96" s="5">
        <f t="shared" si="21"/>
        <v>1150284.2992124306</v>
      </c>
      <c r="I96" s="5">
        <v>-31.17</v>
      </c>
      <c r="J96" s="5">
        <v>0.79166666666666663</v>
      </c>
      <c r="K96" s="5">
        <f t="shared" si="22"/>
        <v>1568615.917913845</v>
      </c>
      <c r="M96" s="5">
        <v>-26.87</v>
      </c>
      <c r="N96" s="5">
        <v>0.75396825396825395</v>
      </c>
      <c r="O96" s="5">
        <f t="shared" si="23"/>
        <v>1402294.7024663317</v>
      </c>
      <c r="Q96">
        <v>-33.700000000000003</v>
      </c>
      <c r="R96">
        <v>0.86363636363636365</v>
      </c>
      <c r="S96">
        <f t="shared" si="24"/>
        <v>1992430.1646902063</v>
      </c>
      <c r="T96" s="10"/>
      <c r="U96" s="5">
        <v>-32.57</v>
      </c>
      <c r="V96" s="5">
        <v>0.96938775510204078</v>
      </c>
      <c r="W96" s="5">
        <f t="shared" si="25"/>
        <v>3486355.190002461</v>
      </c>
      <c r="AR96">
        <v>-32.15</v>
      </c>
      <c r="AS96">
        <v>0.92233009708737868</v>
      </c>
      <c r="AT96">
        <f t="shared" si="30"/>
        <v>2555287.4465498002</v>
      </c>
      <c r="AV96">
        <v>-32.79</v>
      </c>
      <c r="AW96">
        <v>0.84070796460176989</v>
      </c>
      <c r="AX96">
        <f t="shared" si="31"/>
        <v>1837016.0608161758</v>
      </c>
      <c r="BT96" s="10">
        <v>-26.11</v>
      </c>
      <c r="BU96" s="10">
        <v>0.17045454545454544</v>
      </c>
      <c r="BV96" s="10">
        <f t="shared" si="40"/>
        <v>186877.37332981531</v>
      </c>
      <c r="BW96" s="10">
        <f t="shared" si="38"/>
        <v>12.138207923139099</v>
      </c>
      <c r="BX96" s="10">
        <f t="shared" si="39"/>
        <v>170322.22749786041</v>
      </c>
    </row>
    <row r="97" spans="5:76" x14ac:dyDescent="0.25">
      <c r="E97" s="5">
        <v>-29.98</v>
      </c>
      <c r="F97" s="5">
        <v>0.69064748201438853</v>
      </c>
      <c r="G97" s="5">
        <f t="shared" si="21"/>
        <v>1173273.8174371296</v>
      </c>
      <c r="I97" s="5">
        <v>-31.23</v>
      </c>
      <c r="J97" s="5">
        <v>0.8</v>
      </c>
      <c r="K97" s="5">
        <f t="shared" si="22"/>
        <v>1609437.9124341006</v>
      </c>
      <c r="M97" s="5">
        <v>-26.87</v>
      </c>
      <c r="N97" s="5">
        <v>0.76190476190476186</v>
      </c>
      <c r="O97" s="5">
        <f t="shared" si="23"/>
        <v>1435084.5252893225</v>
      </c>
      <c r="Q97">
        <v>-33.72</v>
      </c>
      <c r="R97">
        <v>0.87272727272727268</v>
      </c>
      <c r="S97">
        <f t="shared" si="24"/>
        <v>2061423.0361771574</v>
      </c>
      <c r="T97" s="10"/>
      <c r="U97" s="5">
        <v>-33.01</v>
      </c>
      <c r="V97" s="5">
        <v>0.97959183673469385</v>
      </c>
      <c r="W97" s="5">
        <f t="shared" si="25"/>
        <v>3891820.2981106257</v>
      </c>
      <c r="AR97">
        <v>-32.29</v>
      </c>
      <c r="AS97">
        <v>0.93203883495145634</v>
      </c>
      <c r="AT97">
        <f t="shared" si="30"/>
        <v>2688818.8391743228</v>
      </c>
      <c r="AV97">
        <v>-32.79</v>
      </c>
      <c r="AW97">
        <v>0.84955752212389379</v>
      </c>
      <c r="AX97">
        <f t="shared" si="31"/>
        <v>1894174.4746561246</v>
      </c>
      <c r="BT97" s="10">
        <v>-26.16</v>
      </c>
      <c r="BU97" s="10">
        <v>0.18181818181818182</v>
      </c>
      <c r="BV97" s="10">
        <f t="shared" si="40"/>
        <v>200670.69546215126</v>
      </c>
      <c r="BW97" s="10">
        <f t="shared" si="38"/>
        <v>12.209420512475218</v>
      </c>
      <c r="BX97" s="10">
        <f t="shared" si="39"/>
        <v>173431.07331994688</v>
      </c>
    </row>
    <row r="98" spans="5:76" x14ac:dyDescent="0.25">
      <c r="E98" s="5">
        <v>-30.01</v>
      </c>
      <c r="F98" s="5">
        <v>0.69784172661870503</v>
      </c>
      <c r="G98" s="5">
        <f t="shared" si="21"/>
        <v>1196804.3148473236</v>
      </c>
      <c r="I98" s="5">
        <v>-31.51</v>
      </c>
      <c r="J98" s="5">
        <v>0.80833333333333335</v>
      </c>
      <c r="K98" s="5">
        <f t="shared" si="22"/>
        <v>1651997.5268528964</v>
      </c>
      <c r="M98" s="5">
        <v>-26.9</v>
      </c>
      <c r="N98" s="5">
        <v>0.76984126984126988</v>
      </c>
      <c r="O98" s="5">
        <f t="shared" si="23"/>
        <v>1468986.0769650042</v>
      </c>
      <c r="Q98">
        <v>-33.770000000000003</v>
      </c>
      <c r="R98">
        <v>0.88181818181818183</v>
      </c>
      <c r="S98">
        <f t="shared" si="24"/>
        <v>2135531.0083308797</v>
      </c>
      <c r="T98" s="10"/>
      <c r="U98" s="5">
        <v>-33.31</v>
      </c>
      <c r="V98" s="5">
        <v>0.98979591836734693</v>
      </c>
      <c r="W98" s="5">
        <f t="shared" si="25"/>
        <v>4584967.478670571</v>
      </c>
      <c r="AR98">
        <v>-32.53</v>
      </c>
      <c r="AS98">
        <v>0.94174757281553401</v>
      </c>
      <c r="AT98">
        <f t="shared" si="30"/>
        <v>2842969.5190015817</v>
      </c>
      <c r="AV98">
        <v>-32.81</v>
      </c>
      <c r="AW98">
        <v>0.8584070796460177</v>
      </c>
      <c r="AX98">
        <f t="shared" si="31"/>
        <v>1954799.0964725595</v>
      </c>
      <c r="BT98" s="10">
        <v>-26.18</v>
      </c>
      <c r="BU98" s="10">
        <v>0.19318181818181818</v>
      </c>
      <c r="BV98" s="10">
        <f t="shared" si="40"/>
        <v>214656.93743689099</v>
      </c>
      <c r="BW98" s="10">
        <f t="shared" si="38"/>
        <v>12.276796392892331</v>
      </c>
      <c r="BX98" s="10">
        <f t="shared" si="39"/>
        <v>174690.44264581605</v>
      </c>
    </row>
    <row r="99" spans="5:76" x14ac:dyDescent="0.25">
      <c r="E99" s="5">
        <v>-30.11</v>
      </c>
      <c r="F99" s="5">
        <v>0.70503597122302153</v>
      </c>
      <c r="G99" s="5">
        <f t="shared" si="21"/>
        <v>1220901.8664263838</v>
      </c>
      <c r="I99" s="5">
        <v>-31.53</v>
      </c>
      <c r="J99" s="5">
        <v>0.81666666666666665</v>
      </c>
      <c r="K99" s="5">
        <f t="shared" si="22"/>
        <v>1696449.28942373</v>
      </c>
      <c r="M99" s="5">
        <v>-26.96</v>
      </c>
      <c r="N99" s="5">
        <v>0.77777777777777779</v>
      </c>
      <c r="O99" s="5">
        <f t="shared" si="23"/>
        <v>1504077.3967762743</v>
      </c>
      <c r="Q99">
        <v>-34</v>
      </c>
      <c r="R99">
        <v>0.89090909090909087</v>
      </c>
      <c r="S99">
        <f t="shared" si="24"/>
        <v>2215573.7160044159</v>
      </c>
      <c r="T99" s="10"/>
      <c r="U99" s="5">
        <v>-33.56</v>
      </c>
      <c r="V99" s="5">
        <v>1</v>
      </c>
      <c r="W99" s="5" t="e">
        <f t="shared" si="25"/>
        <v>#NUM!</v>
      </c>
      <c r="AR99">
        <v>-32.53</v>
      </c>
      <c r="AS99">
        <v>0.95145631067961167</v>
      </c>
      <c r="AT99">
        <f t="shared" si="30"/>
        <v>3025291.0757955359</v>
      </c>
      <c r="AV99">
        <v>-32.86</v>
      </c>
      <c r="AW99">
        <v>0.86725663716814161</v>
      </c>
      <c r="AX99">
        <f t="shared" si="31"/>
        <v>2019337.6176101309</v>
      </c>
      <c r="BT99" s="10">
        <v>-26.55</v>
      </c>
      <c r="BU99" s="10">
        <v>0.20454545454545456</v>
      </c>
      <c r="BV99" s="10">
        <f t="shared" si="40"/>
        <v>228841.57242884755</v>
      </c>
      <c r="BW99" s="10">
        <f t="shared" si="38"/>
        <v>12.340785219661285</v>
      </c>
      <c r="BX99" s="10">
        <f t="shared" si="39"/>
        <v>199710.29996381261</v>
      </c>
    </row>
    <row r="100" spans="5:76" x14ac:dyDescent="0.25">
      <c r="E100" s="5">
        <v>-30.2</v>
      </c>
      <c r="F100" s="5">
        <v>0.71223021582733814</v>
      </c>
      <c r="G100" s="5">
        <f t="shared" si="21"/>
        <v>1245594.4790167555</v>
      </c>
      <c r="I100" s="5">
        <v>-31.76</v>
      </c>
      <c r="J100" s="5">
        <v>0.82499999999999996</v>
      </c>
      <c r="K100" s="5">
        <f t="shared" si="22"/>
        <v>1742969.305058623</v>
      </c>
      <c r="M100" s="5">
        <v>-27.11</v>
      </c>
      <c r="N100" s="5">
        <v>0.7857142857142857</v>
      </c>
      <c r="O100" s="5">
        <f t="shared" si="23"/>
        <v>1540445.0409471488</v>
      </c>
      <c r="Q100">
        <v>-34.090000000000003</v>
      </c>
      <c r="R100">
        <v>0.9</v>
      </c>
      <c r="S100">
        <f t="shared" si="24"/>
        <v>2302585.0929940459</v>
      </c>
      <c r="T100" s="10"/>
      <c r="AR100">
        <v>-32.619999999999997</v>
      </c>
      <c r="AS100">
        <v>0.96116504854368934</v>
      </c>
      <c r="AT100">
        <f t="shared" si="30"/>
        <v>3248434.6271097455</v>
      </c>
      <c r="AV100">
        <v>-32.86</v>
      </c>
      <c r="AW100">
        <v>0.87610619469026552</v>
      </c>
      <c r="AX100">
        <f t="shared" si="31"/>
        <v>2088330.4890970825</v>
      </c>
      <c r="BT100" s="10">
        <v>-26.63</v>
      </c>
      <c r="BU100" s="10">
        <v>0.21590909090909091</v>
      </c>
      <c r="BV100" s="10">
        <f t="shared" si="40"/>
        <v>243230.30988094714</v>
      </c>
      <c r="BW100" s="10">
        <f t="shared" si="38"/>
        <v>12.401764050753229</v>
      </c>
      <c r="BX100" s="10">
        <f t="shared" si="39"/>
        <v>205574.57342387101</v>
      </c>
    </row>
    <row r="101" spans="5:76" x14ac:dyDescent="0.25">
      <c r="E101" s="5">
        <v>-30.23</v>
      </c>
      <c r="F101" s="5">
        <v>0.71942446043165464</v>
      </c>
      <c r="G101" s="5">
        <f t="shared" si="21"/>
        <v>1270912.2870010452</v>
      </c>
      <c r="I101" s="5">
        <v>-31.85</v>
      </c>
      <c r="J101" s="5">
        <v>0.83333333333333337</v>
      </c>
      <c r="K101" s="5">
        <f t="shared" si="22"/>
        <v>1791759.4692280553</v>
      </c>
      <c r="M101" s="5">
        <v>-27.18</v>
      </c>
      <c r="N101" s="5">
        <v>0.79365079365079361</v>
      </c>
      <c r="O101" s="5">
        <f t="shared" si="23"/>
        <v>1578185.3689299959</v>
      </c>
      <c r="Q101">
        <v>-34.130000000000003</v>
      </c>
      <c r="R101">
        <v>0.90909090909090906</v>
      </c>
      <c r="S101">
        <f t="shared" si="24"/>
        <v>2397895.2727983701</v>
      </c>
      <c r="T101" s="10"/>
      <c r="AR101">
        <v>-33.29</v>
      </c>
      <c r="AS101">
        <v>0.970873786407767</v>
      </c>
      <c r="AT101">
        <f t="shared" si="30"/>
        <v>3536116.699561527</v>
      </c>
      <c r="AV101">
        <v>-32.93</v>
      </c>
      <c r="AW101">
        <v>0.88495575221238942</v>
      </c>
      <c r="AX101">
        <f t="shared" si="31"/>
        <v>2162438.4612508044</v>
      </c>
      <c r="BT101" s="10">
        <v>-26.99</v>
      </c>
      <c r="BU101" s="10">
        <v>0.22727272727272727</v>
      </c>
      <c r="BV101" s="10">
        <f t="shared" si="40"/>
        <v>257829.10930209979</v>
      </c>
      <c r="BW101" s="10">
        <f t="shared" si="38"/>
        <v>12.460052277395663</v>
      </c>
      <c r="BX101" s="10">
        <f t="shared" si="39"/>
        <v>234169.10697775506</v>
      </c>
    </row>
    <row r="102" spans="5:76" x14ac:dyDescent="0.25">
      <c r="E102" s="5">
        <v>-30.32</v>
      </c>
      <c r="F102" s="5">
        <v>0.72661870503597126</v>
      </c>
      <c r="G102" s="5">
        <f t="shared" si="21"/>
        <v>1296887.773404306</v>
      </c>
      <c r="I102" s="5">
        <v>-32.08</v>
      </c>
      <c r="J102" s="5">
        <v>0.84166666666666667</v>
      </c>
      <c r="K102" s="5">
        <f t="shared" si="22"/>
        <v>1843052.7636156057</v>
      </c>
      <c r="M102" s="5">
        <v>-27.27</v>
      </c>
      <c r="N102" s="5">
        <v>0.80158730158730163</v>
      </c>
      <c r="O102" s="5">
        <f t="shared" si="23"/>
        <v>1617406.0820832774</v>
      </c>
      <c r="Q102">
        <v>-34.200000000000003</v>
      </c>
      <c r="R102">
        <v>0.91818181818181821</v>
      </c>
      <c r="S102">
        <f t="shared" si="24"/>
        <v>2503255.7884561969</v>
      </c>
      <c r="T102" s="10"/>
      <c r="AR102">
        <v>-33.35</v>
      </c>
      <c r="AS102">
        <v>0.98058252427184467</v>
      </c>
      <c r="AT102">
        <f t="shared" si="30"/>
        <v>3941581.8076696913</v>
      </c>
      <c r="AV102">
        <v>-32.93</v>
      </c>
      <c r="AW102">
        <v>0.89380530973451322</v>
      </c>
      <c r="AX102">
        <f t="shared" si="31"/>
        <v>2242481.1689243396</v>
      </c>
      <c r="BT102" s="10">
        <v>-27.12</v>
      </c>
      <c r="BU102" s="10">
        <v>0.23863636363636365</v>
      </c>
      <c r="BV102" s="10">
        <f t="shared" si="40"/>
        <v>272644.19508724043</v>
      </c>
      <c r="BW102" s="10">
        <f t="shared" si="38"/>
        <v>12.515922909415071</v>
      </c>
      <c r="BX102" s="10">
        <f t="shared" si="39"/>
        <v>245444.95911996841</v>
      </c>
    </row>
    <row r="103" spans="5:76" x14ac:dyDescent="0.25">
      <c r="E103" s="5">
        <v>-30.36</v>
      </c>
      <c r="F103" s="5">
        <v>0.73381294964028776</v>
      </c>
      <c r="G103" s="5">
        <f t="shared" si="21"/>
        <v>1323556.0204864675</v>
      </c>
      <c r="I103" s="5">
        <v>-32.08</v>
      </c>
      <c r="J103" s="5">
        <v>0.85</v>
      </c>
      <c r="K103" s="5">
        <f t="shared" si="22"/>
        <v>1897119.9848858812</v>
      </c>
      <c r="M103" s="5">
        <v>-27.36</v>
      </c>
      <c r="N103" s="5">
        <v>0.80952380952380953</v>
      </c>
      <c r="O103" s="5">
        <f t="shared" si="23"/>
        <v>1658228.0766035325</v>
      </c>
      <c r="Q103">
        <v>-34.21</v>
      </c>
      <c r="R103">
        <v>0.92727272727272725</v>
      </c>
      <c r="S103">
        <f t="shared" si="24"/>
        <v>2621038.8241125802</v>
      </c>
      <c r="T103" s="10"/>
      <c r="AR103">
        <v>-33.43</v>
      </c>
      <c r="AS103">
        <v>0.99029126213592233</v>
      </c>
      <c r="AT103">
        <f t="shared" si="30"/>
        <v>4634728.9882296361</v>
      </c>
      <c r="AV103">
        <v>-32.99</v>
      </c>
      <c r="AW103">
        <v>0.90265486725663713</v>
      </c>
      <c r="AX103">
        <f t="shared" si="31"/>
        <v>2329492.5459139696</v>
      </c>
      <c r="BT103" s="10">
        <v>-27.29</v>
      </c>
      <c r="BU103" s="10">
        <v>0.25</v>
      </c>
      <c r="BV103" s="10">
        <f t="shared" si="40"/>
        <v>287682.0724517809</v>
      </c>
      <c r="BW103" s="10">
        <f t="shared" si="38"/>
        <v>12.569611234257035</v>
      </c>
      <c r="BX103" s="10">
        <f t="shared" si="39"/>
        <v>261013.57879797154</v>
      </c>
    </row>
    <row r="104" spans="5:76" x14ac:dyDescent="0.25">
      <c r="E104" s="5">
        <v>-30.36</v>
      </c>
      <c r="F104" s="5">
        <v>0.74100719424460426</v>
      </c>
      <c r="G104" s="5">
        <f t="shared" si="21"/>
        <v>1350954.9946745816</v>
      </c>
      <c r="I104" s="5">
        <v>-32.1</v>
      </c>
      <c r="J104" s="5">
        <v>0.85833333333333328</v>
      </c>
      <c r="K104" s="5">
        <f t="shared" si="22"/>
        <v>1954278.3987258298</v>
      </c>
      <c r="M104" s="5">
        <v>-27.48</v>
      </c>
      <c r="N104" s="5">
        <v>0.81746031746031744</v>
      </c>
      <c r="O104" s="5">
        <f t="shared" si="23"/>
        <v>1700787.6910223283</v>
      </c>
      <c r="Q104">
        <v>-34.47</v>
      </c>
      <c r="R104">
        <v>0.9363636363636364</v>
      </c>
      <c r="S104">
        <f t="shared" si="24"/>
        <v>2754570.2167371036</v>
      </c>
      <c r="T104" s="10"/>
      <c r="AR104">
        <v>-33.909999999999997</v>
      </c>
      <c r="AS104">
        <v>1</v>
      </c>
      <c r="AT104" t="e">
        <f t="shared" si="30"/>
        <v>#NUM!</v>
      </c>
      <c r="AV104">
        <v>-33.130000000000003</v>
      </c>
      <c r="AW104">
        <v>0.91150442477876104</v>
      </c>
      <c r="AX104">
        <f t="shared" si="31"/>
        <v>2424802.7257182947</v>
      </c>
      <c r="BT104" s="10">
        <v>-27.86</v>
      </c>
      <c r="BU104" s="10">
        <v>0.26136363636363635</v>
      </c>
      <c r="BV104" s="10">
        <f t="shared" si="40"/>
        <v>302949.54458256933</v>
      </c>
      <c r="BW104" s="10">
        <f t="shared" si="38"/>
        <v>12.621321551096116</v>
      </c>
      <c r="BX104" s="10">
        <f t="shared" si="39"/>
        <v>320786.99591074284</v>
      </c>
    </row>
    <row r="105" spans="5:76" x14ac:dyDescent="0.25">
      <c r="E105" s="5">
        <v>-30.48</v>
      </c>
      <c r="F105" s="5">
        <v>0.74820143884892087</v>
      </c>
      <c r="G105" s="5">
        <f t="shared" si="21"/>
        <v>1379125.8716412783</v>
      </c>
      <c r="I105" s="5">
        <v>-32.119999999999997</v>
      </c>
      <c r="J105" s="5">
        <v>0.8666666666666667</v>
      </c>
      <c r="K105" s="5">
        <f t="shared" si="22"/>
        <v>2014903.0205422651</v>
      </c>
      <c r="M105" s="5">
        <v>-27.48</v>
      </c>
      <c r="N105" s="5">
        <v>0.82539682539682535</v>
      </c>
      <c r="O105" s="5">
        <f t="shared" si="23"/>
        <v>1745239.4535931619</v>
      </c>
      <c r="Q105">
        <v>-34.56</v>
      </c>
      <c r="R105">
        <v>0.94545454545454544</v>
      </c>
      <c r="S105">
        <f t="shared" si="24"/>
        <v>2908720.8965643607</v>
      </c>
      <c r="T105" s="10"/>
      <c r="AV105">
        <v>-33.130000000000003</v>
      </c>
      <c r="AW105">
        <v>0.92035398230088494</v>
      </c>
      <c r="AX105">
        <f t="shared" si="31"/>
        <v>2530163.2413761211</v>
      </c>
      <c r="BT105" s="10">
        <v>-27.88</v>
      </c>
      <c r="BU105" s="10">
        <v>0.27272727272727271</v>
      </c>
      <c r="BV105" s="10">
        <f t="shared" si="40"/>
        <v>318453.73111853458</v>
      </c>
      <c r="BW105" s="10">
        <f t="shared" si="38"/>
        <v>12.671232472228079</v>
      </c>
      <c r="BX105" s="10">
        <f t="shared" si="39"/>
        <v>323116.38991756208</v>
      </c>
    </row>
    <row r="106" spans="5:76" x14ac:dyDescent="0.25">
      <c r="E106" s="5">
        <v>-30.48</v>
      </c>
      <c r="F106" s="5">
        <v>0.75539568345323738</v>
      </c>
      <c r="G106" s="5">
        <f t="shared" si="21"/>
        <v>1408113.4085145302</v>
      </c>
      <c r="I106" s="5">
        <v>-32.26</v>
      </c>
      <c r="J106" s="5">
        <v>0.875</v>
      </c>
      <c r="K106" s="5">
        <f t="shared" si="22"/>
        <v>2079441.5416798359</v>
      </c>
      <c r="M106" s="5">
        <v>-27.57</v>
      </c>
      <c r="N106" s="5">
        <v>0.83333333333333337</v>
      </c>
      <c r="O106" s="5">
        <f t="shared" si="23"/>
        <v>1791759.4692280553</v>
      </c>
      <c r="Q106">
        <v>-34.6</v>
      </c>
      <c r="R106">
        <v>0.95454545454545459</v>
      </c>
      <c r="S106">
        <f t="shared" si="24"/>
        <v>3091042.4533583173</v>
      </c>
      <c r="T106" s="10"/>
      <c r="AV106">
        <v>-33.18</v>
      </c>
      <c r="AW106">
        <v>0.92920353982300885</v>
      </c>
      <c r="AX106">
        <f t="shared" si="31"/>
        <v>2647946.2770325048</v>
      </c>
      <c r="BT106" s="10">
        <v>-28.39</v>
      </c>
      <c r="BU106" s="10">
        <v>0.28409090909090912</v>
      </c>
      <c r="BV106" s="10">
        <f t="shared" si="40"/>
        <v>334202.08808667393</v>
      </c>
      <c r="BW106" s="10">
        <f t="shared" si="38"/>
        <v>12.719501143139095</v>
      </c>
      <c r="BX106" s="10">
        <f t="shared" si="39"/>
        <v>388584.91823608521</v>
      </c>
    </row>
    <row r="107" spans="5:76" x14ac:dyDescent="0.25">
      <c r="E107" s="5">
        <v>-30.48</v>
      </c>
      <c r="F107" s="5">
        <v>0.76258992805755399</v>
      </c>
      <c r="G107" s="5">
        <f t="shared" si="21"/>
        <v>1437966.3716642119</v>
      </c>
      <c r="I107" s="5">
        <v>-32.450000000000003</v>
      </c>
      <c r="J107" s="5">
        <v>0.8833333333333333</v>
      </c>
      <c r="K107" s="5">
        <f t="shared" si="22"/>
        <v>2148434.413166787</v>
      </c>
      <c r="M107" s="5">
        <v>-27.58</v>
      </c>
      <c r="N107" s="5">
        <v>0.84126984126984128</v>
      </c>
      <c r="O107" s="5">
        <f t="shared" si="23"/>
        <v>1840549.6333974872</v>
      </c>
      <c r="Q107">
        <v>-34.619999999999997</v>
      </c>
      <c r="R107">
        <v>0.96363636363636362</v>
      </c>
      <c r="S107">
        <f t="shared" si="24"/>
        <v>3314186.0046725255</v>
      </c>
      <c r="T107" s="10"/>
      <c r="AV107">
        <v>-33.229999999999997</v>
      </c>
      <c r="AW107">
        <v>0.93805309734513276</v>
      </c>
      <c r="AX107">
        <f t="shared" si="31"/>
        <v>2781477.6696570273</v>
      </c>
      <c r="BT107" s="10">
        <v>-28.42</v>
      </c>
      <c r="BU107" s="10">
        <v>0.29545454545454547</v>
      </c>
      <c r="BV107" s="10">
        <f t="shared" si="40"/>
        <v>350202.42943311488</v>
      </c>
      <c r="BW107" s="10">
        <f t="shared" si="38"/>
        <v>12.76626663608314</v>
      </c>
      <c r="BX107" s="10">
        <f t="shared" si="39"/>
        <v>392825.15533558239</v>
      </c>
    </row>
    <row r="108" spans="5:76" x14ac:dyDescent="0.25">
      <c r="E108" s="5">
        <v>-30.53</v>
      </c>
      <c r="F108" s="5">
        <v>0.76978417266187049</v>
      </c>
      <c r="G108" s="5">
        <f t="shared" si="21"/>
        <v>1468738.0303309653</v>
      </c>
      <c r="I108" s="5">
        <v>-32.74</v>
      </c>
      <c r="J108" s="5">
        <v>0.89166666666666672</v>
      </c>
      <c r="K108" s="5">
        <f t="shared" si="22"/>
        <v>2222542.3853205098</v>
      </c>
      <c r="M108" s="5">
        <v>-27.58</v>
      </c>
      <c r="N108" s="5">
        <v>0.84920634920634919</v>
      </c>
      <c r="O108" s="5">
        <f t="shared" si="23"/>
        <v>1891842.9277850376</v>
      </c>
      <c r="Q108">
        <v>-34.840000000000003</v>
      </c>
      <c r="R108">
        <v>0.97272727272727277</v>
      </c>
      <c r="S108">
        <f t="shared" si="24"/>
        <v>3601868.0771243083</v>
      </c>
      <c r="T108" s="10"/>
      <c r="AV108">
        <v>-33.229999999999997</v>
      </c>
      <c r="AW108">
        <v>0.94690265486725667</v>
      </c>
      <c r="AX108">
        <f t="shared" si="31"/>
        <v>2935628.3494842863</v>
      </c>
      <c r="BT108" s="10">
        <v>-28.42</v>
      </c>
      <c r="BU108" s="10">
        <v>0.30681818181818182</v>
      </c>
      <c r="BV108" s="10">
        <f t="shared" si="40"/>
        <v>366462.95030489529</v>
      </c>
      <c r="BW108" s="10">
        <f t="shared" si="38"/>
        <v>12.811652704625573</v>
      </c>
      <c r="BX108" s="10">
        <f t="shared" si="39"/>
        <v>392825.15533558239</v>
      </c>
    </row>
    <row r="109" spans="5:76" x14ac:dyDescent="0.25">
      <c r="E109" s="5">
        <v>-30.53</v>
      </c>
      <c r="F109" s="5">
        <v>0.7769784172661871</v>
      </c>
      <c r="G109" s="5">
        <f t="shared" si="21"/>
        <v>1500486.7286455457</v>
      </c>
      <c r="I109" s="5">
        <v>-32.9</v>
      </c>
      <c r="J109" s="5">
        <v>0.9</v>
      </c>
      <c r="K109" s="5">
        <f t="shared" si="22"/>
        <v>2302585.0929940459</v>
      </c>
      <c r="M109" s="5">
        <v>-27.67</v>
      </c>
      <c r="N109" s="5">
        <v>0.8571428571428571</v>
      </c>
      <c r="O109" s="5">
        <f t="shared" si="23"/>
        <v>1945910.1490553131</v>
      </c>
      <c r="Q109">
        <v>-35.369999999999997</v>
      </c>
      <c r="R109">
        <v>0.98181818181818181</v>
      </c>
      <c r="S109">
        <f t="shared" si="24"/>
        <v>4007333.1852324703</v>
      </c>
      <c r="T109" s="10"/>
      <c r="AV109">
        <v>-33.270000000000003</v>
      </c>
      <c r="AW109">
        <v>0.95575221238938057</v>
      </c>
      <c r="AX109">
        <f t="shared" si="31"/>
        <v>3117949.9062782414</v>
      </c>
      <c r="BT109" s="10">
        <v>-28.49</v>
      </c>
      <c r="BU109" s="10">
        <v>0.31818181818181818</v>
      </c>
      <c r="BV109" s="10">
        <f t="shared" si="40"/>
        <v>382992.25225610577</v>
      </c>
      <c r="BW109" s="10">
        <f t="shared" si="38"/>
        <v>12.855770038861843</v>
      </c>
      <c r="BX109" s="10">
        <f t="shared" si="39"/>
        <v>402899.85209855461</v>
      </c>
    </row>
    <row r="110" spans="5:76" x14ac:dyDescent="0.25">
      <c r="E110" s="5">
        <v>-30.7</v>
      </c>
      <c r="F110" s="5">
        <v>0.78417266187050361</v>
      </c>
      <c r="G110" s="5">
        <f t="shared" si="21"/>
        <v>1533276.5514685365</v>
      </c>
      <c r="I110" s="5">
        <v>-33.07</v>
      </c>
      <c r="J110" s="5">
        <v>0.90833333333333333</v>
      </c>
      <c r="K110" s="5">
        <f t="shared" si="22"/>
        <v>2389596.4699836755</v>
      </c>
      <c r="M110" s="5">
        <v>-27.77</v>
      </c>
      <c r="N110" s="5">
        <v>0.86507936507936511</v>
      </c>
      <c r="O110" s="5">
        <f t="shared" si="23"/>
        <v>2003068.5628952624</v>
      </c>
      <c r="Q110">
        <v>-35.42</v>
      </c>
      <c r="R110">
        <v>0.99090909090909096</v>
      </c>
      <c r="S110">
        <f t="shared" si="24"/>
        <v>4700480.3657924226</v>
      </c>
      <c r="T110" s="10"/>
      <c r="AV110">
        <v>-33.29</v>
      </c>
      <c r="AW110">
        <v>0.96460176991150437</v>
      </c>
      <c r="AX110">
        <f t="shared" si="31"/>
        <v>3341093.4575924482</v>
      </c>
      <c r="BT110" s="10">
        <v>-28.55</v>
      </c>
      <c r="BU110" s="10">
        <v>0.32954545454545453</v>
      </c>
      <c r="BV110" s="10">
        <f t="shared" si="40"/>
        <v>399799.37057248713</v>
      </c>
      <c r="BW110" s="10">
        <f t="shared" si="38"/>
        <v>12.898718126691238</v>
      </c>
      <c r="BX110" s="10">
        <f t="shared" si="39"/>
        <v>411740.70925502735</v>
      </c>
    </row>
    <row r="111" spans="5:76" x14ac:dyDescent="0.25">
      <c r="E111" s="5">
        <v>-30.82</v>
      </c>
      <c r="F111" s="5">
        <v>0.79136690647482011</v>
      </c>
      <c r="G111" s="5">
        <f t="shared" si="21"/>
        <v>1567178.1031442177</v>
      </c>
      <c r="I111" s="5">
        <v>-33.07</v>
      </c>
      <c r="J111" s="5">
        <v>0.91666666666666663</v>
      </c>
      <c r="K111" s="5">
        <f t="shared" si="22"/>
        <v>2484906.6497880002</v>
      </c>
      <c r="M111" s="5">
        <v>-27.82</v>
      </c>
      <c r="N111" s="5">
        <v>0.87301587301587302</v>
      </c>
      <c r="O111" s="5">
        <f t="shared" si="23"/>
        <v>2063693.1847116968</v>
      </c>
      <c r="Q111">
        <v>-35.76</v>
      </c>
      <c r="R111">
        <v>1</v>
      </c>
      <c r="S111" t="e">
        <f t="shared" si="24"/>
        <v>#NUM!</v>
      </c>
      <c r="T111" s="10"/>
      <c r="AV111">
        <v>-33.520000000000003</v>
      </c>
      <c r="AW111">
        <v>0.97345132743362828</v>
      </c>
      <c r="AX111">
        <f t="shared" si="31"/>
        <v>3628775.5300442297</v>
      </c>
      <c r="BT111" s="10">
        <v>-28.63</v>
      </c>
      <c r="BU111" s="10">
        <v>0.34090909090909088</v>
      </c>
      <c r="BV111" s="10">
        <f t="shared" si="40"/>
        <v>416893.80393178703</v>
      </c>
      <c r="BW111" s="10">
        <f t="shared" si="38"/>
        <v>12.940586801517588</v>
      </c>
      <c r="BX111" s="10">
        <f t="shared" si="39"/>
        <v>423831.02264470927</v>
      </c>
    </row>
    <row r="112" spans="5:76" x14ac:dyDescent="0.25">
      <c r="E112" s="5">
        <v>-30.85</v>
      </c>
      <c r="F112" s="5">
        <v>0.79856115107913672</v>
      </c>
      <c r="G112" s="5">
        <f t="shared" si="21"/>
        <v>1602269.4229554881</v>
      </c>
      <c r="I112" s="5">
        <v>-33.119999999999997</v>
      </c>
      <c r="J112" s="5">
        <v>0.92500000000000004</v>
      </c>
      <c r="K112" s="5">
        <f t="shared" si="22"/>
        <v>2590267.1654458274</v>
      </c>
      <c r="M112" s="5">
        <v>-27.85</v>
      </c>
      <c r="N112" s="5">
        <v>0.88095238095238093</v>
      </c>
      <c r="O112" s="5">
        <f t="shared" si="23"/>
        <v>2128231.705849268</v>
      </c>
      <c r="T112" s="10"/>
      <c r="AV112">
        <v>-33.56</v>
      </c>
      <c r="AW112">
        <v>0.98230088495575218</v>
      </c>
      <c r="AX112">
        <f t="shared" si="31"/>
        <v>4034240.638152394</v>
      </c>
      <c r="BT112" s="10">
        <v>-28.99</v>
      </c>
      <c r="BU112" s="10">
        <v>0.35227272727272729</v>
      </c>
      <c r="BV112" s="10">
        <f t="shared" si="40"/>
        <v>434285.54664365639</v>
      </c>
      <c r="BW112" s="10">
        <f t="shared" si="38"/>
        <v>12.981457538309121</v>
      </c>
      <c r="BX112" s="10">
        <f t="shared" si="39"/>
        <v>482784.08379591815</v>
      </c>
    </row>
    <row r="113" spans="5:76" x14ac:dyDescent="0.25">
      <c r="E113" s="5">
        <v>-31.16</v>
      </c>
      <c r="F113" s="5">
        <v>0.80575539568345322</v>
      </c>
      <c r="G113" s="5">
        <f t="shared" si="21"/>
        <v>1638637.0671263626</v>
      </c>
      <c r="I113" s="5">
        <v>-33.15</v>
      </c>
      <c r="J113" s="5">
        <v>0.93333333333333335</v>
      </c>
      <c r="K113" s="5">
        <f t="shared" si="22"/>
        <v>2708050.2011022107</v>
      </c>
      <c r="M113" s="5">
        <v>-27.88</v>
      </c>
      <c r="N113" s="5">
        <v>0.88888888888888884</v>
      </c>
      <c r="O113" s="5">
        <f t="shared" si="23"/>
        <v>2197224.5773362191</v>
      </c>
      <c r="T113" s="10"/>
      <c r="AV113">
        <v>-33.61</v>
      </c>
      <c r="AW113">
        <v>0.99115044247787609</v>
      </c>
      <c r="AX113">
        <f t="shared" si="31"/>
        <v>4727387.8187123388</v>
      </c>
      <c r="BT113" s="10">
        <v>-29.01</v>
      </c>
      <c r="BU113" s="10">
        <v>0.36363636363636365</v>
      </c>
      <c r="BV113" s="10">
        <f t="shared" si="40"/>
        <v>451985.12374305731</v>
      </c>
      <c r="BW113" s="10">
        <f t="shared" si="38"/>
        <v>13.021404546199872</v>
      </c>
      <c r="BX113" s="10">
        <f t="shared" si="39"/>
        <v>486289.81927060313</v>
      </c>
    </row>
    <row r="114" spans="5:76" x14ac:dyDescent="0.25">
      <c r="E114" s="5">
        <v>-31.21</v>
      </c>
      <c r="F114" s="5">
        <v>0.81294964028776984</v>
      </c>
      <c r="G114" s="5">
        <f t="shared" si="21"/>
        <v>1676377.3951092102</v>
      </c>
      <c r="I114" s="5">
        <v>-33.26</v>
      </c>
      <c r="J114" s="5">
        <v>0.94166666666666665</v>
      </c>
      <c r="K114" s="5">
        <f t="shared" si="22"/>
        <v>2841581.5937267323</v>
      </c>
      <c r="M114" s="5">
        <v>-27.89</v>
      </c>
      <c r="N114" s="5">
        <v>0.89682539682539686</v>
      </c>
      <c r="O114" s="5">
        <f t="shared" si="23"/>
        <v>2271332.5494899419</v>
      </c>
      <c r="T114" s="10"/>
      <c r="AV114">
        <v>-33.85</v>
      </c>
      <c r="AW114">
        <v>1</v>
      </c>
      <c r="AX114" t="e">
        <f t="shared" si="31"/>
        <v>#NUM!</v>
      </c>
      <c r="BT114" s="10">
        <v>-29.07</v>
      </c>
      <c r="BU114" s="10">
        <v>0.375</v>
      </c>
      <c r="BV114" s="10">
        <f t="shared" si="40"/>
        <v>470003.62924573559</v>
      </c>
      <c r="BW114" s="10">
        <f t="shared" si="38"/>
        <v>13.060495695455867</v>
      </c>
      <c r="BX114" s="10">
        <f t="shared" si="39"/>
        <v>496960.50779636286</v>
      </c>
    </row>
    <row r="115" spans="5:76" x14ac:dyDescent="0.25">
      <c r="E115" s="5">
        <v>-31.24</v>
      </c>
      <c r="F115" s="5">
        <v>0.82014388489208634</v>
      </c>
      <c r="G115" s="5">
        <f t="shared" si="21"/>
        <v>1715598.1082624912</v>
      </c>
      <c r="I115" s="5">
        <v>-33.31</v>
      </c>
      <c r="J115" s="5">
        <v>0.95</v>
      </c>
      <c r="K115" s="5">
        <f t="shared" si="22"/>
        <v>2995732.2735539903</v>
      </c>
      <c r="M115" s="5">
        <v>-27.89</v>
      </c>
      <c r="N115" s="5">
        <v>0.90476190476190477</v>
      </c>
      <c r="O115" s="5">
        <f t="shared" si="23"/>
        <v>2351375.2571634776</v>
      </c>
      <c r="T115" s="10"/>
      <c r="BT115" s="10">
        <v>-29.15</v>
      </c>
      <c r="BU115" s="10">
        <v>0.38636363636363635</v>
      </c>
      <c r="BV115" s="10">
        <f t="shared" si="40"/>
        <v>488352.7679139321</v>
      </c>
      <c r="BW115" s="10">
        <f t="shared" si="38"/>
        <v>13.098793308749254</v>
      </c>
      <c r="BX115" s="10">
        <f t="shared" si="39"/>
        <v>511553.20690650103</v>
      </c>
    </row>
    <row r="116" spans="5:76" x14ac:dyDescent="0.25">
      <c r="E116" s="5">
        <v>-31.24</v>
      </c>
      <c r="F116" s="5">
        <v>0.82733812949640284</v>
      </c>
      <c r="G116" s="5">
        <f t="shared" si="21"/>
        <v>1756420.1027827461</v>
      </c>
      <c r="I116" s="5">
        <v>-33.47</v>
      </c>
      <c r="J116" s="5">
        <v>0.95833333333333337</v>
      </c>
      <c r="K116" s="5">
        <f t="shared" si="22"/>
        <v>3178053.8303479468</v>
      </c>
      <c r="M116" s="5">
        <v>-27.96</v>
      </c>
      <c r="N116" s="5">
        <v>0.91269841269841268</v>
      </c>
      <c r="O116" s="5">
        <f t="shared" si="23"/>
        <v>2438386.6341531072</v>
      </c>
      <c r="T116" s="10"/>
      <c r="BT116" s="10">
        <v>-29.21</v>
      </c>
      <c r="BU116" s="10">
        <v>0.39772727272727271</v>
      </c>
      <c r="BV116" s="10">
        <f t="shared" si="40"/>
        <v>507044.90092608461</v>
      </c>
      <c r="BW116" s="10">
        <f t="shared" si="38"/>
        <v>13.136354840636328</v>
      </c>
      <c r="BX116" s="10">
        <f t="shared" si="39"/>
        <v>522778.25155876274</v>
      </c>
    </row>
    <row r="117" spans="5:76" x14ac:dyDescent="0.25">
      <c r="E117" s="5">
        <v>-31.24</v>
      </c>
      <c r="F117" s="5">
        <v>0.83453237410071945</v>
      </c>
      <c r="G117" s="5">
        <f t="shared" si="21"/>
        <v>1798979.7172015423</v>
      </c>
      <c r="I117" s="5">
        <v>-33.51</v>
      </c>
      <c r="J117" s="5">
        <v>0.96666666666666667</v>
      </c>
      <c r="K117" s="5">
        <f t="shared" si="22"/>
        <v>3401197.3816621555</v>
      </c>
      <c r="M117" s="5">
        <v>-28</v>
      </c>
      <c r="N117" s="5">
        <v>0.92063492063492058</v>
      </c>
      <c r="O117" s="5">
        <f t="shared" si="23"/>
        <v>2533696.8139574318</v>
      </c>
      <c r="T117" s="10"/>
      <c r="BT117" s="10">
        <v>-29.33</v>
      </c>
      <c r="BU117" s="10">
        <v>0.40909090909090912</v>
      </c>
      <c r="BV117" s="10">
        <f t="shared" si="40"/>
        <v>526093.09589677921</v>
      </c>
      <c r="BW117" s="10">
        <f t="shared" si="38"/>
        <v>13.173233464456167</v>
      </c>
      <c r="BX117" s="10">
        <f t="shared" si="39"/>
        <v>545972.68131300667</v>
      </c>
    </row>
    <row r="118" spans="5:76" x14ac:dyDescent="0.25">
      <c r="E118" s="5">
        <v>-31.54</v>
      </c>
      <c r="F118" s="5">
        <v>0.84172661870503596</v>
      </c>
      <c r="G118" s="5">
        <f t="shared" si="21"/>
        <v>1843431.4797723759</v>
      </c>
      <c r="I118" s="5">
        <v>-33.880000000000003</v>
      </c>
      <c r="J118" s="5">
        <v>0.97499999999999998</v>
      </c>
      <c r="K118" s="5">
        <f t="shared" si="22"/>
        <v>3688879.4541139356</v>
      </c>
      <c r="M118" s="5">
        <v>-28.08</v>
      </c>
      <c r="N118" s="5">
        <v>0.9285714285714286</v>
      </c>
      <c r="O118" s="5">
        <f t="shared" si="23"/>
        <v>2639057.3296152591</v>
      </c>
      <c r="T118" s="10"/>
      <c r="BT118" s="10">
        <v>-29.33</v>
      </c>
      <c r="BU118" s="10">
        <v>0.42045454545454547</v>
      </c>
      <c r="BV118" s="10">
        <f t="shared" si="40"/>
        <v>545511.18175388058</v>
      </c>
      <c r="BW118" s="10">
        <f t="shared" si="38"/>
        <v>13.209478582219111</v>
      </c>
      <c r="BX118" s="10">
        <f t="shared" si="39"/>
        <v>545972.68131300667</v>
      </c>
    </row>
    <row r="119" spans="5:76" x14ac:dyDescent="0.25">
      <c r="E119" s="5">
        <v>-31.62</v>
      </c>
      <c r="F119" s="5">
        <v>0.84892086330935257</v>
      </c>
      <c r="G119" s="5">
        <f t="shared" si="21"/>
        <v>1889951.4954072693</v>
      </c>
      <c r="I119" s="5">
        <v>-34.33</v>
      </c>
      <c r="J119" s="5">
        <v>0.98333333333333328</v>
      </c>
      <c r="K119" s="5">
        <f t="shared" si="22"/>
        <v>4094344.562222098</v>
      </c>
      <c r="M119" s="5">
        <v>-28.17</v>
      </c>
      <c r="N119" s="5">
        <v>0.93650793650793651</v>
      </c>
      <c r="O119" s="5">
        <f t="shared" si="23"/>
        <v>2756840.3652716423</v>
      </c>
      <c r="T119" s="10"/>
      <c r="BT119" s="10">
        <v>-29.42</v>
      </c>
      <c r="BU119" s="10">
        <v>0.43181818181818182</v>
      </c>
      <c r="BV119" s="10">
        <f t="shared" si="40"/>
        <v>565313.80905006058</v>
      </c>
      <c r="BW119" s="10">
        <f t="shared" si="38"/>
        <v>13.245136270191068</v>
      </c>
      <c r="BX119" s="10">
        <f t="shared" si="39"/>
        <v>564041.3755714834</v>
      </c>
    </row>
    <row r="120" spans="5:76" x14ac:dyDescent="0.25">
      <c r="E120" s="5">
        <v>-31.62</v>
      </c>
      <c r="F120" s="5">
        <v>0.85611510791366907</v>
      </c>
      <c r="G120" s="5">
        <f t="shared" si="21"/>
        <v>1938741.659576701</v>
      </c>
      <c r="I120" s="5">
        <v>-34.380000000000003</v>
      </c>
      <c r="J120" s="5">
        <v>0.9916666666666667</v>
      </c>
      <c r="K120" s="5">
        <f t="shared" si="22"/>
        <v>4787491.7427820498</v>
      </c>
      <c r="M120" s="5">
        <v>-28.5</v>
      </c>
      <c r="N120" s="5">
        <v>0.94444444444444442</v>
      </c>
      <c r="O120" s="5">
        <f t="shared" si="23"/>
        <v>2890371.7578961644</v>
      </c>
      <c r="T120" s="10"/>
      <c r="BT120" s="10">
        <v>-29.44</v>
      </c>
      <c r="BU120" s="10">
        <v>0.44318181818181818</v>
      </c>
      <c r="BV120" s="10">
        <f t="shared" si="40"/>
        <v>585516.51636757981</v>
      </c>
      <c r="BW120" s="10">
        <f t="shared" si="38"/>
        <v>13.280249670618764</v>
      </c>
      <c r="BX120" s="10">
        <f t="shared" si="39"/>
        <v>568137.16067687422</v>
      </c>
    </row>
    <row r="121" spans="5:76" x14ac:dyDescent="0.25">
      <c r="E121" s="5">
        <v>-31.8</v>
      </c>
      <c r="F121" s="5">
        <v>0.86330935251798557</v>
      </c>
      <c r="G121" s="5">
        <f t="shared" si="21"/>
        <v>1990034.9539642511</v>
      </c>
      <c r="I121" s="5">
        <v>-35.29</v>
      </c>
      <c r="J121" s="5">
        <v>1</v>
      </c>
      <c r="K121" s="5" t="e">
        <f t="shared" si="22"/>
        <v>#NUM!</v>
      </c>
      <c r="M121" s="5">
        <v>-29.1</v>
      </c>
      <c r="N121" s="5">
        <v>0.95238095238095233</v>
      </c>
      <c r="O121" s="5">
        <f t="shared" si="23"/>
        <v>3044522.437723422</v>
      </c>
      <c r="T121" s="10"/>
      <c r="BT121" s="10">
        <v>-29.52</v>
      </c>
      <c r="BU121" s="10">
        <v>0.45454545454545453</v>
      </c>
      <c r="BV121" s="10">
        <f t="shared" si="40"/>
        <v>606135.80357031559</v>
      </c>
      <c r="BW121" s="10">
        <f t="shared" si="38"/>
        <v>13.314859338246029</v>
      </c>
      <c r="BX121" s="10">
        <f t="shared" si="39"/>
        <v>584819.88396973407</v>
      </c>
    </row>
    <row r="122" spans="5:76" x14ac:dyDescent="0.25">
      <c r="E122" s="5">
        <v>-32.159999999999997</v>
      </c>
      <c r="F122" s="5">
        <v>0.87050359712230219</v>
      </c>
      <c r="G122" s="5">
        <f t="shared" si="21"/>
        <v>2044102.1752345276</v>
      </c>
      <c r="M122" s="5">
        <v>-29.27</v>
      </c>
      <c r="N122" s="5">
        <v>0.96031746031746035</v>
      </c>
      <c r="O122" s="5">
        <f t="shared" si="23"/>
        <v>3226843.9945173785</v>
      </c>
      <c r="T122" s="10"/>
      <c r="BT122" s="10">
        <v>-29.71</v>
      </c>
      <c r="BU122" s="10">
        <v>0.46590909090909088</v>
      </c>
      <c r="BV122" s="10">
        <f t="shared" si="40"/>
        <v>627189.21276814782</v>
      </c>
      <c r="BW122" s="10">
        <f t="shared" si="38"/>
        <v>13.349003548840054</v>
      </c>
      <c r="BX122" s="10">
        <f t="shared" si="39"/>
        <v>626431.15377836279</v>
      </c>
    </row>
    <row r="123" spans="5:76" x14ac:dyDescent="0.25">
      <c r="E123" s="5">
        <v>-32.159999999999997</v>
      </c>
      <c r="F123" s="5">
        <v>0.87769784172661869</v>
      </c>
      <c r="G123" s="5">
        <f t="shared" si="21"/>
        <v>2101260.5890744752</v>
      </c>
      <c r="M123" s="5">
        <v>-29.27</v>
      </c>
      <c r="N123" s="5">
        <v>0.96825396825396826</v>
      </c>
      <c r="O123" s="5">
        <f t="shared" si="23"/>
        <v>3449987.5458315876</v>
      </c>
      <c r="T123" s="10"/>
      <c r="BT123" s="10">
        <v>-29.71</v>
      </c>
      <c r="BU123" s="10">
        <v>0.47727272727272729</v>
      </c>
      <c r="BV123" s="10">
        <f t="shared" si="40"/>
        <v>648695.41798911151</v>
      </c>
      <c r="BW123" s="10">
        <f t="shared" si="38"/>
        <v>13.382718575801931</v>
      </c>
      <c r="BX123" s="10">
        <f t="shared" si="39"/>
        <v>626431.15377836279</v>
      </c>
    </row>
    <row r="124" spans="5:76" x14ac:dyDescent="0.25">
      <c r="E124" s="5">
        <v>-32.229999999999997</v>
      </c>
      <c r="F124" s="5">
        <v>0.8848920863309353</v>
      </c>
      <c r="G124" s="5">
        <f t="shared" si="21"/>
        <v>2161885.2108909111</v>
      </c>
      <c r="M124" s="5">
        <v>-29.28</v>
      </c>
      <c r="N124" s="5">
        <v>0.97619047619047616</v>
      </c>
      <c r="O124" s="5">
        <f t="shared" si="23"/>
        <v>3737669.6182833673</v>
      </c>
      <c r="T124" s="10"/>
      <c r="BT124" s="10">
        <v>-29.71</v>
      </c>
      <c r="BU124" s="10">
        <v>0.48863636363636365</v>
      </c>
      <c r="BV124" s="10">
        <f t="shared" si="40"/>
        <v>670674.32470788667</v>
      </c>
      <c r="BW124" s="10">
        <f t="shared" si="38"/>
        <v>13.416038940018993</v>
      </c>
      <c r="BX124" s="10">
        <f t="shared" si="39"/>
        <v>626431.15377836279</v>
      </c>
    </row>
    <row r="125" spans="5:76" x14ac:dyDescent="0.25">
      <c r="E125" s="5">
        <v>-32.29</v>
      </c>
      <c r="F125" s="5">
        <v>0.8920863309352518</v>
      </c>
      <c r="G125" s="5">
        <f t="shared" si="21"/>
        <v>2226423.732028482</v>
      </c>
      <c r="M125" s="5">
        <v>-29.3</v>
      </c>
      <c r="N125" s="5">
        <v>0.98412698412698407</v>
      </c>
      <c r="O125" s="5">
        <f t="shared" si="23"/>
        <v>4143134.7263915292</v>
      </c>
      <c r="T125" s="10"/>
      <c r="BT125" s="10">
        <v>-29.89</v>
      </c>
      <c r="BU125" s="10">
        <v>0.5</v>
      </c>
      <c r="BV125" s="10">
        <f t="shared" si="40"/>
        <v>693147.18055994529</v>
      </c>
      <c r="BW125" s="10">
        <f t="shared" si="38"/>
        <v>13.448997637382609</v>
      </c>
      <c r="BX125" s="10">
        <f t="shared" si="39"/>
        <v>668580.10480400466</v>
      </c>
    </row>
    <row r="126" spans="5:76" x14ac:dyDescent="0.25">
      <c r="E126" s="5">
        <v>-32.33</v>
      </c>
      <c r="F126" s="5">
        <v>0.89928057553956831</v>
      </c>
      <c r="G126" s="5">
        <f t="shared" si="21"/>
        <v>2295416.6035154327</v>
      </c>
      <c r="M126" s="5">
        <v>-30.71</v>
      </c>
      <c r="N126" s="5">
        <v>0.99206349206349209</v>
      </c>
      <c r="O126" s="5">
        <f t="shared" si="23"/>
        <v>4836281.9069514815</v>
      </c>
      <c r="T126" s="10"/>
      <c r="BT126" s="10">
        <v>-30.07</v>
      </c>
      <c r="BU126" s="10">
        <v>0.51136363636363635</v>
      </c>
      <c r="BV126" s="10">
        <f t="shared" si="40"/>
        <v>716136.69878464402</v>
      </c>
      <c r="BW126" s="10">
        <f t="shared" si="38"/>
        <v>13.481626347810147</v>
      </c>
      <c r="BX126" s="10">
        <f t="shared" si="39"/>
        <v>713565.01643257437</v>
      </c>
    </row>
    <row r="127" spans="5:76" x14ac:dyDescent="0.25">
      <c r="E127" s="5">
        <v>-32.33</v>
      </c>
      <c r="F127" s="5">
        <v>0.90647482014388492</v>
      </c>
      <c r="G127" s="5">
        <f t="shared" si="21"/>
        <v>2369524.5756691555</v>
      </c>
      <c r="M127" s="5">
        <v>-31.14</v>
      </c>
      <c r="N127" s="5">
        <v>1</v>
      </c>
      <c r="O127" s="5" t="e">
        <f t="shared" si="23"/>
        <v>#NUM!</v>
      </c>
      <c r="T127" s="10"/>
      <c r="BT127" s="10">
        <v>-30.19</v>
      </c>
      <c r="BU127" s="10">
        <v>0.52272727272727271</v>
      </c>
      <c r="BV127" s="10">
        <f t="shared" si="40"/>
        <v>739667.19619483815</v>
      </c>
      <c r="BW127" s="10">
        <f t="shared" si="38"/>
        <v>13.513955629147453</v>
      </c>
      <c r="BX127" s="10">
        <f t="shared" si="39"/>
        <v>745224.20194647461</v>
      </c>
    </row>
    <row r="128" spans="5:76" x14ac:dyDescent="0.25">
      <c r="E128" s="5">
        <v>-32.33</v>
      </c>
      <c r="F128" s="5">
        <v>0.91366906474820142</v>
      </c>
      <c r="G128" s="5">
        <f t="shared" si="21"/>
        <v>2449567.2833426911</v>
      </c>
      <c r="BT128" s="10">
        <v>-30.24</v>
      </c>
      <c r="BU128" s="10">
        <v>0.53409090909090906</v>
      </c>
      <c r="BV128" s="10">
        <f t="shared" si="40"/>
        <v>763764.74777389865</v>
      </c>
      <c r="BW128" s="10">
        <f t="shared" si="38"/>
        <v>13.546015098969105</v>
      </c>
      <c r="BX128" s="10">
        <f t="shared" si="39"/>
        <v>758826.57892788248</v>
      </c>
    </row>
    <row r="129" spans="5:76" x14ac:dyDescent="0.25">
      <c r="E129" s="5">
        <v>-32.68</v>
      </c>
      <c r="F129" s="5">
        <v>0.92086330935251803</v>
      </c>
      <c r="G129" s="5">
        <f t="shared" si="21"/>
        <v>2536578.6603323217</v>
      </c>
      <c r="BT129" s="10">
        <v>-30.29</v>
      </c>
      <c r="BU129" s="10">
        <v>0.54545454545454541</v>
      </c>
      <c r="BV129" s="10">
        <f t="shared" si="40"/>
        <v>788457.36036427005</v>
      </c>
      <c r="BW129" s="10">
        <f t="shared" si="38"/>
        <v>13.577833607022921</v>
      </c>
      <c r="BX129" s="10">
        <f t="shared" si="39"/>
        <v>772677.23643890966</v>
      </c>
    </row>
    <row r="130" spans="5:76" x14ac:dyDescent="0.25">
      <c r="E130" s="5">
        <v>-32.700000000000003</v>
      </c>
      <c r="F130" s="5">
        <v>0.92805755395683454</v>
      </c>
      <c r="G130" s="5">
        <f t="shared" si="21"/>
        <v>2631888.8401366463</v>
      </c>
      <c r="BT130" s="10">
        <v>-30.32</v>
      </c>
      <c r="BU130" s="10">
        <v>0.55681818181818177</v>
      </c>
      <c r="BV130" s="10">
        <f t="shared" si="40"/>
        <v>813775.16834855988</v>
      </c>
      <c r="BW130" s="10">
        <f t="shared" si="38"/>
        <v>13.609439400872786</v>
      </c>
      <c r="BX130" s="10">
        <f t="shared" si="39"/>
        <v>781108.68740401033</v>
      </c>
    </row>
    <row r="131" spans="5:76" x14ac:dyDescent="0.25">
      <c r="E131" s="5">
        <v>-33.26</v>
      </c>
      <c r="F131" s="5">
        <v>0.93525179856115104</v>
      </c>
      <c r="G131" s="5">
        <f t="shared" ref="G131:G140" si="41">-LN(1-F131)/0.000001</f>
        <v>2737249.3557944722</v>
      </c>
      <c r="BT131" s="10">
        <v>-30.45</v>
      </c>
      <c r="BU131" s="10">
        <v>0.56818181818181823</v>
      </c>
      <c r="BV131" s="10">
        <f t="shared" si="40"/>
        <v>839750.65475182096</v>
      </c>
      <c r="BW131" s="10">
        <f t="shared" ref="BW131:BW194" si="42">LN(BV131)</f>
        <v>13.640860287172742</v>
      </c>
      <c r="BX131" s="10">
        <f t="shared" ref="BX131:BX194" si="43">EXP($BZ$17+$BZ$18*BT131)</f>
        <v>818721.10425882041</v>
      </c>
    </row>
    <row r="132" spans="5:76" x14ac:dyDescent="0.25">
      <c r="E132" s="5">
        <v>-33.369999999999997</v>
      </c>
      <c r="F132" s="5">
        <v>0.94244604316546765</v>
      </c>
      <c r="G132" s="5">
        <f t="shared" si="41"/>
        <v>2855032.3914508563</v>
      </c>
      <c r="BT132" s="10">
        <v>-30.47</v>
      </c>
      <c r="BU132" s="10">
        <v>0.57954545454545459</v>
      </c>
      <c r="BV132" s="10">
        <f t="shared" si="40"/>
        <v>866418.90183398209</v>
      </c>
      <c r="BW132" s="10">
        <f t="shared" si="42"/>
        <v>13.672123790952158</v>
      </c>
      <c r="BX132" s="10">
        <f t="shared" si="43"/>
        <v>824666.24560752884</v>
      </c>
    </row>
    <row r="133" spans="5:76" x14ac:dyDescent="0.25">
      <c r="E133" s="5">
        <v>-33.409999999999997</v>
      </c>
      <c r="F133" s="5">
        <v>0.94964028776978415</v>
      </c>
      <c r="G133" s="5">
        <f t="shared" si="41"/>
        <v>2988563.784075378</v>
      </c>
      <c r="BT133" s="10">
        <v>-30.47</v>
      </c>
      <c r="BU133" s="10">
        <v>0.59090909090909094</v>
      </c>
      <c r="BV133" s="10">
        <f t="shared" si="40"/>
        <v>893817.87602209649</v>
      </c>
      <c r="BW133" s="10">
        <f t="shared" si="42"/>
        <v>13.703257315306212</v>
      </c>
      <c r="BX133" s="10">
        <f t="shared" si="43"/>
        <v>824666.24560752884</v>
      </c>
    </row>
    <row r="134" spans="5:76" x14ac:dyDescent="0.25">
      <c r="E134" s="5">
        <v>-33.78</v>
      </c>
      <c r="F134" s="5">
        <v>0.95683453237410077</v>
      </c>
      <c r="G134" s="5">
        <f t="shared" si="41"/>
        <v>3142714.4639026378</v>
      </c>
      <c r="BT134" s="10">
        <v>-30.54</v>
      </c>
      <c r="BU134" s="10">
        <v>0.60227272727272729</v>
      </c>
      <c r="BV134" s="10">
        <f t="shared" si="40"/>
        <v>921988.75298879284</v>
      </c>
      <c r="BW134" s="10">
        <f t="shared" si="42"/>
        <v>13.734288303970612</v>
      </c>
      <c r="BX134" s="10">
        <f t="shared" si="43"/>
        <v>845816.27187826775</v>
      </c>
    </row>
    <row r="135" spans="5:76" x14ac:dyDescent="0.25">
      <c r="E135" s="5">
        <v>-33.86</v>
      </c>
      <c r="F135" s="5">
        <v>0.96402877697841727</v>
      </c>
      <c r="G135" s="5">
        <f t="shared" si="41"/>
        <v>3325036.0206965916</v>
      </c>
      <c r="BT135" s="10">
        <v>-30.71</v>
      </c>
      <c r="BU135" s="10">
        <v>0.61363636363636365</v>
      </c>
      <c r="BV135" s="10">
        <f t="shared" si="40"/>
        <v>950976.28986204509</v>
      </c>
      <c r="BW135" s="10">
        <f t="shared" si="42"/>
        <v>13.765244409420768</v>
      </c>
      <c r="BX135" s="10">
        <f t="shared" si="43"/>
        <v>899466.55624977488</v>
      </c>
    </row>
    <row r="136" spans="5:76" x14ac:dyDescent="0.25">
      <c r="E136" s="5">
        <v>-34.1</v>
      </c>
      <c r="F136" s="5">
        <v>0.97122302158273377</v>
      </c>
      <c r="G136" s="5">
        <f t="shared" si="41"/>
        <v>3548179.5720107998</v>
      </c>
      <c r="BT136" s="10">
        <v>-30.73</v>
      </c>
      <c r="BU136" s="10">
        <v>0.625</v>
      </c>
      <c r="BV136" s="10">
        <f t="shared" si="40"/>
        <v>980829.25301172619</v>
      </c>
      <c r="BW136" s="10">
        <f t="shared" si="42"/>
        <v>13.796153669383791</v>
      </c>
      <c r="BX136" s="10">
        <f t="shared" si="43"/>
        <v>905998.03050581214</v>
      </c>
    </row>
    <row r="137" spans="5:76" x14ac:dyDescent="0.25">
      <c r="E137" s="5">
        <v>-34.17</v>
      </c>
      <c r="F137" s="5">
        <v>0.97841726618705038</v>
      </c>
      <c r="G137" s="5">
        <f t="shared" si="41"/>
        <v>3835861.6444625836</v>
      </c>
      <c r="BT137" s="10">
        <v>-30.85</v>
      </c>
      <c r="BU137" s="10">
        <v>0.63636363636363635</v>
      </c>
      <c r="BV137" s="10">
        <f t="shared" si="40"/>
        <v>1011600.9116784799</v>
      </c>
      <c r="BW137" s="10">
        <f t="shared" si="42"/>
        <v>13.827044695001819</v>
      </c>
      <c r="BX137" s="10">
        <f t="shared" si="43"/>
        <v>946195.01194754755</v>
      </c>
    </row>
    <row r="138" spans="5:76" x14ac:dyDescent="0.25">
      <c r="E138" s="5">
        <v>-34.729999999999997</v>
      </c>
      <c r="F138" s="5">
        <v>0.98561151079136688</v>
      </c>
      <c r="G138" s="5">
        <f t="shared" si="41"/>
        <v>4241326.7525707455</v>
      </c>
      <c r="BT138" s="10">
        <v>-31.03</v>
      </c>
      <c r="BU138" s="10">
        <v>0.64772727272727271</v>
      </c>
      <c r="BV138" s="10">
        <f t="shared" si="40"/>
        <v>1043349.6099930602</v>
      </c>
      <c r="BW138" s="10">
        <f t="shared" si="42"/>
        <v>13.857946874358865</v>
      </c>
      <c r="BX138" s="10">
        <f t="shared" si="43"/>
        <v>1009859.0346876972</v>
      </c>
    </row>
    <row r="139" spans="5:76" x14ac:dyDescent="0.25">
      <c r="E139" s="5">
        <v>-34.76</v>
      </c>
      <c r="F139" s="5">
        <v>0.9928057553956835</v>
      </c>
      <c r="G139" s="5">
        <f t="shared" si="41"/>
        <v>4934473.9331306983</v>
      </c>
      <c r="BT139" s="10">
        <v>-31.04</v>
      </c>
      <c r="BU139" s="10">
        <v>0.65909090909090906</v>
      </c>
      <c r="BV139" s="10">
        <f t="shared" si="40"/>
        <v>1076139.4328160509</v>
      </c>
      <c r="BW139" s="10">
        <f t="shared" si="42"/>
        <v>13.888890595710068</v>
      </c>
      <c r="BX139" s="10">
        <f t="shared" si="43"/>
        <v>1013518.94708202</v>
      </c>
    </row>
    <row r="140" spans="5:76" x14ac:dyDescent="0.25">
      <c r="E140" s="5">
        <v>-34.880000000000003</v>
      </c>
      <c r="F140" s="5">
        <v>1</v>
      </c>
      <c r="G140" s="5" t="e">
        <f t="shared" si="41"/>
        <v>#NUM!</v>
      </c>
      <c r="BT140" s="10">
        <v>-31.26</v>
      </c>
      <c r="BU140" s="10">
        <v>0.67045454545454541</v>
      </c>
      <c r="BV140" s="10">
        <f t="shared" si="40"/>
        <v>1110040.9844917324</v>
      </c>
      <c r="BW140" s="10">
        <f t="shared" si="42"/>
        <v>13.919907495572406</v>
      </c>
      <c r="BX140" s="10">
        <f t="shared" si="43"/>
        <v>1097479.5583799575</v>
      </c>
    </row>
    <row r="141" spans="5:76" x14ac:dyDescent="0.25">
      <c r="BT141" s="10">
        <v>-31.79</v>
      </c>
      <c r="BU141" s="10">
        <v>0.68181818181818177</v>
      </c>
      <c r="BV141" s="10">
        <f t="shared" si="40"/>
        <v>1145132.3043030025</v>
      </c>
      <c r="BW141" s="10">
        <f t="shared" si="42"/>
        <v>13.951030737904745</v>
      </c>
      <c r="BX141" s="10">
        <f t="shared" si="43"/>
        <v>1329430.4628779651</v>
      </c>
    </row>
    <row r="142" spans="5:76" x14ac:dyDescent="0.25">
      <c r="BT142" s="10">
        <v>-31.81</v>
      </c>
      <c r="BU142" s="10">
        <v>0.69318181818181823</v>
      </c>
      <c r="BV142" s="10">
        <f t="shared" si="40"/>
        <v>1181499.9484738775</v>
      </c>
      <c r="BW142" s="10">
        <f t="shared" si="42"/>
        <v>13.98229533199833</v>
      </c>
      <c r="BX142" s="10">
        <f t="shared" si="43"/>
        <v>1339084.1190179803</v>
      </c>
    </row>
    <row r="143" spans="5:76" x14ac:dyDescent="0.25">
      <c r="BT143" s="10">
        <v>-31.93</v>
      </c>
      <c r="BU143" s="10">
        <v>0.70454545454545459</v>
      </c>
      <c r="BV143" s="10">
        <f t="shared" si="40"/>
        <v>1219240.2764567246</v>
      </c>
      <c r="BW143" s="10">
        <f t="shared" si="42"/>
        <v>14.013738498520384</v>
      </c>
      <c r="BX143" s="10">
        <f t="shared" si="43"/>
        <v>1398496.1019016926</v>
      </c>
    </row>
    <row r="144" spans="5:76" x14ac:dyDescent="0.25">
      <c r="BT144" s="10">
        <v>-31.95</v>
      </c>
      <c r="BU144" s="10">
        <v>0.71590909090909094</v>
      </c>
      <c r="BV144" s="10">
        <f t="shared" si="40"/>
        <v>1258460.9896100059</v>
      </c>
      <c r="BW144" s="10">
        <f t="shared" si="42"/>
        <v>14.045400095548274</v>
      </c>
      <c r="BX144" s="10">
        <f t="shared" si="43"/>
        <v>1408651.2780149921</v>
      </c>
    </row>
    <row r="145" spans="72:76" x14ac:dyDescent="0.25">
      <c r="BT145" s="10">
        <v>-31.99</v>
      </c>
      <c r="BU145" s="10">
        <v>0.72727272727272729</v>
      </c>
      <c r="BV145" s="10">
        <f t="shared" si="40"/>
        <v>1299282.984130261</v>
      </c>
      <c r="BW145" s="10">
        <f t="shared" si="42"/>
        <v>14.077323119602713</v>
      </c>
      <c r="BX145" s="10">
        <f t="shared" si="43"/>
        <v>1429183.3910788861</v>
      </c>
    </row>
    <row r="146" spans="72:76" x14ac:dyDescent="0.25">
      <c r="BT146" s="10">
        <v>-32.020000000000003</v>
      </c>
      <c r="BU146" s="10">
        <v>0.73863636363636365</v>
      </c>
      <c r="BV146" s="10">
        <f t="shared" si="40"/>
        <v>1341842.5985490568</v>
      </c>
      <c r="BW146" s="10">
        <f t="shared" si="42"/>
        <v>14.109554300923323</v>
      </c>
      <c r="BX146" s="10">
        <f t="shared" si="43"/>
        <v>1444778.6346213981</v>
      </c>
    </row>
    <row r="147" spans="72:76" x14ac:dyDescent="0.25">
      <c r="BT147" s="10">
        <v>-32.17</v>
      </c>
      <c r="BU147" s="10">
        <v>0.75</v>
      </c>
      <c r="BV147" s="10">
        <f t="shared" ref="BV147:BV168" si="44">-LN(1-BU147)/0.000001</f>
        <v>1386294.3611198906</v>
      </c>
      <c r="BW147" s="10">
        <f t="shared" si="42"/>
        <v>14.142144817942555</v>
      </c>
      <c r="BX147" s="10">
        <f t="shared" si="43"/>
        <v>1525344.9251818943</v>
      </c>
    </row>
    <row r="148" spans="72:76" x14ac:dyDescent="0.25">
      <c r="BT148" s="10">
        <v>-32.29</v>
      </c>
      <c r="BU148" s="10">
        <v>0.76136363636363635</v>
      </c>
      <c r="BV148" s="10">
        <f t="shared" si="44"/>
        <v>1432814.3767547836</v>
      </c>
      <c r="BW148" s="10">
        <f t="shared" si="42"/>
        <v>14.175151163705925</v>
      </c>
      <c r="BX148" s="10">
        <f t="shared" si="43"/>
        <v>1593020.8577835916</v>
      </c>
    </row>
    <row r="149" spans="72:76" x14ac:dyDescent="0.25">
      <c r="BT149" s="10">
        <v>-32.35</v>
      </c>
      <c r="BU149" s="10">
        <v>0.77272727272727271</v>
      </c>
      <c r="BV149" s="10">
        <f t="shared" si="44"/>
        <v>1481604.5409242155</v>
      </c>
      <c r="BW149" s="10">
        <f t="shared" si="42"/>
        <v>14.208636207748011</v>
      </c>
      <c r="BX149" s="10">
        <f t="shared" si="43"/>
        <v>1627976.6160882667</v>
      </c>
    </row>
    <row r="150" spans="72:76" x14ac:dyDescent="0.25">
      <c r="BT150" s="10">
        <v>-32.54</v>
      </c>
      <c r="BU150" s="10">
        <v>0.78409090909090906</v>
      </c>
      <c r="BV150" s="10">
        <f t="shared" si="44"/>
        <v>1532897.835311766</v>
      </c>
      <c r="BW150" s="10">
        <f t="shared" si="42"/>
        <v>14.242670512000918</v>
      </c>
      <c r="BX150" s="10">
        <f t="shared" si="43"/>
        <v>1743810.8687719412</v>
      </c>
    </row>
    <row r="151" spans="72:76" x14ac:dyDescent="0.25">
      <c r="BT151" s="10">
        <v>-32.67</v>
      </c>
      <c r="BU151" s="10">
        <v>0.79545454545454541</v>
      </c>
      <c r="BV151" s="10">
        <f t="shared" si="44"/>
        <v>1586965.0565820418</v>
      </c>
      <c r="BW151" s="10">
        <f t="shared" si="42"/>
        <v>14.277333980729299</v>
      </c>
      <c r="BX151" s="10">
        <f t="shared" si="43"/>
        <v>1827779.9019805994</v>
      </c>
    </row>
    <row r="152" spans="72:76" x14ac:dyDescent="0.25">
      <c r="BT152" s="10">
        <v>-32.67</v>
      </c>
      <c r="BU152" s="10">
        <v>0.80681818181818177</v>
      </c>
      <c r="BV152" s="10">
        <f t="shared" si="44"/>
        <v>1644123.4704219901</v>
      </c>
      <c r="BW152" s="10">
        <f t="shared" si="42"/>
        <v>14.312717955441135</v>
      </c>
      <c r="BX152" s="10">
        <f t="shared" si="43"/>
        <v>1827779.9019805994</v>
      </c>
    </row>
    <row r="153" spans="72:76" x14ac:dyDescent="0.25">
      <c r="BT153" s="10">
        <v>-32.67</v>
      </c>
      <c r="BU153" s="10">
        <v>0.81818181818181823</v>
      </c>
      <c r="BV153" s="10">
        <f t="shared" si="44"/>
        <v>1704748.0922384255</v>
      </c>
      <c r="BW153" s="10">
        <f t="shared" si="42"/>
        <v>14.348927911296439</v>
      </c>
      <c r="BX153" s="10">
        <f t="shared" si="43"/>
        <v>1827779.9019805994</v>
      </c>
    </row>
    <row r="154" spans="72:76" x14ac:dyDescent="0.25">
      <c r="BT154" s="10">
        <v>-32.69</v>
      </c>
      <c r="BU154" s="10">
        <v>0.82954545454545459</v>
      </c>
      <c r="BV154" s="10">
        <f t="shared" si="44"/>
        <v>1769286.6133759967</v>
      </c>
      <c r="BW154" s="10">
        <f t="shared" si="42"/>
        <v>14.386086980015836</v>
      </c>
      <c r="BX154" s="10">
        <f t="shared" si="43"/>
        <v>1841052.321385789</v>
      </c>
    </row>
    <row r="155" spans="72:76" x14ac:dyDescent="0.25">
      <c r="BT155" s="10">
        <v>-32.729999999999997</v>
      </c>
      <c r="BU155" s="10">
        <v>0.84090909090909094</v>
      </c>
      <c r="BV155" s="10">
        <f t="shared" si="44"/>
        <v>1838279.4848629481</v>
      </c>
      <c r="BW155" s="10">
        <f t="shared" si="42"/>
        <v>14.424340629566961</v>
      </c>
      <c r="BX155" s="10">
        <f t="shared" si="43"/>
        <v>1867886.9929678857</v>
      </c>
    </row>
    <row r="156" spans="72:76" x14ac:dyDescent="0.25">
      <c r="BT156" s="10">
        <v>-32.770000000000003</v>
      </c>
      <c r="BU156" s="10">
        <v>0.85227272727272729</v>
      </c>
      <c r="BV156" s="10">
        <f t="shared" si="44"/>
        <v>1912387.4570166699</v>
      </c>
      <c r="BW156" s="10">
        <f t="shared" si="42"/>
        <v>14.463862996946979</v>
      </c>
      <c r="BX156" s="10">
        <f t="shared" si="43"/>
        <v>1895112.7993322874</v>
      </c>
    </row>
    <row r="157" spans="72:76" x14ac:dyDescent="0.25">
      <c r="BT157" s="10">
        <v>-32.79</v>
      </c>
      <c r="BU157" s="10">
        <v>0.86363636363636365</v>
      </c>
      <c r="BV157" s="10">
        <f t="shared" si="44"/>
        <v>1992430.1646902063</v>
      </c>
      <c r="BW157" s="10">
        <f t="shared" si="42"/>
        <v>14.504865639943294</v>
      </c>
      <c r="BX157" s="10">
        <f t="shared" si="43"/>
        <v>1908874.1564112327</v>
      </c>
    </row>
    <row r="158" spans="72:76" x14ac:dyDescent="0.25">
      <c r="BT158" s="10">
        <v>-32.81</v>
      </c>
      <c r="BU158" s="10">
        <v>0.875</v>
      </c>
      <c r="BV158" s="10">
        <f t="shared" si="44"/>
        <v>2079441.5416798359</v>
      </c>
      <c r="BW158" s="10">
        <f t="shared" si="42"/>
        <v>14.54760992605072</v>
      </c>
      <c r="BX158" s="10">
        <f t="shared" si="43"/>
        <v>1922735.4415518362</v>
      </c>
    </row>
    <row r="159" spans="72:76" x14ac:dyDescent="0.25">
      <c r="BT159" s="10">
        <v>-32.83</v>
      </c>
      <c r="BU159" s="10">
        <v>0.88636363636363635</v>
      </c>
      <c r="BV159" s="10">
        <f t="shared" si="44"/>
        <v>2174751.7214841605</v>
      </c>
      <c r="BW159" s="10">
        <f t="shared" si="42"/>
        <v>14.592425064947431</v>
      </c>
      <c r="BX159" s="10">
        <f t="shared" si="43"/>
        <v>1936697.3803814761</v>
      </c>
    </row>
    <row r="160" spans="72:76" x14ac:dyDescent="0.25">
      <c r="BT160" s="10">
        <v>-32.880000000000003</v>
      </c>
      <c r="BU160" s="10">
        <v>0.89772727272727271</v>
      </c>
      <c r="BV160" s="10">
        <f t="shared" si="44"/>
        <v>2280112.2371419868</v>
      </c>
      <c r="BW160" s="10">
        <f t="shared" si="42"/>
        <v>14.639735226535684</v>
      </c>
      <c r="BX160" s="10">
        <f t="shared" si="43"/>
        <v>1972047.3969242142</v>
      </c>
    </row>
    <row r="161" spans="72:76" x14ac:dyDescent="0.25">
      <c r="BT161" s="10">
        <v>-33.01</v>
      </c>
      <c r="BU161" s="10">
        <v>0.90909090909090906</v>
      </c>
      <c r="BV161" s="10">
        <f t="shared" si="44"/>
        <v>2397895.2727983701</v>
      </c>
      <c r="BW161" s="10">
        <f t="shared" si="42"/>
        <v>14.690101940887963</v>
      </c>
      <c r="BX161" s="10">
        <f t="shared" si="43"/>
        <v>2067006.6131596232</v>
      </c>
    </row>
    <row r="162" spans="72:76" x14ac:dyDescent="0.25">
      <c r="BT162" s="10">
        <v>-33.01</v>
      </c>
      <c r="BU162" s="10">
        <v>0.92045454545454541</v>
      </c>
      <c r="BV162" s="10">
        <f t="shared" si="44"/>
        <v>2531426.6654228927</v>
      </c>
      <c r="BW162" s="10">
        <f t="shared" si="42"/>
        <v>14.744293601148831</v>
      </c>
      <c r="BX162" s="10">
        <f t="shared" si="43"/>
        <v>2067006.6131596232</v>
      </c>
    </row>
    <row r="163" spans="72:76" x14ac:dyDescent="0.25">
      <c r="BT163" s="10">
        <v>-33.119999999999997</v>
      </c>
      <c r="BU163" s="10">
        <v>0.93181818181818177</v>
      </c>
      <c r="BV163" s="10">
        <f t="shared" si="44"/>
        <v>2685577.3452501507</v>
      </c>
      <c r="BW163" s="10">
        <f t="shared" si="42"/>
        <v>14.80340628897422</v>
      </c>
      <c r="BX163" s="10">
        <f t="shared" si="43"/>
        <v>2150919.4662939152</v>
      </c>
    </row>
    <row r="164" spans="72:76" x14ac:dyDescent="0.25">
      <c r="BT164" s="10">
        <v>-33.24</v>
      </c>
      <c r="BU164" s="10">
        <v>0.94318181818181823</v>
      </c>
      <c r="BV164" s="10">
        <f t="shared" si="44"/>
        <v>2867898.9020441067</v>
      </c>
      <c r="BW164" s="10">
        <f t="shared" si="42"/>
        <v>14.869090229747044</v>
      </c>
      <c r="BX164" s="10">
        <f t="shared" si="43"/>
        <v>2246350.6559412191</v>
      </c>
    </row>
    <row r="165" spans="72:76" x14ac:dyDescent="0.25">
      <c r="BT165" s="10">
        <v>-33.4</v>
      </c>
      <c r="BU165" s="10">
        <v>0.95454545454545459</v>
      </c>
      <c r="BV165" s="10">
        <f t="shared" si="44"/>
        <v>3091042.4533583173</v>
      </c>
      <c r="BW165" s="10">
        <f t="shared" si="42"/>
        <v>14.944018955526024</v>
      </c>
      <c r="BX165" s="10">
        <f t="shared" si="43"/>
        <v>2380210.7825265643</v>
      </c>
    </row>
    <row r="166" spans="72:76" x14ac:dyDescent="0.25">
      <c r="BT166" s="10">
        <v>-33.56</v>
      </c>
      <c r="BU166" s="10">
        <v>0.96590909090909094</v>
      </c>
      <c r="BV166" s="10">
        <f t="shared" si="44"/>
        <v>3378724.5258100978</v>
      </c>
      <c r="BW166" s="10">
        <f t="shared" si="42"/>
        <v>15.03300883701351</v>
      </c>
      <c r="BX166" s="10">
        <f t="shared" si="43"/>
        <v>2522047.6394776981</v>
      </c>
    </row>
    <row r="167" spans="72:76" x14ac:dyDescent="0.25">
      <c r="BT167" s="10">
        <v>-33.78</v>
      </c>
      <c r="BU167" s="10">
        <v>0.97727272727272729</v>
      </c>
      <c r="BV167" s="10">
        <f t="shared" si="44"/>
        <v>3784189.6339182621</v>
      </c>
      <c r="BW167" s="10">
        <f t="shared" si="42"/>
        <v>15.146342322570053</v>
      </c>
      <c r="BX167" s="10">
        <f t="shared" si="43"/>
        <v>2730975.8121011215</v>
      </c>
    </row>
    <row r="168" spans="72:76" x14ac:dyDescent="0.25">
      <c r="BT168" s="10">
        <v>-33.92</v>
      </c>
      <c r="BU168" s="10">
        <v>0.98863636363636365</v>
      </c>
      <c r="BV168" s="10">
        <f t="shared" si="44"/>
        <v>4477336.8144782083</v>
      </c>
      <c r="BW168" s="10">
        <f t="shared" si="42"/>
        <v>15.314538966575169</v>
      </c>
      <c r="BX168" s="10">
        <f t="shared" si="43"/>
        <v>2872853.5521468767</v>
      </c>
    </row>
    <row r="169" spans="72:76" x14ac:dyDescent="0.25">
      <c r="BT169" s="10">
        <v>-16.440000000000001</v>
      </c>
      <c r="BU169" s="10">
        <v>1.2987012987012988E-2</v>
      </c>
      <c r="BV169" s="10">
        <f>-LN(1-BU169)/0.000001</f>
        <v>13072.081567352776</v>
      </c>
      <c r="BW169" s="10">
        <f t="shared" si="42"/>
        <v>9.4782340569328856</v>
      </c>
      <c r="BX169" s="10">
        <f t="shared" si="43"/>
        <v>5152.3037486843987</v>
      </c>
    </row>
    <row r="170" spans="72:76" x14ac:dyDescent="0.25">
      <c r="BT170" s="10">
        <v>-20.14</v>
      </c>
      <c r="BU170" s="10">
        <v>2.5974025974025976E-2</v>
      </c>
      <c r="BV170" s="10">
        <f t="shared" ref="BV170:BV233" si="45">-LN(1-BU170)/0.000001</f>
        <v>26317.308317373419</v>
      </c>
      <c r="BW170" s="10">
        <f t="shared" si="42"/>
        <v>10.17798211263257</v>
      </c>
      <c r="BX170" s="10">
        <f t="shared" si="43"/>
        <v>19647.832427321446</v>
      </c>
    </row>
    <row r="171" spans="72:76" x14ac:dyDescent="0.25">
      <c r="BT171" s="10">
        <v>-20.75</v>
      </c>
      <c r="BU171" s="10">
        <v>3.896103896103896E-2</v>
      </c>
      <c r="BV171" s="10">
        <f t="shared" si="45"/>
        <v>39740.328649514107</v>
      </c>
      <c r="BW171" s="10">
        <f t="shared" si="42"/>
        <v>10.590121786064417</v>
      </c>
      <c r="BX171" s="10">
        <f t="shared" si="43"/>
        <v>24499.248648589644</v>
      </c>
    </row>
    <row r="172" spans="72:76" x14ac:dyDescent="0.25">
      <c r="BT172" s="10">
        <v>-21.29</v>
      </c>
      <c r="BU172" s="10">
        <v>5.1948051948051951E-2</v>
      </c>
      <c r="BV172" s="10">
        <f t="shared" si="45"/>
        <v>53345.980705292735</v>
      </c>
      <c r="BW172" s="10">
        <f t="shared" si="42"/>
        <v>10.884553915659268</v>
      </c>
      <c r="BX172" s="10">
        <f t="shared" si="43"/>
        <v>29784.688911765421</v>
      </c>
    </row>
    <row r="173" spans="72:76" x14ac:dyDescent="0.25">
      <c r="BT173" s="10">
        <v>-23.57</v>
      </c>
      <c r="BU173" s="10">
        <v>6.4935064935064929E-2</v>
      </c>
      <c r="BV173" s="10">
        <f t="shared" si="45"/>
        <v>67139.302837628566</v>
      </c>
      <c r="BW173" s="10">
        <f t="shared" si="42"/>
        <v>11.114524886768892</v>
      </c>
      <c r="BX173" s="10">
        <f t="shared" si="43"/>
        <v>67952.850755260311</v>
      </c>
    </row>
    <row r="174" spans="72:76" x14ac:dyDescent="0.25">
      <c r="BT174" s="10">
        <v>-24.48</v>
      </c>
      <c r="BU174" s="10">
        <v>7.792207792207792E-2</v>
      </c>
      <c r="BV174" s="10">
        <f t="shared" si="45"/>
        <v>81125.544812368462</v>
      </c>
      <c r="BW174" s="10">
        <f t="shared" si="42"/>
        <v>11.303753169698707</v>
      </c>
      <c r="BX174" s="10">
        <f t="shared" si="43"/>
        <v>94445.072128891392</v>
      </c>
    </row>
    <row r="175" spans="72:76" x14ac:dyDescent="0.25">
      <c r="BT175" s="10">
        <v>-24.88</v>
      </c>
      <c r="BU175" s="10">
        <v>9.0909090909090912E-2</v>
      </c>
      <c r="BV175" s="10">
        <f t="shared" si="45"/>
        <v>95310.1798043249</v>
      </c>
      <c r="BW175" s="10">
        <f t="shared" si="42"/>
        <v>11.464891902450979</v>
      </c>
      <c r="BX175" s="10">
        <f t="shared" si="43"/>
        <v>109150.05816575741</v>
      </c>
    </row>
    <row r="176" spans="72:76" x14ac:dyDescent="0.25">
      <c r="BT176" s="10">
        <v>-25.04</v>
      </c>
      <c r="BU176" s="10">
        <v>0.1038961038961039</v>
      </c>
      <c r="BV176" s="10">
        <f t="shared" si="45"/>
        <v>109698.91725642451</v>
      </c>
      <c r="BW176" s="10">
        <f t="shared" si="42"/>
        <v>11.605494776172904</v>
      </c>
      <c r="BX176" s="10">
        <f t="shared" si="43"/>
        <v>115654.31455343352</v>
      </c>
    </row>
    <row r="177" spans="72:76" x14ac:dyDescent="0.25">
      <c r="BT177" s="10">
        <v>-25.58</v>
      </c>
      <c r="BU177" s="10">
        <v>0.11688311688311688</v>
      </c>
      <c r="BV177" s="10">
        <f t="shared" si="45"/>
        <v>124297.71667757719</v>
      </c>
      <c r="BW177" s="10">
        <f t="shared" si="42"/>
        <v>11.73043490788179</v>
      </c>
      <c r="BX177" s="10">
        <f t="shared" si="43"/>
        <v>140605.44589296126</v>
      </c>
    </row>
    <row r="178" spans="72:76" x14ac:dyDescent="0.25">
      <c r="BT178" s="10">
        <v>-25.81</v>
      </c>
      <c r="BU178" s="10">
        <v>0.12987012987012986</v>
      </c>
      <c r="BV178" s="10">
        <f t="shared" si="45"/>
        <v>139112.80246271784</v>
      </c>
      <c r="BW178" s="10">
        <f t="shared" si="42"/>
        <v>11.843040411510373</v>
      </c>
      <c r="BX178" s="10">
        <f t="shared" si="43"/>
        <v>152805.09196231121</v>
      </c>
    </row>
    <row r="179" spans="72:76" x14ac:dyDescent="0.25">
      <c r="BT179" s="10">
        <v>-25.81</v>
      </c>
      <c r="BU179" s="10">
        <v>0.14285714285714285</v>
      </c>
      <c r="BV179" s="10">
        <f t="shared" si="45"/>
        <v>154150.67982725822</v>
      </c>
      <c r="BW179" s="10">
        <f t="shared" si="42"/>
        <v>11.94568584347167</v>
      </c>
      <c r="BX179" s="10">
        <f t="shared" si="43"/>
        <v>152805.09196231121</v>
      </c>
    </row>
    <row r="180" spans="72:76" x14ac:dyDescent="0.25">
      <c r="BT180" s="10">
        <v>-25.9</v>
      </c>
      <c r="BU180" s="10">
        <v>0.15584415584415584</v>
      </c>
      <c r="BV180" s="10">
        <f t="shared" si="45"/>
        <v>169418.1519580468</v>
      </c>
      <c r="BW180" s="10">
        <f t="shared" si="42"/>
        <v>12.040125209875328</v>
      </c>
      <c r="BX180" s="10">
        <f t="shared" si="43"/>
        <v>157862.10045798452</v>
      </c>
    </row>
    <row r="181" spans="72:76" x14ac:dyDescent="0.25">
      <c r="BT181" s="10">
        <v>-26.33</v>
      </c>
      <c r="BU181" s="10">
        <v>0.16883116883116883</v>
      </c>
      <c r="BV181" s="10">
        <f t="shared" si="45"/>
        <v>184922.33849401193</v>
      </c>
      <c r="BW181" s="10">
        <f t="shared" si="42"/>
        <v>12.127691223998905</v>
      </c>
      <c r="BX181" s="10">
        <f t="shared" si="43"/>
        <v>184431.83874836337</v>
      </c>
    </row>
    <row r="182" spans="72:76" x14ac:dyDescent="0.25">
      <c r="BT182" s="10">
        <v>-26.35</v>
      </c>
      <c r="BU182" s="10">
        <v>0.18181818181818182</v>
      </c>
      <c r="BV182" s="10">
        <f t="shared" si="45"/>
        <v>200670.69546215126</v>
      </c>
      <c r="BW182" s="10">
        <f t="shared" si="42"/>
        <v>12.209420512475218</v>
      </c>
      <c r="BX182" s="10">
        <f t="shared" si="43"/>
        <v>185771.0901061919</v>
      </c>
    </row>
    <row r="183" spans="72:76" x14ac:dyDescent="0.25">
      <c r="BT183" s="10">
        <v>-26.86</v>
      </c>
      <c r="BU183" s="10">
        <v>0.19480519480519481</v>
      </c>
      <c r="BV183" s="10">
        <f t="shared" si="45"/>
        <v>216671.03680859224</v>
      </c>
      <c r="BW183" s="10">
        <f t="shared" si="42"/>
        <v>12.286135522886111</v>
      </c>
      <c r="BX183" s="10">
        <f t="shared" si="43"/>
        <v>223411.2725694929</v>
      </c>
    </row>
    <row r="184" spans="72:76" x14ac:dyDescent="0.25">
      <c r="BT184" s="10">
        <v>-26.89</v>
      </c>
      <c r="BU184" s="10">
        <v>0.20779220779220781</v>
      </c>
      <c r="BV184" s="10">
        <f t="shared" si="45"/>
        <v>232931.5576803727</v>
      </c>
      <c r="BW184" s="10">
        <f t="shared" si="42"/>
        <v>12.358499945535598</v>
      </c>
      <c r="BX184" s="10">
        <f t="shared" si="43"/>
        <v>225849.1354971001</v>
      </c>
    </row>
    <row r="185" spans="72:76" x14ac:dyDescent="0.25">
      <c r="BT185" s="10">
        <v>-26.95</v>
      </c>
      <c r="BU185" s="10">
        <v>0.22077922077922077</v>
      </c>
      <c r="BV185" s="10">
        <f t="shared" si="45"/>
        <v>249460.85963158312</v>
      </c>
      <c r="BW185" s="10">
        <f t="shared" si="42"/>
        <v>12.427057306643389</v>
      </c>
      <c r="BX185" s="10">
        <f t="shared" si="43"/>
        <v>230804.95748472968</v>
      </c>
    </row>
    <row r="186" spans="72:76" x14ac:dyDescent="0.25">
      <c r="BT186" s="10">
        <v>-26.96</v>
      </c>
      <c r="BU186" s="10">
        <v>0.23376623376623376</v>
      </c>
      <c r="BV186" s="10">
        <f t="shared" si="45"/>
        <v>266267.97794796439</v>
      </c>
      <c r="BW186" s="10">
        <f t="shared" si="42"/>
        <v>12.492258516535465</v>
      </c>
      <c r="BX186" s="10">
        <f t="shared" si="43"/>
        <v>231641.43653334337</v>
      </c>
    </row>
    <row r="187" spans="72:76" x14ac:dyDescent="0.25">
      <c r="BT187" s="10">
        <v>-27</v>
      </c>
      <c r="BU187" s="10">
        <v>0.24675324675324675</v>
      </c>
      <c r="BV187" s="10">
        <f t="shared" si="45"/>
        <v>283362.41130726447</v>
      </c>
      <c r="BW187" s="10">
        <f t="shared" si="42"/>
        <v>12.554481962675768</v>
      </c>
      <c r="BX187" s="10">
        <f t="shared" si="43"/>
        <v>235017.77831460204</v>
      </c>
    </row>
    <row r="188" spans="72:76" x14ac:dyDescent="0.25">
      <c r="BT188" s="10">
        <v>-27.1</v>
      </c>
      <c r="BU188" s="10">
        <v>0.25974025974025972</v>
      </c>
      <c r="BV188" s="10">
        <f t="shared" si="45"/>
        <v>300754.15401913371</v>
      </c>
      <c r="BW188" s="10">
        <f t="shared" si="42"/>
        <v>12.614048445941483</v>
      </c>
      <c r="BX188" s="10">
        <f t="shared" si="43"/>
        <v>243675.50998455341</v>
      </c>
    </row>
    <row r="189" spans="72:76" x14ac:dyDescent="0.25">
      <c r="BT189" s="10">
        <v>-27.96</v>
      </c>
      <c r="BU189" s="10">
        <v>0.27272727272727271</v>
      </c>
      <c r="BV189" s="10">
        <f t="shared" si="45"/>
        <v>318453.73111853458</v>
      </c>
      <c r="BW189" s="10">
        <f t="shared" si="42"/>
        <v>12.671232472228079</v>
      </c>
      <c r="BX189" s="10">
        <f t="shared" si="43"/>
        <v>332604.34757546341</v>
      </c>
    </row>
    <row r="190" spans="72:76" x14ac:dyDescent="0.25">
      <c r="BT190" s="10">
        <v>-28.21</v>
      </c>
      <c r="BU190" s="10">
        <v>0.2857142857142857</v>
      </c>
      <c r="BV190" s="10">
        <f t="shared" si="45"/>
        <v>336472.23662121291</v>
      </c>
      <c r="BW190" s="10">
        <f t="shared" si="42"/>
        <v>12.726270918336823</v>
      </c>
      <c r="BX190" s="10">
        <f t="shared" si="43"/>
        <v>364087.55947480828</v>
      </c>
    </row>
    <row r="191" spans="72:76" x14ac:dyDescent="0.25">
      <c r="BT191" s="10">
        <v>-28.27</v>
      </c>
      <c r="BU191" s="10">
        <v>0.29870129870129869</v>
      </c>
      <c r="BV191" s="10">
        <f t="shared" si="45"/>
        <v>354821.37528940948</v>
      </c>
      <c r="BW191" s="10">
        <f t="shared" si="42"/>
        <v>12.779369773627108</v>
      </c>
      <c r="BX191" s="10">
        <f t="shared" si="43"/>
        <v>372076.75601831602</v>
      </c>
    </row>
    <row r="192" spans="72:76" x14ac:dyDescent="0.25">
      <c r="BT192" s="10">
        <v>-28.27</v>
      </c>
      <c r="BU192" s="10">
        <v>0.31168831168831168</v>
      </c>
      <c r="BV192" s="10">
        <f t="shared" si="45"/>
        <v>373513.50830156199</v>
      </c>
      <c r="BW192" s="10">
        <f t="shared" si="42"/>
        <v>12.830709449705724</v>
      </c>
      <c r="BX192" s="10">
        <f t="shared" si="43"/>
        <v>372076.75601831602</v>
      </c>
    </row>
    <row r="193" spans="72:76" x14ac:dyDescent="0.25">
      <c r="BT193" s="10">
        <v>-28.6</v>
      </c>
      <c r="BU193" s="10">
        <v>0.32467532467532467</v>
      </c>
      <c r="BV193" s="10">
        <f t="shared" si="45"/>
        <v>392561.70327225648</v>
      </c>
      <c r="BW193" s="10">
        <f t="shared" si="42"/>
        <v>12.880449009638253</v>
      </c>
      <c r="BX193" s="10">
        <f t="shared" si="43"/>
        <v>419256.10171175469</v>
      </c>
    </row>
    <row r="194" spans="72:76" x14ac:dyDescent="0.25">
      <c r="BT194" s="10">
        <v>-28.83</v>
      </c>
      <c r="BU194" s="10">
        <v>0.33766233766233766</v>
      </c>
      <c r="BV194" s="10">
        <f t="shared" si="45"/>
        <v>411979.78912935808</v>
      </c>
      <c r="BW194" s="10">
        <f t="shared" si="42"/>
        <v>12.928729571617136</v>
      </c>
      <c r="BX194" s="10">
        <f t="shared" si="43"/>
        <v>455632.90078106243</v>
      </c>
    </row>
    <row r="195" spans="72:76" x14ac:dyDescent="0.25">
      <c r="BT195" s="10">
        <v>-29.01</v>
      </c>
      <c r="BU195" s="10">
        <v>0.35064935064935066</v>
      </c>
      <c r="BV195" s="10">
        <f t="shared" si="45"/>
        <v>431782.41642553778</v>
      </c>
      <c r="BW195" s="10">
        <f t="shared" ref="BW195:BW258" si="46">LN(BV195)</f>
        <v>12.975677074662457</v>
      </c>
      <c r="BX195" s="10">
        <f t="shared" ref="BX195:BX258" si="47">EXP($BZ$17+$BZ$18*BT195)</f>
        <v>486289.81927060313</v>
      </c>
    </row>
    <row r="196" spans="72:76" x14ac:dyDescent="0.25">
      <c r="BT196" s="10">
        <v>-29.03</v>
      </c>
      <c r="BU196" s="10">
        <v>0.36363636363636365</v>
      </c>
      <c r="BV196" s="10">
        <f t="shared" si="45"/>
        <v>451985.12374305731</v>
      </c>
      <c r="BW196" s="10">
        <f t="shared" si="46"/>
        <v>13.021404546199872</v>
      </c>
      <c r="BX196" s="10">
        <f t="shared" si="47"/>
        <v>489821.01163508825</v>
      </c>
    </row>
    <row r="197" spans="72:76" x14ac:dyDescent="0.25">
      <c r="BT197" s="10">
        <v>-29.11</v>
      </c>
      <c r="BU197" s="10">
        <v>0.37662337662337664</v>
      </c>
      <c r="BV197" s="10">
        <f t="shared" si="45"/>
        <v>472604.41094579292</v>
      </c>
      <c r="BW197" s="10">
        <f t="shared" si="46"/>
        <v>13.066013977051087</v>
      </c>
      <c r="BX197" s="10">
        <f t="shared" si="47"/>
        <v>504204.06728735601</v>
      </c>
    </row>
    <row r="198" spans="72:76" x14ac:dyDescent="0.25">
      <c r="BT198" s="10">
        <v>-29.15</v>
      </c>
      <c r="BU198" s="10">
        <v>0.38961038961038963</v>
      </c>
      <c r="BV198" s="10">
        <f t="shared" si="45"/>
        <v>493657.82014362531</v>
      </c>
      <c r="BW198" s="10">
        <f t="shared" si="46"/>
        <v>13.109597884388091</v>
      </c>
      <c r="BX198" s="10">
        <f t="shared" si="47"/>
        <v>511553.20690650103</v>
      </c>
    </row>
    <row r="199" spans="72:76" x14ac:dyDescent="0.25">
      <c r="BT199" s="10">
        <v>-29.35</v>
      </c>
      <c r="BU199" s="10">
        <v>0.40259740259740262</v>
      </c>
      <c r="BV199" s="10">
        <f t="shared" si="45"/>
        <v>515164.02536458895</v>
      </c>
      <c r="BW199" s="10">
        <f t="shared" si="46"/>
        <v>13.152240624790407</v>
      </c>
      <c r="BX199" s="10">
        <f t="shared" si="47"/>
        <v>549937.26063807204</v>
      </c>
    </row>
    <row r="200" spans="72:76" x14ac:dyDescent="0.25">
      <c r="BT200" s="10">
        <v>-29.5</v>
      </c>
      <c r="BU200" s="10">
        <v>0.41558441558441561</v>
      </c>
      <c r="BV200" s="10">
        <f t="shared" si="45"/>
        <v>537142.93208336423</v>
      </c>
      <c r="BW200" s="10">
        <f t="shared" si="46"/>
        <v>13.194019505827656</v>
      </c>
      <c r="BX200" s="10">
        <f t="shared" si="47"/>
        <v>580603.83063633495</v>
      </c>
    </row>
    <row r="201" spans="72:76" x14ac:dyDescent="0.25">
      <c r="BT201" s="10">
        <v>-29.57</v>
      </c>
      <c r="BU201" s="10">
        <v>0.42857142857142855</v>
      </c>
      <c r="BV201" s="10">
        <f t="shared" si="45"/>
        <v>559615.78793542285</v>
      </c>
      <c r="BW201" s="10">
        <f t="shared" si="46"/>
        <v>13.235005734269381</v>
      </c>
      <c r="BX201" s="10">
        <f t="shared" si="47"/>
        <v>595494.44406480587</v>
      </c>
    </row>
    <row r="202" spans="72:76" x14ac:dyDescent="0.25">
      <c r="BT202" s="10">
        <v>-29.61</v>
      </c>
      <c r="BU202" s="10">
        <v>0.44155844155844154</v>
      </c>
      <c r="BV202" s="10">
        <f t="shared" si="45"/>
        <v>582605.30616012134</v>
      </c>
      <c r="BW202" s="10">
        <f t="shared" si="46"/>
        <v>13.2752652311902</v>
      </c>
      <c r="BX202" s="10">
        <f t="shared" si="47"/>
        <v>604174.20707307057</v>
      </c>
    </row>
    <row r="203" spans="72:76" x14ac:dyDescent="0.25">
      <c r="BT203" s="10">
        <v>-29.61</v>
      </c>
      <c r="BU203" s="10">
        <v>0.45454545454545453</v>
      </c>
      <c r="BV203" s="10">
        <f t="shared" si="45"/>
        <v>606135.80357031559</v>
      </c>
      <c r="BW203" s="10">
        <f t="shared" si="46"/>
        <v>13.314859338246029</v>
      </c>
      <c r="BX203" s="10">
        <f t="shared" si="47"/>
        <v>604174.20707307057</v>
      </c>
    </row>
    <row r="204" spans="72:76" x14ac:dyDescent="0.25">
      <c r="BT204" s="10">
        <v>-29.63</v>
      </c>
      <c r="BU204" s="10">
        <v>0.46753246753246752</v>
      </c>
      <c r="BV204" s="10">
        <f t="shared" si="45"/>
        <v>630233.35514937597</v>
      </c>
      <c r="BW204" s="10">
        <f t="shared" si="46"/>
        <v>13.353845434783729</v>
      </c>
      <c r="BX204" s="10">
        <f t="shared" si="47"/>
        <v>608561.41663882975</v>
      </c>
    </row>
    <row r="205" spans="72:76" x14ac:dyDescent="0.25">
      <c r="BT205" s="10">
        <v>-29.64</v>
      </c>
      <c r="BU205" s="10">
        <v>0.48051948051948051</v>
      </c>
      <c r="BV205" s="10">
        <f t="shared" si="45"/>
        <v>654925.96773974772</v>
      </c>
      <c r="BW205" s="10">
        <f t="shared" si="46"/>
        <v>13.392277481877899</v>
      </c>
      <c r="BX205" s="10">
        <f t="shared" si="47"/>
        <v>610766.95364444947</v>
      </c>
    </row>
    <row r="206" spans="72:76" x14ac:dyDescent="0.25">
      <c r="BT206" s="10">
        <v>-29.77</v>
      </c>
      <c r="BU206" s="10">
        <v>0.4935064935064935</v>
      </c>
      <c r="BV206" s="10">
        <f t="shared" si="45"/>
        <v>680243.77572403732</v>
      </c>
      <c r="BW206" s="10">
        <f t="shared" si="46"/>
        <v>13.430206506620591</v>
      </c>
      <c r="BX206" s="10">
        <f t="shared" si="47"/>
        <v>640176.97254715243</v>
      </c>
    </row>
    <row r="207" spans="72:76" x14ac:dyDescent="0.25">
      <c r="BT207" s="10">
        <v>-29.8</v>
      </c>
      <c r="BU207" s="10">
        <v>0.50649350649350644</v>
      </c>
      <c r="BV207" s="10">
        <f t="shared" si="45"/>
        <v>706219.26212729805</v>
      </c>
      <c r="BW207" s="10">
        <f t="shared" si="46"/>
        <v>13.467681037844036</v>
      </c>
      <c r="BX207" s="10">
        <f t="shared" si="47"/>
        <v>647162.58115378651</v>
      </c>
    </row>
    <row r="208" spans="72:76" x14ac:dyDescent="0.25">
      <c r="BT208" s="10">
        <v>-29.85</v>
      </c>
      <c r="BU208" s="10">
        <v>0.51948051948051943</v>
      </c>
      <c r="BV208" s="10">
        <f t="shared" si="45"/>
        <v>732887.50920945941</v>
      </c>
      <c r="BW208" s="10">
        <f t="shared" si="46"/>
        <v>13.504747502801672</v>
      </c>
      <c r="BX208" s="10">
        <f t="shared" si="47"/>
        <v>658975.06573778437</v>
      </c>
    </row>
    <row r="209" spans="72:76" x14ac:dyDescent="0.25">
      <c r="BT209" s="10">
        <v>-29.9</v>
      </c>
      <c r="BU209" s="10">
        <v>0.53246753246753242</v>
      </c>
      <c r="BV209" s="10">
        <f t="shared" si="45"/>
        <v>760286.48339757381</v>
      </c>
      <c r="BW209" s="10">
        <f t="shared" si="46"/>
        <v>13.541450593072931</v>
      </c>
      <c r="BX209" s="10">
        <f t="shared" si="47"/>
        <v>671003.16042673972</v>
      </c>
    </row>
    <row r="210" spans="72:76" x14ac:dyDescent="0.25">
      <c r="BT210" s="10">
        <v>-30.04</v>
      </c>
      <c r="BU210" s="10">
        <v>0.54545454545454541</v>
      </c>
      <c r="BV210" s="10">
        <f t="shared" si="45"/>
        <v>788457.36036427005</v>
      </c>
      <c r="BW210" s="10">
        <f t="shared" si="46"/>
        <v>13.577833607022921</v>
      </c>
      <c r="BX210" s="10">
        <f t="shared" si="47"/>
        <v>705862.64601539494</v>
      </c>
    </row>
    <row r="211" spans="72:76" x14ac:dyDescent="0.25">
      <c r="BT211" s="10">
        <v>-30.18</v>
      </c>
      <c r="BU211" s="10">
        <v>0.55844155844155841</v>
      </c>
      <c r="BV211" s="10">
        <f t="shared" si="45"/>
        <v>817444.89723752241</v>
      </c>
      <c r="BW211" s="10">
        <f t="shared" si="46"/>
        <v>13.613938775490997</v>
      </c>
      <c r="BX211" s="10">
        <f t="shared" si="47"/>
        <v>742533.12715097552</v>
      </c>
    </row>
    <row r="212" spans="72:76" x14ac:dyDescent="0.25">
      <c r="BT212" s="10">
        <v>-30.26</v>
      </c>
      <c r="BU212" s="10">
        <v>0.5714285714285714</v>
      </c>
      <c r="BV212" s="10">
        <f t="shared" si="45"/>
        <v>847297.86038720363</v>
      </c>
      <c r="BW212" s="10">
        <f t="shared" si="46"/>
        <v>13.649807576970577</v>
      </c>
      <c r="BX212" s="10">
        <f t="shared" si="47"/>
        <v>764336.79632354516</v>
      </c>
    </row>
    <row r="213" spans="72:76" x14ac:dyDescent="0.25">
      <c r="BT213" s="10">
        <v>-30.26</v>
      </c>
      <c r="BU213" s="10">
        <v>0.58441558441558439</v>
      </c>
      <c r="BV213" s="10">
        <f t="shared" si="45"/>
        <v>878069.51905395731</v>
      </c>
      <c r="BW213" s="10">
        <f t="shared" si="46"/>
        <v>13.685481048359716</v>
      </c>
      <c r="BX213" s="10">
        <f t="shared" si="47"/>
        <v>764336.79632354516</v>
      </c>
    </row>
    <row r="214" spans="72:76" x14ac:dyDescent="0.25">
      <c r="BT214" s="10">
        <v>-30.46</v>
      </c>
      <c r="BU214" s="10">
        <v>0.59740259740259738</v>
      </c>
      <c r="BV214" s="10">
        <f t="shared" si="45"/>
        <v>909818.21736853756</v>
      </c>
      <c r="BW214" s="10">
        <f t="shared" si="46"/>
        <v>13.721000097404644</v>
      </c>
      <c r="BX214" s="10">
        <f t="shared" si="47"/>
        <v>821688.29810869985</v>
      </c>
    </row>
    <row r="215" spans="72:76" x14ac:dyDescent="0.25">
      <c r="BT215" s="10">
        <v>-30.46</v>
      </c>
      <c r="BU215" s="10">
        <v>0.61038961038961037</v>
      </c>
      <c r="BV215" s="10">
        <f t="shared" si="45"/>
        <v>942608.0401915285</v>
      </c>
      <c r="BW215" s="10">
        <f t="shared" si="46"/>
        <v>13.756405823237563</v>
      </c>
      <c r="BX215" s="10">
        <f t="shared" si="47"/>
        <v>821688.29810869985</v>
      </c>
    </row>
    <row r="216" spans="72:76" x14ac:dyDescent="0.25">
      <c r="BT216" s="10">
        <v>-30.55</v>
      </c>
      <c r="BU216" s="10">
        <v>0.62337662337662336</v>
      </c>
      <c r="BV216" s="10">
        <f t="shared" si="45"/>
        <v>976509.59186720976</v>
      </c>
      <c r="BW216" s="10">
        <f t="shared" si="46"/>
        <v>13.791739851951304</v>
      </c>
      <c r="BX216" s="10">
        <f t="shared" si="47"/>
        <v>848881.6635323856</v>
      </c>
    </row>
    <row r="217" spans="72:76" x14ac:dyDescent="0.25">
      <c r="BT217" s="10">
        <v>-30.59</v>
      </c>
      <c r="BU217" s="10">
        <v>0.63636363636363635</v>
      </c>
      <c r="BV217" s="10">
        <f t="shared" si="45"/>
        <v>1011600.9116784799</v>
      </c>
      <c r="BW217" s="10">
        <f t="shared" si="46"/>
        <v>13.827044695001819</v>
      </c>
      <c r="BX217" s="10">
        <f t="shared" si="47"/>
        <v>861254.72886483185</v>
      </c>
    </row>
    <row r="218" spans="72:76" x14ac:dyDescent="0.25">
      <c r="BT218" s="10">
        <v>-30.63</v>
      </c>
      <c r="BU218" s="10">
        <v>0.64935064935064934</v>
      </c>
      <c r="BV218" s="10">
        <f t="shared" si="45"/>
        <v>1047968.5558493548</v>
      </c>
      <c r="BW218" s="10">
        <f t="shared" si="46"/>
        <v>13.862364139452458</v>
      </c>
      <c r="BX218" s="10">
        <f t="shared" si="47"/>
        <v>873808.14058982942</v>
      </c>
    </row>
    <row r="219" spans="72:76" x14ac:dyDescent="0.25">
      <c r="BT219" s="10">
        <v>-30.74</v>
      </c>
      <c r="BU219" s="10">
        <v>0.66233766233766234</v>
      </c>
      <c r="BV219" s="10">
        <f t="shared" si="45"/>
        <v>1085708.8838322018</v>
      </c>
      <c r="BW219" s="10">
        <f t="shared" si="46"/>
        <v>13.897743680771161</v>
      </c>
      <c r="BX219" s="10">
        <f t="shared" si="47"/>
        <v>909281.53177399235</v>
      </c>
    </row>
    <row r="220" spans="72:76" x14ac:dyDescent="0.25">
      <c r="BT220" s="10">
        <v>-31</v>
      </c>
      <c r="BU220" s="10">
        <v>0.67532467532467533</v>
      </c>
      <c r="BV220" s="10">
        <f t="shared" si="45"/>
        <v>1124929.5969854831</v>
      </c>
      <c r="BW220" s="10">
        <f t="shared" si="46"/>
        <v>13.93323101120507</v>
      </c>
      <c r="BX220" s="10">
        <f t="shared" si="47"/>
        <v>998958.40450660035</v>
      </c>
    </row>
    <row r="221" spans="72:76" x14ac:dyDescent="0.25">
      <c r="BT221" s="10">
        <v>-31.01</v>
      </c>
      <c r="BU221" s="10">
        <v>0.68831168831168832</v>
      </c>
      <c r="BV221" s="10">
        <f t="shared" si="45"/>
        <v>1165751.5915057382</v>
      </c>
      <c r="BW221" s="10">
        <f t="shared" si="46"/>
        <v>13.968876579890084</v>
      </c>
      <c r="BX221" s="10">
        <f t="shared" si="47"/>
        <v>1002578.8110390797</v>
      </c>
    </row>
    <row r="222" spans="72:76" x14ac:dyDescent="0.25">
      <c r="BT222" s="10">
        <v>-31.07</v>
      </c>
      <c r="BU222" s="10">
        <v>0.70129870129870131</v>
      </c>
      <c r="BV222" s="10">
        <f t="shared" si="45"/>
        <v>1208311.2059245342</v>
      </c>
      <c r="BW222" s="10">
        <f t="shared" si="46"/>
        <v>14.004734245096813</v>
      </c>
      <c r="BX222" s="10">
        <f t="shared" si="47"/>
        <v>1024578.4618464337</v>
      </c>
    </row>
    <row r="223" spans="72:76" x14ac:dyDescent="0.25">
      <c r="BT223" s="10">
        <v>-31.07</v>
      </c>
      <c r="BU223" s="10">
        <v>0.7142857142857143</v>
      </c>
      <c r="BV223" s="10">
        <f t="shared" si="45"/>
        <v>1252762.968495368</v>
      </c>
      <c r="BW223" s="10">
        <f t="shared" si="46"/>
        <v>14.040862044790236</v>
      </c>
      <c r="BX223" s="10">
        <f t="shared" si="47"/>
        <v>1024578.4618464337</v>
      </c>
    </row>
    <row r="224" spans="72:76" x14ac:dyDescent="0.25">
      <c r="BT224" s="10">
        <v>-31.09</v>
      </c>
      <c r="BU224" s="10">
        <v>0.72727272727272729</v>
      </c>
      <c r="BV224" s="10">
        <f t="shared" si="45"/>
        <v>1299282.984130261</v>
      </c>
      <c r="BW224" s="10">
        <f t="shared" si="46"/>
        <v>14.077323119602713</v>
      </c>
      <c r="BX224" s="10">
        <f t="shared" si="47"/>
        <v>1032018.4359069944</v>
      </c>
    </row>
    <row r="225" spans="72:76" x14ac:dyDescent="0.25">
      <c r="BT225" s="10">
        <v>-31.62</v>
      </c>
      <c r="BU225" s="10">
        <v>0.74025974025974028</v>
      </c>
      <c r="BV225" s="10">
        <f t="shared" si="45"/>
        <v>1348073.1482996931</v>
      </c>
      <c r="BW225" s="10">
        <f t="shared" si="46"/>
        <v>14.114186833299414</v>
      </c>
      <c r="BX225" s="10">
        <f t="shared" si="47"/>
        <v>1250134.2156857115</v>
      </c>
    </row>
    <row r="226" spans="72:76" x14ac:dyDescent="0.25">
      <c r="BT226" s="10">
        <v>-31.66</v>
      </c>
      <c r="BU226" s="10">
        <v>0.75324675324675328</v>
      </c>
      <c r="BV226" s="10">
        <f t="shared" si="45"/>
        <v>1399366.4426872435</v>
      </c>
      <c r="BW226" s="10">
        <f t="shared" si="46"/>
        <v>14.151530151220252</v>
      </c>
      <c r="BX226" s="10">
        <f t="shared" si="47"/>
        <v>1268355.8277071561</v>
      </c>
    </row>
    <row r="227" spans="72:76" x14ac:dyDescent="0.25">
      <c r="BT227" s="10">
        <v>-31.72</v>
      </c>
      <c r="BU227" s="10">
        <v>0.76623376623376627</v>
      </c>
      <c r="BV227" s="10">
        <f t="shared" si="45"/>
        <v>1453433.6639575195</v>
      </c>
      <c r="BW227" s="10">
        <f t="shared" si="46"/>
        <v>14.189439359107469</v>
      </c>
      <c r="BX227" s="10">
        <f t="shared" si="47"/>
        <v>1296187.4405457624</v>
      </c>
    </row>
    <row r="228" spans="72:76" x14ac:dyDescent="0.25">
      <c r="BT228" s="10">
        <v>-31.9</v>
      </c>
      <c r="BU228" s="10">
        <v>0.77922077922077926</v>
      </c>
      <c r="BV228" s="10">
        <f t="shared" si="45"/>
        <v>1510592.0777974681</v>
      </c>
      <c r="BW228" s="10">
        <f t="shared" si="46"/>
        <v>14.228012236439861</v>
      </c>
      <c r="BX228" s="10">
        <f t="shared" si="47"/>
        <v>1383400.4417224971</v>
      </c>
    </row>
    <row r="229" spans="72:76" x14ac:dyDescent="0.25">
      <c r="BT229" s="10">
        <v>-32</v>
      </c>
      <c r="BU229" s="10">
        <v>0.79220779220779225</v>
      </c>
      <c r="BV229" s="10">
        <f t="shared" si="45"/>
        <v>1571216.6996139027</v>
      </c>
      <c r="BW229" s="10">
        <f t="shared" si="46"/>
        <v>14.267360845098858</v>
      </c>
      <c r="BX229" s="10">
        <f t="shared" si="47"/>
        <v>1434363.0110328607</v>
      </c>
    </row>
    <row r="230" spans="72:76" x14ac:dyDescent="0.25">
      <c r="BT230" s="10">
        <v>-32.14</v>
      </c>
      <c r="BU230" s="10">
        <v>0.80519480519480524</v>
      </c>
      <c r="BV230" s="10">
        <f t="shared" si="45"/>
        <v>1635755.2207514741</v>
      </c>
      <c r="BW230" s="10">
        <f t="shared" si="46"/>
        <v>14.307615164382996</v>
      </c>
      <c r="BX230" s="10">
        <f t="shared" si="47"/>
        <v>1508880.0322048634</v>
      </c>
    </row>
    <row r="231" spans="72:76" x14ac:dyDescent="0.25">
      <c r="BT231" s="10">
        <v>-32.159999999999997</v>
      </c>
      <c r="BU231" s="10">
        <v>0.81818181818181823</v>
      </c>
      <c r="BV231" s="10">
        <f t="shared" si="45"/>
        <v>1704748.0922384255</v>
      </c>
      <c r="BW231" s="10">
        <f t="shared" si="46"/>
        <v>14.348927911296439</v>
      </c>
      <c r="BX231" s="10">
        <f t="shared" si="47"/>
        <v>1519836.7609651659</v>
      </c>
    </row>
    <row r="232" spans="72:76" x14ac:dyDescent="0.25">
      <c r="BT232" s="10">
        <v>-32.26</v>
      </c>
      <c r="BU232" s="10">
        <v>0.83116883116883122</v>
      </c>
      <c r="BV232" s="10">
        <f t="shared" si="45"/>
        <v>1778856.0643921474</v>
      </c>
      <c r="BW232" s="10">
        <f t="shared" si="46"/>
        <v>14.391481055219669</v>
      </c>
      <c r="BX232" s="10">
        <f t="shared" si="47"/>
        <v>1575825.4565988679</v>
      </c>
    </row>
    <row r="233" spans="72:76" x14ac:dyDescent="0.25">
      <c r="BT233" s="10">
        <v>-32.26</v>
      </c>
      <c r="BU233" s="10">
        <v>0.8441558441558441</v>
      </c>
      <c r="BV233" s="10">
        <f t="shared" si="45"/>
        <v>1858898.7720656833</v>
      </c>
      <c r="BW233" s="10">
        <f t="shared" si="46"/>
        <v>14.435494812324617</v>
      </c>
      <c r="BX233" s="10">
        <f t="shared" si="47"/>
        <v>1575825.4565988679</v>
      </c>
    </row>
    <row r="234" spans="72:76" x14ac:dyDescent="0.25">
      <c r="BT234" s="10">
        <v>-32.299999999999997</v>
      </c>
      <c r="BU234" s="10">
        <v>0.8571428571428571</v>
      </c>
      <c r="BV234" s="10">
        <f t="shared" ref="BV234:BV244" si="48">-LN(1-BU234)/0.000001</f>
        <v>1945910.1490553131</v>
      </c>
      <c r="BW234" s="10">
        <f t="shared" si="46"/>
        <v>14.481240368542551</v>
      </c>
      <c r="BX234" s="10">
        <f t="shared" si="47"/>
        <v>1598794.2544474311</v>
      </c>
    </row>
    <row r="235" spans="72:76" x14ac:dyDescent="0.25">
      <c r="BT235" s="10">
        <v>-32.369999999999997</v>
      </c>
      <c r="BU235" s="10">
        <v>0.87012987012987009</v>
      </c>
      <c r="BV235" s="10">
        <f t="shared" si="48"/>
        <v>2041220.328859638</v>
      </c>
      <c r="BW235" s="10">
        <f t="shared" si="46"/>
        <v>14.52905838739124</v>
      </c>
      <c r="BX235" s="10">
        <f t="shared" si="47"/>
        <v>1639798.1644087981</v>
      </c>
    </row>
    <row r="236" spans="72:76" x14ac:dyDescent="0.25">
      <c r="BT236" s="10">
        <v>-32.53</v>
      </c>
      <c r="BU236" s="10">
        <v>0.88311688311688308</v>
      </c>
      <c r="BV236" s="10">
        <f t="shared" si="48"/>
        <v>2146580.8445174643</v>
      </c>
      <c r="BW236" s="10">
        <f t="shared" si="46"/>
        <v>14.579386829351185</v>
      </c>
      <c r="BX236" s="10">
        <f t="shared" si="47"/>
        <v>1737513.8034527896</v>
      </c>
    </row>
    <row r="237" spans="72:76" x14ac:dyDescent="0.25">
      <c r="BT237" s="10">
        <v>-32.61</v>
      </c>
      <c r="BU237" s="10">
        <v>0.89610389610389607</v>
      </c>
      <c r="BV237" s="10">
        <f t="shared" si="48"/>
        <v>2264363.8801738475</v>
      </c>
      <c r="BW237" s="10">
        <f t="shared" si="46"/>
        <v>14.632804429848832</v>
      </c>
      <c r="BX237" s="10">
        <f t="shared" si="47"/>
        <v>1788533.9866177018</v>
      </c>
    </row>
    <row r="238" spans="72:76" x14ac:dyDescent="0.25">
      <c r="BT238" s="10">
        <v>-32.630000000000003</v>
      </c>
      <c r="BU238" s="10">
        <v>0.90909090909090906</v>
      </c>
      <c r="BV238" s="10">
        <f t="shared" si="48"/>
        <v>2397895.2727983701</v>
      </c>
      <c r="BW238" s="10">
        <f t="shared" si="46"/>
        <v>14.690101940887963</v>
      </c>
      <c r="BX238" s="10">
        <f t="shared" si="47"/>
        <v>1801521.421901955</v>
      </c>
    </row>
    <row r="239" spans="72:76" x14ac:dyDescent="0.25">
      <c r="BT239" s="10">
        <v>-32.76</v>
      </c>
      <c r="BU239" s="10">
        <v>0.92207792207792205</v>
      </c>
      <c r="BV239" s="10">
        <f t="shared" si="48"/>
        <v>2552045.952625629</v>
      </c>
      <c r="BW239" s="10">
        <f t="shared" si="46"/>
        <v>14.752405929799448</v>
      </c>
      <c r="BX239" s="10">
        <f t="shared" si="47"/>
        <v>1888269.3684888005</v>
      </c>
    </row>
    <row r="240" spans="72:76" x14ac:dyDescent="0.25">
      <c r="BT240" s="10">
        <v>-33</v>
      </c>
      <c r="BU240" s="10">
        <v>0.93506493506493504</v>
      </c>
      <c r="BV240" s="10">
        <f t="shared" si="48"/>
        <v>2734367.5094195832</v>
      </c>
      <c r="BW240" s="10">
        <f t="shared" si="46"/>
        <v>14.821410709112097</v>
      </c>
      <c r="BX240" s="10">
        <f t="shared" si="47"/>
        <v>2059542.457561516</v>
      </c>
    </row>
    <row r="241" spans="72:76" x14ac:dyDescent="0.25">
      <c r="BT241" s="10">
        <v>-33.020000000000003</v>
      </c>
      <c r="BU241" s="10">
        <v>0.94805194805194803</v>
      </c>
      <c r="BV241" s="10">
        <f t="shared" si="48"/>
        <v>2957511.0607337928</v>
      </c>
      <c r="BW241" s="10">
        <f t="shared" si="46"/>
        <v>14.899858614720769</v>
      </c>
      <c r="BX241" s="10">
        <f t="shared" si="47"/>
        <v>2074497.8202120941</v>
      </c>
    </row>
    <row r="242" spans="72:76" x14ac:dyDescent="0.25">
      <c r="BT242" s="10">
        <v>-33.130000000000003</v>
      </c>
      <c r="BU242" s="10">
        <v>0.96103896103896103</v>
      </c>
      <c r="BV242" s="10">
        <f t="shared" si="48"/>
        <v>3245193.1331855739</v>
      </c>
      <c r="BW242" s="10">
        <f t="shared" si="46"/>
        <v>14.992685423509675</v>
      </c>
      <c r="BX242" s="10">
        <f t="shared" si="47"/>
        <v>2158714.7887532702</v>
      </c>
    </row>
    <row r="243" spans="72:76" x14ac:dyDescent="0.25">
      <c r="BT243" s="10">
        <v>-33.39</v>
      </c>
      <c r="BU243" s="10">
        <v>0.97402597402597402</v>
      </c>
      <c r="BV243" s="10">
        <f t="shared" si="48"/>
        <v>3650658.2412937386</v>
      </c>
      <c r="BW243" s="10">
        <f t="shared" si="46"/>
        <v>15.110418049379833</v>
      </c>
      <c r="BX243" s="10">
        <f t="shared" si="47"/>
        <v>2371615.6171681364</v>
      </c>
    </row>
    <row r="244" spans="72:76" x14ac:dyDescent="0.25">
      <c r="BT244" s="10">
        <v>-33.4</v>
      </c>
      <c r="BU244" s="10">
        <v>0.98701298701298701</v>
      </c>
      <c r="BV244" s="10">
        <f t="shared" si="48"/>
        <v>4343805.4218536839</v>
      </c>
      <c r="BW244" s="10">
        <f t="shared" si="46"/>
        <v>15.284261347201742</v>
      </c>
      <c r="BX244" s="10">
        <f t="shared" si="47"/>
        <v>2380210.7825265643</v>
      </c>
    </row>
    <row r="245" spans="72:76" x14ac:dyDescent="0.25">
      <c r="BT245" s="10">
        <v>-17.5</v>
      </c>
      <c r="BU245" s="10">
        <v>1.2987012987012988E-2</v>
      </c>
      <c r="BV245" s="10">
        <f>-LN(1-BU245)/0.000001</f>
        <v>13072.081567352776</v>
      </c>
      <c r="BW245" s="10">
        <f t="shared" si="46"/>
        <v>9.4782340569328856</v>
      </c>
      <c r="BX245" s="10">
        <f t="shared" si="47"/>
        <v>7560.3139597083618</v>
      </c>
    </row>
    <row r="246" spans="72:76" x14ac:dyDescent="0.25">
      <c r="BT246" s="10">
        <v>-20.92</v>
      </c>
      <c r="BU246" s="10">
        <v>2.5974025974025976E-2</v>
      </c>
      <c r="BV246" s="10">
        <f t="shared" ref="BV246:BV309" si="49">-LN(1-BU246)/0.000001</f>
        <v>26317.308317373419</v>
      </c>
      <c r="BW246" s="10">
        <f t="shared" si="46"/>
        <v>10.17798211263257</v>
      </c>
      <c r="BX246" s="10">
        <f t="shared" si="47"/>
        <v>26053.240574006595</v>
      </c>
    </row>
    <row r="247" spans="72:76" x14ac:dyDescent="0.25">
      <c r="BT247" s="10">
        <v>-21.21</v>
      </c>
      <c r="BU247" s="10">
        <v>3.896103896103896E-2</v>
      </c>
      <c r="BV247" s="10">
        <f t="shared" si="49"/>
        <v>39740.328649514107</v>
      </c>
      <c r="BW247" s="10">
        <f t="shared" si="46"/>
        <v>10.590121786064417</v>
      </c>
      <c r="BX247" s="10">
        <f t="shared" si="47"/>
        <v>28935.043171087069</v>
      </c>
    </row>
    <row r="248" spans="72:76" x14ac:dyDescent="0.25">
      <c r="BT248" s="10">
        <v>-22.98</v>
      </c>
      <c r="BU248" s="10">
        <v>5.1948051948051951E-2</v>
      </c>
      <c r="BV248" s="10">
        <f t="shared" si="49"/>
        <v>53345.980705292735</v>
      </c>
      <c r="BW248" s="10">
        <f t="shared" si="46"/>
        <v>10.884553915659268</v>
      </c>
      <c r="BX248" s="10">
        <f t="shared" si="47"/>
        <v>54892.34628327009</v>
      </c>
    </row>
    <row r="249" spans="72:76" x14ac:dyDescent="0.25">
      <c r="BT249" s="10">
        <v>-23.66</v>
      </c>
      <c r="BU249" s="10">
        <v>6.4935064935064929E-2</v>
      </c>
      <c r="BV249" s="10">
        <f t="shared" si="49"/>
        <v>67139.302837628566</v>
      </c>
      <c r="BW249" s="10">
        <f t="shared" si="46"/>
        <v>11.114524886768892</v>
      </c>
      <c r="BX249" s="10">
        <f t="shared" si="47"/>
        <v>70201.716543445742</v>
      </c>
    </row>
    <row r="250" spans="72:76" x14ac:dyDescent="0.25">
      <c r="BT250" s="10">
        <v>-24.46</v>
      </c>
      <c r="BU250" s="10">
        <v>7.792207792207792E-2</v>
      </c>
      <c r="BV250" s="10">
        <f t="shared" si="49"/>
        <v>81125.544812368462</v>
      </c>
      <c r="BW250" s="10">
        <f t="shared" si="46"/>
        <v>11.303753169698707</v>
      </c>
      <c r="BX250" s="10">
        <f t="shared" si="47"/>
        <v>93764.203587847165</v>
      </c>
    </row>
    <row r="251" spans="72:76" x14ac:dyDescent="0.25">
      <c r="BT251" s="10">
        <v>-26.07</v>
      </c>
      <c r="BU251" s="10">
        <v>9.0909090909090912E-2</v>
      </c>
      <c r="BV251" s="10">
        <f t="shared" si="49"/>
        <v>95310.1798043249</v>
      </c>
      <c r="BW251" s="10">
        <f t="shared" si="46"/>
        <v>11.464891902450979</v>
      </c>
      <c r="BX251" s="10">
        <f t="shared" si="47"/>
        <v>167875.32302492191</v>
      </c>
    </row>
    <row r="252" spans="72:76" x14ac:dyDescent="0.25">
      <c r="BT252" s="10">
        <v>-26.11</v>
      </c>
      <c r="BU252" s="10">
        <v>0.1038961038961039</v>
      </c>
      <c r="BV252" s="10">
        <f t="shared" si="49"/>
        <v>109698.91725642451</v>
      </c>
      <c r="BW252" s="10">
        <f t="shared" si="46"/>
        <v>11.605494776172904</v>
      </c>
      <c r="BX252" s="10">
        <f t="shared" si="47"/>
        <v>170322.22749786041</v>
      </c>
    </row>
    <row r="253" spans="72:76" x14ac:dyDescent="0.25">
      <c r="BT253" s="10">
        <v>-26.57</v>
      </c>
      <c r="BU253" s="10">
        <v>0.11688311688311688</v>
      </c>
      <c r="BV253" s="10">
        <f t="shared" si="49"/>
        <v>124297.71667757719</v>
      </c>
      <c r="BW253" s="10">
        <f t="shared" si="46"/>
        <v>11.73043490788179</v>
      </c>
      <c r="BX253" s="10">
        <f t="shared" si="47"/>
        <v>201160.49583136957</v>
      </c>
    </row>
    <row r="254" spans="72:76" x14ac:dyDescent="0.25">
      <c r="BT254" s="10">
        <v>-26.81</v>
      </c>
      <c r="BU254" s="10">
        <v>0.12987012987012986</v>
      </c>
      <c r="BV254" s="10">
        <f t="shared" si="49"/>
        <v>139112.80246271784</v>
      </c>
      <c r="BW254" s="10">
        <f t="shared" si="46"/>
        <v>11.843040411510373</v>
      </c>
      <c r="BX254" s="10">
        <f t="shared" si="47"/>
        <v>219406.50463466396</v>
      </c>
    </row>
    <row r="255" spans="72:76" x14ac:dyDescent="0.25">
      <c r="BT255" s="10">
        <v>-26.9</v>
      </c>
      <c r="BU255" s="10">
        <v>0.14285714285714285</v>
      </c>
      <c r="BV255" s="10">
        <f t="shared" si="49"/>
        <v>154150.67982725822</v>
      </c>
      <c r="BW255" s="10">
        <f t="shared" si="46"/>
        <v>11.94568584347167</v>
      </c>
      <c r="BX255" s="10">
        <f t="shared" si="47"/>
        <v>226667.65374752952</v>
      </c>
    </row>
    <row r="256" spans="72:76" x14ac:dyDescent="0.25">
      <c r="BT256" s="10">
        <v>-26.96</v>
      </c>
      <c r="BU256" s="10">
        <v>0.15584415584415584</v>
      </c>
      <c r="BV256" s="10">
        <f t="shared" si="49"/>
        <v>169418.1519580468</v>
      </c>
      <c r="BW256" s="10">
        <f t="shared" si="46"/>
        <v>12.040125209875328</v>
      </c>
      <c r="BX256" s="10">
        <f t="shared" si="47"/>
        <v>231641.43653334337</v>
      </c>
    </row>
    <row r="257" spans="72:76" x14ac:dyDescent="0.25">
      <c r="BT257" s="10">
        <v>-26.96</v>
      </c>
      <c r="BU257" s="10">
        <v>0.16883116883116883</v>
      </c>
      <c r="BV257" s="10">
        <f t="shared" si="49"/>
        <v>184922.33849401193</v>
      </c>
      <c r="BW257" s="10">
        <f t="shared" si="46"/>
        <v>12.127691223998905</v>
      </c>
      <c r="BX257" s="10">
        <f t="shared" si="47"/>
        <v>231641.43653334337</v>
      </c>
    </row>
    <row r="258" spans="72:76" x14ac:dyDescent="0.25">
      <c r="BT258" s="10">
        <v>-27.28</v>
      </c>
      <c r="BU258" s="10">
        <v>0.18181818181818182</v>
      </c>
      <c r="BV258" s="10">
        <f t="shared" si="49"/>
        <v>200670.69546215126</v>
      </c>
      <c r="BW258" s="10">
        <f t="shared" si="46"/>
        <v>12.209420512475218</v>
      </c>
      <c r="BX258" s="10">
        <f t="shared" si="47"/>
        <v>260071.0341766997</v>
      </c>
    </row>
    <row r="259" spans="72:76" x14ac:dyDescent="0.25">
      <c r="BT259" s="10">
        <v>-27.36</v>
      </c>
      <c r="BU259" s="10">
        <v>0.19480519480519481</v>
      </c>
      <c r="BV259" s="10">
        <f t="shared" si="49"/>
        <v>216671.03680859224</v>
      </c>
      <c r="BW259" s="10">
        <f t="shared" ref="BW259:BW322" si="50">LN(BV259)</f>
        <v>12.286135522886111</v>
      </c>
      <c r="BX259" s="10">
        <f t="shared" ref="BX259:BX322" si="51">EXP($BZ$17+$BZ$18*BT259)</f>
        <v>267707.7342554073</v>
      </c>
    </row>
    <row r="260" spans="72:76" x14ac:dyDescent="0.25">
      <c r="BT260" s="10">
        <v>-27.8</v>
      </c>
      <c r="BU260" s="10">
        <v>0.20779220779220781</v>
      </c>
      <c r="BV260" s="10">
        <f t="shared" si="49"/>
        <v>232931.5576803727</v>
      </c>
      <c r="BW260" s="10">
        <f t="shared" si="50"/>
        <v>12.358499945535598</v>
      </c>
      <c r="BX260" s="10">
        <f t="shared" si="51"/>
        <v>313899.0881941797</v>
      </c>
    </row>
    <row r="261" spans="72:76" x14ac:dyDescent="0.25">
      <c r="BT261" s="10">
        <v>-27.95</v>
      </c>
      <c r="BU261" s="10">
        <v>0.22077922077922077</v>
      </c>
      <c r="BV261" s="10">
        <f t="shared" si="49"/>
        <v>249460.85963158312</v>
      </c>
      <c r="BW261" s="10">
        <f t="shared" si="50"/>
        <v>12.427057306643389</v>
      </c>
      <c r="BX261" s="10">
        <f t="shared" si="51"/>
        <v>331403.28194407903</v>
      </c>
    </row>
    <row r="262" spans="72:76" x14ac:dyDescent="0.25">
      <c r="BT262" s="10">
        <v>-28.01</v>
      </c>
      <c r="BU262" s="10">
        <v>0.23376623376623376</v>
      </c>
      <c r="BV262" s="10">
        <f t="shared" si="49"/>
        <v>266267.97794796439</v>
      </c>
      <c r="BW262" s="10">
        <f t="shared" si="50"/>
        <v>12.492258516535465</v>
      </c>
      <c r="BX262" s="10">
        <f t="shared" si="51"/>
        <v>338675.28530072753</v>
      </c>
    </row>
    <row r="263" spans="72:76" x14ac:dyDescent="0.25">
      <c r="BT263" s="10">
        <v>-28.34</v>
      </c>
      <c r="BU263" s="10">
        <v>0.24675324675324675</v>
      </c>
      <c r="BV263" s="10">
        <f t="shared" si="49"/>
        <v>283362.41130726447</v>
      </c>
      <c r="BW263" s="10">
        <f t="shared" si="50"/>
        <v>12.554481962675768</v>
      </c>
      <c r="BX263" s="10">
        <f t="shared" si="51"/>
        <v>381619.32333743956</v>
      </c>
    </row>
    <row r="264" spans="72:76" x14ac:dyDescent="0.25">
      <c r="BT264" s="10">
        <v>-28.37</v>
      </c>
      <c r="BU264" s="10">
        <v>0.25974025974025972</v>
      </c>
      <c r="BV264" s="10">
        <f t="shared" si="49"/>
        <v>300754.15401913371</v>
      </c>
      <c r="BW264" s="10">
        <f t="shared" si="50"/>
        <v>12.614048445941483</v>
      </c>
      <c r="BX264" s="10">
        <f t="shared" si="51"/>
        <v>385783.55189279816</v>
      </c>
    </row>
    <row r="265" spans="72:76" x14ac:dyDescent="0.25">
      <c r="BT265" s="10">
        <v>-28.37</v>
      </c>
      <c r="BU265" s="10">
        <v>0.27272727272727271</v>
      </c>
      <c r="BV265" s="10">
        <f t="shared" si="49"/>
        <v>318453.73111853458</v>
      </c>
      <c r="BW265" s="10">
        <f t="shared" si="50"/>
        <v>12.671232472228079</v>
      </c>
      <c r="BX265" s="10">
        <f t="shared" si="51"/>
        <v>385783.55189279816</v>
      </c>
    </row>
    <row r="266" spans="72:76" x14ac:dyDescent="0.25">
      <c r="BT266" s="10">
        <v>-28.58</v>
      </c>
      <c r="BU266" s="10">
        <v>0.2857142857142857</v>
      </c>
      <c r="BV266" s="10">
        <f t="shared" si="49"/>
        <v>336472.23662121291</v>
      </c>
      <c r="BW266" s="10">
        <f t="shared" si="50"/>
        <v>12.726270918336823</v>
      </c>
      <c r="BX266" s="10">
        <f t="shared" si="51"/>
        <v>416233.62225505203</v>
      </c>
    </row>
    <row r="267" spans="72:76" x14ac:dyDescent="0.25">
      <c r="BT267" s="10">
        <v>-28.62</v>
      </c>
      <c r="BU267" s="10">
        <v>0.29870129870129869</v>
      </c>
      <c r="BV267" s="10">
        <f t="shared" si="49"/>
        <v>354821.37528940948</v>
      </c>
      <c r="BW267" s="10">
        <f t="shared" si="50"/>
        <v>12.779369773627108</v>
      </c>
      <c r="BX267" s="10">
        <f t="shared" si="51"/>
        <v>422300.52889583382</v>
      </c>
    </row>
    <row r="268" spans="72:76" x14ac:dyDescent="0.25">
      <c r="BT268" s="10">
        <v>-28.95</v>
      </c>
      <c r="BU268" s="10">
        <v>0.31168831168831168</v>
      </c>
      <c r="BV268" s="10">
        <f t="shared" si="49"/>
        <v>373513.50830156199</v>
      </c>
      <c r="BW268" s="10">
        <f t="shared" si="50"/>
        <v>12.830709449705724</v>
      </c>
      <c r="BX268" s="10">
        <f t="shared" si="51"/>
        <v>475848.25074900361</v>
      </c>
    </row>
    <row r="269" spans="72:76" x14ac:dyDescent="0.25">
      <c r="BT269" s="10">
        <v>-29</v>
      </c>
      <c r="BU269" s="10">
        <v>0.32467532467532467</v>
      </c>
      <c r="BV269" s="10">
        <f t="shared" si="49"/>
        <v>392561.70327225648</v>
      </c>
      <c r="BW269" s="10">
        <f t="shared" si="50"/>
        <v>12.880449009638253</v>
      </c>
      <c r="BX269" s="10">
        <f t="shared" si="51"/>
        <v>484533.78092331265</v>
      </c>
    </row>
    <row r="270" spans="72:76" x14ac:dyDescent="0.25">
      <c r="BT270" s="10">
        <v>-29.09</v>
      </c>
      <c r="BU270" s="10">
        <v>0.33766233766233766</v>
      </c>
      <c r="BV270" s="10">
        <f t="shared" si="49"/>
        <v>411979.78912935808</v>
      </c>
      <c r="BW270" s="10">
        <f t="shared" si="50"/>
        <v>12.928729571617136</v>
      </c>
      <c r="BX270" s="10">
        <f t="shared" si="51"/>
        <v>500569.18534016452</v>
      </c>
    </row>
    <row r="271" spans="72:76" x14ac:dyDescent="0.25">
      <c r="BT271" s="10">
        <v>-29.13</v>
      </c>
      <c r="BU271" s="10">
        <v>0.35064935064935066</v>
      </c>
      <c r="BV271" s="10">
        <f t="shared" si="49"/>
        <v>431782.41642553778</v>
      </c>
      <c r="BW271" s="10">
        <f t="shared" si="50"/>
        <v>12.975677074662457</v>
      </c>
      <c r="BX271" s="10">
        <f t="shared" si="51"/>
        <v>507865.3439211502</v>
      </c>
    </row>
    <row r="272" spans="72:76" x14ac:dyDescent="0.25">
      <c r="BT272" s="10">
        <v>-29.18</v>
      </c>
      <c r="BU272" s="10">
        <v>0.36363636363636365</v>
      </c>
      <c r="BV272" s="10">
        <f t="shared" si="49"/>
        <v>451985.12374305731</v>
      </c>
      <c r="BW272" s="10">
        <f t="shared" si="50"/>
        <v>13.021404546199872</v>
      </c>
      <c r="BX272" s="10">
        <f t="shared" si="51"/>
        <v>517135.27348833845</v>
      </c>
    </row>
    <row r="273" spans="72:76" x14ac:dyDescent="0.25">
      <c r="BT273" s="10">
        <v>-29.31</v>
      </c>
      <c r="BU273" s="10">
        <v>0.37662337662337664</v>
      </c>
      <c r="BV273" s="10">
        <f t="shared" si="49"/>
        <v>472604.41094579292</v>
      </c>
      <c r="BW273" s="10">
        <f t="shared" si="50"/>
        <v>13.066013977051087</v>
      </c>
      <c r="BX273" s="10">
        <f t="shared" si="51"/>
        <v>542036.683228657</v>
      </c>
    </row>
    <row r="274" spans="72:76" x14ac:dyDescent="0.25">
      <c r="BT274" s="10">
        <v>-29.34</v>
      </c>
      <c r="BU274" s="10">
        <v>0.38961038961038963</v>
      </c>
      <c r="BV274" s="10">
        <f t="shared" si="49"/>
        <v>493657.82014362531</v>
      </c>
      <c r="BW274" s="10">
        <f t="shared" si="50"/>
        <v>13.109597884388091</v>
      </c>
      <c r="BX274" s="10">
        <f t="shared" si="51"/>
        <v>547951.38538423099</v>
      </c>
    </row>
    <row r="275" spans="72:76" x14ac:dyDescent="0.25">
      <c r="BT275" s="10">
        <v>-29.41</v>
      </c>
      <c r="BU275" s="10">
        <v>0.40259740259740262</v>
      </c>
      <c r="BV275" s="10">
        <f t="shared" si="49"/>
        <v>515164.02536458895</v>
      </c>
      <c r="BW275" s="10">
        <f t="shared" si="50"/>
        <v>13.152240624790407</v>
      </c>
      <c r="BX275" s="10">
        <f t="shared" si="51"/>
        <v>562004.5690299694</v>
      </c>
    </row>
    <row r="276" spans="72:76" x14ac:dyDescent="0.25">
      <c r="BT276" s="10">
        <v>-29.67</v>
      </c>
      <c r="BU276" s="10">
        <v>0.41558441558441561</v>
      </c>
      <c r="BV276" s="10">
        <f t="shared" si="49"/>
        <v>537142.93208336423</v>
      </c>
      <c r="BW276" s="10">
        <f t="shared" si="50"/>
        <v>13.194019505827656</v>
      </c>
      <c r="BX276" s="10">
        <f t="shared" si="51"/>
        <v>617431.64024048613</v>
      </c>
    </row>
    <row r="277" spans="72:76" x14ac:dyDescent="0.25">
      <c r="BT277" s="10">
        <v>-29.86</v>
      </c>
      <c r="BU277" s="10">
        <v>0.42857142857142855</v>
      </c>
      <c r="BV277" s="10">
        <f t="shared" si="49"/>
        <v>559615.78793542285</v>
      </c>
      <c r="BW277" s="10">
        <f t="shared" si="50"/>
        <v>13.235005734269381</v>
      </c>
      <c r="BX277" s="10">
        <f t="shared" si="51"/>
        <v>661363.31095597893</v>
      </c>
    </row>
    <row r="278" spans="72:76" x14ac:dyDescent="0.25">
      <c r="BT278" s="10">
        <v>-29.95</v>
      </c>
      <c r="BU278" s="10">
        <v>0.44155844155844154</v>
      </c>
      <c r="BV278" s="10">
        <f t="shared" si="49"/>
        <v>582605.30616012134</v>
      </c>
      <c r="BW278" s="10">
        <f t="shared" si="50"/>
        <v>13.2752652311902</v>
      </c>
      <c r="BX278" s="10">
        <f t="shared" si="51"/>
        <v>683250.800693925</v>
      </c>
    </row>
    <row r="279" spans="72:76" x14ac:dyDescent="0.25">
      <c r="BT279" s="10">
        <v>-30.09</v>
      </c>
      <c r="BU279" s="10">
        <v>0.45454545454545453</v>
      </c>
      <c r="BV279" s="10">
        <f t="shared" si="49"/>
        <v>606135.80357031559</v>
      </c>
      <c r="BW279" s="10">
        <f t="shared" si="50"/>
        <v>13.314859338246029</v>
      </c>
      <c r="BX279" s="10">
        <f t="shared" si="51"/>
        <v>718746.56709997228</v>
      </c>
    </row>
    <row r="280" spans="72:76" x14ac:dyDescent="0.25">
      <c r="BT280" s="10">
        <v>-30.23</v>
      </c>
      <c r="BU280" s="10">
        <v>0.46753246753246752</v>
      </c>
      <c r="BV280" s="10">
        <f t="shared" si="49"/>
        <v>630233.35514937597</v>
      </c>
      <c r="BW280" s="10">
        <f t="shared" si="50"/>
        <v>13.353845434783729</v>
      </c>
      <c r="BX280" s="10">
        <f t="shared" si="51"/>
        <v>756086.38466772041</v>
      </c>
    </row>
    <row r="281" spans="72:76" x14ac:dyDescent="0.25">
      <c r="BT281" s="10">
        <v>-30.47</v>
      </c>
      <c r="BU281" s="10">
        <v>0.48051948051948051</v>
      </c>
      <c r="BV281" s="10">
        <f t="shared" si="49"/>
        <v>654925.96773974772</v>
      </c>
      <c r="BW281" s="10">
        <f t="shared" si="50"/>
        <v>13.392277481877899</v>
      </c>
      <c r="BX281" s="10">
        <f t="shared" si="51"/>
        <v>824666.24560752884</v>
      </c>
    </row>
    <row r="282" spans="72:76" x14ac:dyDescent="0.25">
      <c r="BT282" s="10">
        <v>-30.54</v>
      </c>
      <c r="BU282" s="10">
        <v>0.4935064935064935</v>
      </c>
      <c r="BV282" s="10">
        <f t="shared" si="49"/>
        <v>680243.77572403732</v>
      </c>
      <c r="BW282" s="10">
        <f t="shared" si="50"/>
        <v>13.430206506620591</v>
      </c>
      <c r="BX282" s="10">
        <f t="shared" si="51"/>
        <v>845816.27187826775</v>
      </c>
    </row>
    <row r="283" spans="72:76" x14ac:dyDescent="0.25">
      <c r="BT283" s="10">
        <v>-30.68</v>
      </c>
      <c r="BU283" s="10">
        <v>0.50649350649350644</v>
      </c>
      <c r="BV283" s="10">
        <f t="shared" si="49"/>
        <v>706219.26212729805</v>
      </c>
      <c r="BW283" s="10">
        <f t="shared" si="50"/>
        <v>13.467681037844036</v>
      </c>
      <c r="BX283" s="10">
        <f t="shared" si="51"/>
        <v>889757.52562950051</v>
      </c>
    </row>
    <row r="284" spans="72:76" x14ac:dyDescent="0.25">
      <c r="BT284" s="10">
        <v>-30.73</v>
      </c>
      <c r="BU284" s="10">
        <v>0.51948051948051943</v>
      </c>
      <c r="BV284" s="10">
        <f t="shared" si="49"/>
        <v>732887.50920945941</v>
      </c>
      <c r="BW284" s="10">
        <f t="shared" si="50"/>
        <v>13.504747502801672</v>
      </c>
      <c r="BX284" s="10">
        <f t="shared" si="51"/>
        <v>905998.03050581214</v>
      </c>
    </row>
    <row r="285" spans="72:76" x14ac:dyDescent="0.25">
      <c r="BT285" s="10">
        <v>-30.74</v>
      </c>
      <c r="BU285" s="10">
        <v>0.53246753246753242</v>
      </c>
      <c r="BV285" s="10">
        <f t="shared" si="49"/>
        <v>760286.48339757381</v>
      </c>
      <c r="BW285" s="10">
        <f t="shared" si="50"/>
        <v>13.541450593072931</v>
      </c>
      <c r="BX285" s="10">
        <f t="shared" si="51"/>
        <v>909281.53177399235</v>
      </c>
    </row>
    <row r="286" spans="72:76" x14ac:dyDescent="0.25">
      <c r="BT286" s="10">
        <v>-30.88</v>
      </c>
      <c r="BU286" s="10">
        <v>0.54545454545454541</v>
      </c>
      <c r="BV286" s="10">
        <f t="shared" si="49"/>
        <v>788457.36036427005</v>
      </c>
      <c r="BW286" s="10">
        <f t="shared" si="50"/>
        <v>13.577833607022921</v>
      </c>
      <c r="BX286" s="10">
        <f t="shared" si="51"/>
        <v>956519.88819655718</v>
      </c>
    </row>
    <row r="287" spans="72:76" x14ac:dyDescent="0.25">
      <c r="BT287" s="10">
        <v>-30.94</v>
      </c>
      <c r="BU287" s="10">
        <v>0.55844155844155841</v>
      </c>
      <c r="BV287" s="10">
        <f t="shared" si="49"/>
        <v>817444.89723752241</v>
      </c>
      <c r="BW287" s="10">
        <f t="shared" si="50"/>
        <v>13.613938775490997</v>
      </c>
      <c r="BX287" s="10">
        <f t="shared" si="51"/>
        <v>977508.86512177705</v>
      </c>
    </row>
    <row r="288" spans="72:76" x14ac:dyDescent="0.25">
      <c r="BT288" s="10">
        <v>-30.96</v>
      </c>
      <c r="BU288" s="10">
        <v>0.5714285714285714</v>
      </c>
      <c r="BV288" s="10">
        <f t="shared" si="49"/>
        <v>847297.86038720363</v>
      </c>
      <c r="BW288" s="10">
        <f t="shared" si="50"/>
        <v>13.649807576970577</v>
      </c>
      <c r="BX288" s="10">
        <f t="shared" si="51"/>
        <v>984607.04341782269</v>
      </c>
    </row>
    <row r="289" spans="72:76" x14ac:dyDescent="0.25">
      <c r="BT289" s="10">
        <v>-31.02</v>
      </c>
      <c r="BU289" s="10">
        <v>0.58441558441558439</v>
      </c>
      <c r="BV289" s="10">
        <f t="shared" si="49"/>
        <v>878069.51905395731</v>
      </c>
      <c r="BW289" s="10">
        <f t="shared" si="50"/>
        <v>13.685481048359716</v>
      </c>
      <c r="BX289" s="10">
        <f t="shared" si="51"/>
        <v>1006212.3385818047</v>
      </c>
    </row>
    <row r="290" spans="72:76" x14ac:dyDescent="0.25">
      <c r="BT290" s="10">
        <v>-31.05</v>
      </c>
      <c r="BU290" s="10">
        <v>0.59740259740259738</v>
      </c>
      <c r="BV290" s="10">
        <f t="shared" si="49"/>
        <v>909818.21736853756</v>
      </c>
      <c r="BW290" s="10">
        <f t="shared" si="50"/>
        <v>13.721000097404644</v>
      </c>
      <c r="BX290" s="10">
        <f t="shared" si="51"/>
        <v>1017192.1236630006</v>
      </c>
    </row>
    <row r="291" spans="72:76" x14ac:dyDescent="0.25">
      <c r="BT291" s="10">
        <v>-31.21</v>
      </c>
      <c r="BU291" s="10">
        <v>0.61038961038961037</v>
      </c>
      <c r="BV291" s="10">
        <f t="shared" si="49"/>
        <v>942608.0401915285</v>
      </c>
      <c r="BW291" s="10">
        <f t="shared" si="50"/>
        <v>13.756405823237563</v>
      </c>
      <c r="BX291" s="10">
        <f t="shared" si="51"/>
        <v>1077806.6435176909</v>
      </c>
    </row>
    <row r="292" spans="72:76" x14ac:dyDescent="0.25">
      <c r="BT292" s="10">
        <v>-31.21</v>
      </c>
      <c r="BU292" s="10">
        <v>0.62337662337662336</v>
      </c>
      <c r="BV292" s="10">
        <f t="shared" si="49"/>
        <v>976509.59186720976</v>
      </c>
      <c r="BW292" s="10">
        <f t="shared" si="50"/>
        <v>13.791739851951304</v>
      </c>
      <c r="BX292" s="10">
        <f t="shared" si="51"/>
        <v>1077806.6435176909</v>
      </c>
    </row>
    <row r="293" spans="72:76" x14ac:dyDescent="0.25">
      <c r="BT293" s="10">
        <v>-31.28</v>
      </c>
      <c r="BU293" s="10">
        <v>0.63636363636363635</v>
      </c>
      <c r="BV293" s="10">
        <f t="shared" si="49"/>
        <v>1011600.9116784799</v>
      </c>
      <c r="BW293" s="10">
        <f t="shared" si="50"/>
        <v>13.827044695001819</v>
      </c>
      <c r="BX293" s="10">
        <f t="shared" si="51"/>
        <v>1105448.9035793752</v>
      </c>
    </row>
    <row r="294" spans="72:76" x14ac:dyDescent="0.25">
      <c r="BT294" s="10">
        <v>-31.37</v>
      </c>
      <c r="BU294" s="10">
        <v>0.64935064935064934</v>
      </c>
      <c r="BV294" s="10">
        <f t="shared" si="49"/>
        <v>1047968.5558493548</v>
      </c>
      <c r="BW294" s="10">
        <f t="shared" si="50"/>
        <v>13.862364139452458</v>
      </c>
      <c r="BX294" s="10">
        <f t="shared" si="51"/>
        <v>1142033.1850659663</v>
      </c>
    </row>
    <row r="295" spans="72:76" x14ac:dyDescent="0.25">
      <c r="BT295" s="10">
        <v>-31.39</v>
      </c>
      <c r="BU295" s="10">
        <v>0.66233766233766234</v>
      </c>
      <c r="BV295" s="10">
        <f t="shared" si="49"/>
        <v>1085708.8838322018</v>
      </c>
      <c r="BW295" s="10">
        <f t="shared" si="50"/>
        <v>13.897743680771161</v>
      </c>
      <c r="BX295" s="10">
        <f t="shared" si="51"/>
        <v>1150326.0563194554</v>
      </c>
    </row>
    <row r="296" spans="72:76" x14ac:dyDescent="0.25">
      <c r="BT296" s="10">
        <v>-31.55</v>
      </c>
      <c r="BU296" s="10">
        <v>0.67532467532467533</v>
      </c>
      <c r="BV296" s="10">
        <f t="shared" si="49"/>
        <v>1124929.5969854831</v>
      </c>
      <c r="BW296" s="10">
        <f t="shared" si="50"/>
        <v>13.93323101120507</v>
      </c>
      <c r="BX296" s="10">
        <f t="shared" si="51"/>
        <v>1218874.0326142893</v>
      </c>
    </row>
    <row r="297" spans="72:76" x14ac:dyDescent="0.25">
      <c r="BT297" s="10">
        <v>-31.67</v>
      </c>
      <c r="BU297" s="10">
        <v>0.68831168831168832</v>
      </c>
      <c r="BV297" s="10">
        <f t="shared" si="49"/>
        <v>1165751.5915057382</v>
      </c>
      <c r="BW297" s="10">
        <f t="shared" si="50"/>
        <v>13.968876579890084</v>
      </c>
      <c r="BX297" s="10">
        <f t="shared" si="51"/>
        <v>1272952.5793871295</v>
      </c>
    </row>
    <row r="298" spans="72:76" x14ac:dyDescent="0.25">
      <c r="BT298" s="10">
        <v>-31.67</v>
      </c>
      <c r="BU298" s="10">
        <v>0.70129870129870131</v>
      </c>
      <c r="BV298" s="10">
        <f t="shared" si="49"/>
        <v>1208311.2059245342</v>
      </c>
      <c r="BW298" s="10">
        <f t="shared" si="50"/>
        <v>14.004734245096813</v>
      </c>
      <c r="BX298" s="10">
        <f t="shared" si="51"/>
        <v>1272952.5793871295</v>
      </c>
    </row>
    <row r="299" spans="72:76" x14ac:dyDescent="0.25">
      <c r="BT299" s="10">
        <v>-31.85</v>
      </c>
      <c r="BU299" s="10">
        <v>0.7142857142857143</v>
      </c>
      <c r="BV299" s="10">
        <f t="shared" si="49"/>
        <v>1252762.968495368</v>
      </c>
      <c r="BW299" s="10">
        <f t="shared" si="50"/>
        <v>14.040862044790236</v>
      </c>
      <c r="BX299" s="10">
        <f t="shared" si="51"/>
        <v>1358602.2403322107</v>
      </c>
    </row>
    <row r="300" spans="72:76" x14ac:dyDescent="0.25">
      <c r="BT300" s="10">
        <v>-31.95</v>
      </c>
      <c r="BU300" s="10">
        <v>0.72727272727272729</v>
      </c>
      <c r="BV300" s="10">
        <f t="shared" si="49"/>
        <v>1299282.984130261</v>
      </c>
      <c r="BW300" s="10">
        <f t="shared" si="50"/>
        <v>14.077323119602713</v>
      </c>
      <c r="BX300" s="10">
        <f t="shared" si="51"/>
        <v>1408651.2780149921</v>
      </c>
    </row>
    <row r="301" spans="72:76" x14ac:dyDescent="0.25">
      <c r="BT301" s="10">
        <v>-31.95</v>
      </c>
      <c r="BU301" s="10">
        <v>0.74025974025974028</v>
      </c>
      <c r="BV301" s="10">
        <f t="shared" si="49"/>
        <v>1348073.1482996931</v>
      </c>
      <c r="BW301" s="10">
        <f t="shared" si="50"/>
        <v>14.114186833299414</v>
      </c>
      <c r="BX301" s="10">
        <f t="shared" si="51"/>
        <v>1408651.2780149921</v>
      </c>
    </row>
    <row r="302" spans="72:76" x14ac:dyDescent="0.25">
      <c r="BT302" s="10">
        <v>-31.95</v>
      </c>
      <c r="BU302" s="10">
        <v>0.75324675324675328</v>
      </c>
      <c r="BV302" s="10">
        <f t="shared" si="49"/>
        <v>1399366.4426872435</v>
      </c>
      <c r="BW302" s="10">
        <f t="shared" si="50"/>
        <v>14.151530151220252</v>
      </c>
      <c r="BX302" s="10">
        <f t="shared" si="51"/>
        <v>1408651.2780149921</v>
      </c>
    </row>
    <row r="303" spans="72:76" x14ac:dyDescent="0.25">
      <c r="BT303" s="10">
        <v>-32.159999999999997</v>
      </c>
      <c r="BU303" s="10">
        <v>0.76623376623376627</v>
      </c>
      <c r="BV303" s="10">
        <f t="shared" si="49"/>
        <v>1453433.6639575195</v>
      </c>
      <c r="BW303" s="10">
        <f t="shared" si="50"/>
        <v>14.189439359107469</v>
      </c>
      <c r="BX303" s="10">
        <f t="shared" si="51"/>
        <v>1519836.7609651659</v>
      </c>
    </row>
    <row r="304" spans="72:76" x14ac:dyDescent="0.25">
      <c r="BT304" s="10">
        <v>-32.25</v>
      </c>
      <c r="BU304" s="10">
        <v>0.77922077922077926</v>
      </c>
      <c r="BV304" s="10">
        <f t="shared" si="49"/>
        <v>1510592.0777974681</v>
      </c>
      <c r="BW304" s="10">
        <f t="shared" si="50"/>
        <v>14.228012236439861</v>
      </c>
      <c r="BX304" s="10">
        <f t="shared" si="51"/>
        <v>1570135.002427784</v>
      </c>
    </row>
    <row r="305" spans="72:76" x14ac:dyDescent="0.25">
      <c r="BT305" s="10">
        <v>-32.299999999999997</v>
      </c>
      <c r="BU305" s="10">
        <v>0.79220779220779225</v>
      </c>
      <c r="BV305" s="10">
        <f t="shared" si="49"/>
        <v>1571216.6996139027</v>
      </c>
      <c r="BW305" s="10">
        <f t="shared" si="50"/>
        <v>14.267360845098858</v>
      </c>
      <c r="BX305" s="10">
        <f t="shared" si="51"/>
        <v>1598794.2544474311</v>
      </c>
    </row>
    <row r="306" spans="72:76" x14ac:dyDescent="0.25">
      <c r="BT306" s="10">
        <v>-32.46</v>
      </c>
      <c r="BU306" s="10">
        <v>0.80519480519480524</v>
      </c>
      <c r="BV306" s="10">
        <f t="shared" si="49"/>
        <v>1635755.2207514741</v>
      </c>
      <c r="BW306" s="10">
        <f t="shared" si="50"/>
        <v>14.307615164382996</v>
      </c>
      <c r="BX306" s="10">
        <f t="shared" si="51"/>
        <v>1694066.4688357902</v>
      </c>
    </row>
    <row r="307" spans="72:76" x14ac:dyDescent="0.25">
      <c r="BT307" s="10">
        <v>-32.46</v>
      </c>
      <c r="BU307" s="10">
        <v>0.81818181818181823</v>
      </c>
      <c r="BV307" s="10">
        <f t="shared" si="49"/>
        <v>1704748.0922384255</v>
      </c>
      <c r="BW307" s="10">
        <f t="shared" si="50"/>
        <v>14.348927911296439</v>
      </c>
      <c r="BX307" s="10">
        <f t="shared" si="51"/>
        <v>1694066.4688357902</v>
      </c>
    </row>
    <row r="308" spans="72:76" x14ac:dyDescent="0.25">
      <c r="BT308" s="10">
        <v>-32.46</v>
      </c>
      <c r="BU308" s="10">
        <v>0.83116883116883122</v>
      </c>
      <c r="BV308" s="10">
        <f t="shared" si="49"/>
        <v>1778856.0643921474</v>
      </c>
      <c r="BW308" s="10">
        <f t="shared" si="50"/>
        <v>14.391481055219669</v>
      </c>
      <c r="BX308" s="10">
        <f t="shared" si="51"/>
        <v>1694066.4688357902</v>
      </c>
    </row>
    <row r="309" spans="72:76" x14ac:dyDescent="0.25">
      <c r="BT309" s="10">
        <v>-32.54</v>
      </c>
      <c r="BU309" s="10">
        <v>0.8441558441558441</v>
      </c>
      <c r="BV309" s="10">
        <f t="shared" si="49"/>
        <v>1858898.7720656833</v>
      </c>
      <c r="BW309" s="10">
        <f t="shared" si="50"/>
        <v>14.435494812324617</v>
      </c>
      <c r="BX309" s="10">
        <f t="shared" si="51"/>
        <v>1743810.8687719412</v>
      </c>
    </row>
    <row r="310" spans="72:76" x14ac:dyDescent="0.25">
      <c r="BT310" s="10">
        <v>-32.61</v>
      </c>
      <c r="BU310" s="10">
        <v>0.8571428571428571</v>
      </c>
      <c r="BV310" s="10">
        <f t="shared" ref="BV310:BV320" si="52">-LN(1-BU310)/0.000001</f>
        <v>1945910.1490553131</v>
      </c>
      <c r="BW310" s="10">
        <f t="shared" si="50"/>
        <v>14.481240368542551</v>
      </c>
      <c r="BX310" s="10">
        <f t="shared" si="51"/>
        <v>1788533.9866177018</v>
      </c>
    </row>
    <row r="311" spans="72:76" x14ac:dyDescent="0.25">
      <c r="BT311" s="10">
        <v>-32.659999999999997</v>
      </c>
      <c r="BU311" s="10">
        <v>0.87012987012987009</v>
      </c>
      <c r="BV311" s="10">
        <f t="shared" si="52"/>
        <v>2041220.328859638</v>
      </c>
      <c r="BW311" s="10">
        <f t="shared" si="50"/>
        <v>14.52905838739124</v>
      </c>
      <c r="BX311" s="10">
        <f t="shared" si="51"/>
        <v>1821179.6165724029</v>
      </c>
    </row>
    <row r="312" spans="72:76" x14ac:dyDescent="0.25">
      <c r="BT312" s="10">
        <v>-32.9</v>
      </c>
      <c r="BU312" s="10">
        <v>0.88311688311688308</v>
      </c>
      <c r="BV312" s="10">
        <f t="shared" si="52"/>
        <v>2146580.8445174643</v>
      </c>
      <c r="BW312" s="10">
        <f t="shared" si="50"/>
        <v>14.579386829351185</v>
      </c>
      <c r="BX312" s="10">
        <f t="shared" si="51"/>
        <v>1986367.4144003459</v>
      </c>
    </row>
    <row r="313" spans="72:76" x14ac:dyDescent="0.25">
      <c r="BT313" s="10">
        <v>-33.020000000000003</v>
      </c>
      <c r="BU313" s="10">
        <v>0.89610389610389607</v>
      </c>
      <c r="BV313" s="10">
        <f t="shared" si="52"/>
        <v>2264363.8801738475</v>
      </c>
      <c r="BW313" s="10">
        <f t="shared" si="50"/>
        <v>14.632804429848832</v>
      </c>
      <c r="BX313" s="10">
        <f t="shared" si="51"/>
        <v>2074497.8202120941</v>
      </c>
    </row>
    <row r="314" spans="72:76" x14ac:dyDescent="0.25">
      <c r="BT314" s="10">
        <v>-33.020000000000003</v>
      </c>
      <c r="BU314" s="10">
        <v>0.90909090909090906</v>
      </c>
      <c r="BV314" s="10">
        <f t="shared" si="52"/>
        <v>2397895.2727983701</v>
      </c>
      <c r="BW314" s="10">
        <f t="shared" si="50"/>
        <v>14.690101940887963</v>
      </c>
      <c r="BX314" s="10">
        <f t="shared" si="51"/>
        <v>2074497.8202120941</v>
      </c>
    </row>
    <row r="315" spans="72:76" x14ac:dyDescent="0.25">
      <c r="BT315" s="10">
        <v>-33.049999999999997</v>
      </c>
      <c r="BU315" s="10">
        <v>0.92207792207792205</v>
      </c>
      <c r="BV315" s="10">
        <f t="shared" si="52"/>
        <v>2552045.952625629</v>
      </c>
      <c r="BW315" s="10">
        <f t="shared" si="50"/>
        <v>14.752405929799448</v>
      </c>
      <c r="BX315" s="10">
        <f t="shared" si="51"/>
        <v>2097134.7322672915</v>
      </c>
    </row>
    <row r="316" spans="72:76" x14ac:dyDescent="0.25">
      <c r="BT316" s="10">
        <v>-33.119999999999997</v>
      </c>
      <c r="BU316" s="10">
        <v>0.93506493506493504</v>
      </c>
      <c r="BV316" s="10">
        <f t="shared" si="52"/>
        <v>2734367.5094195832</v>
      </c>
      <c r="BW316" s="10">
        <f t="shared" si="50"/>
        <v>14.821410709112097</v>
      </c>
      <c r="BX316" s="10">
        <f t="shared" si="51"/>
        <v>2150919.4662939152</v>
      </c>
    </row>
    <row r="317" spans="72:76" x14ac:dyDescent="0.25">
      <c r="BT317" s="10">
        <v>-33.28</v>
      </c>
      <c r="BU317" s="10">
        <v>0.94805194805194803</v>
      </c>
      <c r="BV317" s="10">
        <f t="shared" si="52"/>
        <v>2957511.0607337928</v>
      </c>
      <c r="BW317" s="10">
        <f t="shared" si="50"/>
        <v>14.899858614720769</v>
      </c>
      <c r="BX317" s="10">
        <f t="shared" si="51"/>
        <v>2279092.8444223395</v>
      </c>
    </row>
    <row r="318" spans="72:76" x14ac:dyDescent="0.25">
      <c r="BT318" s="10">
        <v>-33.33</v>
      </c>
      <c r="BU318" s="10">
        <v>0.96103896103896103</v>
      </c>
      <c r="BV318" s="10">
        <f t="shared" si="52"/>
        <v>3245193.1331855739</v>
      </c>
      <c r="BW318" s="10">
        <f t="shared" si="50"/>
        <v>14.992685423509675</v>
      </c>
      <c r="BX318" s="10">
        <f t="shared" si="51"/>
        <v>2320692.5133065344</v>
      </c>
    </row>
    <row r="319" spans="72:76" x14ac:dyDescent="0.25">
      <c r="BT319" s="10">
        <v>-33.42</v>
      </c>
      <c r="BU319" s="10">
        <v>0.97402597402597402</v>
      </c>
      <c r="BV319" s="10">
        <f t="shared" si="52"/>
        <v>3650658.2412937386</v>
      </c>
      <c r="BW319" s="10">
        <f t="shared" si="50"/>
        <v>15.110418049379833</v>
      </c>
      <c r="BX319" s="10">
        <f t="shared" si="51"/>
        <v>2397494.6774551687</v>
      </c>
    </row>
    <row r="320" spans="72:76" x14ac:dyDescent="0.25">
      <c r="BT320" s="10">
        <v>-33.67</v>
      </c>
      <c r="BU320" s="10">
        <v>0.98701298701298701</v>
      </c>
      <c r="BV320" s="10">
        <f t="shared" si="52"/>
        <v>4343805.4218536839</v>
      </c>
      <c r="BW320" s="10">
        <f t="shared" si="50"/>
        <v>15.284261347201742</v>
      </c>
      <c r="BX320" s="10">
        <f t="shared" si="51"/>
        <v>2624433.4817976071</v>
      </c>
    </row>
    <row r="321" spans="72:76" x14ac:dyDescent="0.25">
      <c r="BT321" s="10">
        <v>-21.71</v>
      </c>
      <c r="BU321" s="10">
        <v>8.8495575221238937E-3</v>
      </c>
      <c r="BV321" s="10">
        <f>-LN(1-BU321)/0.000001</f>
        <v>8888.9474172460395</v>
      </c>
      <c r="BW321" s="10">
        <f t="shared" si="50"/>
        <v>9.0925639207383018</v>
      </c>
      <c r="BX321" s="10">
        <f t="shared" si="51"/>
        <v>34672.085964259706</v>
      </c>
    </row>
    <row r="322" spans="72:76" x14ac:dyDescent="0.25">
      <c r="BT322" s="10">
        <v>-23.46</v>
      </c>
      <c r="BU322" s="10">
        <v>1.7699115044247787E-2</v>
      </c>
      <c r="BV322" s="10">
        <f t="shared" ref="BV322:BV385" si="53">-LN(1-BU322)/0.000001</f>
        <v>17857.61740000646</v>
      </c>
      <c r="BW322" s="10">
        <f t="shared" si="50"/>
        <v>9.7901854412763942</v>
      </c>
      <c r="BX322" s="10">
        <f t="shared" si="51"/>
        <v>65301.836770386428</v>
      </c>
    </row>
    <row r="323" spans="72:76" x14ac:dyDescent="0.25">
      <c r="BT323" s="10">
        <v>-23.52</v>
      </c>
      <c r="BU323" s="10">
        <v>2.6548672566371681E-2</v>
      </c>
      <c r="BV323" s="10">
        <f t="shared" si="53"/>
        <v>26907.452919924384</v>
      </c>
      <c r="BW323" s="10">
        <f t="shared" ref="BW323:BW386" si="54">LN(BV323)</f>
        <v>10.200158587436073</v>
      </c>
      <c r="BX323" s="10">
        <f t="shared" ref="BX323:BX386" si="55">EXP($BZ$17+$BZ$18*BT323)</f>
        <v>66734.759140387847</v>
      </c>
    </row>
    <row r="324" spans="72:76" x14ac:dyDescent="0.25">
      <c r="BT324" s="10">
        <v>-24</v>
      </c>
      <c r="BU324" s="10">
        <v>3.5398230088495575E-2</v>
      </c>
      <c r="BV324" s="10">
        <f t="shared" si="53"/>
        <v>36039.936483196929</v>
      </c>
      <c r="BW324" s="10">
        <f t="shared" si="54"/>
        <v>10.4923829493233</v>
      </c>
      <c r="BX324" s="10">
        <f t="shared" si="55"/>
        <v>79389.981361114609</v>
      </c>
    </row>
    <row r="325" spans="72:76" x14ac:dyDescent="0.25">
      <c r="BT325" s="10">
        <v>-24.14</v>
      </c>
      <c r="BU325" s="10">
        <v>4.4247787610619468E-2</v>
      </c>
      <c r="BV325" s="10">
        <f t="shared" si="53"/>
        <v>45256.591588120828</v>
      </c>
      <c r="BW325" s="10">
        <f t="shared" si="54"/>
        <v>10.72010360897487</v>
      </c>
      <c r="BX325" s="10">
        <f t="shared" si="55"/>
        <v>83514.393993361125</v>
      </c>
    </row>
    <row r="326" spans="72:76" x14ac:dyDescent="0.25">
      <c r="BT326" s="10">
        <v>-24.43</v>
      </c>
      <c r="BU326" s="10">
        <v>5.3097345132743362E-2</v>
      </c>
      <c r="BV326" s="10">
        <f t="shared" si="53"/>
        <v>54558.984250434369</v>
      </c>
      <c r="BW326" s="10">
        <f t="shared" si="54"/>
        <v>10.907037675233235</v>
      </c>
      <c r="BX326" s="10">
        <f t="shared" si="55"/>
        <v>92752.093112594259</v>
      </c>
    </row>
    <row r="327" spans="72:76" x14ac:dyDescent="0.25">
      <c r="BT327" s="10">
        <v>-24.6</v>
      </c>
      <c r="BU327" s="10">
        <v>6.1946902654867256E-2</v>
      </c>
      <c r="BV327" s="10">
        <f t="shared" si="53"/>
        <v>63948.724600273417</v>
      </c>
      <c r="BW327" s="10">
        <f t="shared" si="54"/>
        <v>11.065836863106366</v>
      </c>
      <c r="BX327" s="10">
        <f t="shared" si="55"/>
        <v>98635.375731989625</v>
      </c>
    </row>
    <row r="328" spans="72:76" x14ac:dyDescent="0.25">
      <c r="BT328" s="10">
        <v>-24.69</v>
      </c>
      <c r="BU328" s="10">
        <v>7.0796460176991149E-2</v>
      </c>
      <c r="BV328" s="10">
        <f t="shared" si="53"/>
        <v>73427.468554817198</v>
      </c>
      <c r="BW328" s="10">
        <f t="shared" si="54"/>
        <v>11.204053375587714</v>
      </c>
      <c r="BX328" s="10">
        <f t="shared" si="55"/>
        <v>101899.66441926469</v>
      </c>
    </row>
    <row r="329" spans="72:76" x14ac:dyDescent="0.25">
      <c r="BT329" s="10">
        <v>-24.79</v>
      </c>
      <c r="BU329" s="10">
        <v>7.9646017699115043E-2</v>
      </c>
      <c r="BV329" s="10">
        <f t="shared" si="53"/>
        <v>82996.919570967919</v>
      </c>
      <c r="BW329" s="10">
        <f t="shared" si="54"/>
        <v>11.326558772487212</v>
      </c>
      <c r="BX329" s="10">
        <f t="shared" si="55"/>
        <v>105653.50788645602</v>
      </c>
    </row>
    <row r="330" spans="72:76" x14ac:dyDescent="0.25">
      <c r="BT330" s="10">
        <v>-25.11</v>
      </c>
      <c r="BU330" s="10">
        <v>8.8495575221238937E-2</v>
      </c>
      <c r="BV330" s="10">
        <f t="shared" si="53"/>
        <v>92658.830482704841</v>
      </c>
      <c r="BW330" s="10">
        <f t="shared" si="54"/>
        <v>11.436679537292722</v>
      </c>
      <c r="BX330" s="10">
        <f t="shared" si="55"/>
        <v>118620.47426247725</v>
      </c>
    </row>
    <row r="331" spans="72:76" x14ac:dyDescent="0.25">
      <c r="BT331" s="10">
        <v>-25.42</v>
      </c>
      <c r="BU331" s="10">
        <v>9.7345132743362831E-2</v>
      </c>
      <c r="BV331" s="10">
        <f t="shared" si="53"/>
        <v>102415.00542806953</v>
      </c>
      <c r="BW331" s="10">
        <f t="shared" si="54"/>
        <v>11.536788518235483</v>
      </c>
      <c r="BX331" s="10">
        <f t="shared" si="55"/>
        <v>132697.96857036825</v>
      </c>
    </row>
    <row r="332" spans="72:76" x14ac:dyDescent="0.25">
      <c r="BT332" s="10">
        <v>-25.49</v>
      </c>
      <c r="BU332" s="10">
        <v>0.10619469026548672</v>
      </c>
      <c r="BV332" s="10">
        <f t="shared" si="53"/>
        <v>112267.30187108106</v>
      </c>
      <c r="BW332" s="10">
        <f t="shared" si="54"/>
        <v>11.628637930662757</v>
      </c>
      <c r="BX332" s="10">
        <f t="shared" si="55"/>
        <v>136101.24296929699</v>
      </c>
    </row>
    <row r="333" spans="72:76" x14ac:dyDescent="0.25">
      <c r="BT333" s="10">
        <v>-25.75</v>
      </c>
      <c r="BU333" s="10">
        <v>0.11504424778761062</v>
      </c>
      <c r="BV333" s="10">
        <f t="shared" si="53"/>
        <v>122217.63272424915</v>
      </c>
      <c r="BW333" s="10">
        <f t="shared" si="54"/>
        <v>11.713558609289382</v>
      </c>
      <c r="BX333" s="10">
        <f t="shared" si="55"/>
        <v>149524.07563224091</v>
      </c>
    </row>
    <row r="334" spans="72:76" x14ac:dyDescent="0.25">
      <c r="BT334" s="10">
        <v>-26</v>
      </c>
      <c r="BU334" s="10">
        <v>0.12389380530973451</v>
      </c>
      <c r="BV334" s="10">
        <f t="shared" si="53"/>
        <v>132267.96857775061</v>
      </c>
      <c r="BW334" s="10">
        <f t="shared" si="54"/>
        <v>11.792585208754053</v>
      </c>
      <c r="BX334" s="10">
        <f t="shared" si="55"/>
        <v>163677.5230886529</v>
      </c>
    </row>
    <row r="335" spans="72:76" x14ac:dyDescent="0.25">
      <c r="BT335" s="10">
        <v>-26.03</v>
      </c>
      <c r="BU335" s="10">
        <v>0.13274336283185842</v>
      </c>
      <c r="BV335" s="10">
        <f t="shared" si="53"/>
        <v>142420.34004176862</v>
      </c>
      <c r="BW335" s="10">
        <f t="shared" si="54"/>
        <v>11.866538105131697</v>
      </c>
      <c r="BX335" s="10">
        <f t="shared" si="55"/>
        <v>165463.57157685654</v>
      </c>
    </row>
    <row r="336" spans="72:76" x14ac:dyDescent="0.25">
      <c r="BT336" s="10">
        <v>-26.26</v>
      </c>
      <c r="BU336" s="10">
        <v>0.1415929203539823</v>
      </c>
      <c r="BV336" s="10">
        <f t="shared" si="53"/>
        <v>152676.84020895776</v>
      </c>
      <c r="BW336" s="10">
        <f t="shared" si="54"/>
        <v>11.936078811131242</v>
      </c>
      <c r="BX336" s="10">
        <f t="shared" si="55"/>
        <v>179820.03549465426</v>
      </c>
    </row>
    <row r="337" spans="72:76" x14ac:dyDescent="0.25">
      <c r="BT337" s="10">
        <v>-26.41</v>
      </c>
      <c r="BU337" s="10">
        <v>0.15044247787610621</v>
      </c>
      <c r="BV337" s="10">
        <f t="shared" si="53"/>
        <v>163039.62724450437</v>
      </c>
      <c r="BW337" s="10">
        <f t="shared" si="54"/>
        <v>12.001748562171457</v>
      </c>
      <c r="BX337" s="10">
        <f t="shared" si="55"/>
        <v>189847.47698714145</v>
      </c>
    </row>
    <row r="338" spans="72:76" x14ac:dyDescent="0.25">
      <c r="BT338" s="10">
        <v>-26.59</v>
      </c>
      <c r="BU338" s="10">
        <v>0.15929203539823009</v>
      </c>
      <c r="BV338" s="10">
        <f t="shared" si="53"/>
        <v>173510.92711179977</v>
      </c>
      <c r="BW338" s="10">
        <f t="shared" si="54"/>
        <v>12.063995856857332</v>
      </c>
      <c r="BX338" s="10">
        <f t="shared" si="55"/>
        <v>202621.22229276501</v>
      </c>
    </row>
    <row r="339" spans="72:76" x14ac:dyDescent="0.25">
      <c r="BT339" s="10">
        <v>-26.65</v>
      </c>
      <c r="BU339" s="10">
        <v>0.16814159292035399</v>
      </c>
      <c r="BV339" s="10">
        <f t="shared" si="53"/>
        <v>184093.03644233671</v>
      </c>
      <c r="BW339" s="10">
        <f t="shared" si="54"/>
        <v>12.1231965416407</v>
      </c>
      <c r="BX339" s="10">
        <f t="shared" si="55"/>
        <v>207067.35269919183</v>
      </c>
    </row>
    <row r="340" spans="72:76" x14ac:dyDescent="0.25">
      <c r="BT340" s="10">
        <v>-26.97</v>
      </c>
      <c r="BU340" s="10">
        <v>0.17699115044247787</v>
      </c>
      <c r="BV340" s="10">
        <f t="shared" si="53"/>
        <v>194788.32555908471</v>
      </c>
      <c r="BW340" s="10">
        <f t="shared" si="54"/>
        <v>12.179668737999831</v>
      </c>
      <c r="BX340" s="10">
        <f t="shared" si="55"/>
        <v>232480.94713381969</v>
      </c>
    </row>
    <row r="341" spans="72:76" x14ac:dyDescent="0.25">
      <c r="BT341" s="10">
        <v>-27.14</v>
      </c>
      <c r="BU341" s="10">
        <v>0.18584070796460178</v>
      </c>
      <c r="BV341" s="10">
        <f t="shared" si="53"/>
        <v>205599.24166330034</v>
      </c>
      <c r="BW341" s="10">
        <f t="shared" si="54"/>
        <v>12.233684124148272</v>
      </c>
      <c r="BX341" s="10">
        <f t="shared" si="55"/>
        <v>247227.25710606607</v>
      </c>
    </row>
    <row r="342" spans="72:76" x14ac:dyDescent="0.25">
      <c r="BT342" s="10">
        <v>-27.36</v>
      </c>
      <c r="BU342" s="10">
        <v>0.19469026548672566</v>
      </c>
      <c r="BV342" s="10">
        <f t="shared" si="53"/>
        <v>216528.31219549049</v>
      </c>
      <c r="BW342" s="10">
        <f t="shared" si="54"/>
        <v>12.285476590140279</v>
      </c>
      <c r="BX342" s="10">
        <f t="shared" si="55"/>
        <v>267707.7342554073</v>
      </c>
    </row>
    <row r="343" spans="72:76" x14ac:dyDescent="0.25">
      <c r="BT343" s="10">
        <v>-27.58</v>
      </c>
      <c r="BU343" s="10">
        <v>0.20353982300884957</v>
      </c>
      <c r="BV343" s="10">
        <f t="shared" si="53"/>
        <v>227578.14838207551</v>
      </c>
      <c r="BW343" s="10">
        <f t="shared" si="54"/>
        <v>12.335248967759066</v>
      </c>
      <c r="BX343" s="10">
        <f t="shared" si="55"/>
        <v>289884.82831169711</v>
      </c>
    </row>
    <row r="344" spans="72:76" x14ac:dyDescent="0.25">
      <c r="BT344" s="10">
        <v>-27.66</v>
      </c>
      <c r="BU344" s="10">
        <v>0.21238938053097345</v>
      </c>
      <c r="BV344" s="10">
        <f t="shared" si="53"/>
        <v>238751.44898020074</v>
      </c>
      <c r="BW344" s="10">
        <f t="shared" si="54"/>
        <v>12.38317832735158</v>
      </c>
      <c r="BX344" s="10">
        <f t="shared" si="55"/>
        <v>298396.97768731718</v>
      </c>
    </row>
    <row r="345" spans="72:76" x14ac:dyDescent="0.25">
      <c r="BT345" s="10">
        <v>-27.74</v>
      </c>
      <c r="BU345" s="10">
        <v>0.22123893805309736</v>
      </c>
      <c r="BV345" s="10">
        <f t="shared" si="53"/>
        <v>250051.00423413413</v>
      </c>
      <c r="BW345" s="10">
        <f t="shared" si="54"/>
        <v>12.429420192972295</v>
      </c>
      <c r="BX345" s="10">
        <f t="shared" si="55"/>
        <v>307159.07697378588</v>
      </c>
    </row>
    <row r="346" spans="72:76" x14ac:dyDescent="0.25">
      <c r="BT346" s="10">
        <v>-27.97</v>
      </c>
      <c r="BU346" s="10">
        <v>0.23008849557522124</v>
      </c>
      <c r="BV346" s="10">
        <f t="shared" si="53"/>
        <v>261479.70005775691</v>
      </c>
      <c r="BW346" s="10">
        <f t="shared" si="54"/>
        <v>12.47411193063161</v>
      </c>
      <c r="BX346" s="10">
        <f t="shared" si="55"/>
        <v>333809.7660866456</v>
      </c>
    </row>
    <row r="347" spans="72:76" x14ac:dyDescent="0.25">
      <c r="BT347" s="10">
        <v>-28.14</v>
      </c>
      <c r="BU347" s="10">
        <v>0.23893805309734514</v>
      </c>
      <c r="BV347" s="10">
        <f t="shared" si="53"/>
        <v>273040.52245883289</v>
      </c>
      <c r="BW347" s="10">
        <f t="shared" si="54"/>
        <v>12.517375497067013</v>
      </c>
      <c r="BX347" s="10">
        <f t="shared" si="55"/>
        <v>354983.38200297824</v>
      </c>
    </row>
    <row r="348" spans="72:76" x14ac:dyDescent="0.25">
      <c r="BT348" s="10">
        <v>-28.19</v>
      </c>
      <c r="BU348" s="10">
        <v>0.24778761061946902</v>
      </c>
      <c r="BV348" s="10">
        <f t="shared" si="53"/>
        <v>284736.56222202408</v>
      </c>
      <c r="BW348" s="10">
        <f t="shared" si="54"/>
        <v>12.559319688701667</v>
      </c>
      <c r="BX348" s="10">
        <f t="shared" si="55"/>
        <v>361462.79822634783</v>
      </c>
    </row>
    <row r="349" spans="72:76" x14ac:dyDescent="0.25">
      <c r="BT349" s="10">
        <v>-28.24</v>
      </c>
      <c r="BU349" s="10">
        <v>0.25663716814159293</v>
      </c>
      <c r="BV349" s="10">
        <f t="shared" si="53"/>
        <v>296571.0198690269</v>
      </c>
      <c r="BW349" s="10">
        <f t="shared" si="54"/>
        <v>12.600041996120703</v>
      </c>
      <c r="BX349" s="10">
        <f t="shared" si="55"/>
        <v>368060.48149184987</v>
      </c>
    </row>
    <row r="350" spans="72:76" x14ac:dyDescent="0.25">
      <c r="BT350" s="10">
        <v>-28.28</v>
      </c>
      <c r="BU350" s="10">
        <v>0.26548672566371684</v>
      </c>
      <c r="BV350" s="10">
        <f t="shared" si="53"/>
        <v>308547.21091574262</v>
      </c>
      <c r="BW350" s="10">
        <f t="shared" si="54"/>
        <v>12.639630144381645</v>
      </c>
      <c r="BX350" s="10">
        <f t="shared" si="55"/>
        <v>373425.22970049881</v>
      </c>
    </row>
    <row r="351" spans="72:76" x14ac:dyDescent="0.25">
      <c r="BT351" s="10">
        <v>-28.3</v>
      </c>
      <c r="BU351" s="10">
        <v>0.27433628318584069</v>
      </c>
      <c r="BV351" s="10">
        <f t="shared" si="53"/>
        <v>320668.5714480874</v>
      </c>
      <c r="BW351" s="10">
        <f t="shared" si="54"/>
        <v>12.678163381028892</v>
      </c>
      <c r="BX351" s="10">
        <f t="shared" si="55"/>
        <v>376136.85611661908</v>
      </c>
    </row>
    <row r="352" spans="72:76" x14ac:dyDescent="0.25">
      <c r="BT352" s="10">
        <v>-28.65</v>
      </c>
      <c r="BU352" s="10">
        <v>0.2831858407079646</v>
      </c>
      <c r="BV352" s="10">
        <f t="shared" si="53"/>
        <v>332938.66403990181</v>
      </c>
      <c r="BW352" s="10">
        <f t="shared" si="54"/>
        <v>12.715713559924771</v>
      </c>
      <c r="BX352" s="10">
        <f t="shared" si="55"/>
        <v>426908.67060624744</v>
      </c>
    </row>
    <row r="353" spans="72:76" x14ac:dyDescent="0.25">
      <c r="BT353" s="10">
        <v>-28.72</v>
      </c>
      <c r="BU353" s="10">
        <v>0.29203539823008851</v>
      </c>
      <c r="BV353" s="10">
        <f t="shared" si="53"/>
        <v>345361.18403845897</v>
      </c>
      <c r="BW353" s="10">
        <f t="shared" si="54"/>
        <v>12.752346058641535</v>
      </c>
      <c r="BX353" s="10">
        <f t="shared" si="55"/>
        <v>437857.49947686115</v>
      </c>
    </row>
    <row r="354" spans="72:76" x14ac:dyDescent="0.25">
      <c r="BT354" s="10">
        <v>-29</v>
      </c>
      <c r="BU354" s="10">
        <v>0.30088495575221241</v>
      </c>
      <c r="BV354" s="10">
        <f t="shared" si="53"/>
        <v>357939.96624531911</v>
      </c>
      <c r="BW354" s="10">
        <f t="shared" si="54"/>
        <v>12.788120559268771</v>
      </c>
      <c r="BX354" s="10">
        <f t="shared" si="55"/>
        <v>484533.78092331265</v>
      </c>
    </row>
    <row r="355" spans="72:76" x14ac:dyDescent="0.25">
      <c r="BT355" s="10">
        <v>-29.08</v>
      </c>
      <c r="BU355" s="10">
        <v>0.30973451327433627</v>
      </c>
      <c r="BV355" s="10">
        <f t="shared" si="53"/>
        <v>370678.99202274892</v>
      </c>
      <c r="BW355" s="10">
        <f t="shared" si="54"/>
        <v>12.823091716431659</v>
      </c>
      <c r="BX355" s="10">
        <f t="shared" si="55"/>
        <v>498761.58285683935</v>
      </c>
    </row>
    <row r="356" spans="72:76" x14ac:dyDescent="0.25">
      <c r="BT356" s="10">
        <v>-29.08</v>
      </c>
      <c r="BU356" s="10">
        <v>0.31858407079646017</v>
      </c>
      <c r="BV356" s="10">
        <f t="shared" si="53"/>
        <v>383582.39685865684</v>
      </c>
      <c r="BW356" s="10">
        <f t="shared" si="54"/>
        <v>12.857309731623189</v>
      </c>
      <c r="BX356" s="10">
        <f t="shared" si="55"/>
        <v>498761.58285683935</v>
      </c>
    </row>
    <row r="357" spans="72:76" x14ac:dyDescent="0.25">
      <c r="BT357" s="10">
        <v>-29.12</v>
      </c>
      <c r="BU357" s="10">
        <v>0.32743362831858408</v>
      </c>
      <c r="BV357" s="10">
        <f t="shared" si="53"/>
        <v>396654.47842600959</v>
      </c>
      <c r="BW357" s="10">
        <f t="shared" si="54"/>
        <v>12.89082084929041</v>
      </c>
      <c r="BX357" s="10">
        <f t="shared" si="55"/>
        <v>506031.39432186994</v>
      </c>
    </row>
    <row r="358" spans="72:76" x14ac:dyDescent="0.25">
      <c r="BT358" s="10">
        <v>-29.17</v>
      </c>
      <c r="BU358" s="10">
        <v>0.33628318584070799</v>
      </c>
      <c r="BV358" s="10">
        <f t="shared" si="53"/>
        <v>409899.70517603029</v>
      </c>
      <c r="BW358" s="10">
        <f t="shared" si="54"/>
        <v>12.923667787233889</v>
      </c>
      <c r="BX358" s="10">
        <f t="shared" si="55"/>
        <v>515267.84930013696</v>
      </c>
    </row>
    <row r="359" spans="72:76" x14ac:dyDescent="0.25">
      <c r="BT359" s="10">
        <v>-29.2</v>
      </c>
      <c r="BU359" s="10">
        <v>0.34513274336283184</v>
      </c>
      <c r="BV359" s="10">
        <f t="shared" si="53"/>
        <v>423322.72550817078</v>
      </c>
      <c r="BW359" s="10">
        <f t="shared" si="54"/>
        <v>12.955890111597997</v>
      </c>
      <c r="BX359" s="10">
        <f t="shared" si="55"/>
        <v>520890.45004516409</v>
      </c>
    </row>
    <row r="360" spans="72:76" x14ac:dyDescent="0.25">
      <c r="BT360" s="10">
        <v>-29.22</v>
      </c>
      <c r="BU360" s="10">
        <v>0.35398230088495575</v>
      </c>
      <c r="BV360" s="10">
        <f t="shared" si="53"/>
        <v>436928.37756394944</v>
      </c>
      <c r="BW360" s="10">
        <f t="shared" si="54"/>
        <v>12.987524564910684</v>
      </c>
      <c r="BX360" s="10">
        <f t="shared" si="55"/>
        <v>524672.8948076138</v>
      </c>
    </row>
    <row r="361" spans="72:76" x14ac:dyDescent="0.25">
      <c r="BT361" s="10">
        <v>-29.28</v>
      </c>
      <c r="BU361" s="10">
        <v>0.36283185840707965</v>
      </c>
      <c r="BV361" s="10">
        <f t="shared" si="53"/>
        <v>450721.6996962853</v>
      </c>
      <c r="BW361" s="10">
        <f t="shared" si="54"/>
        <v>13.018605354172236</v>
      </c>
      <c r="BX361" s="10">
        <f t="shared" si="55"/>
        <v>536185.82560842368</v>
      </c>
    </row>
    <row r="362" spans="72:76" x14ac:dyDescent="0.25">
      <c r="BT362" s="10">
        <v>-29.61</v>
      </c>
      <c r="BU362" s="10">
        <v>0.37168141592920356</v>
      </c>
      <c r="BV362" s="10">
        <f t="shared" si="53"/>
        <v>464707.94167102524</v>
      </c>
      <c r="BW362" s="10">
        <f t="shared" si="54"/>
        <v>13.049164404815194</v>
      </c>
      <c r="BX362" s="10">
        <f t="shared" si="55"/>
        <v>604174.20707307057</v>
      </c>
    </row>
    <row r="363" spans="72:76" x14ac:dyDescent="0.25">
      <c r="BT363" s="10">
        <v>-29.66</v>
      </c>
      <c r="BU363" s="10">
        <v>0.38053097345132741</v>
      </c>
      <c r="BV363" s="10">
        <f t="shared" si="53"/>
        <v>478892.57666298148</v>
      </c>
      <c r="BW363" s="10">
        <f t="shared" si="54"/>
        <v>13.079231585402422</v>
      </c>
      <c r="BX363" s="10">
        <f t="shared" si="55"/>
        <v>615202.03642373544</v>
      </c>
    </row>
    <row r="364" spans="72:76" x14ac:dyDescent="0.25">
      <c r="BT364" s="10">
        <v>-29.66</v>
      </c>
      <c r="BU364" s="10">
        <v>0.38938053097345132</v>
      </c>
      <c r="BV364" s="10">
        <f t="shared" si="53"/>
        <v>493281.3141150811</v>
      </c>
      <c r="BW364" s="10">
        <f t="shared" si="54"/>
        <v>13.108834907151218</v>
      </c>
      <c r="BX364" s="10">
        <f t="shared" si="55"/>
        <v>615202.03642373544</v>
      </c>
    </row>
    <row r="365" spans="72:76" x14ac:dyDescent="0.25">
      <c r="BT365" s="10">
        <v>-29.71</v>
      </c>
      <c r="BU365" s="10">
        <v>0.39823008849557523</v>
      </c>
      <c r="BV365" s="10">
        <f t="shared" si="53"/>
        <v>507880.11353623378</v>
      </c>
      <c r="BW365" s="10">
        <f t="shared" si="54"/>
        <v>13.138000701733032</v>
      </c>
      <c r="BX365" s="10">
        <f t="shared" si="55"/>
        <v>626431.15377836279</v>
      </c>
    </row>
    <row r="366" spans="72:76" x14ac:dyDescent="0.25">
      <c r="BT366" s="10">
        <v>-29.88</v>
      </c>
      <c r="BU366" s="10">
        <v>0.40707964601769914</v>
      </c>
      <c r="BV366" s="10">
        <f t="shared" si="53"/>
        <v>522695.19932137447</v>
      </c>
      <c r="BW366" s="10">
        <f t="shared" si="54"/>
        <v>13.166753780272716</v>
      </c>
      <c r="BX366" s="10">
        <f t="shared" si="55"/>
        <v>666165.7990633822</v>
      </c>
    </row>
    <row r="367" spans="72:76" x14ac:dyDescent="0.25">
      <c r="BT367" s="10">
        <v>-29.91</v>
      </c>
      <c r="BU367" s="10">
        <v>0.41592920353982299</v>
      </c>
      <c r="BV367" s="10">
        <f t="shared" si="53"/>
        <v>537733.076685915</v>
      </c>
      <c r="BW367" s="10">
        <f t="shared" si="54"/>
        <v>13.195117576036747</v>
      </c>
      <c r="BX367" s="10">
        <f t="shared" si="55"/>
        <v>673434.99764274794</v>
      </c>
    </row>
    <row r="368" spans="72:76" x14ac:dyDescent="0.25">
      <c r="BT368" s="10">
        <v>-30</v>
      </c>
      <c r="BU368" s="10">
        <v>0.4247787610619469</v>
      </c>
      <c r="BV368" s="10">
        <f t="shared" si="53"/>
        <v>553000.54881670349</v>
      </c>
      <c r="BW368" s="10">
        <f t="shared" si="54"/>
        <v>13.223114272939249</v>
      </c>
      <c r="BX368" s="10">
        <f t="shared" si="55"/>
        <v>695721.99384574802</v>
      </c>
    </row>
    <row r="369" spans="72:76" x14ac:dyDescent="0.25">
      <c r="BT369" s="10">
        <v>-30.06</v>
      </c>
      <c r="BU369" s="10">
        <v>0.4336283185840708</v>
      </c>
      <c r="BV369" s="10">
        <f t="shared" si="53"/>
        <v>568504.73535266879</v>
      </c>
      <c r="BW369" s="10">
        <f t="shared" si="54"/>
        <v>13.250764921694183</v>
      </c>
      <c r="BX369" s="10">
        <f t="shared" si="55"/>
        <v>710988.26593835256</v>
      </c>
    </row>
    <row r="370" spans="72:76" x14ac:dyDescent="0.25">
      <c r="BT370" s="10">
        <v>-30.06</v>
      </c>
      <c r="BU370" s="10">
        <v>0.44247787610619471</v>
      </c>
      <c r="BV370" s="10">
        <f t="shared" si="53"/>
        <v>584253.09232080798</v>
      </c>
      <c r="BW370" s="10">
        <f t="shared" si="54"/>
        <v>13.27808954519122</v>
      </c>
      <c r="BX370" s="10">
        <f t="shared" si="55"/>
        <v>710988.26593835256</v>
      </c>
    </row>
    <row r="371" spans="72:76" x14ac:dyDescent="0.25">
      <c r="BT371" s="10">
        <v>-30.08</v>
      </c>
      <c r="BU371" s="10">
        <v>0.45132743362831856</v>
      </c>
      <c r="BV371" s="10">
        <f t="shared" si="53"/>
        <v>600253.43366724905</v>
      </c>
      <c r="BW371" s="10">
        <f t="shared" si="54"/>
        <v>13.305107234462389</v>
      </c>
      <c r="BX371" s="10">
        <f t="shared" si="55"/>
        <v>716151.10553817346</v>
      </c>
    </row>
    <row r="372" spans="72:76" x14ac:dyDescent="0.25">
      <c r="BT372" s="10">
        <v>-30.19</v>
      </c>
      <c r="BU372" s="10">
        <v>0.46017699115044247</v>
      </c>
      <c r="BV372" s="10">
        <f t="shared" si="53"/>
        <v>616513.95453902951</v>
      </c>
      <c r="BW372" s="10">
        <f t="shared" si="54"/>
        <v>13.331836236430171</v>
      </c>
      <c r="BX372" s="10">
        <f t="shared" si="55"/>
        <v>745224.20194647461</v>
      </c>
    </row>
    <row r="373" spans="72:76" x14ac:dyDescent="0.25">
      <c r="BT373" s="10">
        <v>-30.28</v>
      </c>
      <c r="BU373" s="10">
        <v>0.46902654867256638</v>
      </c>
      <c r="BV373" s="10">
        <f t="shared" si="53"/>
        <v>633043.25649023999</v>
      </c>
      <c r="BW373" s="10">
        <f t="shared" si="54"/>
        <v>13.358294034479119</v>
      </c>
      <c r="BX373" s="10">
        <f t="shared" si="55"/>
        <v>769887.02614970331</v>
      </c>
    </row>
    <row r="374" spans="72:76" x14ac:dyDescent="0.25">
      <c r="BT374" s="10">
        <v>-30.38</v>
      </c>
      <c r="BU374" s="10">
        <v>0.47787610619469029</v>
      </c>
      <c r="BV374" s="10">
        <f t="shared" si="53"/>
        <v>649850.37480662123</v>
      </c>
      <c r="BW374" s="10">
        <f t="shared" si="54"/>
        <v>13.384497422768238</v>
      </c>
      <c r="BX374" s="10">
        <f t="shared" si="55"/>
        <v>798248.60516037012</v>
      </c>
    </row>
    <row r="375" spans="72:76" x14ac:dyDescent="0.25">
      <c r="BT375" s="10">
        <v>-30.43</v>
      </c>
      <c r="BU375" s="10">
        <v>0.48672566371681414</v>
      </c>
      <c r="BV375" s="10">
        <f t="shared" si="53"/>
        <v>666944.80816592125</v>
      </c>
      <c r="BW375" s="10">
        <f t="shared" si="54"/>
        <v>13.410462575096162</v>
      </c>
      <c r="BX375" s="10">
        <f t="shared" si="55"/>
        <v>812818.82231638022</v>
      </c>
    </row>
    <row r="376" spans="72:76" x14ac:dyDescent="0.25">
      <c r="BT376" s="10">
        <v>-30.51</v>
      </c>
      <c r="BU376" s="10">
        <v>0.49557522123893805</v>
      </c>
      <c r="BV376" s="10">
        <f t="shared" si="53"/>
        <v>684336.55087779043</v>
      </c>
      <c r="BW376" s="10">
        <f t="shared" si="54"/>
        <v>13.436205109042985</v>
      </c>
      <c r="BX376" s="10">
        <f t="shared" si="55"/>
        <v>836686.35367760481</v>
      </c>
    </row>
    <row r="377" spans="72:76" x14ac:dyDescent="0.25">
      <c r="BT377" s="10">
        <v>-30.53</v>
      </c>
      <c r="BU377" s="10">
        <v>0.50442477876106195</v>
      </c>
      <c r="BV377" s="10">
        <f t="shared" si="53"/>
        <v>702036.12797719147</v>
      </c>
      <c r="BW377" s="10">
        <f t="shared" si="54"/>
        <v>13.461740146038677</v>
      </c>
      <c r="BX377" s="10">
        <f t="shared" si="55"/>
        <v>842761.94964218163</v>
      </c>
    </row>
    <row r="378" spans="72:76" x14ac:dyDescent="0.25">
      <c r="BT378" s="10">
        <v>-30.61</v>
      </c>
      <c r="BU378" s="10">
        <v>0.51327433628318586</v>
      </c>
      <c r="BV378" s="10">
        <f t="shared" si="53"/>
        <v>720054.63347986969</v>
      </c>
      <c r="BW378" s="10">
        <f t="shared" si="54"/>
        <v>13.487082367946661</v>
      </c>
      <c r="BX378" s="10">
        <f t="shared" si="55"/>
        <v>867508.72802731872</v>
      </c>
    </row>
    <row r="379" spans="72:76" x14ac:dyDescent="0.25">
      <c r="BT379" s="10">
        <v>-30.71</v>
      </c>
      <c r="BU379" s="10">
        <v>0.52212389380530977</v>
      </c>
      <c r="BV379" s="10">
        <f t="shared" si="53"/>
        <v>738403.77214806632</v>
      </c>
      <c r="BW379" s="10">
        <f t="shared" si="54"/>
        <v>13.512246070700616</v>
      </c>
      <c r="BX379" s="10">
        <f t="shared" si="55"/>
        <v>899466.55624977488</v>
      </c>
    </row>
    <row r="380" spans="72:76" x14ac:dyDescent="0.25">
      <c r="BT380" s="10">
        <v>-30.71</v>
      </c>
      <c r="BU380" s="10">
        <v>0.53097345132743368</v>
      </c>
      <c r="BV380" s="10">
        <f t="shared" si="53"/>
        <v>757095.90516021894</v>
      </c>
      <c r="BW380" s="10">
        <f t="shared" si="54"/>
        <v>13.537245215491669</v>
      </c>
      <c r="BX380" s="10">
        <f t="shared" si="55"/>
        <v>899466.55624977488</v>
      </c>
    </row>
    <row r="381" spans="72:76" x14ac:dyDescent="0.25">
      <c r="BT381" s="10">
        <v>-30.72</v>
      </c>
      <c r="BU381" s="10">
        <v>0.53982300884955747</v>
      </c>
      <c r="BV381" s="10">
        <f t="shared" si="53"/>
        <v>776144.10013091308</v>
      </c>
      <c r="BW381" s="10">
        <f t="shared" si="54"/>
        <v>13.56209347797097</v>
      </c>
      <c r="BX381" s="10">
        <f t="shared" si="55"/>
        <v>902726.38627002668</v>
      </c>
    </row>
    <row r="382" spans="72:76" x14ac:dyDescent="0.25">
      <c r="BT382" s="10">
        <v>-30.81</v>
      </c>
      <c r="BU382" s="10">
        <v>0.54867256637168138</v>
      </c>
      <c r="BV382" s="10">
        <f t="shared" si="53"/>
        <v>795562.1859880148</v>
      </c>
      <c r="BW382" s="10">
        <f t="shared" si="54"/>
        <v>13.586804295908355</v>
      </c>
      <c r="BX382" s="10">
        <f t="shared" si="55"/>
        <v>932601.66690375027</v>
      </c>
    </row>
    <row r="383" spans="72:76" x14ac:dyDescent="0.25">
      <c r="BT383" s="10">
        <v>-30.89</v>
      </c>
      <c r="BU383" s="10">
        <v>0.55752212389380529</v>
      </c>
      <c r="BV383" s="10">
        <f t="shared" si="53"/>
        <v>815364.81328419445</v>
      </c>
      <c r="BW383" s="10">
        <f t="shared" si="54"/>
        <v>13.611390915731004</v>
      </c>
      <c r="BX383" s="10">
        <f t="shared" si="55"/>
        <v>959986.48984488484</v>
      </c>
    </row>
    <row r="384" spans="72:76" x14ac:dyDescent="0.25">
      <c r="BT384" s="10">
        <v>-30.94</v>
      </c>
      <c r="BU384" s="10">
        <v>0.5663716814159292</v>
      </c>
      <c r="BV384" s="10">
        <f t="shared" si="53"/>
        <v>835567.52060171391</v>
      </c>
      <c r="BW384" s="10">
        <f t="shared" si="54"/>
        <v>13.635866438356347</v>
      </c>
      <c r="BX384" s="10">
        <f t="shared" si="55"/>
        <v>977508.86512177705</v>
      </c>
    </row>
    <row r="385" spans="72:76" x14ac:dyDescent="0.25">
      <c r="BT385" s="10">
        <v>-30.95</v>
      </c>
      <c r="BU385" s="10">
        <v>0.5752212389380531</v>
      </c>
      <c r="BV385" s="10">
        <f t="shared" si="53"/>
        <v>856186.80780444969</v>
      </c>
      <c r="BW385" s="10">
        <f t="shared" si="54"/>
        <v>13.660243864730845</v>
      </c>
      <c r="BX385" s="10">
        <f t="shared" si="55"/>
        <v>981051.53463121608</v>
      </c>
    </row>
    <row r="386" spans="72:76" x14ac:dyDescent="0.25">
      <c r="BT386" s="10">
        <v>-30.97</v>
      </c>
      <c r="BU386" s="10">
        <v>0.58407079646017701</v>
      </c>
      <c r="BV386" s="10">
        <f t="shared" ref="BV386:BV432" si="56">-LN(1-BU386)/0.000001</f>
        <v>877240.21700228204</v>
      </c>
      <c r="BW386" s="10">
        <f t="shared" si="54"/>
        <v>13.684536141490753</v>
      </c>
      <c r="BX386" s="10">
        <f t="shared" si="55"/>
        <v>988175.43801346736</v>
      </c>
    </row>
    <row r="387" spans="72:76" x14ac:dyDescent="0.25">
      <c r="BT387" s="10">
        <v>-31.04</v>
      </c>
      <c r="BU387" s="10">
        <v>0.59292035398230092</v>
      </c>
      <c r="BV387" s="10">
        <f t="shared" si="56"/>
        <v>898746.42222324573</v>
      </c>
      <c r="BW387" s="10">
        <f t="shared" ref="BW387:BW450" si="57">LN(BV387)</f>
        <v>13.708756207173026</v>
      </c>
      <c r="BX387" s="10">
        <f t="shared" ref="BX387:BX450" si="58">EXP($BZ$17+$BZ$18*BT387)</f>
        <v>1013518.94708202</v>
      </c>
    </row>
    <row r="388" spans="72:76" x14ac:dyDescent="0.25">
      <c r="BT388" s="10">
        <v>-31.12</v>
      </c>
      <c r="BU388" s="10">
        <v>0.60176991150442483</v>
      </c>
      <c r="BV388" s="10">
        <f t="shared" si="56"/>
        <v>920725.32894202101</v>
      </c>
      <c r="BW388" s="10">
        <f t="shared" si="57"/>
        <v>13.732917039424326</v>
      </c>
      <c r="BX388" s="10">
        <f t="shared" si="58"/>
        <v>1043279.8170207081</v>
      </c>
    </row>
    <row r="389" spans="72:76" x14ac:dyDescent="0.25">
      <c r="BT389" s="10">
        <v>-31.12</v>
      </c>
      <c r="BU389" s="10">
        <v>0.61061946902654862</v>
      </c>
      <c r="BV389" s="10">
        <f t="shared" si="56"/>
        <v>943198.18479407928</v>
      </c>
      <c r="BW389" s="10">
        <f t="shared" si="57"/>
        <v>13.75703170368487</v>
      </c>
      <c r="BX389" s="10">
        <f t="shared" si="58"/>
        <v>1043279.8170207081</v>
      </c>
    </row>
    <row r="390" spans="72:76" x14ac:dyDescent="0.25">
      <c r="BT390" s="10">
        <v>-31.2</v>
      </c>
      <c r="BU390" s="10">
        <v>0.61946902654867253</v>
      </c>
      <c r="BV390" s="10">
        <f t="shared" si="56"/>
        <v>966187.70301877812</v>
      </c>
      <c r="BW390" s="10">
        <f t="shared" si="57"/>
        <v>13.78111340386225</v>
      </c>
      <c r="BX390" s="10">
        <f t="shared" si="58"/>
        <v>1073914.5821954524</v>
      </c>
    </row>
    <row r="391" spans="72:76" x14ac:dyDescent="0.25">
      <c r="BT391" s="10">
        <v>-31.2</v>
      </c>
      <c r="BU391" s="10">
        <v>0.62831858407079644</v>
      </c>
      <c r="BV391" s="10">
        <f t="shared" si="56"/>
        <v>989718.20042897225</v>
      </c>
      <c r="BW391" s="10">
        <f t="shared" si="57"/>
        <v>13.80517553556006</v>
      </c>
      <c r="BX391" s="10">
        <f t="shared" si="58"/>
        <v>1073914.5821954524</v>
      </c>
    </row>
    <row r="392" spans="72:76" x14ac:dyDescent="0.25">
      <c r="BT392" s="10">
        <v>-31.38</v>
      </c>
      <c r="BU392" s="10">
        <v>0.63716814159292035</v>
      </c>
      <c r="BV392" s="10">
        <f t="shared" si="56"/>
        <v>1013815.7520080326</v>
      </c>
      <c r="BW392" s="10">
        <f t="shared" si="57"/>
        <v>13.829231742488979</v>
      </c>
      <c r="BX392" s="10">
        <f t="shared" si="58"/>
        <v>1146172.1205660517</v>
      </c>
    </row>
    <row r="393" spans="72:76" x14ac:dyDescent="0.25">
      <c r="BT393" s="10">
        <v>-31.38</v>
      </c>
      <c r="BU393" s="10">
        <v>0.64601769911504425</v>
      </c>
      <c r="BV393" s="10">
        <f t="shared" si="56"/>
        <v>1038508.3645984044</v>
      </c>
      <c r="BW393" s="10">
        <f t="shared" si="57"/>
        <v>13.853295976766015</v>
      </c>
      <c r="BX393" s="10">
        <f t="shared" si="58"/>
        <v>1146172.1205660517</v>
      </c>
    </row>
    <row r="394" spans="72:76" x14ac:dyDescent="0.25">
      <c r="BT394" s="10">
        <v>-31.43</v>
      </c>
      <c r="BU394" s="10">
        <v>0.65486725663716816</v>
      </c>
      <c r="BV394" s="10">
        <f t="shared" si="56"/>
        <v>1063826.1725826943</v>
      </c>
      <c r="BW394" s="10">
        <f t="shared" si="57"/>
        <v>13.877382563904321</v>
      </c>
      <c r="BX394" s="10">
        <f t="shared" si="58"/>
        <v>1167092.8920986957</v>
      </c>
    </row>
    <row r="395" spans="72:76" x14ac:dyDescent="0.25">
      <c r="BT395" s="10">
        <v>-31.45</v>
      </c>
      <c r="BU395" s="10">
        <v>0.66371681415929207</v>
      </c>
      <c r="BV395" s="10">
        <f t="shared" si="56"/>
        <v>1089801.6589859549</v>
      </c>
      <c r="BW395" s="10">
        <f t="shared" si="57"/>
        <v>13.901506273414759</v>
      </c>
      <c r="BX395" s="10">
        <f t="shared" si="58"/>
        <v>1175567.7343551207</v>
      </c>
    </row>
    <row r="396" spans="72:76" x14ac:dyDescent="0.25">
      <c r="BT396" s="10">
        <v>-31.45</v>
      </c>
      <c r="BU396" s="10">
        <v>0.67256637168141598</v>
      </c>
      <c r="BV396" s="10">
        <f t="shared" si="56"/>
        <v>1116469.9060681162</v>
      </c>
      <c r="BW396" s="10">
        <f t="shared" si="57"/>
        <v>13.925682396086385</v>
      </c>
      <c r="BX396" s="10">
        <f t="shared" si="58"/>
        <v>1175567.7343551207</v>
      </c>
    </row>
    <row r="397" spans="72:76" x14ac:dyDescent="0.25">
      <c r="BT397" s="10">
        <v>-31.71</v>
      </c>
      <c r="BU397" s="10">
        <v>0.68141592920353977</v>
      </c>
      <c r="BV397" s="10">
        <f t="shared" si="56"/>
        <v>1143868.8802562305</v>
      </c>
      <c r="BW397" s="10">
        <f t="shared" si="57"/>
        <v>13.949926829192423</v>
      </c>
      <c r="BX397" s="10">
        <f t="shared" si="58"/>
        <v>1291506.7855933544</v>
      </c>
    </row>
    <row r="398" spans="72:76" x14ac:dyDescent="0.25">
      <c r="BT398" s="10">
        <v>-31.79</v>
      </c>
      <c r="BU398" s="10">
        <v>0.69026548672566368</v>
      </c>
      <c r="BV398" s="10">
        <f t="shared" si="56"/>
        <v>1172039.7572229269</v>
      </c>
      <c r="BW398" s="10">
        <f t="shared" si="57"/>
        <v>13.974256171088898</v>
      </c>
      <c r="BX398" s="10">
        <f t="shared" si="58"/>
        <v>1329430.4628779651</v>
      </c>
    </row>
    <row r="399" spans="72:76" x14ac:dyDescent="0.25">
      <c r="BT399" s="10">
        <v>-31.87</v>
      </c>
      <c r="BU399" s="10">
        <v>0.69911504424778759</v>
      </c>
      <c r="BV399" s="10">
        <f t="shared" si="56"/>
        <v>1201027.2940961791</v>
      </c>
      <c r="BW399" s="10">
        <f t="shared" si="57"/>
        <v>13.998687826945584</v>
      </c>
      <c r="BX399" s="10">
        <f t="shared" si="58"/>
        <v>1368467.7272647345</v>
      </c>
    </row>
    <row r="400" spans="72:76" x14ac:dyDescent="0.25">
      <c r="BT400" s="10">
        <v>-31.93</v>
      </c>
      <c r="BU400" s="10">
        <v>0.70796460176991149</v>
      </c>
      <c r="BV400" s="10">
        <f t="shared" si="56"/>
        <v>1230880.2572458605</v>
      </c>
      <c r="BW400" s="10">
        <f t="shared" si="57"/>
        <v>14.023240127686192</v>
      </c>
      <c r="BX400" s="10">
        <f t="shared" si="58"/>
        <v>1398496.1019016926</v>
      </c>
    </row>
    <row r="401" spans="72:76" x14ac:dyDescent="0.25">
      <c r="BT401" s="10">
        <v>-32</v>
      </c>
      <c r="BU401" s="10">
        <v>0.7168141592920354</v>
      </c>
      <c r="BV401" s="10">
        <f t="shared" si="56"/>
        <v>1261651.9159126142</v>
      </c>
      <c r="BW401" s="10">
        <f t="shared" si="57"/>
        <v>14.047932464634494</v>
      </c>
      <c r="BX401" s="10">
        <f t="shared" si="58"/>
        <v>1434363.0110328607</v>
      </c>
    </row>
    <row r="402" spans="72:76" x14ac:dyDescent="0.25">
      <c r="BT402" s="10">
        <v>-32.020000000000003</v>
      </c>
      <c r="BU402" s="10">
        <v>0.72566371681415931</v>
      </c>
      <c r="BV402" s="10">
        <f t="shared" si="56"/>
        <v>1293400.6142271943</v>
      </c>
      <c r="BW402" s="10">
        <f t="shared" si="57"/>
        <v>14.072785442887971</v>
      </c>
      <c r="BX402" s="10">
        <f t="shared" si="58"/>
        <v>1444778.6346213981</v>
      </c>
    </row>
    <row r="403" spans="72:76" x14ac:dyDescent="0.25">
      <c r="BT403" s="10">
        <v>-32.07</v>
      </c>
      <c r="BU403" s="10">
        <v>0.73451327433628322</v>
      </c>
      <c r="BV403" s="10">
        <f t="shared" si="56"/>
        <v>1326190.4370501854</v>
      </c>
      <c r="BW403" s="10">
        <f t="shared" si="57"/>
        <v>14.097821057100818</v>
      </c>
      <c r="BX403" s="10">
        <f t="shared" si="58"/>
        <v>1471149.7905654365</v>
      </c>
    </row>
    <row r="404" spans="72:76" x14ac:dyDescent="0.25">
      <c r="BT404" s="10">
        <v>-32.14</v>
      </c>
      <c r="BU404" s="10">
        <v>0.74336283185840712</v>
      </c>
      <c r="BV404" s="10">
        <f t="shared" si="56"/>
        <v>1360091.9887258667</v>
      </c>
      <c r="BW404" s="10">
        <f t="shared" si="57"/>
        <v>14.123062894193856</v>
      </c>
      <c r="BX404" s="10">
        <f t="shared" si="58"/>
        <v>1508880.0322048634</v>
      </c>
    </row>
    <row r="405" spans="72:76" x14ac:dyDescent="0.25">
      <c r="BT405" s="10">
        <v>-32.14</v>
      </c>
      <c r="BU405" s="10">
        <v>0.75221238938053092</v>
      </c>
      <c r="BV405" s="10">
        <f t="shared" si="56"/>
        <v>1395183.3085371363</v>
      </c>
      <c r="BW405" s="10">
        <f t="shared" si="57"/>
        <v>14.148536368574131</v>
      </c>
      <c r="BX405" s="10">
        <f t="shared" si="58"/>
        <v>1508880.0322048634</v>
      </c>
    </row>
    <row r="406" spans="72:76" x14ac:dyDescent="0.25">
      <c r="BT406" s="10">
        <v>-32.44</v>
      </c>
      <c r="BU406" s="10">
        <v>0.76106194690265483</v>
      </c>
      <c r="BV406" s="10">
        <f t="shared" si="56"/>
        <v>1431550.9527080113</v>
      </c>
      <c r="BW406" s="10">
        <f t="shared" si="57"/>
        <v>14.174268996814913</v>
      </c>
      <c r="BX406" s="10">
        <f t="shared" si="58"/>
        <v>1681853.692254985</v>
      </c>
    </row>
    <row r="407" spans="72:76" x14ac:dyDescent="0.25">
      <c r="BT407" s="10">
        <v>-32.520000000000003</v>
      </c>
      <c r="BU407" s="10">
        <v>0.76991150442477874</v>
      </c>
      <c r="BV407" s="10">
        <f t="shared" si="56"/>
        <v>1469291.2806908586</v>
      </c>
      <c r="BW407" s="10">
        <f t="shared" si="57"/>
        <v>14.200290720517742</v>
      </c>
      <c r="BX407" s="10">
        <f t="shared" si="58"/>
        <v>1731239.4774297101</v>
      </c>
    </row>
    <row r="408" spans="72:76" x14ac:dyDescent="0.25">
      <c r="BT408" s="10">
        <v>-32.56</v>
      </c>
      <c r="BU408" s="10">
        <v>0.77876106194690264</v>
      </c>
      <c r="BV408" s="10">
        <f t="shared" si="56"/>
        <v>1508511.9938441399</v>
      </c>
      <c r="BW408" s="10">
        <f t="shared" si="57"/>
        <v>14.22663428839097</v>
      </c>
      <c r="BX408" s="10">
        <f t="shared" si="58"/>
        <v>1756473.5472424668</v>
      </c>
    </row>
    <row r="409" spans="72:76" x14ac:dyDescent="0.25">
      <c r="BT409" s="10">
        <v>-32.61</v>
      </c>
      <c r="BU409" s="10">
        <v>0.78761061946902655</v>
      </c>
      <c r="BV409" s="10">
        <f t="shared" si="56"/>
        <v>1549333.9883643952</v>
      </c>
      <c r="BW409" s="10">
        <f t="shared" si="57"/>
        <v>14.253335711628212</v>
      </c>
      <c r="BX409" s="10">
        <f t="shared" si="58"/>
        <v>1788533.9866177018</v>
      </c>
    </row>
    <row r="410" spans="72:76" x14ac:dyDescent="0.25">
      <c r="BT410" s="10">
        <v>-32.630000000000003</v>
      </c>
      <c r="BU410" s="10">
        <v>0.79646017699115046</v>
      </c>
      <c r="BV410" s="10">
        <f t="shared" si="56"/>
        <v>1591893.602783191</v>
      </c>
      <c r="BW410" s="10">
        <f t="shared" si="57"/>
        <v>14.28043481073046</v>
      </c>
      <c r="BX410" s="10">
        <f t="shared" si="58"/>
        <v>1801521.421901955</v>
      </c>
    </row>
    <row r="411" spans="72:76" x14ac:dyDescent="0.25">
      <c r="BT411" s="10">
        <v>-32.65</v>
      </c>
      <c r="BU411" s="10">
        <v>0.80530973451327437</v>
      </c>
      <c r="BV411" s="10">
        <f t="shared" si="56"/>
        <v>1636345.365354025</v>
      </c>
      <c r="BW411" s="10">
        <f t="shared" si="57"/>
        <v>14.307975877382747</v>
      </c>
      <c r="BX411" s="10">
        <f t="shared" si="58"/>
        <v>1814603.1654165876</v>
      </c>
    </row>
    <row r="412" spans="72:76" x14ac:dyDescent="0.25">
      <c r="BT412" s="10">
        <v>-32.71</v>
      </c>
      <c r="BU412" s="10">
        <v>0.81415929203539827</v>
      </c>
      <c r="BV412" s="10">
        <f t="shared" si="56"/>
        <v>1682865.3809889178</v>
      </c>
      <c r="BW412" s="10">
        <f t="shared" si="57"/>
        <v>14.336008482444903</v>
      </c>
      <c r="BX412" s="10">
        <f t="shared" si="58"/>
        <v>1854421.1184328799</v>
      </c>
    </row>
    <row r="413" spans="72:76" x14ac:dyDescent="0.25">
      <c r="BT413" s="10">
        <v>-32.72</v>
      </c>
      <c r="BU413" s="10">
        <v>0.82300884955752207</v>
      </c>
      <c r="BV413" s="10">
        <f t="shared" si="56"/>
        <v>1731655.5451583494</v>
      </c>
      <c r="BW413" s="10">
        <f t="shared" si="57"/>
        <v>14.36458847139652</v>
      </c>
      <c r="BX413" s="10">
        <f t="shared" si="58"/>
        <v>1861141.8770759369</v>
      </c>
    </row>
    <row r="414" spans="72:76" x14ac:dyDescent="0.25">
      <c r="BT414" s="10">
        <v>-32.75</v>
      </c>
      <c r="BU414" s="10">
        <v>0.83185840707964598</v>
      </c>
      <c r="BV414" s="10">
        <f t="shared" si="56"/>
        <v>1782948.8395459</v>
      </c>
      <c r="BW414" s="10">
        <f t="shared" si="57"/>
        <v>14.393779202965245</v>
      </c>
      <c r="BX414" s="10">
        <f t="shared" si="58"/>
        <v>1881450.6499187637</v>
      </c>
    </row>
    <row r="415" spans="72:76" x14ac:dyDescent="0.25">
      <c r="BT415" s="10">
        <v>-32.79</v>
      </c>
      <c r="BU415" s="10">
        <v>0.84070796460176989</v>
      </c>
      <c r="BV415" s="10">
        <f t="shared" si="56"/>
        <v>1837016.0608161758</v>
      </c>
      <c r="BW415" s="10">
        <f t="shared" si="57"/>
        <v>14.423653107118312</v>
      </c>
      <c r="BX415" s="10">
        <f t="shared" si="58"/>
        <v>1908874.1564112327</v>
      </c>
    </row>
    <row r="416" spans="72:76" x14ac:dyDescent="0.25">
      <c r="BT416" s="10">
        <v>-32.79</v>
      </c>
      <c r="BU416" s="10">
        <v>0.84955752212389379</v>
      </c>
      <c r="BV416" s="10">
        <f t="shared" si="56"/>
        <v>1894174.4746561246</v>
      </c>
      <c r="BW416" s="10">
        <f t="shared" si="57"/>
        <v>14.454293668156009</v>
      </c>
      <c r="BX416" s="10">
        <f t="shared" si="58"/>
        <v>1908874.1564112327</v>
      </c>
    </row>
    <row r="417" spans="72:76" x14ac:dyDescent="0.25">
      <c r="BT417" s="10">
        <v>-32.81</v>
      </c>
      <c r="BU417" s="10">
        <v>0.8584070796460177</v>
      </c>
      <c r="BV417" s="10">
        <f t="shared" si="56"/>
        <v>1954799.0964725595</v>
      </c>
      <c r="BW417" s="10">
        <f t="shared" si="57"/>
        <v>14.485797982168371</v>
      </c>
      <c r="BX417" s="10">
        <f t="shared" si="58"/>
        <v>1922735.4415518362</v>
      </c>
    </row>
    <row r="418" spans="72:76" x14ac:dyDescent="0.25">
      <c r="BT418" s="10">
        <v>-32.86</v>
      </c>
      <c r="BU418" s="10">
        <v>0.86725663716814161</v>
      </c>
      <c r="BV418" s="10">
        <f t="shared" si="56"/>
        <v>2019337.6176101309</v>
      </c>
      <c r="BW418" s="10">
        <f t="shared" si="57"/>
        <v>14.518280103528275</v>
      </c>
      <c r="BX418" s="10">
        <f t="shared" si="58"/>
        <v>1957830.6145792152</v>
      </c>
    </row>
    <row r="419" spans="72:76" x14ac:dyDescent="0.25">
      <c r="BT419" s="10">
        <v>-32.86</v>
      </c>
      <c r="BU419" s="10">
        <v>0.87610619469026552</v>
      </c>
      <c r="BV419" s="10">
        <f t="shared" si="56"/>
        <v>2088330.4890970825</v>
      </c>
      <c r="BW419" s="10">
        <f t="shared" si="57"/>
        <v>14.551875495678583</v>
      </c>
      <c r="BX419" s="10">
        <f t="shared" si="58"/>
        <v>1957830.6145792152</v>
      </c>
    </row>
    <row r="420" spans="72:76" x14ac:dyDescent="0.25">
      <c r="BT420" s="10">
        <v>-32.93</v>
      </c>
      <c r="BU420" s="10">
        <v>0.88495575221238942</v>
      </c>
      <c r="BV420" s="10">
        <f t="shared" si="56"/>
        <v>2162438.4612508044</v>
      </c>
      <c r="BW420" s="10">
        <f t="shared" si="57"/>
        <v>14.586747060158196</v>
      </c>
      <c r="BX420" s="10">
        <f t="shared" si="58"/>
        <v>2008042.6478139476</v>
      </c>
    </row>
    <row r="421" spans="72:76" x14ac:dyDescent="0.25">
      <c r="BT421" s="10">
        <v>-32.93</v>
      </c>
      <c r="BU421" s="10">
        <v>0.89380530973451322</v>
      </c>
      <c r="BV421" s="10">
        <f t="shared" si="56"/>
        <v>2242481.1689243396</v>
      </c>
      <c r="BW421" s="10">
        <f t="shared" si="57"/>
        <v>14.623093475521676</v>
      </c>
      <c r="BX421" s="10">
        <f t="shared" si="58"/>
        <v>2008042.6478139476</v>
      </c>
    </row>
    <row r="422" spans="72:76" x14ac:dyDescent="0.25">
      <c r="BT422" s="10">
        <v>-32.99</v>
      </c>
      <c r="BU422" s="10">
        <v>0.90265486725663713</v>
      </c>
      <c r="BV422" s="10">
        <f t="shared" si="56"/>
        <v>2329492.5459139696</v>
      </c>
      <c r="BW422" s="10">
        <f t="shared" si="57"/>
        <v>14.661161010368648</v>
      </c>
      <c r="BX422" s="10">
        <f t="shared" si="58"/>
        <v>2052105.2557324183</v>
      </c>
    </row>
    <row r="423" spans="72:76" x14ac:dyDescent="0.25">
      <c r="BT423" s="10">
        <v>-33.130000000000003</v>
      </c>
      <c r="BU423" s="10">
        <v>0.91150442477876104</v>
      </c>
      <c r="BV423" s="10">
        <f t="shared" si="56"/>
        <v>2424802.7257182947</v>
      </c>
      <c r="BW423" s="10">
        <f t="shared" si="57"/>
        <v>14.701260728825352</v>
      </c>
      <c r="BX423" s="10">
        <f t="shared" si="58"/>
        <v>2158714.7887532702</v>
      </c>
    </row>
    <row r="424" spans="72:76" x14ac:dyDescent="0.25">
      <c r="BT424" s="10">
        <v>-33.130000000000003</v>
      </c>
      <c r="BU424" s="10">
        <v>0.92035398230088494</v>
      </c>
      <c r="BV424" s="10">
        <f t="shared" si="56"/>
        <v>2530163.2413761211</v>
      </c>
      <c r="BW424" s="10">
        <f t="shared" si="57"/>
        <v>14.743794380905282</v>
      </c>
      <c r="BX424" s="10">
        <f t="shared" si="58"/>
        <v>2158714.7887532702</v>
      </c>
    </row>
    <row r="425" spans="72:76" x14ac:dyDescent="0.25">
      <c r="BT425" s="10">
        <v>-33.18</v>
      </c>
      <c r="BU425" s="10">
        <v>0.92920353982300885</v>
      </c>
      <c r="BV425" s="10">
        <f t="shared" si="56"/>
        <v>2647946.2770325048</v>
      </c>
      <c r="BW425" s="10">
        <f t="shared" si="57"/>
        <v>14.789294907703511</v>
      </c>
      <c r="BX425" s="10">
        <f t="shared" si="58"/>
        <v>2198117.2293547206</v>
      </c>
    </row>
    <row r="426" spans="72:76" x14ac:dyDescent="0.25">
      <c r="BT426" s="10">
        <v>-33.229999999999997</v>
      </c>
      <c r="BU426" s="10">
        <v>0.93805309734513276</v>
      </c>
      <c r="BV426" s="10">
        <f t="shared" si="56"/>
        <v>2781477.6696570273</v>
      </c>
      <c r="BW426" s="10">
        <f t="shared" si="57"/>
        <v>14.838492880299532</v>
      </c>
      <c r="BX426" s="10">
        <f t="shared" si="58"/>
        <v>2238238.872109897</v>
      </c>
    </row>
    <row r="427" spans="72:76" x14ac:dyDescent="0.25">
      <c r="BT427" s="10">
        <v>-33.229999999999997</v>
      </c>
      <c r="BU427" s="10">
        <v>0.94690265486725667</v>
      </c>
      <c r="BV427" s="10">
        <f t="shared" si="56"/>
        <v>2935628.3494842863</v>
      </c>
      <c r="BW427" s="10">
        <f t="shared" si="57"/>
        <v>14.892432076740999</v>
      </c>
      <c r="BX427" s="10">
        <f t="shared" si="58"/>
        <v>2238238.872109897</v>
      </c>
    </row>
    <row r="428" spans="72:76" x14ac:dyDescent="0.25">
      <c r="BT428" s="10">
        <v>-33.270000000000003</v>
      </c>
      <c r="BU428" s="10">
        <v>0.95575221238938057</v>
      </c>
      <c r="BV428" s="10">
        <f t="shared" si="56"/>
        <v>3117949.9062782414</v>
      </c>
      <c r="BW428" s="10">
        <f t="shared" si="57"/>
        <v>14.952686262492044</v>
      </c>
      <c r="BX428" s="10">
        <f t="shared" si="58"/>
        <v>2270862.8254640112</v>
      </c>
    </row>
    <row r="429" spans="72:76" x14ac:dyDescent="0.25">
      <c r="BT429" s="10">
        <v>-33.29</v>
      </c>
      <c r="BU429" s="10">
        <v>0.96460176991150437</v>
      </c>
      <c r="BV429" s="10">
        <f t="shared" si="56"/>
        <v>3341093.4575924482</v>
      </c>
      <c r="BW429" s="10">
        <f t="shared" si="57"/>
        <v>15.02180869388763</v>
      </c>
      <c r="BX429" s="10">
        <f t="shared" si="58"/>
        <v>2287352.6904628249</v>
      </c>
    </row>
    <row r="430" spans="72:76" x14ac:dyDescent="0.25">
      <c r="BT430" s="10">
        <v>-33.520000000000003</v>
      </c>
      <c r="BU430" s="10">
        <v>0.97345132743362828</v>
      </c>
      <c r="BV430" s="10">
        <f t="shared" si="56"/>
        <v>3628775.5300442297</v>
      </c>
      <c r="BW430" s="10">
        <f t="shared" si="57"/>
        <v>15.104405829788954</v>
      </c>
      <c r="BX430" s="10">
        <f t="shared" si="58"/>
        <v>2485815.0834533852</v>
      </c>
    </row>
    <row r="431" spans="72:76" x14ac:dyDescent="0.25">
      <c r="BT431" s="10">
        <v>-33.56</v>
      </c>
      <c r="BU431" s="10">
        <v>0.98230088495575218</v>
      </c>
      <c r="BV431" s="10">
        <f t="shared" si="56"/>
        <v>4034240.638152394</v>
      </c>
      <c r="BW431" s="10">
        <f t="shared" si="57"/>
        <v>15.210328648209073</v>
      </c>
      <c r="BX431" s="10">
        <f t="shared" si="58"/>
        <v>2522047.6394776981</v>
      </c>
    </row>
    <row r="432" spans="72:76" x14ac:dyDescent="0.25">
      <c r="BT432" s="10">
        <v>-33.61</v>
      </c>
      <c r="BU432" s="10">
        <v>0.99115044247787609</v>
      </c>
      <c r="BV432" s="10">
        <f t="shared" si="56"/>
        <v>4727387.8187123388</v>
      </c>
      <c r="BW432" s="10">
        <f t="shared" si="57"/>
        <v>15.368883349717038</v>
      </c>
      <c r="BX432" s="10">
        <f t="shared" si="58"/>
        <v>2568081.896910076</v>
      </c>
    </row>
    <row r="433" spans="72:76" x14ac:dyDescent="0.25">
      <c r="BT433" s="10">
        <v>-20.13</v>
      </c>
      <c r="BU433" s="10">
        <v>9.7087378640776691E-3</v>
      </c>
      <c r="BV433" s="10">
        <f>-LN(1-BU433)/0.000001</f>
        <v>9756.1749453646862</v>
      </c>
      <c r="BW433" s="10">
        <f t="shared" si="57"/>
        <v>9.1856556912542349</v>
      </c>
      <c r="BX433" s="10">
        <f t="shared" si="58"/>
        <v>19576.882253543874</v>
      </c>
    </row>
    <row r="434" spans="72:76" x14ac:dyDescent="0.25">
      <c r="BT434" s="10">
        <v>-21.47</v>
      </c>
      <c r="BU434" s="10">
        <v>1.9417475728155338E-2</v>
      </c>
      <c r="BV434" s="10">
        <f t="shared" ref="BV434:BV497" si="59">-LN(1-BU434)/0.000001</f>
        <v>19608.471388376314</v>
      </c>
      <c r="BW434" s="10">
        <f t="shared" si="57"/>
        <v>9.8837169655338446</v>
      </c>
      <c r="BX434" s="10">
        <f t="shared" si="58"/>
        <v>31788.729398391908</v>
      </c>
    </row>
    <row r="435" spans="72:76" x14ac:dyDescent="0.25">
      <c r="BT435" s="10">
        <v>-22.49</v>
      </c>
      <c r="BU435" s="10">
        <v>2.9126213592233011E-2</v>
      </c>
      <c r="BV435" s="10">
        <f t="shared" si="59"/>
        <v>29558.802241544392</v>
      </c>
      <c r="BW435" s="10">
        <f t="shared" si="57"/>
        <v>10.294136854672335</v>
      </c>
      <c r="BX435" s="10">
        <f t="shared" si="58"/>
        <v>45975.564997865869</v>
      </c>
    </row>
    <row r="436" spans="72:76" x14ac:dyDescent="0.25">
      <c r="BT436" s="10">
        <v>-23.44</v>
      </c>
      <c r="BU436" s="10">
        <v>3.8834951456310676E-2</v>
      </c>
      <c r="BV436" s="10">
        <f t="shared" si="59"/>
        <v>39609.138095045826</v>
      </c>
      <c r="BW436" s="10">
        <f t="shared" si="57"/>
        <v>10.586815130597488</v>
      </c>
      <c r="BX436" s="10">
        <f t="shared" si="58"/>
        <v>64831.066138026879</v>
      </c>
    </row>
    <row r="437" spans="72:76" x14ac:dyDescent="0.25">
      <c r="BT437" s="10">
        <v>-23.59</v>
      </c>
      <c r="BU437" s="10">
        <v>4.8543689320388349E-2</v>
      </c>
      <c r="BV437" s="10">
        <f t="shared" si="59"/>
        <v>49761.50955906383</v>
      </c>
      <c r="BW437" s="10">
        <f t="shared" si="57"/>
        <v>10.814997063750816</v>
      </c>
      <c r="BX437" s="10">
        <f t="shared" si="58"/>
        <v>68446.290219183051</v>
      </c>
    </row>
    <row r="438" spans="72:76" x14ac:dyDescent="0.25">
      <c r="BT438" s="10">
        <v>-23.65</v>
      </c>
      <c r="BU438" s="10">
        <v>5.8252427184466021E-2</v>
      </c>
      <c r="BV438" s="10">
        <f t="shared" si="59"/>
        <v>60018.009726252923</v>
      </c>
      <c r="BW438" s="10">
        <f t="shared" si="57"/>
        <v>11.002399958268821</v>
      </c>
      <c r="BX438" s="10">
        <f t="shared" si="58"/>
        <v>69948.211531802954</v>
      </c>
    </row>
    <row r="439" spans="72:76" x14ac:dyDescent="0.25">
      <c r="BT439" s="10">
        <v>-24.05</v>
      </c>
      <c r="BU439" s="10">
        <v>6.7961165048543687E-2</v>
      </c>
      <c r="BV439" s="10">
        <f t="shared" si="59"/>
        <v>70380.796761799502</v>
      </c>
      <c r="BW439" s="10">
        <f t="shared" si="57"/>
        <v>11.161675731666845</v>
      </c>
      <c r="BX439" s="10">
        <f t="shared" si="58"/>
        <v>80839.065344431612</v>
      </c>
    </row>
    <row r="440" spans="72:76" x14ac:dyDescent="0.25">
      <c r="BT440" s="10">
        <v>-24.67</v>
      </c>
      <c r="BU440" s="10">
        <v>7.7669902912621352E-2</v>
      </c>
      <c r="BV440" s="10">
        <f t="shared" si="59"/>
        <v>80852.0966290949</v>
      </c>
      <c r="BW440" s="10">
        <f t="shared" si="57"/>
        <v>11.300376797001668</v>
      </c>
      <c r="BX440" s="10">
        <f t="shared" si="58"/>
        <v>101165.05461610465</v>
      </c>
    </row>
    <row r="441" spans="72:76" x14ac:dyDescent="0.25">
      <c r="BT441" s="10">
        <v>-24.82</v>
      </c>
      <c r="BU441" s="10">
        <v>8.7378640776699032E-2</v>
      </c>
      <c r="BV441" s="10">
        <f t="shared" si="59"/>
        <v>91434.205959631843</v>
      </c>
      <c r="BW441" s="10">
        <f t="shared" si="57"/>
        <v>11.423374932065107</v>
      </c>
      <c r="BX441" s="10">
        <f t="shared" si="58"/>
        <v>106806.39854898035</v>
      </c>
    </row>
    <row r="442" spans="72:76" x14ac:dyDescent="0.25">
      <c r="BT442" s="10">
        <v>-24.89</v>
      </c>
      <c r="BU442" s="10">
        <v>9.7087378640776698E-2</v>
      </c>
      <c r="BV442" s="10">
        <f t="shared" si="59"/>
        <v>102129.4950763798</v>
      </c>
      <c r="BW442" s="10">
        <f t="shared" si="57"/>
        <v>11.53399684662944</v>
      </c>
      <c r="BX442" s="10">
        <f t="shared" si="58"/>
        <v>109545.63778330814</v>
      </c>
    </row>
    <row r="443" spans="72:76" x14ac:dyDescent="0.25">
      <c r="BT443" s="10">
        <v>-25.41</v>
      </c>
      <c r="BU443" s="10">
        <v>0.10679611650485436</v>
      </c>
      <c r="BV443" s="10">
        <f t="shared" si="59"/>
        <v>112940.41118059542</v>
      </c>
      <c r="BW443" s="10">
        <f t="shared" si="57"/>
        <v>11.634615623919647</v>
      </c>
      <c r="BX443" s="10">
        <f t="shared" si="58"/>
        <v>132218.78370532909</v>
      </c>
    </row>
    <row r="444" spans="72:76" x14ac:dyDescent="0.25">
      <c r="BT444" s="10">
        <v>-26</v>
      </c>
      <c r="BU444" s="10">
        <v>0.11650485436893204</v>
      </c>
      <c r="BV444" s="10">
        <f t="shared" si="59"/>
        <v>123869.48171278567</v>
      </c>
      <c r="BW444" s="10">
        <f t="shared" si="57"/>
        <v>11.726983723417312</v>
      </c>
      <c r="BX444" s="10">
        <f t="shared" si="58"/>
        <v>163677.5230886529</v>
      </c>
    </row>
    <row r="445" spans="72:76" x14ac:dyDescent="0.25">
      <c r="BT445" s="10">
        <v>-26.09</v>
      </c>
      <c r="BU445" s="10">
        <v>0.12621359223300971</v>
      </c>
      <c r="BV445" s="10">
        <f t="shared" si="59"/>
        <v>134919.31789937065</v>
      </c>
      <c r="BW445" s="10">
        <f t="shared" si="57"/>
        <v>11.812432233569645</v>
      </c>
      <c r="BX445" s="10">
        <f t="shared" si="58"/>
        <v>169094.34928325532</v>
      </c>
    </row>
    <row r="446" spans="72:76" x14ac:dyDescent="0.25">
      <c r="BT446" s="10">
        <v>-26.2</v>
      </c>
      <c r="BU446" s="10">
        <v>0.13592233009708737</v>
      </c>
      <c r="BV446" s="10">
        <f t="shared" si="59"/>
        <v>146092.61849749586</v>
      </c>
      <c r="BW446" s="10">
        <f t="shared" si="57"/>
        <v>11.891996072831326</v>
      </c>
      <c r="BX446" s="10">
        <f t="shared" si="58"/>
        <v>175958.9568790457</v>
      </c>
    </row>
    <row r="447" spans="72:76" x14ac:dyDescent="0.25">
      <c r="BT447" s="10">
        <v>-26.53</v>
      </c>
      <c r="BU447" s="10">
        <v>0.14563106796116504</v>
      </c>
      <c r="BV447" s="10">
        <f t="shared" si="59"/>
        <v>157392.17375142922</v>
      </c>
      <c r="BW447" s="10">
        <f t="shared" si="57"/>
        <v>11.966495891692595</v>
      </c>
      <c r="BX447" s="10">
        <f t="shared" si="58"/>
        <v>198270.55877348036</v>
      </c>
    </row>
    <row r="448" spans="72:76" x14ac:dyDescent="0.25">
      <c r="BT448" s="10">
        <v>-26.53</v>
      </c>
      <c r="BU448" s="10">
        <v>0.1553398058252427</v>
      </c>
      <c r="BV448" s="10">
        <f t="shared" si="59"/>
        <v>168820.86957505197</v>
      </c>
      <c r="BW448" s="10">
        <f t="shared" si="57"/>
        <v>12.036593488425121</v>
      </c>
      <c r="BX448" s="10">
        <f t="shared" si="58"/>
        <v>198270.55877348036</v>
      </c>
    </row>
    <row r="449" spans="72:76" x14ac:dyDescent="0.25">
      <c r="BT449" s="10">
        <v>-26.59</v>
      </c>
      <c r="BU449" s="10">
        <v>0.1650485436893204</v>
      </c>
      <c r="BV449" s="10">
        <f t="shared" si="59"/>
        <v>180381.69197612809</v>
      </c>
      <c r="BW449" s="10">
        <f t="shared" si="57"/>
        <v>12.102830395740725</v>
      </c>
      <c r="BX449" s="10">
        <f t="shared" si="58"/>
        <v>202621.22229276501</v>
      </c>
    </row>
    <row r="450" spans="72:76" x14ac:dyDescent="0.25">
      <c r="BT450" s="10">
        <v>-26.92</v>
      </c>
      <c r="BU450" s="10">
        <v>0.17475728155339806</v>
      </c>
      <c r="BV450" s="10">
        <f t="shared" si="59"/>
        <v>192077.73173931937</v>
      </c>
      <c r="BW450" s="10">
        <f t="shared" si="57"/>
        <v>12.165655421888088</v>
      </c>
      <c r="BX450" s="10">
        <f t="shared" si="58"/>
        <v>228313.60037538529</v>
      </c>
    </row>
    <row r="451" spans="72:76" x14ac:dyDescent="0.25">
      <c r="BT451" s="10">
        <v>-27.14</v>
      </c>
      <c r="BU451" s="10">
        <v>0.18446601941747573</v>
      </c>
      <c r="BV451" s="10">
        <f t="shared" si="59"/>
        <v>203912.18938632219</v>
      </c>
      <c r="BW451" s="10">
        <f t="shared" ref="BW451:BW514" si="60">LN(BV451)</f>
        <v>12.225444735973968</v>
      </c>
      <c r="BX451" s="10">
        <f t="shared" ref="BX451:BX514" si="61">EXP($BZ$17+$BZ$18*BT451)</f>
        <v>247227.25710606607</v>
      </c>
    </row>
    <row r="452" spans="72:76" x14ac:dyDescent="0.25">
      <c r="BT452" s="10">
        <v>-27.36</v>
      </c>
      <c r="BU452" s="10">
        <v>0.1941747572815534</v>
      </c>
      <c r="BV452" s="10">
        <f t="shared" si="59"/>
        <v>215888.38043303788</v>
      </c>
      <c r="BW452" s="10">
        <f t="shared" si="60"/>
        <v>12.282516795846801</v>
      </c>
      <c r="BX452" s="10">
        <f t="shared" si="61"/>
        <v>267707.7342554073</v>
      </c>
    </row>
    <row r="453" spans="72:76" x14ac:dyDescent="0.25">
      <c r="BT453" s="10">
        <v>-27.44</v>
      </c>
      <c r="BU453" s="10">
        <v>0.20388349514563106</v>
      </c>
      <c r="BV453" s="10">
        <f t="shared" si="59"/>
        <v>228009.74096538269</v>
      </c>
      <c r="BW453" s="10">
        <f t="shared" si="60"/>
        <v>12.337143630556334</v>
      </c>
      <c r="BX453" s="10">
        <f t="shared" si="61"/>
        <v>275568.67763855186</v>
      </c>
    </row>
    <row r="454" spans="72:76" x14ac:dyDescent="0.25">
      <c r="BT454" s="10">
        <v>-27.48</v>
      </c>
      <c r="BU454" s="10">
        <v>0.21359223300970873</v>
      </c>
      <c r="BV454" s="10">
        <f t="shared" si="59"/>
        <v>240279.83355719704</v>
      </c>
      <c r="BW454" s="10">
        <f t="shared" si="60"/>
        <v>12.389559496260333</v>
      </c>
      <c r="BX454" s="10">
        <f t="shared" si="61"/>
        <v>279585.29078791523</v>
      </c>
    </row>
    <row r="455" spans="72:76" x14ac:dyDescent="0.25">
      <c r="BT455" s="10">
        <v>-27.57</v>
      </c>
      <c r="BU455" s="10">
        <v>0.22330097087378642</v>
      </c>
      <c r="BV455" s="10">
        <f t="shared" si="59"/>
        <v>252702.35355575418</v>
      </c>
      <c r="BW455" s="10">
        <f t="shared" si="60"/>
        <v>12.439967606968665</v>
      </c>
      <c r="BX455" s="10">
        <f t="shared" si="61"/>
        <v>288838.02688867616</v>
      </c>
    </row>
    <row r="456" spans="72:76" x14ac:dyDescent="0.25">
      <c r="BT456" s="10">
        <v>-27.65</v>
      </c>
      <c r="BU456" s="10">
        <v>0.23300970873786409</v>
      </c>
      <c r="BV456" s="10">
        <f t="shared" si="59"/>
        <v>265281.13576261431</v>
      </c>
      <c r="BW456" s="10">
        <f t="shared" si="60"/>
        <v>12.488545432292845</v>
      </c>
      <c r="BX456" s="10">
        <f t="shared" si="61"/>
        <v>297319.43809103192</v>
      </c>
    </row>
    <row r="457" spans="72:76" x14ac:dyDescent="0.25">
      <c r="BT457" s="10">
        <v>-27.78</v>
      </c>
      <c r="BU457" s="10">
        <v>0.24271844660194175</v>
      </c>
      <c r="BV457" s="10">
        <f t="shared" si="59"/>
        <v>278020.16154004406</v>
      </c>
      <c r="BW457" s="10">
        <f t="shared" si="60"/>
        <v>12.535448913568409</v>
      </c>
      <c r="BX457" s="10">
        <f t="shared" si="61"/>
        <v>311636.14308337274</v>
      </c>
    </row>
    <row r="458" spans="72:76" x14ac:dyDescent="0.25">
      <c r="BT458" s="10">
        <v>-27.91</v>
      </c>
      <c r="BU458" s="10">
        <v>0.25242718446601942</v>
      </c>
      <c r="BV458" s="10">
        <f t="shared" si="59"/>
        <v>290923.56637595192</v>
      </c>
      <c r="BW458" s="10">
        <f t="shared" si="60"/>
        <v>12.580815853150961</v>
      </c>
      <c r="BX458" s="10">
        <f t="shared" si="61"/>
        <v>326642.23469353357</v>
      </c>
    </row>
    <row r="459" spans="72:76" x14ac:dyDescent="0.25">
      <c r="BT459" s="10">
        <v>-27.98</v>
      </c>
      <c r="BU459" s="10">
        <v>0.26213592233009708</v>
      </c>
      <c r="BV459" s="10">
        <f t="shared" si="59"/>
        <v>303995.64794330468</v>
      </c>
      <c r="BW459" s="10">
        <f t="shared" si="60"/>
        <v>12.624768664309913</v>
      </c>
      <c r="BX459" s="10">
        <f t="shared" si="61"/>
        <v>335019.55325325183</v>
      </c>
    </row>
    <row r="460" spans="72:76" x14ac:dyDescent="0.25">
      <c r="BT460" s="10">
        <v>-28.07</v>
      </c>
      <c r="BU460" s="10">
        <v>0.27184466019417475</v>
      </c>
      <c r="BV460" s="10">
        <f t="shared" si="59"/>
        <v>317240.87469332531</v>
      </c>
      <c r="BW460" s="10">
        <f t="shared" si="60"/>
        <v>12.667416621390924</v>
      </c>
      <c r="BX460" s="10">
        <f t="shared" si="61"/>
        <v>346106.85869092814</v>
      </c>
    </row>
    <row r="461" spans="72:76" x14ac:dyDescent="0.25">
      <c r="BT461" s="10">
        <v>-28.07</v>
      </c>
      <c r="BU461" s="10">
        <v>0.28155339805825241</v>
      </c>
      <c r="BV461" s="10">
        <f t="shared" si="59"/>
        <v>330663.89502546604</v>
      </c>
      <c r="BW461" s="10">
        <f t="shared" si="60"/>
        <v>12.708857715584333</v>
      </c>
      <c r="BX461" s="10">
        <f t="shared" si="61"/>
        <v>346106.85869092814</v>
      </c>
    </row>
    <row r="462" spans="72:76" x14ac:dyDescent="0.25">
      <c r="BT462" s="10">
        <v>-28.09</v>
      </c>
      <c r="BU462" s="10">
        <v>0.29126213592233008</v>
      </c>
      <c r="BV462" s="10">
        <f t="shared" si="59"/>
        <v>344269.54708124464</v>
      </c>
      <c r="BW462" s="10">
        <f t="shared" si="60"/>
        <v>12.749180196623749</v>
      </c>
      <c r="BX462" s="10">
        <f t="shared" si="61"/>
        <v>348620.11282102391</v>
      </c>
    </row>
    <row r="463" spans="72:76" x14ac:dyDescent="0.25">
      <c r="BT463" s="10">
        <v>-28.25</v>
      </c>
      <c r="BU463" s="10">
        <v>0.30097087378640774</v>
      </c>
      <c r="BV463" s="10">
        <f t="shared" si="59"/>
        <v>358062.86921358044</v>
      </c>
      <c r="BW463" s="10">
        <f t="shared" si="60"/>
        <v>12.788463862293234</v>
      </c>
      <c r="BX463" s="10">
        <f t="shared" si="61"/>
        <v>369394.3994663413</v>
      </c>
    </row>
    <row r="464" spans="72:76" x14ac:dyDescent="0.25">
      <c r="BT464" s="10">
        <v>-28.51</v>
      </c>
      <c r="BU464" s="10">
        <v>0.31067961165048541</v>
      </c>
      <c r="BV464" s="10">
        <f t="shared" si="59"/>
        <v>372049.11118832033</v>
      </c>
      <c r="BW464" s="10">
        <f t="shared" si="60"/>
        <v>12.826781143864942</v>
      </c>
      <c r="BX464" s="10">
        <f t="shared" si="61"/>
        <v>405825.50841502158</v>
      </c>
    </row>
    <row r="465" spans="72:76" x14ac:dyDescent="0.25">
      <c r="BT465" s="10">
        <v>-28.55</v>
      </c>
      <c r="BU465" s="10">
        <v>0.32038834951456313</v>
      </c>
      <c r="BV465" s="10">
        <f t="shared" si="59"/>
        <v>386233.74618027691</v>
      </c>
      <c r="BW465" s="10">
        <f t="shared" si="60"/>
        <v>12.864198025221997</v>
      </c>
      <c r="BX465" s="10">
        <f t="shared" si="61"/>
        <v>411740.70925502735</v>
      </c>
    </row>
    <row r="466" spans="72:76" x14ac:dyDescent="0.25">
      <c r="BT466" s="10">
        <v>-28.64</v>
      </c>
      <c r="BU466" s="10">
        <v>0.3300970873786408</v>
      </c>
      <c r="BV466" s="10">
        <f t="shared" si="59"/>
        <v>400622.48363237653</v>
      </c>
      <c r="BW466" s="10">
        <f t="shared" si="60"/>
        <v>12.900774825532514</v>
      </c>
      <c r="BX466" s="10">
        <f t="shared" si="61"/>
        <v>425367.06318065955</v>
      </c>
    </row>
    <row r="467" spans="72:76" x14ac:dyDescent="0.25">
      <c r="BT467" s="10">
        <v>-28.71</v>
      </c>
      <c r="BU467" s="10">
        <v>0.33980582524271846</v>
      </c>
      <c r="BV467" s="10">
        <f t="shared" si="59"/>
        <v>415221.28305352922</v>
      </c>
      <c r="BW467" s="10">
        <f t="shared" si="60"/>
        <v>12.936566869282915</v>
      </c>
      <c r="BX467" s="10">
        <f t="shared" si="61"/>
        <v>436276.35479881021</v>
      </c>
    </row>
    <row r="468" spans="72:76" x14ac:dyDescent="0.25">
      <c r="BT468" s="10">
        <v>-28.77</v>
      </c>
      <c r="BU468" s="10">
        <v>0.34951456310679613</v>
      </c>
      <c r="BV468" s="10">
        <f t="shared" si="59"/>
        <v>430036.36883866985</v>
      </c>
      <c r="BW468" s="10">
        <f t="shared" si="60"/>
        <v>12.97162506278775</v>
      </c>
      <c r="BX468" s="10">
        <f t="shared" si="61"/>
        <v>445849.5946831957</v>
      </c>
    </row>
    <row r="469" spans="72:76" x14ac:dyDescent="0.25">
      <c r="BT469" s="10">
        <v>-28.77</v>
      </c>
      <c r="BU469" s="10">
        <v>0.35922330097087379</v>
      </c>
      <c r="BV469" s="10">
        <f t="shared" si="59"/>
        <v>445074.24620321038</v>
      </c>
      <c r="BW469" s="10">
        <f t="shared" si="60"/>
        <v>13.005996392631705</v>
      </c>
      <c r="BX469" s="10">
        <f t="shared" si="61"/>
        <v>445849.5946831957</v>
      </c>
    </row>
    <row r="470" spans="72:76" x14ac:dyDescent="0.25">
      <c r="BT470" s="10">
        <v>-28.85</v>
      </c>
      <c r="BU470" s="10">
        <v>0.36893203883495146</v>
      </c>
      <c r="BV470" s="10">
        <f t="shared" si="59"/>
        <v>460341.71833399875</v>
      </c>
      <c r="BW470" s="10">
        <f t="shared" si="60"/>
        <v>13.039724358620422</v>
      </c>
      <c r="BX470" s="10">
        <f t="shared" si="61"/>
        <v>458941.47800494835</v>
      </c>
    </row>
    <row r="471" spans="72:76" x14ac:dyDescent="0.25">
      <c r="BT471" s="10">
        <v>-28.86</v>
      </c>
      <c r="BU471" s="10">
        <v>0.37864077669902912</v>
      </c>
      <c r="BV471" s="10">
        <f t="shared" si="59"/>
        <v>475845.904869964</v>
      </c>
      <c r="BW471" s="10">
        <f t="shared" si="60"/>
        <v>13.072849351537146</v>
      </c>
      <c r="BX471" s="10">
        <f t="shared" si="61"/>
        <v>460604.7652023923</v>
      </c>
    </row>
    <row r="472" spans="72:76" x14ac:dyDescent="0.25">
      <c r="BT472" s="10">
        <v>-28.89</v>
      </c>
      <c r="BU472" s="10">
        <v>0.38834951456310679</v>
      </c>
      <c r="BV472" s="10">
        <f t="shared" si="59"/>
        <v>491594.26183810318</v>
      </c>
      <c r="BW472" s="10">
        <f t="shared" si="60"/>
        <v>13.105408984185436</v>
      </c>
      <c r="BX472" s="10">
        <f t="shared" si="61"/>
        <v>465630.88258873345</v>
      </c>
    </row>
    <row r="473" spans="72:76" x14ac:dyDescent="0.25">
      <c r="BT473" s="10">
        <v>-28.89</v>
      </c>
      <c r="BU473" s="10">
        <v>0.39805825242718446</v>
      </c>
      <c r="BV473" s="10">
        <f t="shared" si="59"/>
        <v>507594.60318454431</v>
      </c>
      <c r="BW473" s="10">
        <f t="shared" si="60"/>
        <v>13.137438382741705</v>
      </c>
      <c r="BX473" s="10">
        <f t="shared" si="61"/>
        <v>465630.88258873345</v>
      </c>
    </row>
    <row r="474" spans="72:76" x14ac:dyDescent="0.25">
      <c r="BT474" s="10">
        <v>-28.93</v>
      </c>
      <c r="BU474" s="10">
        <v>0.40776699029126212</v>
      </c>
      <c r="BV474" s="10">
        <f t="shared" si="59"/>
        <v>523855.12405632465</v>
      </c>
      <c r="BW474" s="10">
        <f t="shared" si="60"/>
        <v>13.168970444266773</v>
      </c>
      <c r="BX474" s="10">
        <f t="shared" si="61"/>
        <v>472417.79009136587</v>
      </c>
    </row>
    <row r="475" spans="72:76" x14ac:dyDescent="0.25">
      <c r="BT475" s="10">
        <v>-29.01</v>
      </c>
      <c r="BU475" s="10">
        <v>0.41747572815533979</v>
      </c>
      <c r="BV475" s="10">
        <f t="shared" si="59"/>
        <v>540384.42600753519</v>
      </c>
      <c r="BW475" s="10">
        <f t="shared" si="60"/>
        <v>13.200036065273796</v>
      </c>
      <c r="BX475" s="10">
        <f t="shared" si="61"/>
        <v>486289.81927060313</v>
      </c>
    </row>
    <row r="476" spans="72:76" x14ac:dyDescent="0.25">
      <c r="BT476" s="10">
        <v>-29.16</v>
      </c>
      <c r="BU476" s="10">
        <v>0.42718446601941745</v>
      </c>
      <c r="BV476" s="10">
        <f t="shared" si="59"/>
        <v>557191.54432391643</v>
      </c>
      <c r="BW476" s="10">
        <f t="shared" si="60"/>
        <v>13.230664345474574</v>
      </c>
      <c r="BX476" s="10">
        <f t="shared" si="61"/>
        <v>513407.16855659575</v>
      </c>
    </row>
    <row r="477" spans="72:76" x14ac:dyDescent="0.25">
      <c r="BT477" s="10">
        <v>-29.16</v>
      </c>
      <c r="BU477" s="10">
        <v>0.43689320388349512</v>
      </c>
      <c r="BV477" s="10">
        <f t="shared" si="59"/>
        <v>574285.97768321645</v>
      </c>
      <c r="BW477" s="10">
        <f t="shared" si="60"/>
        <v>13.260882770192152</v>
      </c>
      <c r="BX477" s="10">
        <f t="shared" si="61"/>
        <v>513407.16855659575</v>
      </c>
    </row>
    <row r="478" spans="72:76" x14ac:dyDescent="0.25">
      <c r="BT478" s="10">
        <v>-29.19</v>
      </c>
      <c r="BU478" s="10">
        <v>0.44660194174757284</v>
      </c>
      <c r="BV478" s="10">
        <f t="shared" si="59"/>
        <v>591677.72039508575</v>
      </c>
      <c r="BW478" s="10">
        <f t="shared" si="60"/>
        <v>13.290717374406922</v>
      </c>
      <c r="BX478" s="10">
        <f t="shared" si="61"/>
        <v>519009.46556066745</v>
      </c>
    </row>
    <row r="479" spans="72:76" x14ac:dyDescent="0.25">
      <c r="BT479" s="10">
        <v>-29.34</v>
      </c>
      <c r="BU479" s="10">
        <v>0.4563106796116505</v>
      </c>
      <c r="BV479" s="10">
        <f t="shared" si="59"/>
        <v>609377.29749448656</v>
      </c>
      <c r="BW479" s="10">
        <f t="shared" si="60"/>
        <v>13.320192890974504</v>
      </c>
      <c r="BX479" s="10">
        <f t="shared" si="61"/>
        <v>547951.38538423099</v>
      </c>
    </row>
    <row r="480" spans="72:76" x14ac:dyDescent="0.25">
      <c r="BT480" s="10">
        <v>-29.37</v>
      </c>
      <c r="BU480" s="10">
        <v>0.46601941747572817</v>
      </c>
      <c r="BV480" s="10">
        <f t="shared" si="59"/>
        <v>627395.80299716489</v>
      </c>
      <c r="BW480" s="10">
        <f t="shared" si="60"/>
        <v>13.349332885199548</v>
      </c>
      <c r="BX480" s="10">
        <f t="shared" si="61"/>
        <v>553930.62874646427</v>
      </c>
    </row>
    <row r="481" spans="72:76" x14ac:dyDescent="0.25">
      <c r="BT481" s="10">
        <v>-29.42</v>
      </c>
      <c r="BU481" s="10">
        <v>0.47572815533980584</v>
      </c>
      <c r="BV481" s="10">
        <f t="shared" si="59"/>
        <v>645744.94166536152</v>
      </c>
      <c r="BW481" s="10">
        <f t="shared" si="60"/>
        <v>13.378159877656577</v>
      </c>
      <c r="BX481" s="10">
        <f t="shared" si="61"/>
        <v>564041.3755714834</v>
      </c>
    </row>
    <row r="482" spans="72:76" x14ac:dyDescent="0.25">
      <c r="BT482" s="10">
        <v>-29.49</v>
      </c>
      <c r="BU482" s="10">
        <v>0.4854368932038835</v>
      </c>
      <c r="BV482" s="10">
        <f t="shared" si="59"/>
        <v>664437.07467751391</v>
      </c>
      <c r="BW482" s="10">
        <f t="shared" si="60"/>
        <v>13.406695456906611</v>
      </c>
      <c r="BX482" s="10">
        <f t="shared" si="61"/>
        <v>578507.21550935076</v>
      </c>
    </row>
    <row r="483" spans="72:76" x14ac:dyDescent="0.25">
      <c r="BT483" s="10">
        <v>-29.49</v>
      </c>
      <c r="BU483" s="10">
        <v>0.49514563106796117</v>
      </c>
      <c r="BV483" s="10">
        <f t="shared" si="59"/>
        <v>683485.26964820852</v>
      </c>
      <c r="BW483" s="10">
        <f t="shared" si="60"/>
        <v>13.434960383557957</v>
      </c>
      <c r="BX483" s="10">
        <f t="shared" si="61"/>
        <v>578507.21550935076</v>
      </c>
    </row>
    <row r="484" spans="72:76" x14ac:dyDescent="0.25">
      <c r="BT484" s="10">
        <v>-29.51</v>
      </c>
      <c r="BU484" s="10">
        <v>0.50485436893203883</v>
      </c>
      <c r="BV484" s="10">
        <f t="shared" si="59"/>
        <v>702903.35550531</v>
      </c>
      <c r="BW484" s="10">
        <f t="shared" si="60"/>
        <v>13.462974686954437</v>
      </c>
      <c r="BX484" s="10">
        <f t="shared" si="61"/>
        <v>582708.04427699861</v>
      </c>
    </row>
    <row r="485" spans="72:76" x14ac:dyDescent="0.25">
      <c r="BT485" s="10">
        <v>-29.51</v>
      </c>
      <c r="BU485" s="10">
        <v>0.5145631067961165</v>
      </c>
      <c r="BV485" s="10">
        <f t="shared" si="59"/>
        <v>722705.98280148976</v>
      </c>
      <c r="BW485" s="10">
        <f t="shared" si="60"/>
        <v>13.490757755639311</v>
      </c>
      <c r="BX485" s="10">
        <f t="shared" si="61"/>
        <v>582708.04427699861</v>
      </c>
    </row>
    <row r="486" spans="72:76" x14ac:dyDescent="0.25">
      <c r="BT486" s="10">
        <v>-29.57</v>
      </c>
      <c r="BU486" s="10">
        <v>0.52427184466019416</v>
      </c>
      <c r="BV486" s="10">
        <f t="shared" si="59"/>
        <v>742908.69011900923</v>
      </c>
      <c r="BW486" s="10">
        <f t="shared" si="60"/>
        <v>13.518328422633751</v>
      </c>
      <c r="BX486" s="10">
        <f t="shared" si="61"/>
        <v>595494.44406480587</v>
      </c>
    </row>
    <row r="487" spans="72:76" x14ac:dyDescent="0.25">
      <c r="BT487" s="10">
        <v>-29.58</v>
      </c>
      <c r="BU487" s="10">
        <v>0.53398058252427183</v>
      </c>
      <c r="BV487" s="10">
        <f t="shared" si="59"/>
        <v>763527.9773217449</v>
      </c>
      <c r="BW487" s="10">
        <f t="shared" si="60"/>
        <v>13.545705046481903</v>
      </c>
      <c r="BX487" s="10">
        <f t="shared" si="61"/>
        <v>597652.62399063795</v>
      </c>
    </row>
    <row r="488" spans="72:76" x14ac:dyDescent="0.25">
      <c r="BT488" s="10">
        <v>-29.58</v>
      </c>
      <c r="BU488" s="10">
        <v>0.5436893203883495</v>
      </c>
      <c r="BV488" s="10">
        <f t="shared" si="59"/>
        <v>784581.38651957712</v>
      </c>
      <c r="BW488" s="10">
        <f t="shared" si="60"/>
        <v>13.57290558894773</v>
      </c>
      <c r="BX488" s="10">
        <f t="shared" si="61"/>
        <v>597652.62399063795</v>
      </c>
    </row>
    <row r="489" spans="72:76" x14ac:dyDescent="0.25">
      <c r="BT489" s="10">
        <v>-29.62</v>
      </c>
      <c r="BU489" s="10">
        <v>0.55339805825242716</v>
      </c>
      <c r="BV489" s="10">
        <f t="shared" si="59"/>
        <v>806087.59174054069</v>
      </c>
      <c r="BW489" s="10">
        <f t="shared" si="60"/>
        <v>13.599947690200162</v>
      </c>
      <c r="BX489" s="10">
        <f t="shared" si="61"/>
        <v>606363.84403510531</v>
      </c>
    </row>
    <row r="490" spans="72:76" x14ac:dyDescent="0.25">
      <c r="BT490" s="10">
        <v>-29.74</v>
      </c>
      <c r="BU490" s="10">
        <v>0.56310679611650483</v>
      </c>
      <c r="BV490" s="10">
        <f t="shared" si="59"/>
        <v>828066.49845931598</v>
      </c>
      <c r="BW490" s="10">
        <f t="shared" si="60"/>
        <v>13.626848742291481</v>
      </c>
      <c r="BX490" s="10">
        <f t="shared" si="61"/>
        <v>633266.76806465373</v>
      </c>
    </row>
    <row r="491" spans="72:76" x14ac:dyDescent="0.25">
      <c r="BT491" s="10">
        <v>-29.76</v>
      </c>
      <c r="BU491" s="10">
        <v>0.57281553398058249</v>
      </c>
      <c r="BV491" s="10">
        <f t="shared" si="59"/>
        <v>850539.3543113746</v>
      </c>
      <c r="BW491" s="10">
        <f t="shared" si="60"/>
        <v>13.653625961718586</v>
      </c>
      <c r="BX491" s="10">
        <f t="shared" si="61"/>
        <v>637865.23319276643</v>
      </c>
    </row>
    <row r="492" spans="72:76" x14ac:dyDescent="0.25">
      <c r="BT492" s="10">
        <v>-29.86</v>
      </c>
      <c r="BU492" s="10">
        <v>0.58252427184466016</v>
      </c>
      <c r="BV492" s="10">
        <f t="shared" si="59"/>
        <v>873528.87253607332</v>
      </c>
      <c r="BW492" s="10">
        <f t="shared" si="60"/>
        <v>13.680296461857806</v>
      </c>
      <c r="BX492" s="10">
        <f t="shared" si="61"/>
        <v>661363.31095597893</v>
      </c>
    </row>
    <row r="493" spans="72:76" x14ac:dyDescent="0.25">
      <c r="BT493" s="10">
        <v>-29.88</v>
      </c>
      <c r="BU493" s="10">
        <v>0.59223300970873782</v>
      </c>
      <c r="BV493" s="10">
        <f t="shared" si="59"/>
        <v>897059.36994626734</v>
      </c>
      <c r="BW493" s="10">
        <f t="shared" si="60"/>
        <v>13.706877326081722</v>
      </c>
      <c r="BX493" s="10">
        <f t="shared" si="61"/>
        <v>666165.7990633822</v>
      </c>
    </row>
    <row r="494" spans="72:76" x14ac:dyDescent="0.25">
      <c r="BT494" s="10">
        <v>-29.91</v>
      </c>
      <c r="BU494" s="10">
        <v>0.60194174757281549</v>
      </c>
      <c r="BV494" s="10">
        <f t="shared" si="59"/>
        <v>921156.92152532784</v>
      </c>
      <c r="BW494" s="10">
        <f t="shared" si="60"/>
        <v>13.733385682402014</v>
      </c>
      <c r="BX494" s="10">
        <f t="shared" si="61"/>
        <v>673434.99764274794</v>
      </c>
    </row>
    <row r="495" spans="72:76" x14ac:dyDescent="0.25">
      <c r="BT495" s="10">
        <v>-29.94</v>
      </c>
      <c r="BU495" s="10">
        <v>0.61165048543689315</v>
      </c>
      <c r="BV495" s="10">
        <f t="shared" si="59"/>
        <v>945849.53411569947</v>
      </c>
      <c r="BW495" s="10">
        <f t="shared" si="60"/>
        <v>13.759838780537468</v>
      </c>
      <c r="BX495" s="10">
        <f t="shared" si="61"/>
        <v>680783.51768842211</v>
      </c>
    </row>
    <row r="496" spans="72:76" x14ac:dyDescent="0.25">
      <c r="BT496" s="10">
        <v>-29.97</v>
      </c>
      <c r="BU496" s="10">
        <v>0.62135922330097082</v>
      </c>
      <c r="BV496" s="10">
        <f t="shared" si="59"/>
        <v>971167.3420999893</v>
      </c>
      <c r="BW496" s="10">
        <f t="shared" si="60"/>
        <v>13.786254072383432</v>
      </c>
      <c r="BX496" s="10">
        <f t="shared" si="61"/>
        <v>688212.22475593316</v>
      </c>
    </row>
    <row r="497" spans="72:76" x14ac:dyDescent="0.25">
      <c r="BT497" s="10">
        <v>-30.21</v>
      </c>
      <c r="BU497" s="10">
        <v>0.6310679611650486</v>
      </c>
      <c r="BV497" s="10">
        <f t="shared" si="59"/>
        <v>997142.82850325014</v>
      </c>
      <c r="BW497" s="10">
        <f t="shared" si="60"/>
        <v>13.812649296961572</v>
      </c>
      <c r="BX497" s="10">
        <f t="shared" si="61"/>
        <v>750635.64571408217</v>
      </c>
    </row>
    <row r="498" spans="72:76" x14ac:dyDescent="0.25">
      <c r="BT498" s="10">
        <v>-30.23</v>
      </c>
      <c r="BU498" s="10">
        <v>0.64077669902912626</v>
      </c>
      <c r="BV498" s="10">
        <f t="shared" ref="BV498:BV534" si="62">-LN(1-BU498)/0.000001</f>
        <v>1023811.0755854115</v>
      </c>
      <c r="BW498" s="10">
        <f t="shared" si="60"/>
        <v>13.839042571061396</v>
      </c>
      <c r="BX498" s="10">
        <f t="shared" si="61"/>
        <v>756086.38466772041</v>
      </c>
    </row>
    <row r="499" spans="72:76" x14ac:dyDescent="0.25">
      <c r="BT499" s="10">
        <v>-30.28</v>
      </c>
      <c r="BU499" s="10">
        <v>0.65048543689320393</v>
      </c>
      <c r="BV499" s="10">
        <f t="shared" si="62"/>
        <v>1051210.0497735259</v>
      </c>
      <c r="BW499" s="10">
        <f t="shared" si="60"/>
        <v>13.865452486953624</v>
      </c>
      <c r="BX499" s="10">
        <f t="shared" si="61"/>
        <v>769887.02614970331</v>
      </c>
    </row>
    <row r="500" spans="72:76" x14ac:dyDescent="0.25">
      <c r="BT500" s="10">
        <v>-30.38</v>
      </c>
      <c r="BU500" s="10">
        <v>0.66019417475728159</v>
      </c>
      <c r="BV500" s="10">
        <f t="shared" si="62"/>
        <v>1079380.9267402221</v>
      </c>
      <c r="BW500" s="10">
        <f t="shared" si="60"/>
        <v>13.891898218768038</v>
      </c>
      <c r="BX500" s="10">
        <f t="shared" si="61"/>
        <v>798248.60516037012</v>
      </c>
    </row>
    <row r="501" spans="72:76" x14ac:dyDescent="0.25">
      <c r="BT501" s="10">
        <v>-30.43</v>
      </c>
      <c r="BU501" s="10">
        <v>0.66990291262135926</v>
      </c>
      <c r="BV501" s="10">
        <f t="shared" si="62"/>
        <v>1108368.4636134745</v>
      </c>
      <c r="BW501" s="10">
        <f t="shared" si="60"/>
        <v>13.91839963939502</v>
      </c>
      <c r="BX501" s="10">
        <f t="shared" si="61"/>
        <v>812818.82231638022</v>
      </c>
    </row>
    <row r="502" spans="72:76" x14ac:dyDescent="0.25">
      <c r="BT502" s="10">
        <v>-30.43</v>
      </c>
      <c r="BU502" s="10">
        <v>0.67961165048543692</v>
      </c>
      <c r="BV502" s="10">
        <f t="shared" si="62"/>
        <v>1138221.4267631557</v>
      </c>
      <c r="BW502" s="10">
        <f t="shared" si="60"/>
        <v>13.944977450104137</v>
      </c>
      <c r="BX502" s="10">
        <f t="shared" si="61"/>
        <v>812818.82231638022</v>
      </c>
    </row>
    <row r="503" spans="72:76" x14ac:dyDescent="0.25">
      <c r="BT503" s="10">
        <v>-30.69</v>
      </c>
      <c r="BU503" s="10">
        <v>0.68932038834951459</v>
      </c>
      <c r="BV503" s="10">
        <f t="shared" si="62"/>
        <v>1168993.0854299094</v>
      </c>
      <c r="BW503" s="10">
        <f t="shared" si="60"/>
        <v>13.971653325492237</v>
      </c>
      <c r="BX503" s="10">
        <f t="shared" si="61"/>
        <v>892982.16836094914</v>
      </c>
    </row>
    <row r="504" spans="72:76" x14ac:dyDescent="0.25">
      <c r="BT504" s="10">
        <v>-30.69</v>
      </c>
      <c r="BU504" s="10">
        <v>0.69902912621359226</v>
      </c>
      <c r="BV504" s="10">
        <f t="shared" si="62"/>
        <v>1200741.7837444895</v>
      </c>
      <c r="BW504" s="10">
        <f t="shared" si="60"/>
        <v>13.998450076900696</v>
      </c>
      <c r="BX504" s="10">
        <f t="shared" si="61"/>
        <v>892982.16836094914</v>
      </c>
    </row>
    <row r="505" spans="72:76" x14ac:dyDescent="0.25">
      <c r="BT505" s="10">
        <v>-30.79</v>
      </c>
      <c r="BU505" s="10">
        <v>0.70873786407766992</v>
      </c>
      <c r="BV505" s="10">
        <f t="shared" si="62"/>
        <v>1233531.6065674804</v>
      </c>
      <c r="BW505" s="10">
        <f t="shared" si="60"/>
        <v>14.025391838107245</v>
      </c>
      <c r="BX505" s="10">
        <f t="shared" si="61"/>
        <v>925878.4030848227</v>
      </c>
    </row>
    <row r="506" spans="72:76" x14ac:dyDescent="0.25">
      <c r="BT506" s="10">
        <v>-30.81</v>
      </c>
      <c r="BU506" s="10">
        <v>0.71844660194174759</v>
      </c>
      <c r="BV506" s="10">
        <f t="shared" si="62"/>
        <v>1267433.1582431619</v>
      </c>
      <c r="BW506" s="10">
        <f t="shared" si="60"/>
        <v>14.052504277943054</v>
      </c>
      <c r="BX506" s="10">
        <f t="shared" si="61"/>
        <v>932601.66690375027</v>
      </c>
    </row>
    <row r="507" spans="72:76" x14ac:dyDescent="0.25">
      <c r="BT507" s="10">
        <v>-30.96</v>
      </c>
      <c r="BU507" s="10">
        <v>0.72815533980582525</v>
      </c>
      <c r="BV507" s="10">
        <f t="shared" si="62"/>
        <v>1302524.478054432</v>
      </c>
      <c r="BW507" s="10">
        <f t="shared" si="60"/>
        <v>14.079814845565071</v>
      </c>
      <c r="BX507" s="10">
        <f t="shared" si="61"/>
        <v>984607.04341782269</v>
      </c>
    </row>
    <row r="508" spans="72:76" x14ac:dyDescent="0.25">
      <c r="BT508" s="10">
        <v>-31.06</v>
      </c>
      <c r="BU508" s="10">
        <v>0.73786407766990292</v>
      </c>
      <c r="BV508" s="10">
        <f t="shared" si="62"/>
        <v>1338892.1222253067</v>
      </c>
      <c r="BW508" s="10">
        <f t="shared" si="60"/>
        <v>14.107353055501866</v>
      </c>
      <c r="BX508" s="10">
        <f t="shared" si="61"/>
        <v>1020878.6125024584</v>
      </c>
    </row>
    <row r="509" spans="72:76" x14ac:dyDescent="0.25">
      <c r="BT509" s="10">
        <v>-31.09</v>
      </c>
      <c r="BU509" s="10">
        <v>0.74757281553398058</v>
      </c>
      <c r="BV509" s="10">
        <f t="shared" si="62"/>
        <v>1376632.4502081538</v>
      </c>
      <c r="BW509" s="10">
        <f t="shared" si="60"/>
        <v>14.135150821389878</v>
      </c>
      <c r="BX509" s="10">
        <f t="shared" si="61"/>
        <v>1032018.4359069944</v>
      </c>
    </row>
    <row r="510" spans="72:76" x14ac:dyDescent="0.25">
      <c r="BT510" s="10">
        <v>-31.12</v>
      </c>
      <c r="BU510" s="10">
        <v>0.75728155339805825</v>
      </c>
      <c r="BV510" s="10">
        <f t="shared" si="62"/>
        <v>1415853.1633614351</v>
      </c>
      <c r="BW510" s="10">
        <f t="shared" si="60"/>
        <v>14.163242849667697</v>
      </c>
      <c r="BX510" s="10">
        <f t="shared" si="61"/>
        <v>1043279.8170207081</v>
      </c>
    </row>
    <row r="511" spans="72:76" x14ac:dyDescent="0.25">
      <c r="BT511" s="10">
        <v>-31.13</v>
      </c>
      <c r="BU511" s="10">
        <v>0.76699029126213591</v>
      </c>
      <c r="BV511" s="10">
        <f t="shared" si="62"/>
        <v>1456675.1578816902</v>
      </c>
      <c r="BW511" s="10">
        <f t="shared" si="60"/>
        <v>14.191667107596071</v>
      </c>
      <c r="BX511" s="10">
        <f t="shared" si="61"/>
        <v>1047060.8523948599</v>
      </c>
    </row>
    <row r="512" spans="72:76" x14ac:dyDescent="0.25">
      <c r="BT512" s="10">
        <v>-31.28</v>
      </c>
      <c r="BU512" s="10">
        <v>0.77669902912621358</v>
      </c>
      <c r="BV512" s="10">
        <f t="shared" si="62"/>
        <v>1499234.772300486</v>
      </c>
      <c r="BW512" s="10">
        <f t="shared" si="60"/>
        <v>14.220465384101059</v>
      </c>
      <c r="BX512" s="10">
        <f t="shared" si="61"/>
        <v>1105448.9035793752</v>
      </c>
    </row>
    <row r="513" spans="72:76" x14ac:dyDescent="0.25">
      <c r="BT513" s="10">
        <v>-31.31</v>
      </c>
      <c r="BU513" s="10">
        <v>0.78640776699029125</v>
      </c>
      <c r="BV513" s="10">
        <f t="shared" si="62"/>
        <v>1543686.5348713198</v>
      </c>
      <c r="BW513" s="10">
        <f t="shared" si="60"/>
        <v>14.249683967498814</v>
      </c>
      <c r="BX513" s="10">
        <f t="shared" si="61"/>
        <v>1117511.5576675297</v>
      </c>
    </row>
    <row r="514" spans="72:76" x14ac:dyDescent="0.25">
      <c r="BT514" s="10">
        <v>-31.38</v>
      </c>
      <c r="BU514" s="10">
        <v>0.79611650485436891</v>
      </c>
      <c r="BV514" s="10">
        <f t="shared" si="62"/>
        <v>1590206.5505062127</v>
      </c>
      <c r="BW514" s="10">
        <f t="shared" si="60"/>
        <v>14.279374471738114</v>
      </c>
      <c r="BX514" s="10">
        <f t="shared" si="61"/>
        <v>1146172.1205660517</v>
      </c>
    </row>
    <row r="515" spans="72:76" x14ac:dyDescent="0.25">
      <c r="BT515" s="10">
        <v>-31.4</v>
      </c>
      <c r="BU515" s="10">
        <v>0.80582524271844658</v>
      </c>
      <c r="BV515" s="10">
        <f t="shared" si="62"/>
        <v>1638996.7146756446</v>
      </c>
      <c r="BW515" s="10">
        <f t="shared" ref="BW515:BW578" si="63">LN(BV515)</f>
        <v>14.309594853255163</v>
      </c>
      <c r="BX515" s="10">
        <f t="shared" ref="BX515:BX578" si="64">EXP($BZ$17+$BZ$18*BT515)</f>
        <v>1154495.0466898174</v>
      </c>
    </row>
    <row r="516" spans="72:76" x14ac:dyDescent="0.25">
      <c r="BT516" s="10">
        <v>-31.43</v>
      </c>
      <c r="BU516" s="10">
        <v>0.81553398058252424</v>
      </c>
      <c r="BV516" s="10">
        <f t="shared" si="62"/>
        <v>1690290.0090631952</v>
      </c>
      <c r="BW516" s="10">
        <f t="shared" si="63"/>
        <v>14.34041067517312</v>
      </c>
      <c r="BX516" s="10">
        <f t="shared" si="64"/>
        <v>1167092.8920986957</v>
      </c>
    </row>
    <row r="517" spans="72:76" x14ac:dyDescent="0.25">
      <c r="BT517" s="10">
        <v>-31.43</v>
      </c>
      <c r="BU517" s="10">
        <v>0.82524271844660191</v>
      </c>
      <c r="BV517" s="10">
        <f t="shared" si="62"/>
        <v>1744357.230333471</v>
      </c>
      <c r="BW517" s="10">
        <f t="shared" si="63"/>
        <v>14.371896696382269</v>
      </c>
      <c r="BX517" s="10">
        <f t="shared" si="64"/>
        <v>1167092.8920986957</v>
      </c>
    </row>
    <row r="518" spans="72:76" x14ac:dyDescent="0.25">
      <c r="BT518" s="10">
        <v>-31.47</v>
      </c>
      <c r="BU518" s="10">
        <v>0.83495145631067957</v>
      </c>
      <c r="BV518" s="10">
        <f t="shared" si="62"/>
        <v>1801515.6441734196</v>
      </c>
      <c r="BW518" s="10">
        <f t="shared" si="63"/>
        <v>14.404138893103392</v>
      </c>
      <c r="BX518" s="10">
        <f t="shared" si="64"/>
        <v>1184104.116658407</v>
      </c>
    </row>
    <row r="519" spans="72:76" x14ac:dyDescent="0.25">
      <c r="BT519" s="10">
        <v>-31.47</v>
      </c>
      <c r="BU519" s="10">
        <v>0.84466019417475724</v>
      </c>
      <c r="BV519" s="10">
        <f t="shared" si="62"/>
        <v>1862140.2659898545</v>
      </c>
      <c r="BW519" s="10">
        <f t="shared" si="63"/>
        <v>14.437237064803545</v>
      </c>
      <c r="BX519" s="10">
        <f t="shared" si="64"/>
        <v>1184104.116658407</v>
      </c>
    </row>
    <row r="520" spans="72:76" x14ac:dyDescent="0.25">
      <c r="BT520" s="10">
        <v>-31.47</v>
      </c>
      <c r="BU520" s="10">
        <v>0.85436893203883491</v>
      </c>
      <c r="BV520" s="10">
        <f t="shared" si="62"/>
        <v>1926678.7871274254</v>
      </c>
      <c r="BW520" s="10">
        <f t="shared" si="63"/>
        <v>14.471308242857251</v>
      </c>
      <c r="BX520" s="10">
        <f t="shared" si="64"/>
        <v>1184104.116658407</v>
      </c>
    </row>
    <row r="521" spans="72:76" x14ac:dyDescent="0.25">
      <c r="BT521" s="10">
        <v>-31.5</v>
      </c>
      <c r="BU521" s="10">
        <v>0.86407766990291257</v>
      </c>
      <c r="BV521" s="10">
        <f t="shared" si="62"/>
        <v>1995671.6586143768</v>
      </c>
      <c r="BW521" s="10">
        <f t="shared" si="63"/>
        <v>14.506491222629792</v>
      </c>
      <c r="BX521" s="10">
        <f t="shared" si="64"/>
        <v>1197025.0561223309</v>
      </c>
    </row>
    <row r="522" spans="72:76" x14ac:dyDescent="0.25">
      <c r="BT522" s="10">
        <v>-31.62</v>
      </c>
      <c r="BU522" s="10">
        <v>0.87378640776699024</v>
      </c>
      <c r="BV522" s="10">
        <f t="shared" si="62"/>
        <v>2069779.6307680989</v>
      </c>
      <c r="BW522" s="10">
        <f t="shared" si="63"/>
        <v>14.5429527010083</v>
      </c>
      <c r="BX522" s="10">
        <f t="shared" si="64"/>
        <v>1250134.2156857115</v>
      </c>
    </row>
    <row r="523" spans="72:76" x14ac:dyDescent="0.25">
      <c r="BT523" s="10">
        <v>-31.65</v>
      </c>
      <c r="BU523" s="10">
        <v>0.88349514563106801</v>
      </c>
      <c r="BV523" s="10">
        <f t="shared" si="62"/>
        <v>2149822.3384416359</v>
      </c>
      <c r="BW523" s="10">
        <f t="shared" si="63"/>
        <v>14.580895763406568</v>
      </c>
      <c r="BX523" s="10">
        <f t="shared" si="64"/>
        <v>1263775.6753305264</v>
      </c>
    </row>
    <row r="524" spans="72:76" x14ac:dyDescent="0.25">
      <c r="BT524" s="10">
        <v>-31.69</v>
      </c>
      <c r="BU524" s="10">
        <v>0.89320388349514568</v>
      </c>
      <c r="BV524" s="10">
        <f t="shared" si="62"/>
        <v>2236833.7154312655</v>
      </c>
      <c r="BW524" s="10">
        <f t="shared" si="63"/>
        <v>14.620571903972795</v>
      </c>
      <c r="BX524" s="10">
        <f t="shared" si="64"/>
        <v>1282196.121510684</v>
      </c>
    </row>
    <row r="525" spans="72:76" x14ac:dyDescent="0.25">
      <c r="BT525" s="10">
        <v>-31.81</v>
      </c>
      <c r="BU525" s="10">
        <v>0.90291262135922334</v>
      </c>
      <c r="BV525" s="10">
        <f t="shared" si="62"/>
        <v>2332143.8952355906</v>
      </c>
      <c r="BW525" s="10">
        <f t="shared" si="63"/>
        <v>14.662298529195347</v>
      </c>
      <c r="BX525" s="10">
        <f t="shared" si="64"/>
        <v>1339084.1190179803</v>
      </c>
    </row>
    <row r="526" spans="72:76" x14ac:dyDescent="0.25">
      <c r="BT526" s="10">
        <v>-32.090000000000003</v>
      </c>
      <c r="BU526" s="10">
        <v>0.91262135922330101</v>
      </c>
      <c r="BV526" s="10">
        <f t="shared" si="62"/>
        <v>2437504.410893417</v>
      </c>
      <c r="BW526" s="10">
        <f t="shared" si="63"/>
        <v>14.706485291449802</v>
      </c>
      <c r="BX526" s="10">
        <f t="shared" si="64"/>
        <v>1481832.5412659382</v>
      </c>
    </row>
    <row r="527" spans="72:76" x14ac:dyDescent="0.25">
      <c r="BT527" s="10">
        <v>-32.15</v>
      </c>
      <c r="BU527" s="10">
        <v>0.92233009708737868</v>
      </c>
      <c r="BV527" s="10">
        <f t="shared" si="62"/>
        <v>2555287.4465498002</v>
      </c>
      <c r="BW527" s="10">
        <f t="shared" si="63"/>
        <v>14.753675278833889</v>
      </c>
      <c r="BX527" s="10">
        <f t="shared" si="64"/>
        <v>1514348.4872483145</v>
      </c>
    </row>
    <row r="528" spans="72:76" x14ac:dyDescent="0.25">
      <c r="BT528" s="10">
        <v>-32.29</v>
      </c>
      <c r="BU528" s="10">
        <v>0.93203883495145634</v>
      </c>
      <c r="BV528" s="10">
        <f t="shared" si="62"/>
        <v>2688818.8391743228</v>
      </c>
      <c r="BW528" s="10">
        <f t="shared" si="63"/>
        <v>14.804612561904609</v>
      </c>
      <c r="BX528" s="10">
        <f t="shared" si="64"/>
        <v>1593020.8577835916</v>
      </c>
    </row>
    <row r="529" spans="72:76" x14ac:dyDescent="0.25">
      <c r="BT529" s="10">
        <v>-32.53</v>
      </c>
      <c r="BU529" s="10">
        <v>0.94174757281553401</v>
      </c>
      <c r="BV529" s="10">
        <f t="shared" si="62"/>
        <v>2842969.5190015817</v>
      </c>
      <c r="BW529" s="10">
        <f t="shared" si="63"/>
        <v>14.860359669155184</v>
      </c>
      <c r="BX529" s="10">
        <f t="shared" si="64"/>
        <v>1737513.8034527896</v>
      </c>
    </row>
    <row r="530" spans="72:76" x14ac:dyDescent="0.25">
      <c r="BT530" s="10">
        <v>-32.53</v>
      </c>
      <c r="BU530" s="10">
        <v>0.95145631067961167</v>
      </c>
      <c r="BV530" s="10">
        <f t="shared" si="62"/>
        <v>3025291.0757955359</v>
      </c>
      <c r="BW530" s="10">
        <f t="shared" si="63"/>
        <v>14.922517868221387</v>
      </c>
      <c r="BX530" s="10">
        <f t="shared" si="64"/>
        <v>1737513.8034527896</v>
      </c>
    </row>
    <row r="531" spans="72:76" x14ac:dyDescent="0.25">
      <c r="BT531" s="10">
        <v>-32.619999999999997</v>
      </c>
      <c r="BU531" s="10">
        <v>0.96116504854368934</v>
      </c>
      <c r="BV531" s="10">
        <f t="shared" si="62"/>
        <v>3248434.6271097455</v>
      </c>
      <c r="BW531" s="10">
        <f t="shared" si="63"/>
        <v>14.993683785076758</v>
      </c>
      <c r="BX531" s="10">
        <f t="shared" si="64"/>
        <v>1795015.958338944</v>
      </c>
    </row>
    <row r="532" spans="72:76" x14ac:dyDescent="0.25">
      <c r="BT532" s="10">
        <v>-33.29</v>
      </c>
      <c r="BU532" s="10">
        <v>0.970873786407767</v>
      </c>
      <c r="BV532" s="10">
        <f t="shared" si="62"/>
        <v>3536116.699561527</v>
      </c>
      <c r="BW532" s="10">
        <f t="shared" si="63"/>
        <v>15.078539705464738</v>
      </c>
      <c r="BX532" s="10">
        <f t="shared" si="64"/>
        <v>2287352.6904628249</v>
      </c>
    </row>
    <row r="533" spans="72:76" x14ac:dyDescent="0.25">
      <c r="BT533" s="10">
        <v>-33.35</v>
      </c>
      <c r="BU533" s="10">
        <v>0.98058252427184467</v>
      </c>
      <c r="BV533" s="10">
        <f t="shared" si="62"/>
        <v>3941581.8076696913</v>
      </c>
      <c r="BW533" s="10">
        <f t="shared" si="63"/>
        <v>15.187092674732822</v>
      </c>
      <c r="BX533" s="10">
        <f t="shared" si="64"/>
        <v>2337544.216464946</v>
      </c>
    </row>
    <row r="534" spans="72:76" x14ac:dyDescent="0.25">
      <c r="BT534" s="10">
        <v>-33.43</v>
      </c>
      <c r="BU534" s="10">
        <v>0.99029126213592233</v>
      </c>
      <c r="BV534" s="10">
        <f t="shared" si="62"/>
        <v>4634728.9882296361</v>
      </c>
      <c r="BW534" s="10">
        <f t="shared" si="63"/>
        <v>15.349088284556245</v>
      </c>
      <c r="BX534" s="10">
        <f t="shared" si="64"/>
        <v>2406183.6332241832</v>
      </c>
    </row>
    <row r="535" spans="72:76" x14ac:dyDescent="0.25">
      <c r="BT535" s="10">
        <v>-14.35</v>
      </c>
      <c r="BU535" s="10">
        <v>1.0869565217391304E-2</v>
      </c>
      <c r="BV535" s="10">
        <f>-LN(1-BU535)/0.000001</f>
        <v>10929.070532190317</v>
      </c>
      <c r="BW535" s="10">
        <f t="shared" si="63"/>
        <v>9.299181539328675</v>
      </c>
      <c r="BX535" s="10">
        <f t="shared" si="64"/>
        <v>2419.0122278400736</v>
      </c>
    </row>
    <row r="536" spans="72:76" x14ac:dyDescent="0.25">
      <c r="BT536" s="10">
        <v>-18.93</v>
      </c>
      <c r="BU536" s="10">
        <v>2.1739130434782608E-2</v>
      </c>
      <c r="BV536" s="10">
        <f t="shared" ref="BV536:BV599" si="65">-LN(1-BU536)/0.000001</f>
        <v>21978.90671877523</v>
      </c>
      <c r="BW536" s="10">
        <f t="shared" si="63"/>
        <v>9.9978384869014025</v>
      </c>
      <c r="BX536" s="10">
        <f t="shared" si="64"/>
        <v>12682.63582646849</v>
      </c>
    </row>
    <row r="537" spans="72:76" x14ac:dyDescent="0.25">
      <c r="BT537" s="10">
        <v>-20.12</v>
      </c>
      <c r="BU537" s="10">
        <v>3.2608695652173912E-2</v>
      </c>
      <c r="BV537" s="10">
        <f t="shared" si="65"/>
        <v>33152.207316900509</v>
      </c>
      <c r="BW537" s="10">
        <f t="shared" si="63"/>
        <v>10.408864579125799</v>
      </c>
      <c r="BX537" s="10">
        <f t="shared" si="64"/>
        <v>19506.188287527522</v>
      </c>
    </row>
    <row r="538" spans="72:76" x14ac:dyDescent="0.25">
      <c r="BT538" s="10">
        <v>-21.93</v>
      </c>
      <c r="BU538" s="10">
        <v>4.3478260869565216E-2</v>
      </c>
      <c r="BV538" s="10">
        <f t="shared" si="65"/>
        <v>44451.762570833809</v>
      </c>
      <c r="BW538" s="10">
        <f t="shared" si="63"/>
        <v>10.702159893043046</v>
      </c>
      <c r="BX538" s="10">
        <f t="shared" si="64"/>
        <v>37544.345571162055</v>
      </c>
    </row>
    <row r="539" spans="72:76" x14ac:dyDescent="0.25">
      <c r="BT539" s="10">
        <v>-22.58</v>
      </c>
      <c r="BU539" s="10">
        <v>5.434782608695652E-2</v>
      </c>
      <c r="BV539" s="10">
        <f t="shared" si="65"/>
        <v>55880.458394456618</v>
      </c>
      <c r="BW539" s="10">
        <f t="shared" si="63"/>
        <v>10.930970016530821</v>
      </c>
      <c r="BX539" s="10">
        <f t="shared" si="64"/>
        <v>47497.103447938811</v>
      </c>
    </row>
    <row r="540" spans="72:76" x14ac:dyDescent="0.25">
      <c r="BT540" s="10">
        <v>-22.86</v>
      </c>
      <c r="BU540" s="10">
        <v>6.5217391304347824E-2</v>
      </c>
      <c r="BV540" s="10">
        <f t="shared" si="65"/>
        <v>67441.280795532541</v>
      </c>
      <c r="BW540" s="10">
        <f t="shared" si="63"/>
        <v>11.119012584125478</v>
      </c>
      <c r="BX540" s="10">
        <f t="shared" si="64"/>
        <v>52560.367571714341</v>
      </c>
    </row>
    <row r="541" spans="72:76" x14ac:dyDescent="0.25">
      <c r="BT541" s="10">
        <v>-22.91</v>
      </c>
      <c r="BU541" s="10">
        <v>7.6086956521739135E-2</v>
      </c>
      <c r="BV541" s="10">
        <f t="shared" si="65"/>
        <v>79137.320558723863</v>
      </c>
      <c r="BW541" s="10">
        <f t="shared" si="63"/>
        <v>11.278939857387785</v>
      </c>
      <c r="BX541" s="10">
        <f t="shared" si="64"/>
        <v>53519.737828510129</v>
      </c>
    </row>
    <row r="542" spans="72:76" x14ac:dyDescent="0.25">
      <c r="BT542" s="10">
        <v>-24.07</v>
      </c>
      <c r="BU542" s="10">
        <v>8.6956521739130432E-2</v>
      </c>
      <c r="BV542" s="10">
        <f t="shared" si="65"/>
        <v>90971.77820572663</v>
      </c>
      <c r="BW542" s="10">
        <f t="shared" si="63"/>
        <v>11.418304607791455</v>
      </c>
      <c r="BX542" s="10">
        <f t="shared" si="64"/>
        <v>81426.078024903793</v>
      </c>
    </row>
    <row r="543" spans="72:76" x14ac:dyDescent="0.25">
      <c r="BT543" s="10">
        <v>-24.35</v>
      </c>
      <c r="BU543" s="10">
        <v>9.7826086956521743E-2</v>
      </c>
      <c r="BV543" s="10">
        <f t="shared" si="65"/>
        <v>102947.96925244237</v>
      </c>
      <c r="BW543" s="10">
        <f t="shared" si="63"/>
        <v>11.541978986690159</v>
      </c>
      <c r="BX543" s="10">
        <f t="shared" si="64"/>
        <v>90106.222911110031</v>
      </c>
    </row>
    <row r="544" spans="72:76" x14ac:dyDescent="0.25">
      <c r="BT544" s="10">
        <v>-24.58</v>
      </c>
      <c r="BU544" s="10">
        <v>0.10869565217391304</v>
      </c>
      <c r="BV544" s="10">
        <f t="shared" si="65"/>
        <v>115069.32978478725</v>
      </c>
      <c r="BW544" s="10">
        <f t="shared" si="63"/>
        <v>11.653290093387465</v>
      </c>
      <c r="BX544" s="10">
        <f t="shared" si="64"/>
        <v>97924.298670410877</v>
      </c>
    </row>
    <row r="545" spans="72:76" x14ac:dyDescent="0.25">
      <c r="BT545" s="10">
        <v>-24.67</v>
      </c>
      <c r="BU545" s="10">
        <v>0.11956521739130435</v>
      </c>
      <c r="BV545" s="10">
        <f t="shared" si="65"/>
        <v>127339.42237660152</v>
      </c>
      <c r="BW545" s="10">
        <f t="shared" si="63"/>
        <v>11.754611417488807</v>
      </c>
      <c r="BX545" s="10">
        <f t="shared" si="64"/>
        <v>101165.05461610465</v>
      </c>
    </row>
    <row r="546" spans="72:76" x14ac:dyDescent="0.25">
      <c r="BT546" s="10">
        <v>-24.71</v>
      </c>
      <c r="BU546" s="10">
        <v>0.13043478260869565</v>
      </c>
      <c r="BV546" s="10">
        <f t="shared" si="65"/>
        <v>139761.94237515875</v>
      </c>
      <c r="BW546" s="10">
        <f t="shared" si="63"/>
        <v>11.847695842644669</v>
      </c>
      <c r="BX546" s="10">
        <f t="shared" si="64"/>
        <v>102639.60858976084</v>
      </c>
    </row>
    <row r="547" spans="72:76" x14ac:dyDescent="0.25">
      <c r="BT547" s="10">
        <v>-24.88</v>
      </c>
      <c r="BU547" s="10">
        <v>0.14130434782608695</v>
      </c>
      <c r="BV547" s="10">
        <f t="shared" si="65"/>
        <v>152340.7245820188</v>
      </c>
      <c r="BW547" s="10">
        <f t="shared" si="63"/>
        <v>11.933874900263234</v>
      </c>
      <c r="BX547" s="10">
        <f t="shared" si="64"/>
        <v>109150.05816575741</v>
      </c>
    </row>
    <row r="548" spans="72:76" x14ac:dyDescent="0.25">
      <c r="BT548" s="10">
        <v>-24.88</v>
      </c>
      <c r="BU548" s="10">
        <v>0.15217391304347827</v>
      </c>
      <c r="BV548" s="10">
        <f t="shared" si="65"/>
        <v>165079.75035944858</v>
      </c>
      <c r="BW548" s="10">
        <f t="shared" si="63"/>
        <v>12.014183971625544</v>
      </c>
      <c r="BX548" s="10">
        <f t="shared" si="64"/>
        <v>109150.05816575741</v>
      </c>
    </row>
    <row r="549" spans="72:76" x14ac:dyDescent="0.25">
      <c r="BT549" s="10">
        <v>-25.59</v>
      </c>
      <c r="BU549" s="10">
        <v>0.16304347826086957</v>
      </c>
      <c r="BV549" s="10">
        <f t="shared" si="65"/>
        <v>177983.15519535655</v>
      </c>
      <c r="BW549" s="10">
        <f t="shared" si="63"/>
        <v>12.089444191062215</v>
      </c>
      <c r="BX549" s="10">
        <f t="shared" si="64"/>
        <v>141115.02554364223</v>
      </c>
    </row>
    <row r="550" spans="72:76" x14ac:dyDescent="0.25">
      <c r="BT550" s="10">
        <v>-25.68</v>
      </c>
      <c r="BU550" s="10">
        <v>0.17391304347826086</v>
      </c>
      <c r="BV550" s="10">
        <f t="shared" si="65"/>
        <v>191055.23676270922</v>
      </c>
      <c r="BW550" s="10">
        <f t="shared" si="63"/>
        <v>12.16031786292969</v>
      </c>
      <c r="BX550" s="10">
        <f t="shared" si="64"/>
        <v>145785.15710717262</v>
      </c>
    </row>
    <row r="551" spans="72:76" x14ac:dyDescent="0.25">
      <c r="BT551" s="10">
        <v>-25.87</v>
      </c>
      <c r="BU551" s="10">
        <v>0.18478260869565216</v>
      </c>
      <c r="BV551" s="10">
        <f t="shared" si="65"/>
        <v>204300.4635127298</v>
      </c>
      <c r="BW551" s="10">
        <f t="shared" si="63"/>
        <v>12.227347049587916</v>
      </c>
      <c r="BX551" s="10">
        <f t="shared" si="64"/>
        <v>156158.10384301556</v>
      </c>
    </row>
    <row r="552" spans="72:76" x14ac:dyDescent="0.25">
      <c r="BT552" s="10">
        <v>-26.06</v>
      </c>
      <c r="BU552" s="10">
        <v>0.19565217391304349</v>
      </c>
      <c r="BV552" s="10">
        <f t="shared" si="65"/>
        <v>217723.48384487053</v>
      </c>
      <c r="BW552" s="10">
        <f t="shared" si="63"/>
        <v>12.290981113912261</v>
      </c>
      <c r="BX552" s="10">
        <f t="shared" si="64"/>
        <v>167269.10941913901</v>
      </c>
    </row>
    <row r="553" spans="72:76" x14ac:dyDescent="0.25">
      <c r="BT553" s="10">
        <v>-26.1</v>
      </c>
      <c r="BU553" s="10">
        <v>0.20652173913043478</v>
      </c>
      <c r="BV553" s="10">
        <f t="shared" si="65"/>
        <v>231329.13590064921</v>
      </c>
      <c r="BW553" s="10">
        <f t="shared" si="63"/>
        <v>12.351596806134529</v>
      </c>
      <c r="BX553" s="10">
        <f t="shared" si="64"/>
        <v>169707.17788952027</v>
      </c>
    </row>
    <row r="554" spans="72:76" x14ac:dyDescent="0.25">
      <c r="BT554" s="10">
        <v>-26.21</v>
      </c>
      <c r="BU554" s="10">
        <v>0.21739130434782608</v>
      </c>
      <c r="BV554" s="10">
        <f t="shared" si="65"/>
        <v>245122.45803298499</v>
      </c>
      <c r="BW554" s="10">
        <f t="shared" si="63"/>
        <v>12.409513193360166</v>
      </c>
      <c r="BX554" s="10">
        <f t="shared" si="64"/>
        <v>176596.66406891393</v>
      </c>
    </row>
    <row r="555" spans="72:76" x14ac:dyDescent="0.25">
      <c r="BT555" s="10">
        <v>-26.27</v>
      </c>
      <c r="BU555" s="10">
        <v>0.22826086956521738</v>
      </c>
      <c r="BV555" s="10">
        <f t="shared" si="65"/>
        <v>259108.70000772492</v>
      </c>
      <c r="BW555" s="10">
        <f t="shared" si="63"/>
        <v>12.465002943785494</v>
      </c>
      <c r="BX555" s="10">
        <f t="shared" si="64"/>
        <v>180471.73593407054</v>
      </c>
    </row>
    <row r="556" spans="72:76" x14ac:dyDescent="0.25">
      <c r="BT556" s="10">
        <v>-26.58</v>
      </c>
      <c r="BU556" s="10">
        <v>0.2391304347826087</v>
      </c>
      <c r="BV556" s="10">
        <f t="shared" si="65"/>
        <v>273293.33499968128</v>
      </c>
      <c r="BW556" s="10">
        <f t="shared" si="63"/>
        <v>12.518300984497243</v>
      </c>
      <c r="BX556" s="10">
        <f t="shared" si="64"/>
        <v>201889.53797156163</v>
      </c>
    </row>
    <row r="557" spans="72:76" x14ac:dyDescent="0.25">
      <c r="BT557" s="10">
        <v>-26.58</v>
      </c>
      <c r="BU557" s="10">
        <v>0.25</v>
      </c>
      <c r="BV557" s="10">
        <f t="shared" si="65"/>
        <v>287682.0724517809</v>
      </c>
      <c r="BW557" s="10">
        <f t="shared" si="63"/>
        <v>12.569611234257035</v>
      </c>
      <c r="BX557" s="10">
        <f t="shared" si="64"/>
        <v>201889.53797156163</v>
      </c>
    </row>
    <row r="558" spans="72:76" x14ac:dyDescent="0.25">
      <c r="BT558" s="10">
        <v>-26.65</v>
      </c>
      <c r="BU558" s="10">
        <v>0.2608695652173913</v>
      </c>
      <c r="BV558" s="10">
        <f t="shared" si="65"/>
        <v>302280.8718729337</v>
      </c>
      <c r="BW558" s="10">
        <f t="shared" si="63"/>
        <v>12.61911190345276</v>
      </c>
      <c r="BX558" s="10">
        <f t="shared" si="64"/>
        <v>207067.35269919183</v>
      </c>
    </row>
    <row r="559" spans="72:76" x14ac:dyDescent="0.25">
      <c r="BT559" s="10">
        <v>-26.73</v>
      </c>
      <c r="BU559" s="10">
        <v>0.27173913043478259</v>
      </c>
      <c r="BV559" s="10">
        <f t="shared" si="65"/>
        <v>317095.95765807427</v>
      </c>
      <c r="BW559" s="10">
        <f t="shared" si="63"/>
        <v>12.666959712599313</v>
      </c>
      <c r="BX559" s="10">
        <f t="shared" si="64"/>
        <v>213147.65792680628</v>
      </c>
    </row>
    <row r="560" spans="72:76" x14ac:dyDescent="0.25">
      <c r="BT560" s="10">
        <v>-26.99</v>
      </c>
      <c r="BU560" s="10">
        <v>0.28260869565217389</v>
      </c>
      <c r="BV560" s="10">
        <f t="shared" si="65"/>
        <v>332133.83502261469</v>
      </c>
      <c r="BW560" s="10">
        <f t="shared" si="63"/>
        <v>12.713293284206577</v>
      </c>
      <c r="BX560" s="10">
        <f t="shared" si="64"/>
        <v>234169.10697775506</v>
      </c>
    </row>
    <row r="561" spans="72:76" x14ac:dyDescent="0.25">
      <c r="BT561" s="10">
        <v>-27.04</v>
      </c>
      <c r="BU561" s="10">
        <v>0.29347826086956524</v>
      </c>
      <c r="BV561" s="10">
        <f t="shared" si="65"/>
        <v>347401.30715340318</v>
      </c>
      <c r="BW561" s="10">
        <f t="shared" si="63"/>
        <v>12.758235895457375</v>
      </c>
      <c r="BX561" s="10">
        <f t="shared" si="64"/>
        <v>238443.33272376735</v>
      </c>
    </row>
    <row r="562" spans="72:76" x14ac:dyDescent="0.25">
      <c r="BT562" s="10">
        <v>-27.04</v>
      </c>
      <c r="BU562" s="10">
        <v>0.30434782608695654</v>
      </c>
      <c r="BV562" s="10">
        <f t="shared" si="65"/>
        <v>362905.49368936848</v>
      </c>
      <c r="BW562" s="10">
        <f t="shared" si="63"/>
        <v>12.801897731387401</v>
      </c>
      <c r="BX562" s="10">
        <f t="shared" si="64"/>
        <v>238443.33272376735</v>
      </c>
    </row>
    <row r="563" spans="72:76" x14ac:dyDescent="0.25">
      <c r="BT563" s="10">
        <v>-27.63</v>
      </c>
      <c r="BU563" s="10">
        <v>0.31521739130434784</v>
      </c>
      <c r="BV563" s="10">
        <f t="shared" si="65"/>
        <v>378653.85065750772</v>
      </c>
      <c r="BW563" s="10">
        <f t="shared" si="63"/>
        <v>12.844377743927756</v>
      </c>
      <c r="BX563" s="10">
        <f t="shared" si="64"/>
        <v>295176.01813831204</v>
      </c>
    </row>
    <row r="564" spans="72:76" x14ac:dyDescent="0.25">
      <c r="BT564" s="10">
        <v>-27.76</v>
      </c>
      <c r="BU564" s="10">
        <v>0.32608695652173914</v>
      </c>
      <c r="BV564" s="10">
        <f t="shared" si="65"/>
        <v>394654.19200394879</v>
      </c>
      <c r="BW564" s="10">
        <f t="shared" si="63"/>
        <v>12.88576519716033</v>
      </c>
      <c r="BX564" s="10">
        <f t="shared" si="64"/>
        <v>309389.5118797007</v>
      </c>
    </row>
    <row r="565" spans="72:76" x14ac:dyDescent="0.25">
      <c r="BT565" s="10">
        <v>-27.82</v>
      </c>
      <c r="BU565" s="10">
        <v>0.33695652173913043</v>
      </c>
      <c r="BV565" s="10">
        <f t="shared" si="65"/>
        <v>410914.71287572896</v>
      </c>
      <c r="BW565" s="10">
        <f t="shared" si="63"/>
        <v>12.926140960693665</v>
      </c>
      <c r="BX565" s="10">
        <f t="shared" si="64"/>
        <v>316178.46567551931</v>
      </c>
    </row>
    <row r="566" spans="72:76" x14ac:dyDescent="0.25">
      <c r="BT566" s="10">
        <v>-27.84</v>
      </c>
      <c r="BU566" s="10">
        <v>0.34782608695652173</v>
      </c>
      <c r="BV566" s="10">
        <f t="shared" si="65"/>
        <v>427444.01482693962</v>
      </c>
      <c r="BW566" s="10">
        <f t="shared" si="63"/>
        <v>12.965578599313865</v>
      </c>
      <c r="BX566" s="10">
        <f t="shared" si="64"/>
        <v>318474.39485101117</v>
      </c>
    </row>
    <row r="567" spans="72:76" x14ac:dyDescent="0.25">
      <c r="BT567" s="10">
        <v>-28.01</v>
      </c>
      <c r="BU567" s="10">
        <v>0.35869565217391303</v>
      </c>
      <c r="BV567" s="10">
        <f t="shared" si="65"/>
        <v>444251.13314332097</v>
      </c>
      <c r="BW567" s="10">
        <f t="shared" si="63"/>
        <v>13.004145296702044</v>
      </c>
      <c r="BX567" s="10">
        <f t="shared" si="64"/>
        <v>338675.28530072753</v>
      </c>
    </row>
    <row r="568" spans="72:76" x14ac:dyDescent="0.25">
      <c r="BT568" s="10">
        <v>-28.01</v>
      </c>
      <c r="BU568" s="10">
        <v>0.36956521739130432</v>
      </c>
      <c r="BV568" s="10">
        <f t="shared" si="65"/>
        <v>461345.56650262093</v>
      </c>
      <c r="BW568" s="10">
        <f t="shared" si="63"/>
        <v>13.041902643125523</v>
      </c>
      <c r="BX568" s="10">
        <f t="shared" si="64"/>
        <v>338675.28530072753</v>
      </c>
    </row>
    <row r="569" spans="72:76" x14ac:dyDescent="0.25">
      <c r="BT569" s="10">
        <v>-28.18</v>
      </c>
      <c r="BU569" s="10">
        <v>0.38043478260869568</v>
      </c>
      <c r="BV569" s="10">
        <f t="shared" si="65"/>
        <v>478737.30921449023</v>
      </c>
      <c r="BW569" s="10">
        <f t="shared" si="63"/>
        <v>13.078907310957478</v>
      </c>
      <c r="BX569" s="10">
        <f t="shared" si="64"/>
        <v>360157.52201111376</v>
      </c>
    </row>
    <row r="570" spans="72:76" x14ac:dyDescent="0.25">
      <c r="BT570" s="10">
        <v>-28.49</v>
      </c>
      <c r="BU570" s="10">
        <v>0.39130434782608697</v>
      </c>
      <c r="BV570" s="10">
        <f t="shared" si="65"/>
        <v>496436.88631389104</v>
      </c>
      <c r="BW570" s="10">
        <f t="shared" si="63"/>
        <v>13.115211637194724</v>
      </c>
      <c r="BX570" s="10">
        <f t="shared" si="64"/>
        <v>402899.85209855461</v>
      </c>
    </row>
    <row r="571" spans="72:76" x14ac:dyDescent="0.25">
      <c r="BT571" s="10">
        <v>-28.53</v>
      </c>
      <c r="BU571" s="10">
        <v>0.40217391304347827</v>
      </c>
      <c r="BV571" s="10">
        <f t="shared" si="65"/>
        <v>514455.39181656943</v>
      </c>
      <c r="BW571" s="10">
        <f t="shared" si="63"/>
        <v>13.150864128488793</v>
      </c>
      <c r="BX571" s="10">
        <f t="shared" si="64"/>
        <v>408772.40937786282</v>
      </c>
    </row>
    <row r="572" spans="72:76" x14ac:dyDescent="0.25">
      <c r="BT572" s="10">
        <v>-28.53</v>
      </c>
      <c r="BU572" s="10">
        <v>0.41304347826086957</v>
      </c>
      <c r="BV572" s="10">
        <f t="shared" si="65"/>
        <v>532804.53048476612</v>
      </c>
      <c r="BW572" s="10">
        <f t="shared" si="63"/>
        <v>13.185909901334263</v>
      </c>
      <c r="BX572" s="10">
        <f t="shared" si="64"/>
        <v>408772.40937786282</v>
      </c>
    </row>
    <row r="573" spans="72:76" x14ac:dyDescent="0.25">
      <c r="BT573" s="10">
        <v>-28.64</v>
      </c>
      <c r="BU573" s="10">
        <v>0.42391304347826086</v>
      </c>
      <c r="BV573" s="10">
        <f t="shared" si="65"/>
        <v>551496.66349691851</v>
      </c>
      <c r="BW573" s="10">
        <f t="shared" si="63"/>
        <v>13.2203910677878</v>
      </c>
      <c r="BX573" s="10">
        <f t="shared" si="64"/>
        <v>425367.06318065955</v>
      </c>
    </row>
    <row r="574" spans="72:76" x14ac:dyDescent="0.25">
      <c r="BT574" s="10">
        <v>-28.69</v>
      </c>
      <c r="BU574" s="10">
        <v>0.43478260869565216</v>
      </c>
      <c r="BV574" s="10">
        <f t="shared" si="65"/>
        <v>570544.85846761288</v>
      </c>
      <c r="BW574" s="10">
        <f t="shared" si="63"/>
        <v>13.254347075285306</v>
      </c>
      <c r="BX574" s="10">
        <f t="shared" si="64"/>
        <v>433131.17381172202</v>
      </c>
    </row>
    <row r="575" spans="72:76" x14ac:dyDescent="0.25">
      <c r="BT575" s="10">
        <v>-28.85</v>
      </c>
      <c r="BU575" s="10">
        <v>0.44565217391304346</v>
      </c>
      <c r="BV575" s="10">
        <f t="shared" si="65"/>
        <v>589962.9443247146</v>
      </c>
      <c r="BW575" s="10">
        <f t="shared" si="63"/>
        <v>13.28781500768021</v>
      </c>
      <c r="BX575" s="10">
        <f t="shared" si="64"/>
        <v>458941.47800494835</v>
      </c>
    </row>
    <row r="576" spans="72:76" x14ac:dyDescent="0.25">
      <c r="BT576" s="10">
        <v>-28.85</v>
      </c>
      <c r="BU576" s="10">
        <v>0.45652173913043476</v>
      </c>
      <c r="BV576" s="10">
        <f t="shared" si="65"/>
        <v>609765.57162089436</v>
      </c>
      <c r="BW576" s="10">
        <f t="shared" si="63"/>
        <v>13.320829853465728</v>
      </c>
      <c r="BX576" s="10">
        <f t="shared" si="64"/>
        <v>458941.47800494835</v>
      </c>
    </row>
    <row r="577" spans="72:76" x14ac:dyDescent="0.25">
      <c r="BT577" s="10">
        <v>-28.87</v>
      </c>
      <c r="BU577" s="10">
        <v>0.46739130434782611</v>
      </c>
      <c r="BV577" s="10">
        <f t="shared" si="65"/>
        <v>629968.27893841395</v>
      </c>
      <c r="BW577" s="10">
        <f t="shared" si="63"/>
        <v>13.35342474620866</v>
      </c>
      <c r="BX577" s="10">
        <f t="shared" si="64"/>
        <v>462274.08045446582</v>
      </c>
    </row>
    <row r="578" spans="72:76" x14ac:dyDescent="0.25">
      <c r="BT578" s="10">
        <v>-28.92</v>
      </c>
      <c r="BU578" s="10">
        <v>0.47826086956521741</v>
      </c>
      <c r="BV578" s="10">
        <f t="shared" si="65"/>
        <v>650587.56614114949</v>
      </c>
      <c r="BW578" s="10">
        <f t="shared" si="63"/>
        <v>13.385631181466414</v>
      </c>
      <c r="BX578" s="10">
        <f t="shared" si="64"/>
        <v>470711.84494822682</v>
      </c>
    </row>
    <row r="579" spans="72:76" x14ac:dyDescent="0.25">
      <c r="BT579" s="10">
        <v>-28.96</v>
      </c>
      <c r="BU579" s="10">
        <v>0.4891304347826087</v>
      </c>
      <c r="BV579" s="10">
        <f t="shared" si="65"/>
        <v>671640.9753389816</v>
      </c>
      <c r="BW579" s="10">
        <f t="shared" ref="BW579:BW642" si="66">LN(BV579)</f>
        <v>13.417479213847596</v>
      </c>
      <c r="BX579" s="10">
        <f t="shared" ref="BX579:BX642" si="67">EXP($BZ$17+$BZ$18*BT579)</f>
        <v>477572.81115883519</v>
      </c>
    </row>
    <row r="580" spans="72:76" x14ac:dyDescent="0.25">
      <c r="BT580" s="10">
        <v>-29.03</v>
      </c>
      <c r="BU580" s="10">
        <v>0.5</v>
      </c>
      <c r="BV580" s="10">
        <f t="shared" si="65"/>
        <v>693147.18055994529</v>
      </c>
      <c r="BW580" s="10">
        <f t="shared" si="66"/>
        <v>13.448997637382609</v>
      </c>
      <c r="BX580" s="10">
        <f t="shared" si="67"/>
        <v>489821.01163508825</v>
      </c>
    </row>
    <row r="581" spans="72:76" x14ac:dyDescent="0.25">
      <c r="BT581" s="10">
        <v>-29.39</v>
      </c>
      <c r="BU581" s="10">
        <v>0.51086956521739135</v>
      </c>
      <c r="BV581" s="10">
        <f t="shared" si="65"/>
        <v>715126.08727872069</v>
      </c>
      <c r="BW581" s="10">
        <f t="shared" si="66"/>
        <v>13.480214151973408</v>
      </c>
      <c r="BX581" s="10">
        <f t="shared" si="67"/>
        <v>557952.99468786491</v>
      </c>
    </row>
    <row r="582" spans="72:76" x14ac:dyDescent="0.25">
      <c r="BT582" s="10">
        <v>-29.47</v>
      </c>
      <c r="BU582" s="10">
        <v>0.52173913043478259</v>
      </c>
      <c r="BV582" s="10">
        <f t="shared" si="65"/>
        <v>737598.9431307792</v>
      </c>
      <c r="BW582" s="10">
        <f t="shared" si="66"/>
        <v>13.511155518374768</v>
      </c>
      <c r="BX582" s="10">
        <f t="shared" si="67"/>
        <v>574336.67113971058</v>
      </c>
    </row>
    <row r="583" spans="72:76" x14ac:dyDescent="0.25">
      <c r="BT583" s="10">
        <v>-29.7</v>
      </c>
      <c r="BU583" s="10">
        <v>0.53260869565217395</v>
      </c>
      <c r="BV583" s="10">
        <f t="shared" si="65"/>
        <v>760588.46135547804</v>
      </c>
      <c r="BW583" s="10">
        <f t="shared" si="66"/>
        <v>13.541847703910893</v>
      </c>
      <c r="BX583" s="10">
        <f t="shared" si="67"/>
        <v>624169.05187044665</v>
      </c>
    </row>
    <row r="584" spans="72:76" x14ac:dyDescent="0.25">
      <c r="BT584" s="10">
        <v>-29.74</v>
      </c>
      <c r="BU584" s="10">
        <v>0.54347826086956519</v>
      </c>
      <c r="BV584" s="10">
        <f t="shared" si="65"/>
        <v>784118.95876567194</v>
      </c>
      <c r="BW584" s="10">
        <f t="shared" si="66"/>
        <v>13.572316020941718</v>
      </c>
      <c r="BX584" s="10">
        <f t="shared" si="67"/>
        <v>633266.76806465373</v>
      </c>
    </row>
    <row r="585" spans="72:76" x14ac:dyDescent="0.25">
      <c r="BT585" s="10">
        <v>-29.86</v>
      </c>
      <c r="BU585" s="10">
        <v>0.55434782608695654</v>
      </c>
      <c r="BV585" s="10">
        <f t="shared" si="65"/>
        <v>808216.51034473255</v>
      </c>
      <c r="BW585" s="10">
        <f t="shared" si="66"/>
        <v>13.602585259956248</v>
      </c>
      <c r="BX585" s="10">
        <f t="shared" si="67"/>
        <v>661363.31095597893</v>
      </c>
    </row>
    <row r="586" spans="72:76" x14ac:dyDescent="0.25">
      <c r="BT586" s="10">
        <v>-29.86</v>
      </c>
      <c r="BU586" s="10">
        <v>0.56521739130434778</v>
      </c>
      <c r="BV586" s="10">
        <f t="shared" si="65"/>
        <v>832909.12293510395</v>
      </c>
      <c r="BW586" s="10">
        <f t="shared" si="66"/>
        <v>13.632679819081243</v>
      </c>
      <c r="BX586" s="10">
        <f t="shared" si="67"/>
        <v>661363.31095597893</v>
      </c>
    </row>
    <row r="587" spans="72:76" x14ac:dyDescent="0.25">
      <c r="BT587" s="10">
        <v>-30.1</v>
      </c>
      <c r="BU587" s="10">
        <v>0.57608695652173914</v>
      </c>
      <c r="BV587" s="10">
        <f t="shared" si="65"/>
        <v>858226.93091939401</v>
      </c>
      <c r="BW587" s="10">
        <f t="shared" si="66"/>
        <v>13.66262383175029</v>
      </c>
      <c r="BX587" s="10">
        <f t="shared" si="67"/>
        <v>721351.43508545274</v>
      </c>
    </row>
    <row r="588" spans="72:76" x14ac:dyDescent="0.25">
      <c r="BT588" s="10">
        <v>-30.1</v>
      </c>
      <c r="BU588" s="10">
        <v>0.58695652173913049</v>
      </c>
      <c r="BV588" s="10">
        <f t="shared" si="65"/>
        <v>884202.41732265474</v>
      </c>
      <c r="BW588" s="10">
        <f t="shared" si="66"/>
        <v>13.692441294279901</v>
      </c>
      <c r="BX588" s="10">
        <f t="shared" si="67"/>
        <v>721351.43508545274</v>
      </c>
    </row>
    <row r="589" spans="72:76" x14ac:dyDescent="0.25">
      <c r="BT589" s="10">
        <v>-30.11</v>
      </c>
      <c r="BU589" s="10">
        <v>0.59782608695652173</v>
      </c>
      <c r="BV589" s="10">
        <f t="shared" si="65"/>
        <v>910870.66440481588</v>
      </c>
      <c r="BW589" s="10">
        <f t="shared" si="66"/>
        <v>13.722156195147686</v>
      </c>
      <c r="BX589" s="10">
        <f t="shared" si="67"/>
        <v>723965.74358520121</v>
      </c>
    </row>
    <row r="590" spans="72:76" x14ac:dyDescent="0.25">
      <c r="BT590" s="10">
        <v>-30.26</v>
      </c>
      <c r="BU590" s="10">
        <v>0.60869565217391308</v>
      </c>
      <c r="BV590" s="10">
        <f t="shared" si="65"/>
        <v>938269.63859293051</v>
      </c>
      <c r="BW590" s="10">
        <f t="shared" si="66"/>
        <v>13.751792647865804</v>
      </c>
      <c r="BX590" s="10">
        <f t="shared" si="67"/>
        <v>764336.79632354516</v>
      </c>
    </row>
    <row r="591" spans="72:76" x14ac:dyDescent="0.25">
      <c r="BT591" s="10">
        <v>-30.27</v>
      </c>
      <c r="BU591" s="10">
        <v>0.61956521739130432</v>
      </c>
      <c r="BV591" s="10">
        <f t="shared" si="65"/>
        <v>966440.51555962651</v>
      </c>
      <c r="BW591" s="10">
        <f t="shared" si="66"/>
        <v>13.781375029497083</v>
      </c>
      <c r="BX591" s="10">
        <f t="shared" si="67"/>
        <v>767106.89157269709</v>
      </c>
    </row>
    <row r="592" spans="72:76" x14ac:dyDescent="0.25">
      <c r="BT592" s="10">
        <v>-30.4</v>
      </c>
      <c r="BU592" s="10">
        <v>0.63043478260869568</v>
      </c>
      <c r="BV592" s="10">
        <f t="shared" si="65"/>
        <v>995428.05243287911</v>
      </c>
      <c r="BW592" s="10">
        <f t="shared" si="66"/>
        <v>13.810928127079887</v>
      </c>
      <c r="BX592" s="10">
        <f t="shared" si="67"/>
        <v>804045.08550563245</v>
      </c>
    </row>
    <row r="593" spans="72:76" x14ac:dyDescent="0.25">
      <c r="BT593" s="10">
        <v>-30.43</v>
      </c>
      <c r="BU593" s="10">
        <v>0.64130434782608692</v>
      </c>
      <c r="BV593" s="10">
        <f t="shared" si="65"/>
        <v>1025281.0155825601</v>
      </c>
      <c r="BW593" s="10">
        <f t="shared" si="66"/>
        <v>13.840477294523199</v>
      </c>
      <c r="BX593" s="10">
        <f t="shared" si="67"/>
        <v>812818.82231638022</v>
      </c>
    </row>
    <row r="594" spans="72:76" x14ac:dyDescent="0.25">
      <c r="BT594" s="10">
        <v>-30.46</v>
      </c>
      <c r="BU594" s="10">
        <v>0.65217391304347827</v>
      </c>
      <c r="BV594" s="10">
        <f t="shared" si="65"/>
        <v>1056052.6742493138</v>
      </c>
      <c r="BW594" s="10">
        <f t="shared" si="66"/>
        <v>13.870048622922242</v>
      </c>
      <c r="BX594" s="10">
        <f t="shared" si="67"/>
        <v>821688.29810869985</v>
      </c>
    </row>
    <row r="595" spans="72:76" x14ac:dyDescent="0.25">
      <c r="BT595" s="10">
        <v>-30.5</v>
      </c>
      <c r="BU595" s="10">
        <v>0.66304347826086951</v>
      </c>
      <c r="BV595" s="10">
        <f t="shared" si="65"/>
        <v>1087801.3725638941</v>
      </c>
      <c r="BW595" s="10">
        <f t="shared" si="66"/>
        <v>13.899669127749844</v>
      </c>
      <c r="BX595" s="10">
        <f t="shared" si="67"/>
        <v>833665.00043620588</v>
      </c>
    </row>
    <row r="596" spans="72:76" x14ac:dyDescent="0.25">
      <c r="BT596" s="10">
        <v>-30.65</v>
      </c>
      <c r="BU596" s="10">
        <v>0.67391304347826086</v>
      </c>
      <c r="BV596" s="10">
        <f t="shared" si="65"/>
        <v>1120591.195386885</v>
      </c>
      <c r="BW596" s="10">
        <f t="shared" si="66"/>
        <v>13.929366957029879</v>
      </c>
      <c r="BX596" s="10">
        <f t="shared" si="67"/>
        <v>880153.29632166005</v>
      </c>
    </row>
    <row r="597" spans="72:76" x14ac:dyDescent="0.25">
      <c r="BT597" s="10">
        <v>-30.68</v>
      </c>
      <c r="BU597" s="10">
        <v>0.68478260869565222</v>
      </c>
      <c r="BV597" s="10">
        <f t="shared" si="65"/>
        <v>1154492.7470625665</v>
      </c>
      <c r="BW597" s="10">
        <f t="shared" si="66"/>
        <v>13.959171625437826</v>
      </c>
      <c r="BX597" s="10">
        <f t="shared" si="67"/>
        <v>889757.52562950051</v>
      </c>
    </row>
    <row r="598" spans="72:76" x14ac:dyDescent="0.25">
      <c r="BT598" s="10">
        <v>-30.71</v>
      </c>
      <c r="BU598" s="10">
        <v>0.69565217391304346</v>
      </c>
      <c r="BV598" s="10">
        <f t="shared" si="65"/>
        <v>1189584.0668738363</v>
      </c>
      <c r="BW598" s="10">
        <f t="shared" si="66"/>
        <v>13.989114280354658</v>
      </c>
      <c r="BX598" s="10">
        <f t="shared" si="67"/>
        <v>899466.55624977488</v>
      </c>
    </row>
    <row r="599" spans="72:76" x14ac:dyDescent="0.25">
      <c r="BT599" s="10">
        <v>-30.83</v>
      </c>
      <c r="BU599" s="10">
        <v>0.70652173913043481</v>
      </c>
      <c r="BV599" s="10">
        <f t="shared" si="65"/>
        <v>1225951.7110447113</v>
      </c>
      <c r="BW599" s="10">
        <f t="shared" si="66"/>
        <v>14.019228007300233</v>
      </c>
      <c r="BX599" s="10">
        <f t="shared" si="67"/>
        <v>939373.75168688677</v>
      </c>
    </row>
    <row r="600" spans="72:76" x14ac:dyDescent="0.25">
      <c r="BT600" s="10">
        <v>-30.84</v>
      </c>
      <c r="BU600" s="10">
        <v>0.71739130434782605</v>
      </c>
      <c r="BV600" s="10">
        <f t="shared" ref="BV600:BV625" si="68">-LN(1-BU600)/0.000001</f>
        <v>1263692.0390275582</v>
      </c>
      <c r="BW600" s="10">
        <f t="shared" si="66"/>
        <v>14.049548183994048</v>
      </c>
      <c r="BX600" s="10">
        <f t="shared" si="67"/>
        <v>942778.21262510424</v>
      </c>
    </row>
    <row r="601" spans="72:76" x14ac:dyDescent="0.25">
      <c r="BT601" s="10">
        <v>-30.89</v>
      </c>
      <c r="BU601" s="10">
        <v>0.72826086956521741</v>
      </c>
      <c r="BV601" s="10">
        <f t="shared" si="68"/>
        <v>1302912.7521808397</v>
      </c>
      <c r="BW601" s="10">
        <f t="shared" si="66"/>
        <v>14.080112894679267</v>
      </c>
      <c r="BX601" s="10">
        <f t="shared" si="67"/>
        <v>959986.48984488484</v>
      </c>
    </row>
    <row r="602" spans="72:76" x14ac:dyDescent="0.25">
      <c r="BT602" s="10">
        <v>-30.95</v>
      </c>
      <c r="BU602" s="10">
        <v>0.73913043478260865</v>
      </c>
      <c r="BV602" s="10">
        <f t="shared" si="68"/>
        <v>1343734.7467010946</v>
      </c>
      <c r="BW602" s="10">
        <f t="shared" si="66"/>
        <v>14.110963419501475</v>
      </c>
      <c r="BX602" s="10">
        <f t="shared" si="67"/>
        <v>981051.53463121608</v>
      </c>
    </row>
    <row r="603" spans="72:76" x14ac:dyDescent="0.25">
      <c r="BT603" s="10">
        <v>-30.97</v>
      </c>
      <c r="BU603" s="10">
        <v>0.75</v>
      </c>
      <c r="BV603" s="10">
        <f t="shared" si="68"/>
        <v>1386294.3611198906</v>
      </c>
      <c r="BW603" s="10">
        <f t="shared" si="66"/>
        <v>14.142144817942555</v>
      </c>
      <c r="BX603" s="10">
        <f t="shared" si="67"/>
        <v>988175.43801346736</v>
      </c>
    </row>
    <row r="604" spans="72:76" x14ac:dyDescent="0.25">
      <c r="BT604" s="10">
        <v>-30.99</v>
      </c>
      <c r="BU604" s="10">
        <v>0.76086956521739135</v>
      </c>
      <c r="BV604" s="10">
        <f t="shared" si="68"/>
        <v>1430746.1236907246</v>
      </c>
      <c r="BW604" s="10">
        <f t="shared" si="66"/>
        <v>14.173706630982846</v>
      </c>
      <c r="BX604" s="10">
        <f t="shared" si="67"/>
        <v>995351.07160316245</v>
      </c>
    </row>
    <row r="605" spans="72:76" x14ac:dyDescent="0.25">
      <c r="BT605" s="10">
        <v>-31.12</v>
      </c>
      <c r="BU605" s="10">
        <v>0.77173913043478259</v>
      </c>
      <c r="BV605" s="10">
        <f t="shared" si="68"/>
        <v>1477266.1393256173</v>
      </c>
      <c r="BW605" s="10">
        <f t="shared" si="66"/>
        <v>14.205703734398279</v>
      </c>
      <c r="BX605" s="10">
        <f t="shared" si="67"/>
        <v>1043279.8170207081</v>
      </c>
    </row>
    <row r="606" spans="72:76" x14ac:dyDescent="0.25">
      <c r="BT606" s="10">
        <v>-31.29</v>
      </c>
      <c r="BU606" s="10">
        <v>0.78260869565217395</v>
      </c>
      <c r="BV606" s="10">
        <f t="shared" si="68"/>
        <v>1526056.3034950495</v>
      </c>
      <c r="BW606" s="10">
        <f t="shared" si="66"/>
        <v>14.238197386276333</v>
      </c>
      <c r="BX606" s="10">
        <f t="shared" si="67"/>
        <v>1109455.2510046393</v>
      </c>
    </row>
    <row r="607" spans="72:76" x14ac:dyDescent="0.25">
      <c r="BT607" s="10">
        <v>-31.34</v>
      </c>
      <c r="BU607" s="10">
        <v>0.79347826086956519</v>
      </c>
      <c r="BV607" s="10">
        <f t="shared" si="68"/>
        <v>1577349.5978825998</v>
      </c>
      <c r="BW607" s="10">
        <f t="shared" si="66"/>
        <v>14.27125652678091</v>
      </c>
      <c r="BX607" s="10">
        <f t="shared" si="67"/>
        <v>1129705.839389652</v>
      </c>
    </row>
    <row r="608" spans="72:76" x14ac:dyDescent="0.25">
      <c r="BT608" s="10">
        <v>-31.42</v>
      </c>
      <c r="BU608" s="10">
        <v>0.80434782608695654</v>
      </c>
      <c r="BV608" s="10">
        <f t="shared" si="68"/>
        <v>1631416.8191528758</v>
      </c>
      <c r="BW608" s="10">
        <f t="shared" si="66"/>
        <v>14.304959409439261</v>
      </c>
      <c r="BX608" s="10">
        <f t="shared" si="67"/>
        <v>1162878.409721809</v>
      </c>
    </row>
    <row r="609" spans="72:76" x14ac:dyDescent="0.25">
      <c r="BT609" s="10">
        <v>-31.49</v>
      </c>
      <c r="BU609" s="10">
        <v>0.81521739130434778</v>
      </c>
      <c r="BV609" s="10">
        <f t="shared" si="68"/>
        <v>1688575.2329928242</v>
      </c>
      <c r="BW609" s="10">
        <f t="shared" si="66"/>
        <v>14.339395673925811</v>
      </c>
      <c r="BX609" s="10">
        <f t="shared" si="67"/>
        <v>1192702.4858814585</v>
      </c>
    </row>
    <row r="610" spans="72:76" x14ac:dyDescent="0.25">
      <c r="BT610" s="10">
        <v>-31.61</v>
      </c>
      <c r="BU610" s="10">
        <v>0.82608695652173914</v>
      </c>
      <c r="BV610" s="10">
        <f t="shared" si="68"/>
        <v>1749199.8548092593</v>
      </c>
      <c r="BW610" s="10">
        <f t="shared" si="66"/>
        <v>14.374669015516817</v>
      </c>
      <c r="BX610" s="10">
        <f t="shared" si="67"/>
        <v>1245619.8632666196</v>
      </c>
    </row>
    <row r="611" spans="72:76" x14ac:dyDescent="0.25">
      <c r="BT611" s="10">
        <v>-31.66</v>
      </c>
      <c r="BU611" s="10">
        <v>0.83695652173913049</v>
      </c>
      <c r="BV611" s="10">
        <f t="shared" si="68"/>
        <v>1813738.3759468307</v>
      </c>
      <c r="BW611" s="10">
        <f t="shared" si="66"/>
        <v>14.410900674309181</v>
      </c>
      <c r="BX611" s="10">
        <f t="shared" si="67"/>
        <v>1268355.8277071561</v>
      </c>
    </row>
    <row r="612" spans="72:76" x14ac:dyDescent="0.25">
      <c r="BT612" s="10">
        <v>-31.76</v>
      </c>
      <c r="BU612" s="10">
        <v>0.84782608695652173</v>
      </c>
      <c r="BV612" s="10">
        <f t="shared" si="68"/>
        <v>1882731.2474337816</v>
      </c>
      <c r="BW612" s="10">
        <f t="shared" si="66"/>
        <v>14.448234071714172</v>
      </c>
      <c r="BX612" s="10">
        <f t="shared" si="67"/>
        <v>1315080.3116889936</v>
      </c>
    </row>
    <row r="613" spans="72:76" x14ac:dyDescent="0.25">
      <c r="BT613" s="10">
        <v>-31.76</v>
      </c>
      <c r="BU613" s="10">
        <v>0.85869565217391308</v>
      </c>
      <c r="BV613" s="10">
        <f t="shared" si="68"/>
        <v>1956839.2195875039</v>
      </c>
      <c r="BW613" s="10">
        <f t="shared" si="66"/>
        <v>14.486841086430619</v>
      </c>
      <c r="BX613" s="10">
        <f t="shared" si="67"/>
        <v>1315080.3116889936</v>
      </c>
    </row>
    <row r="614" spans="72:76" x14ac:dyDescent="0.25">
      <c r="BT614" s="10">
        <v>-31.86</v>
      </c>
      <c r="BU614" s="10">
        <v>0.86956521739130432</v>
      </c>
      <c r="BV614" s="10">
        <f t="shared" si="68"/>
        <v>2036881.9272610398</v>
      </c>
      <c r="BW614" s="10">
        <f t="shared" si="66"/>
        <v>14.526930729494127</v>
      </c>
      <c r="BX614" s="10">
        <f t="shared" si="67"/>
        <v>1363526.0613879724</v>
      </c>
    </row>
    <row r="615" spans="72:76" x14ac:dyDescent="0.25">
      <c r="BT615" s="10">
        <v>-31.89</v>
      </c>
      <c r="BU615" s="10">
        <v>0.88043478260869568</v>
      </c>
      <c r="BV615" s="10">
        <f t="shared" si="68"/>
        <v>2123893.3042506697</v>
      </c>
      <c r="BW615" s="10">
        <f t="shared" si="66"/>
        <v>14.568761426678588</v>
      </c>
      <c r="BX615" s="10">
        <f t="shared" si="67"/>
        <v>1378404.8524071232</v>
      </c>
    </row>
    <row r="616" spans="72:76" x14ac:dyDescent="0.25">
      <c r="BT616" s="10">
        <v>-32.01</v>
      </c>
      <c r="BU616" s="10">
        <v>0.89130434782608692</v>
      </c>
      <c r="BV616" s="10">
        <f t="shared" si="68"/>
        <v>2219203.4840549943</v>
      </c>
      <c r="BW616" s="10">
        <f t="shared" si="66"/>
        <v>14.612658898501365</v>
      </c>
      <c r="BX616" s="10">
        <f t="shared" si="67"/>
        <v>1439561.4028694609</v>
      </c>
    </row>
    <row r="617" spans="72:76" x14ac:dyDescent="0.25">
      <c r="BT617" s="10">
        <v>-32.08</v>
      </c>
      <c r="BU617" s="10">
        <v>0.90217391304347827</v>
      </c>
      <c r="BV617" s="10">
        <f t="shared" si="68"/>
        <v>2324563.9997128211</v>
      </c>
      <c r="BW617" s="10">
        <f t="shared" si="66"/>
        <v>14.659043052412969</v>
      </c>
      <c r="BX617" s="10">
        <f t="shared" si="67"/>
        <v>1476481.5043665227</v>
      </c>
    </row>
    <row r="618" spans="72:76" x14ac:dyDescent="0.25">
      <c r="BT618" s="10">
        <v>-32.25</v>
      </c>
      <c r="BU618" s="10">
        <v>0.91304347826086951</v>
      </c>
      <c r="BV618" s="10">
        <f t="shared" si="68"/>
        <v>2442347.0353692039</v>
      </c>
      <c r="BW618" s="10">
        <f t="shared" si="66"/>
        <v>14.708470034681758</v>
      </c>
      <c r="BX618" s="10">
        <f t="shared" si="67"/>
        <v>1570135.002427784</v>
      </c>
    </row>
    <row r="619" spans="72:76" x14ac:dyDescent="0.25">
      <c r="BT619" s="10">
        <v>-32.25</v>
      </c>
      <c r="BU619" s="10">
        <v>0.92391304347826086</v>
      </c>
      <c r="BV619" s="10">
        <f t="shared" si="68"/>
        <v>2575878.4279937269</v>
      </c>
      <c r="BW619" s="10">
        <f t="shared" si="66"/>
        <v>14.761701170990891</v>
      </c>
      <c r="BX619" s="10">
        <f t="shared" si="67"/>
        <v>1570135.002427784</v>
      </c>
    </row>
    <row r="620" spans="72:76" x14ac:dyDescent="0.25">
      <c r="BT620" s="10">
        <v>-32.42</v>
      </c>
      <c r="BU620" s="10">
        <v>0.93478260869565222</v>
      </c>
      <c r="BV620" s="10">
        <f t="shared" si="68"/>
        <v>2730029.1078209863</v>
      </c>
      <c r="BW620" s="10">
        <f t="shared" si="66"/>
        <v>14.819822829309791</v>
      </c>
      <c r="BX620" s="10">
        <f t="shared" si="67"/>
        <v>1669728.9593929811</v>
      </c>
    </row>
    <row r="621" spans="72:76" x14ac:dyDescent="0.25">
      <c r="BT621" s="10">
        <v>-32.78</v>
      </c>
      <c r="BU621" s="10">
        <v>0.94565217391304346</v>
      </c>
      <c r="BV621" s="10">
        <f t="shared" si="68"/>
        <v>2912350.6646149396</v>
      </c>
      <c r="BW621" s="10">
        <f t="shared" si="66"/>
        <v>14.884471101589588</v>
      </c>
      <c r="BX621" s="10">
        <f t="shared" si="67"/>
        <v>1901981.0320109776</v>
      </c>
    </row>
    <row r="622" spans="72:76" x14ac:dyDescent="0.25">
      <c r="BT622" s="10">
        <v>-33.18</v>
      </c>
      <c r="BU622" s="10">
        <v>0.95652173913043481</v>
      </c>
      <c r="BV622" s="10">
        <f t="shared" si="68"/>
        <v>3135494.2159291506</v>
      </c>
      <c r="BW622" s="10">
        <f t="shared" si="66"/>
        <v>14.958297364259046</v>
      </c>
      <c r="BX622" s="10">
        <f t="shared" si="67"/>
        <v>2198117.2293547206</v>
      </c>
    </row>
    <row r="623" spans="72:76" x14ac:dyDescent="0.25">
      <c r="BT623" s="10">
        <v>-33.69</v>
      </c>
      <c r="BU623" s="10">
        <v>0.96739130434782605</v>
      </c>
      <c r="BV623" s="10">
        <f t="shared" si="68"/>
        <v>3423176.2883809297</v>
      </c>
      <c r="BW623" s="10">
        <f t="shared" si="66"/>
        <v>15.046079417319964</v>
      </c>
      <c r="BX623" s="10">
        <f t="shared" si="67"/>
        <v>2643490.799275327</v>
      </c>
    </row>
    <row r="624" spans="72:76" x14ac:dyDescent="0.25">
      <c r="BT624" s="10">
        <v>-33.78</v>
      </c>
      <c r="BU624" s="10">
        <v>0.97826086956521741</v>
      </c>
      <c r="BV624" s="10">
        <f t="shared" si="68"/>
        <v>3828641.3964890959</v>
      </c>
      <c r="BW624" s="10">
        <f t="shared" si="66"/>
        <v>15.158020571461158</v>
      </c>
      <c r="BX624" s="10">
        <f t="shared" si="67"/>
        <v>2730975.8121011215</v>
      </c>
    </row>
    <row r="625" spans="72:76" x14ac:dyDescent="0.25">
      <c r="BT625" s="10">
        <v>-33.99</v>
      </c>
      <c r="BU625" s="10">
        <v>0.98913043478260865</v>
      </c>
      <c r="BV625" s="10">
        <f t="shared" si="68"/>
        <v>4521788.5770490365</v>
      </c>
      <c r="BW625" s="10">
        <f t="shared" si="66"/>
        <v>15.324418176425629</v>
      </c>
      <c r="BX625" s="10">
        <f t="shared" si="67"/>
        <v>2946532.9690304059</v>
      </c>
    </row>
    <row r="626" spans="72:76" x14ac:dyDescent="0.25">
      <c r="BT626" s="10">
        <v>-17.309999999999999</v>
      </c>
      <c r="BU626" s="10">
        <v>9.0909090909090905E-3</v>
      </c>
      <c r="BV626" s="10">
        <f>-LN(1-BU626)/0.000001</f>
        <v>9132.4835632724753</v>
      </c>
      <c r="BW626" s="10">
        <f t="shared" si="66"/>
        <v>9.1195929588619027</v>
      </c>
      <c r="BX626" s="10">
        <f t="shared" si="67"/>
        <v>7058.1130999365096</v>
      </c>
    </row>
    <row r="627" spans="72:76" x14ac:dyDescent="0.25">
      <c r="BT627" s="10">
        <v>-18.22</v>
      </c>
      <c r="BU627" s="10">
        <v>1.8181818181818181E-2</v>
      </c>
      <c r="BV627" s="10">
        <f t="shared" ref="BV627:BV690" si="69">-LN(1-BU627)/0.000001</f>
        <v>18349.138668196541</v>
      </c>
      <c r="BW627" s="10">
        <f t="shared" si="66"/>
        <v>9.8173379133181857</v>
      </c>
      <c r="BX627" s="10">
        <f t="shared" si="67"/>
        <v>9809.8018465512923</v>
      </c>
    </row>
    <row r="628" spans="72:76" x14ac:dyDescent="0.25">
      <c r="BT628" s="10">
        <v>-19.41</v>
      </c>
      <c r="BU628" s="10">
        <v>2.7272727272727271E-2</v>
      </c>
      <c r="BV628" s="10">
        <f t="shared" si="69"/>
        <v>27651.53133051001</v>
      </c>
      <c r="BW628" s="10">
        <f t="shared" si="66"/>
        <v>10.227436388075509</v>
      </c>
      <c r="BX628" s="10">
        <f t="shared" si="67"/>
        <v>15087.702942854827</v>
      </c>
    </row>
    <row r="629" spans="72:76" x14ac:dyDescent="0.25">
      <c r="BT629" s="10">
        <v>-23.12</v>
      </c>
      <c r="BU629" s="10">
        <v>3.6363636363636362E-2</v>
      </c>
      <c r="BV629" s="10">
        <f t="shared" si="69"/>
        <v>37041.271680349098</v>
      </c>
      <c r="BW629" s="10">
        <f t="shared" si="66"/>
        <v>10.51978802079358</v>
      </c>
      <c r="BX629" s="10">
        <f t="shared" si="67"/>
        <v>57744.074959141268</v>
      </c>
    </row>
    <row r="630" spans="72:76" x14ac:dyDescent="0.25">
      <c r="BT630" s="10">
        <v>-23.18</v>
      </c>
      <c r="BU630" s="10">
        <v>4.5454545454545456E-2</v>
      </c>
      <c r="BV630" s="10">
        <f t="shared" si="69"/>
        <v>46520.015634892821</v>
      </c>
      <c r="BW630" s="10">
        <f t="shared" si="66"/>
        <v>10.747637942722244</v>
      </c>
      <c r="BX630" s="10">
        <f t="shared" si="67"/>
        <v>59011.156879592178</v>
      </c>
    </row>
    <row r="631" spans="72:76" x14ac:dyDescent="0.25">
      <c r="BT631" s="10">
        <v>-23.61</v>
      </c>
      <c r="BU631" s="10">
        <v>5.4545454545454543E-2</v>
      </c>
      <c r="BV631" s="10">
        <f t="shared" si="69"/>
        <v>56089.466651043585</v>
      </c>
      <c r="BW631" s="10">
        <f t="shared" si="66"/>
        <v>10.934703313650676</v>
      </c>
      <c r="BX631" s="10">
        <f t="shared" si="67"/>
        <v>68943.312792597892</v>
      </c>
    </row>
    <row r="632" spans="72:76" x14ac:dyDescent="0.25">
      <c r="BT632" s="10">
        <v>-23.92</v>
      </c>
      <c r="BU632" s="10">
        <v>6.363636363636363E-2</v>
      </c>
      <c r="BV632" s="10">
        <f t="shared" si="69"/>
        <v>65751.377562780428</v>
      </c>
      <c r="BW632" s="10">
        <f t="shared" si="66"/>
        <v>11.093635901345708</v>
      </c>
      <c r="BX632" s="10">
        <f t="shared" si="67"/>
        <v>77125.282215999148</v>
      </c>
    </row>
    <row r="633" spans="72:76" x14ac:dyDescent="0.25">
      <c r="BT633" s="10">
        <v>-24.13</v>
      </c>
      <c r="BU633" s="10">
        <v>7.2727272727272724E-2</v>
      </c>
      <c r="BV633" s="10">
        <f t="shared" si="69"/>
        <v>75507.552508145178</v>
      </c>
      <c r="BW633" s="10">
        <f t="shared" si="66"/>
        <v>11.231987963454593</v>
      </c>
      <c r="BX633" s="10">
        <f t="shared" si="67"/>
        <v>83212.815649354176</v>
      </c>
    </row>
    <row r="634" spans="72:76" x14ac:dyDescent="0.25">
      <c r="BT634" s="10">
        <v>-24.69</v>
      </c>
      <c r="BU634" s="10">
        <v>8.1818181818181818E-2</v>
      </c>
      <c r="BV634" s="10">
        <f t="shared" si="69"/>
        <v>85359.84895115676</v>
      </c>
      <c r="BW634" s="10">
        <f t="shared" si="66"/>
        <v>11.354631116423421</v>
      </c>
      <c r="BX634" s="10">
        <f t="shared" si="67"/>
        <v>101899.66441926469</v>
      </c>
    </row>
    <row r="635" spans="72:76" x14ac:dyDescent="0.25">
      <c r="BT635" s="10">
        <v>-24.82</v>
      </c>
      <c r="BU635" s="10">
        <v>9.0909090909090912E-2</v>
      </c>
      <c r="BV635" s="10">
        <f t="shared" si="69"/>
        <v>95310.1798043249</v>
      </c>
      <c r="BW635" s="10">
        <f t="shared" si="66"/>
        <v>11.464891902450979</v>
      </c>
      <c r="BX635" s="10">
        <f t="shared" si="67"/>
        <v>106806.39854898035</v>
      </c>
    </row>
    <row r="636" spans="72:76" x14ac:dyDescent="0.25">
      <c r="BT636" s="10">
        <v>-25.06</v>
      </c>
      <c r="BU636" s="10">
        <v>0.1</v>
      </c>
      <c r="BV636" s="10">
        <f t="shared" si="69"/>
        <v>105360.51565782628</v>
      </c>
      <c r="BW636" s="10">
        <f t="shared" si="66"/>
        <v>11.565143230651829</v>
      </c>
      <c r="BX636" s="10">
        <f t="shared" si="67"/>
        <v>116494.13808312084</v>
      </c>
    </row>
    <row r="637" spans="72:76" x14ac:dyDescent="0.25">
      <c r="BT637" s="10">
        <v>-25.09</v>
      </c>
      <c r="BU637" s="10">
        <v>0.10909090909090909</v>
      </c>
      <c r="BV637" s="10">
        <f t="shared" si="69"/>
        <v>115512.88712184435</v>
      </c>
      <c r="BW637" s="10">
        <f t="shared" si="66"/>
        <v>11.65713737953226</v>
      </c>
      <c r="BX637" s="10">
        <f t="shared" si="67"/>
        <v>117765.32165971525</v>
      </c>
    </row>
    <row r="638" spans="72:76" x14ac:dyDescent="0.25">
      <c r="BT638" s="10">
        <v>-25.47</v>
      </c>
      <c r="BU638" s="10">
        <v>0.11818181818181818</v>
      </c>
      <c r="BV638" s="10">
        <f t="shared" si="69"/>
        <v>125769.3872890334</v>
      </c>
      <c r="BW638" s="10">
        <f t="shared" si="66"/>
        <v>11.742205249351139</v>
      </c>
      <c r="BX638" s="10">
        <f t="shared" si="67"/>
        <v>135120.06891070426</v>
      </c>
    </row>
    <row r="639" spans="72:76" x14ac:dyDescent="0.25">
      <c r="BT639" s="10">
        <v>-26.34</v>
      </c>
      <c r="BU639" s="10">
        <v>0.12727272727272726</v>
      </c>
      <c r="BV639" s="10">
        <f t="shared" si="69"/>
        <v>136132.17432457992</v>
      </c>
      <c r="BW639" s="10">
        <f t="shared" si="66"/>
        <v>11.821381562791949</v>
      </c>
      <c r="BX639" s="10">
        <f t="shared" si="67"/>
        <v>185100.25319964564</v>
      </c>
    </row>
    <row r="640" spans="72:76" x14ac:dyDescent="0.25">
      <c r="BT640" s="10">
        <v>-26.68</v>
      </c>
      <c r="BU640" s="10">
        <v>0.13636363636363635</v>
      </c>
      <c r="BV640" s="10">
        <f t="shared" si="69"/>
        <v>146603.4741918754</v>
      </c>
      <c r="BW640" s="10">
        <f t="shared" si="66"/>
        <v>11.895486766597783</v>
      </c>
      <c r="BX640" s="10">
        <f t="shared" si="67"/>
        <v>209326.87083745454</v>
      </c>
    </row>
    <row r="641" spans="72:76" x14ac:dyDescent="0.25">
      <c r="BT641" s="10">
        <v>-26.75</v>
      </c>
      <c r="BU641" s="10">
        <v>0.14545454545454545</v>
      </c>
      <c r="BV641" s="10">
        <f t="shared" si="69"/>
        <v>157185.5835224124</v>
      </c>
      <c r="BW641" s="10">
        <f t="shared" si="66"/>
        <v>11.965182446899124</v>
      </c>
      <c r="BX641" s="10">
        <f t="shared" si="67"/>
        <v>214695.42913720911</v>
      </c>
    </row>
    <row r="642" spans="72:76" x14ac:dyDescent="0.25">
      <c r="BT642" s="10">
        <v>-26.77</v>
      </c>
      <c r="BU642" s="10">
        <v>0.15454545454545454</v>
      </c>
      <c r="BV642" s="10">
        <f t="shared" si="69"/>
        <v>167880.87263916031</v>
      </c>
      <c r="BW642" s="10">
        <f t="shared" si="66"/>
        <v>12.031009915427587</v>
      </c>
      <c r="BX642" s="10">
        <f t="shared" si="67"/>
        <v>216254.43948457009</v>
      </c>
    </row>
    <row r="643" spans="72:76" x14ac:dyDescent="0.25">
      <c r="BT643" s="10">
        <v>-26.81</v>
      </c>
      <c r="BU643" s="10">
        <v>0.16363636363636364</v>
      </c>
      <c r="BV643" s="10">
        <f t="shared" si="69"/>
        <v>178691.78874337586</v>
      </c>
      <c r="BW643" s="10">
        <f t="shared" ref="BW643:BW706" si="70">LN(BV643)</f>
        <v>12.093417750138659</v>
      </c>
      <c r="BX643" s="10">
        <f t="shared" ref="BX643:BX706" si="71">EXP($BZ$17+$BZ$18*BT643)</f>
        <v>219406.50463466396</v>
      </c>
    </row>
    <row r="644" spans="72:76" x14ac:dyDescent="0.25">
      <c r="BT644" s="10">
        <v>-27.01</v>
      </c>
      <c r="BU644" s="10">
        <v>0.17272727272727273</v>
      </c>
      <c r="BV644" s="10">
        <f t="shared" si="69"/>
        <v>189620.85927556618</v>
      </c>
      <c r="BW644" s="10">
        <f t="shared" si="70"/>
        <v>12.152781880027796</v>
      </c>
      <c r="BX644" s="10">
        <f t="shared" si="71"/>
        <v>235869.52539037666</v>
      </c>
    </row>
    <row r="645" spans="72:76" x14ac:dyDescent="0.25">
      <c r="BT645" s="10">
        <v>-27.17</v>
      </c>
      <c r="BU645" s="10">
        <v>0.18181818181818182</v>
      </c>
      <c r="BV645" s="10">
        <f t="shared" si="69"/>
        <v>200670.69546215126</v>
      </c>
      <c r="BW645" s="10">
        <f t="shared" si="70"/>
        <v>12.209420512475218</v>
      </c>
      <c r="BX645" s="10">
        <f t="shared" si="71"/>
        <v>249924.9999632687</v>
      </c>
    </row>
    <row r="646" spans="72:76" x14ac:dyDescent="0.25">
      <c r="BT646" s="10">
        <v>-27.2</v>
      </c>
      <c r="BU646" s="10">
        <v>0.19090909090909092</v>
      </c>
      <c r="BV646" s="10">
        <f t="shared" si="69"/>
        <v>211843.9960602764</v>
      </c>
      <c r="BW646" s="10">
        <f t="shared" si="70"/>
        <v>12.263605415130455</v>
      </c>
      <c r="BX646" s="10">
        <f t="shared" si="71"/>
        <v>252652.18057991893</v>
      </c>
    </row>
    <row r="647" spans="72:76" x14ac:dyDescent="0.25">
      <c r="BT647" s="10">
        <v>-27.42</v>
      </c>
      <c r="BU647" s="10">
        <v>0.2</v>
      </c>
      <c r="BV647" s="10">
        <f t="shared" si="69"/>
        <v>223143.55131420973</v>
      </c>
      <c r="BW647" s="10">
        <f t="shared" si="70"/>
        <v>12.315570571204759</v>
      </c>
      <c r="BX647" s="10">
        <f t="shared" si="71"/>
        <v>273582.06214584311</v>
      </c>
    </row>
    <row r="648" spans="72:76" x14ac:dyDescent="0.25">
      <c r="BT648" s="10">
        <v>-27.59</v>
      </c>
      <c r="BU648" s="10">
        <v>0.20909090909090908</v>
      </c>
      <c r="BV648" s="10">
        <f t="shared" si="69"/>
        <v>234572.24713783254</v>
      </c>
      <c r="BW648" s="10">
        <f t="shared" si="70"/>
        <v>12.36551890955846</v>
      </c>
      <c r="BX648" s="10">
        <f t="shared" si="71"/>
        <v>290935.42353303137</v>
      </c>
    </row>
    <row r="649" spans="72:76" x14ac:dyDescent="0.25">
      <c r="BT649" s="10">
        <v>-28.03</v>
      </c>
      <c r="BU649" s="10">
        <v>0.21818181818181817</v>
      </c>
      <c r="BV649" s="10">
        <f t="shared" si="69"/>
        <v>246133.06953890846</v>
      </c>
      <c r="BW649" s="10">
        <f t="shared" si="70"/>
        <v>12.413627601747931</v>
      </c>
      <c r="BX649" s="10">
        <f t="shared" si="71"/>
        <v>341134.57507834939</v>
      </c>
    </row>
    <row r="650" spans="72:76" x14ac:dyDescent="0.25">
      <c r="BT650" s="10">
        <v>-28.08</v>
      </c>
      <c r="BU650" s="10">
        <v>0.22727272727272727</v>
      </c>
      <c r="BV650" s="10">
        <f t="shared" si="69"/>
        <v>257829.10930209979</v>
      </c>
      <c r="BW650" s="10">
        <f t="shared" si="70"/>
        <v>12.460052277395663</v>
      </c>
      <c r="BX650" s="10">
        <f t="shared" si="71"/>
        <v>347361.21275260649</v>
      </c>
    </row>
    <row r="651" spans="72:76" x14ac:dyDescent="0.25">
      <c r="BT651" s="10">
        <v>-28.54</v>
      </c>
      <c r="BU651" s="10">
        <v>0.23636363636363636</v>
      </c>
      <c r="BV651" s="10">
        <f t="shared" si="69"/>
        <v>269663.56694910262</v>
      </c>
      <c r="BW651" s="10">
        <f t="shared" si="70"/>
        <v>12.504930412680137</v>
      </c>
      <c r="BX651" s="10">
        <f t="shared" si="71"/>
        <v>410253.87476674444</v>
      </c>
    </row>
    <row r="652" spans="72:76" x14ac:dyDescent="0.25">
      <c r="BT652" s="10">
        <v>-28.75</v>
      </c>
      <c r="BU652" s="10">
        <v>0.24545454545454545</v>
      </c>
      <c r="BV652" s="10">
        <f t="shared" si="69"/>
        <v>281639.75799581839</v>
      </c>
      <c r="BW652" s="10">
        <f t="shared" si="70"/>
        <v>12.548384079364906</v>
      </c>
      <c r="BX652" s="10">
        <f t="shared" si="71"/>
        <v>442635.39878906979</v>
      </c>
    </row>
    <row r="653" spans="72:76" x14ac:dyDescent="0.25">
      <c r="BT653" s="10">
        <v>-28.84</v>
      </c>
      <c r="BU653" s="10">
        <v>0.25454545454545452</v>
      </c>
      <c r="BV653" s="10">
        <f t="shared" si="69"/>
        <v>293761.11852816306</v>
      </c>
      <c r="BW653" s="10">
        <f t="shared" si="70"/>
        <v>12.590522194032841</v>
      </c>
      <c r="BX653" s="10">
        <f t="shared" si="71"/>
        <v>457284.19709426083</v>
      </c>
    </row>
    <row r="654" spans="72:76" x14ac:dyDescent="0.25">
      <c r="BT654" s="10">
        <v>-28.86</v>
      </c>
      <c r="BU654" s="10">
        <v>0.26363636363636361</v>
      </c>
      <c r="BV654" s="10">
        <f t="shared" si="69"/>
        <v>306031.21111997752</v>
      </c>
      <c r="BW654" s="10">
        <f t="shared" si="70"/>
        <v>12.631442372857274</v>
      </c>
      <c r="BX654" s="10">
        <f t="shared" si="71"/>
        <v>460604.7652023923</v>
      </c>
    </row>
    <row r="655" spans="72:76" x14ac:dyDescent="0.25">
      <c r="BT655" s="10">
        <v>-29.01</v>
      </c>
      <c r="BU655" s="10">
        <v>0.27272727272727271</v>
      </c>
      <c r="BV655" s="10">
        <f t="shared" si="69"/>
        <v>318453.73111853458</v>
      </c>
      <c r="BW655" s="10">
        <f t="shared" si="70"/>
        <v>12.671232472228079</v>
      </c>
      <c r="BX655" s="10">
        <f t="shared" si="71"/>
        <v>486289.81927060313</v>
      </c>
    </row>
    <row r="656" spans="72:76" x14ac:dyDescent="0.25">
      <c r="BT656" s="10">
        <v>-29.11</v>
      </c>
      <c r="BU656" s="10">
        <v>0.2818181818181818</v>
      </c>
      <c r="BV656" s="10">
        <f t="shared" si="69"/>
        <v>331032.51332539466</v>
      </c>
      <c r="BW656" s="10">
        <f t="shared" si="70"/>
        <v>12.709971877104357</v>
      </c>
      <c r="BX656" s="10">
        <f t="shared" si="71"/>
        <v>504204.06728735601</v>
      </c>
    </row>
    <row r="657" spans="72:76" x14ac:dyDescent="0.25">
      <c r="BT657" s="10">
        <v>-29.32</v>
      </c>
      <c r="BU657" s="10">
        <v>0.29090909090909089</v>
      </c>
      <c r="BV657" s="10">
        <f t="shared" si="69"/>
        <v>343771.53910282452</v>
      </c>
      <c r="BW657" s="10">
        <f t="shared" si="70"/>
        <v>12.747732585208128</v>
      </c>
      <c r="BX657" s="10">
        <f t="shared" si="71"/>
        <v>544001.12252858328</v>
      </c>
    </row>
    <row r="658" spans="72:76" x14ac:dyDescent="0.25">
      <c r="BT658" s="10">
        <v>-29.48</v>
      </c>
      <c r="BU658" s="10">
        <v>0.3</v>
      </c>
      <c r="BV658" s="10">
        <f t="shared" si="69"/>
        <v>356674.94393873244</v>
      </c>
      <c r="BW658" s="10">
        <f t="shared" si="70"/>
        <v>12.784580124805551</v>
      </c>
      <c r="BX658" s="10">
        <f t="shared" si="71"/>
        <v>576418.1714570974</v>
      </c>
    </row>
    <row r="659" spans="72:76" x14ac:dyDescent="0.25">
      <c r="BT659" s="10">
        <v>-29.58</v>
      </c>
      <c r="BU659" s="10">
        <v>0.30909090909090908</v>
      </c>
      <c r="BV659" s="10">
        <f t="shared" si="69"/>
        <v>369747.02550608513</v>
      </c>
      <c r="BW659" s="10">
        <f t="shared" si="70"/>
        <v>12.820574335932399</v>
      </c>
      <c r="BX659" s="10">
        <f t="shared" si="71"/>
        <v>597652.62399063795</v>
      </c>
    </row>
    <row r="660" spans="72:76" x14ac:dyDescent="0.25">
      <c r="BT660" s="10">
        <v>-29.64</v>
      </c>
      <c r="BU660" s="10">
        <v>0.31818181818181818</v>
      </c>
      <c r="BV660" s="10">
        <f t="shared" si="69"/>
        <v>382992.25225610577</v>
      </c>
      <c r="BW660" s="10">
        <f t="shared" si="70"/>
        <v>12.855770038861843</v>
      </c>
      <c r="BX660" s="10">
        <f t="shared" si="71"/>
        <v>610766.95364444947</v>
      </c>
    </row>
    <row r="661" spans="72:76" x14ac:dyDescent="0.25">
      <c r="BT661" s="10">
        <v>-29.68</v>
      </c>
      <c r="BU661" s="10">
        <v>0.32727272727272727</v>
      </c>
      <c r="BV661" s="10">
        <f t="shared" si="69"/>
        <v>396415.2725882465</v>
      </c>
      <c r="BW661" s="10">
        <f t="shared" si="70"/>
        <v>12.890217608920414</v>
      </c>
      <c r="BX661" s="10">
        <f t="shared" si="71"/>
        <v>619669.32454606052</v>
      </c>
    </row>
    <row r="662" spans="72:76" x14ac:dyDescent="0.25">
      <c r="BT662" s="10">
        <v>-29.74</v>
      </c>
      <c r="BU662" s="10">
        <v>0.33636363636363636</v>
      </c>
      <c r="BV662" s="10">
        <f t="shared" si="69"/>
        <v>410020.92464402522</v>
      </c>
      <c r="BW662" s="10">
        <f t="shared" si="70"/>
        <v>12.923963473095347</v>
      </c>
      <c r="BX662" s="10">
        <f t="shared" si="71"/>
        <v>633266.76806465373</v>
      </c>
    </row>
    <row r="663" spans="72:76" x14ac:dyDescent="0.25">
      <c r="BT663" s="10">
        <v>-29.8</v>
      </c>
      <c r="BU663" s="10">
        <v>0.34545454545454546</v>
      </c>
      <c r="BV663" s="10">
        <f t="shared" si="69"/>
        <v>423814.24677636096</v>
      </c>
      <c r="BW663" s="10">
        <f t="shared" si="70"/>
        <v>12.957050540995905</v>
      </c>
      <c r="BX663" s="10">
        <f t="shared" si="71"/>
        <v>647162.58115378651</v>
      </c>
    </row>
    <row r="664" spans="72:76" x14ac:dyDescent="0.25">
      <c r="BT664" s="10">
        <v>-29.87</v>
      </c>
      <c r="BU664" s="10">
        <v>0.35454545454545455</v>
      </c>
      <c r="BV664" s="10">
        <f t="shared" si="69"/>
        <v>437800.48875110073</v>
      </c>
      <c r="BW664" s="10">
        <f t="shared" si="70"/>
        <v>12.989518580450133</v>
      </c>
      <c r="BX664" s="10">
        <f t="shared" si="71"/>
        <v>663760.21160822362</v>
      </c>
    </row>
    <row r="665" spans="72:76" x14ac:dyDescent="0.25">
      <c r="BT665" s="10">
        <v>-29.87</v>
      </c>
      <c r="BU665" s="10">
        <v>0.36363636363636365</v>
      </c>
      <c r="BV665" s="10">
        <f t="shared" si="69"/>
        <v>451985.12374305731</v>
      </c>
      <c r="BW665" s="10">
        <f t="shared" si="70"/>
        <v>13.021404546199872</v>
      </c>
      <c r="BX665" s="10">
        <f t="shared" si="71"/>
        <v>663760.21160822362</v>
      </c>
    </row>
    <row r="666" spans="72:76" x14ac:dyDescent="0.25">
      <c r="BT666" s="10">
        <v>-29.87</v>
      </c>
      <c r="BU666" s="10">
        <v>0.37272727272727274</v>
      </c>
      <c r="BV666" s="10">
        <f t="shared" si="69"/>
        <v>466373.86119515699</v>
      </c>
      <c r="BW666" s="10">
        <f t="shared" si="70"/>
        <v>13.052742868698246</v>
      </c>
      <c r="BX666" s="10">
        <f t="shared" si="71"/>
        <v>663760.21160822362</v>
      </c>
    </row>
    <row r="667" spans="72:76" x14ac:dyDescent="0.25">
      <c r="BT667" s="10">
        <v>-29.87</v>
      </c>
      <c r="BU667" s="10">
        <v>0.38181818181818183</v>
      </c>
      <c r="BV667" s="10">
        <f t="shared" si="69"/>
        <v>480972.66061630956</v>
      </c>
      <c r="BW667" s="10">
        <f t="shared" si="70"/>
        <v>13.083565708836991</v>
      </c>
      <c r="BX667" s="10">
        <f t="shared" si="71"/>
        <v>663760.21160822362</v>
      </c>
    </row>
    <row r="668" spans="72:76" x14ac:dyDescent="0.25">
      <c r="BT668" s="10">
        <v>-29.9</v>
      </c>
      <c r="BU668" s="10">
        <v>0.39090909090909093</v>
      </c>
      <c r="BV668" s="10">
        <f t="shared" si="69"/>
        <v>495787.74640145013</v>
      </c>
      <c r="BW668" s="10">
        <f t="shared" si="70"/>
        <v>13.11390318347638</v>
      </c>
      <c r="BX668" s="10">
        <f t="shared" si="71"/>
        <v>671003.16042673972</v>
      </c>
    </row>
    <row r="669" spans="72:76" x14ac:dyDescent="0.25">
      <c r="BT669" s="10">
        <v>-29.94</v>
      </c>
      <c r="BU669" s="10">
        <v>0.4</v>
      </c>
      <c r="BV669" s="10">
        <f t="shared" si="69"/>
        <v>510825.62376599072</v>
      </c>
      <c r="BW669" s="10">
        <f t="shared" si="70"/>
        <v>13.143783565872152</v>
      </c>
      <c r="BX669" s="10">
        <f t="shared" si="71"/>
        <v>680783.51768842211</v>
      </c>
    </row>
    <row r="670" spans="72:76" x14ac:dyDescent="0.25">
      <c r="BT670" s="10">
        <v>-29.98</v>
      </c>
      <c r="BU670" s="10">
        <v>0.40909090909090912</v>
      </c>
      <c r="BV670" s="10">
        <f t="shared" si="69"/>
        <v>526093.09589677921</v>
      </c>
      <c r="BW670" s="10">
        <f t="shared" si="70"/>
        <v>13.173233464456167</v>
      </c>
      <c r="BX670" s="10">
        <f t="shared" si="71"/>
        <v>690706.43074388837</v>
      </c>
    </row>
    <row r="671" spans="72:76" x14ac:dyDescent="0.25">
      <c r="BT671" s="10">
        <v>-30.12</v>
      </c>
      <c r="BU671" s="10">
        <v>0.41818181818181815</v>
      </c>
      <c r="BV671" s="10">
        <f t="shared" si="69"/>
        <v>541597.2824327444</v>
      </c>
      <c r="BW671" s="10">
        <f t="shared" si="70"/>
        <v>13.202277982902814</v>
      </c>
      <c r="BX671" s="10">
        <f t="shared" si="71"/>
        <v>726589.52681335446</v>
      </c>
    </row>
    <row r="672" spans="72:76" x14ac:dyDescent="0.25">
      <c r="BT672" s="10">
        <v>-30.21</v>
      </c>
      <c r="BU672" s="10">
        <v>0.42727272727272725</v>
      </c>
      <c r="BV672" s="10">
        <f t="shared" si="69"/>
        <v>557345.63940088358</v>
      </c>
      <c r="BW672" s="10">
        <f t="shared" si="70"/>
        <v>13.230940863979653</v>
      </c>
      <c r="BX672" s="10">
        <f t="shared" si="71"/>
        <v>750635.64571408217</v>
      </c>
    </row>
    <row r="673" spans="72:76" x14ac:dyDescent="0.25">
      <c r="BT673" s="10">
        <v>-30.39</v>
      </c>
      <c r="BU673" s="10">
        <v>0.43636363636363634</v>
      </c>
      <c r="BV673" s="10">
        <f t="shared" si="69"/>
        <v>573345.98074732465</v>
      </c>
      <c r="BW673" s="10">
        <f t="shared" si="70"/>
        <v>13.259244619321228</v>
      </c>
      <c r="BX673" s="10">
        <f t="shared" si="71"/>
        <v>801141.60295850423</v>
      </c>
    </row>
    <row r="674" spans="72:76" x14ac:dyDescent="0.25">
      <c r="BT674" s="10">
        <v>-30.53</v>
      </c>
      <c r="BU674" s="10">
        <v>0.44545454545454544</v>
      </c>
      <c r="BV674" s="10">
        <f t="shared" si="69"/>
        <v>589606.50161910499</v>
      </c>
      <c r="BW674" s="10">
        <f t="shared" si="70"/>
        <v>13.28721064696591</v>
      </c>
      <c r="BX674" s="10">
        <f t="shared" si="71"/>
        <v>842761.94964218163</v>
      </c>
    </row>
    <row r="675" spans="72:76" x14ac:dyDescent="0.25">
      <c r="BT675" s="10">
        <v>-30.62</v>
      </c>
      <c r="BU675" s="10">
        <v>0.45454545454545453</v>
      </c>
      <c r="BV675" s="10">
        <f t="shared" si="69"/>
        <v>606135.80357031559</v>
      </c>
      <c r="BW675" s="10">
        <f t="shared" si="70"/>
        <v>13.314859338246029</v>
      </c>
      <c r="BX675" s="10">
        <f t="shared" si="71"/>
        <v>870652.73707891104</v>
      </c>
    </row>
    <row r="676" spans="72:76" x14ac:dyDescent="0.25">
      <c r="BT676" s="10">
        <v>-30.64</v>
      </c>
      <c r="BU676" s="10">
        <v>0.46363636363636362</v>
      </c>
      <c r="BV676" s="10">
        <f t="shared" si="69"/>
        <v>622942.92188669683</v>
      </c>
      <c r="BW676" s="10">
        <f t="shared" si="70"/>
        <v>13.342210175412996</v>
      </c>
      <c r="BX676" s="10">
        <f t="shared" si="71"/>
        <v>876974.9798556621</v>
      </c>
    </row>
    <row r="677" spans="72:76" x14ac:dyDescent="0.25">
      <c r="BT677" s="10">
        <v>-30.8</v>
      </c>
      <c r="BU677" s="10">
        <v>0.47272727272727272</v>
      </c>
      <c r="BV677" s="10">
        <f t="shared" si="69"/>
        <v>640037.35524599685</v>
      </c>
      <c r="BW677" s="10">
        <f t="shared" si="70"/>
        <v>13.369281821204405</v>
      </c>
      <c r="BX677" s="10">
        <f t="shared" si="71"/>
        <v>929233.95443079248</v>
      </c>
    </row>
    <row r="678" spans="72:76" x14ac:dyDescent="0.25">
      <c r="BT678" s="10">
        <v>-30.88</v>
      </c>
      <c r="BU678" s="10">
        <v>0.48181818181818181</v>
      </c>
      <c r="BV678" s="10">
        <f t="shared" si="69"/>
        <v>657429.09795786615</v>
      </c>
      <c r="BW678" s="10">
        <f t="shared" si="70"/>
        <v>13.396092201413831</v>
      </c>
      <c r="BX678" s="10">
        <f t="shared" si="71"/>
        <v>956519.88819655718</v>
      </c>
    </row>
    <row r="679" spans="72:76" x14ac:dyDescent="0.25">
      <c r="BT679" s="10">
        <v>-30.94</v>
      </c>
      <c r="BU679" s="10">
        <v>0.49090909090909091</v>
      </c>
      <c r="BV679" s="10">
        <f t="shared" si="69"/>
        <v>675128.67505726719</v>
      </c>
      <c r="BW679" s="10">
        <f t="shared" si="70"/>
        <v>13.422658581401601</v>
      </c>
      <c r="BX679" s="10">
        <f t="shared" si="71"/>
        <v>977508.86512177705</v>
      </c>
    </row>
    <row r="680" spans="72:76" x14ac:dyDescent="0.25">
      <c r="BT680" s="10">
        <v>-31.01</v>
      </c>
      <c r="BU680" s="10">
        <v>0.5</v>
      </c>
      <c r="BV680" s="10">
        <f t="shared" si="69"/>
        <v>693147.18055994529</v>
      </c>
      <c r="BW680" s="10">
        <f t="shared" si="70"/>
        <v>13.448997637382609</v>
      </c>
      <c r="BX680" s="10">
        <f t="shared" si="71"/>
        <v>1002578.8110390797</v>
      </c>
    </row>
    <row r="681" spans="72:76" x14ac:dyDescent="0.25">
      <c r="BT681" s="10">
        <v>-31.06</v>
      </c>
      <c r="BU681" s="10">
        <v>0.50909090909090904</v>
      </c>
      <c r="BV681" s="10">
        <f t="shared" si="69"/>
        <v>711496.3192281418</v>
      </c>
      <c r="BW681" s="10">
        <f t="shared" si="70"/>
        <v>13.475125523242362</v>
      </c>
      <c r="BX681" s="10">
        <f t="shared" si="71"/>
        <v>1020878.6125024584</v>
      </c>
    </row>
    <row r="682" spans="72:76" x14ac:dyDescent="0.25">
      <c r="BT682" s="10">
        <v>-31.35</v>
      </c>
      <c r="BU682" s="10">
        <v>0.51818181818181819</v>
      </c>
      <c r="BV682" s="10">
        <f t="shared" si="69"/>
        <v>730188.45224029443</v>
      </c>
      <c r="BW682" s="10">
        <f t="shared" si="70"/>
        <v>13.501057933562455</v>
      </c>
      <c r="BX682" s="10">
        <f t="shared" si="71"/>
        <v>1133800.0983520425</v>
      </c>
    </row>
    <row r="683" spans="72:76" x14ac:dyDescent="0.25">
      <c r="BT683" s="10">
        <v>-31.35</v>
      </c>
      <c r="BU683" s="10">
        <v>0.52727272727272723</v>
      </c>
      <c r="BV683" s="10">
        <f t="shared" si="69"/>
        <v>749236.6472109888</v>
      </c>
      <c r="BW683" s="10">
        <f t="shared" si="70"/>
        <v>13.526810163479881</v>
      </c>
      <c r="BX683" s="10">
        <f t="shared" si="71"/>
        <v>1133800.0983520425</v>
      </c>
    </row>
    <row r="684" spans="72:76" x14ac:dyDescent="0.25">
      <c r="BT684" s="10">
        <v>-31.52</v>
      </c>
      <c r="BU684" s="10">
        <v>0.53636363636363638</v>
      </c>
      <c r="BV684" s="10">
        <f t="shared" si="69"/>
        <v>768654.73306809051</v>
      </c>
      <c r="BW684" s="10">
        <f t="shared" si="70"/>
        <v>13.552397165959322</v>
      </c>
      <c r="BX684" s="10">
        <f t="shared" si="71"/>
        <v>1205717.2507165272</v>
      </c>
    </row>
    <row r="685" spans="72:76" x14ac:dyDescent="0.25">
      <c r="BT685" s="10">
        <v>-31.52</v>
      </c>
      <c r="BU685" s="10">
        <v>0.54545454545454541</v>
      </c>
      <c r="BV685" s="10">
        <f t="shared" si="69"/>
        <v>788457.36036427005</v>
      </c>
      <c r="BW685" s="10">
        <f t="shared" si="70"/>
        <v>13.577833607022921</v>
      </c>
      <c r="BX685" s="10">
        <f t="shared" si="71"/>
        <v>1205717.2507165272</v>
      </c>
    </row>
    <row r="686" spans="72:76" x14ac:dyDescent="0.25">
      <c r="BT686" s="10">
        <v>-31.52</v>
      </c>
      <c r="BU686" s="10">
        <v>0.55454545454545456</v>
      </c>
      <c r="BV686" s="10">
        <f t="shared" si="69"/>
        <v>808660.06768178975</v>
      </c>
      <c r="BW686" s="10">
        <f t="shared" si="70"/>
        <v>13.60313391945718</v>
      </c>
      <c r="BX686" s="10">
        <f t="shared" si="71"/>
        <v>1205717.2507165272</v>
      </c>
    </row>
    <row r="687" spans="72:76" x14ac:dyDescent="0.25">
      <c r="BT687" s="10">
        <v>-31.53</v>
      </c>
      <c r="BU687" s="10">
        <v>0.5636363636363636</v>
      </c>
      <c r="BV687" s="10">
        <f t="shared" si="69"/>
        <v>829279.35488452518</v>
      </c>
      <c r="BW687" s="10">
        <f t="shared" si="70"/>
        <v>13.628312355500846</v>
      </c>
      <c r="BX687" s="10">
        <f t="shared" si="71"/>
        <v>1210086.9888268674</v>
      </c>
    </row>
    <row r="688" spans="72:76" x14ac:dyDescent="0.25">
      <c r="BT688" s="10">
        <v>-31.57</v>
      </c>
      <c r="BU688" s="10">
        <v>0.57272727272727275</v>
      </c>
      <c r="BV688" s="10">
        <f t="shared" si="69"/>
        <v>850332.76408235775</v>
      </c>
      <c r="BW688" s="10">
        <f t="shared" si="70"/>
        <v>13.653383039011112</v>
      </c>
      <c r="BX688" s="10">
        <f t="shared" si="71"/>
        <v>1227724.8834992463</v>
      </c>
    </row>
    <row r="689" spans="72:76" x14ac:dyDescent="0.25">
      <c r="BT689" s="10">
        <v>-31.6</v>
      </c>
      <c r="BU689" s="10">
        <v>0.58181818181818179</v>
      </c>
      <c r="BV689" s="10">
        <f t="shared" si="69"/>
        <v>871838.96930332121</v>
      </c>
      <c r="BW689" s="10">
        <f t="shared" si="70"/>
        <v>13.678360017607703</v>
      </c>
      <c r="BX689" s="10">
        <f t="shared" si="71"/>
        <v>1241121.8125993779</v>
      </c>
    </row>
    <row r="690" spans="72:76" x14ac:dyDescent="0.25">
      <c r="BT690" s="10">
        <v>-31.64</v>
      </c>
      <c r="BU690" s="10">
        <v>0.59090909090909094</v>
      </c>
      <c r="BV690" s="10">
        <f t="shared" si="69"/>
        <v>893817.87602209649</v>
      </c>
      <c r="BW690" s="10">
        <f t="shared" si="70"/>
        <v>13.703257315306212</v>
      </c>
      <c r="BX690" s="10">
        <f t="shared" si="71"/>
        <v>1259212.0623155923</v>
      </c>
    </row>
    <row r="691" spans="72:76" x14ac:dyDescent="0.25">
      <c r="BT691" s="10">
        <v>-31.71</v>
      </c>
      <c r="BU691" s="10">
        <v>0.6</v>
      </c>
      <c r="BV691" s="10">
        <f t="shared" ref="BV691:BV734" si="72">-LN(1-BU691)/0.000001</f>
        <v>916290.731874155</v>
      </c>
      <c r="BW691" s="10">
        <f t="shared" si="70"/>
        <v>13.728088986173519</v>
      </c>
      <c r="BX691" s="10">
        <f t="shared" si="71"/>
        <v>1291506.7855933544</v>
      </c>
    </row>
    <row r="692" spans="72:76" x14ac:dyDescent="0.25">
      <c r="BT692" s="10">
        <v>-31.71</v>
      </c>
      <c r="BU692" s="10">
        <v>0.60909090909090913</v>
      </c>
      <c r="BV692" s="10">
        <f t="shared" si="72"/>
        <v>939280.25009885384</v>
      </c>
      <c r="BW692" s="10">
        <f t="shared" si="70"/>
        <v>13.752869169570618</v>
      </c>
      <c r="BX692" s="10">
        <f t="shared" si="71"/>
        <v>1291506.7855933544</v>
      </c>
    </row>
    <row r="693" spans="72:76" x14ac:dyDescent="0.25">
      <c r="BT693" s="10">
        <v>-31.83</v>
      </c>
      <c r="BU693" s="10">
        <v>0.61818181818181817</v>
      </c>
      <c r="BV693" s="10">
        <f t="shared" si="72"/>
        <v>962810.74750904785</v>
      </c>
      <c r="BW693" s="10">
        <f t="shared" si="70"/>
        <v>13.777612147592615</v>
      </c>
      <c r="BX693" s="10">
        <f t="shared" si="71"/>
        <v>1348807.8751590652</v>
      </c>
    </row>
    <row r="694" spans="72:76" x14ac:dyDescent="0.25">
      <c r="BT694" s="10">
        <v>-31.85</v>
      </c>
      <c r="BU694" s="10">
        <v>0.62727272727272732</v>
      </c>
      <c r="BV694" s="10">
        <f t="shared" si="72"/>
        <v>986908.29908810859</v>
      </c>
      <c r="BW694" s="10">
        <f t="shared" si="70"/>
        <v>13.802332405374015</v>
      </c>
      <c r="BX694" s="10">
        <f t="shared" si="71"/>
        <v>1358602.2403322107</v>
      </c>
    </row>
    <row r="695" spans="72:76" x14ac:dyDescent="0.25">
      <c r="BT695" s="10">
        <v>-31.91</v>
      </c>
      <c r="BU695" s="10">
        <v>0.63636363636363635</v>
      </c>
      <c r="BV695" s="10">
        <f t="shared" si="72"/>
        <v>1011600.9116784799</v>
      </c>
      <c r="BW695" s="10">
        <f t="shared" si="70"/>
        <v>13.827044695001819</v>
      </c>
      <c r="BX695" s="10">
        <f t="shared" si="71"/>
        <v>1388414.1359600672</v>
      </c>
    </row>
    <row r="696" spans="72:76" x14ac:dyDescent="0.25">
      <c r="BT696" s="10">
        <v>-32.07</v>
      </c>
      <c r="BU696" s="10">
        <v>0.6454545454545455</v>
      </c>
      <c r="BV696" s="10">
        <f t="shared" si="72"/>
        <v>1036918.7196627699</v>
      </c>
      <c r="BW696" s="10">
        <f t="shared" si="70"/>
        <v>13.851764103872432</v>
      </c>
      <c r="BX696" s="10">
        <f t="shared" si="71"/>
        <v>1471149.7905654365</v>
      </c>
    </row>
    <row r="697" spans="72:76" x14ac:dyDescent="0.25">
      <c r="BT697" s="10">
        <v>-32.119999999999997</v>
      </c>
      <c r="BU697" s="10">
        <v>0.65454545454545454</v>
      </c>
      <c r="BV697" s="10">
        <f t="shared" si="72"/>
        <v>1062894.2060660305</v>
      </c>
      <c r="BW697" s="10">
        <f t="shared" si="70"/>
        <v>13.876506128444657</v>
      </c>
      <c r="BX697" s="10">
        <f t="shared" si="71"/>
        <v>1498002.2921282155</v>
      </c>
    </row>
    <row r="698" spans="72:76" x14ac:dyDescent="0.25">
      <c r="BT698" s="10">
        <v>-32.14</v>
      </c>
      <c r="BU698" s="10">
        <v>0.66363636363636369</v>
      </c>
      <c r="BV698" s="10">
        <f t="shared" si="72"/>
        <v>1089562.453148192</v>
      </c>
      <c r="BW698" s="10">
        <f t="shared" si="70"/>
        <v>13.901286754485001</v>
      </c>
      <c r="BX698" s="10">
        <f t="shared" si="71"/>
        <v>1508880.0322048634</v>
      </c>
    </row>
    <row r="699" spans="72:76" x14ac:dyDescent="0.25">
      <c r="BT699" s="10">
        <v>-32.17</v>
      </c>
      <c r="BU699" s="10">
        <v>0.67272727272727273</v>
      </c>
      <c r="BV699" s="10">
        <f t="shared" si="72"/>
        <v>1116961.4273363063</v>
      </c>
      <c r="BW699" s="10">
        <f t="shared" si="70"/>
        <v>13.926122545079348</v>
      </c>
      <c r="BX699" s="10">
        <f t="shared" si="71"/>
        <v>1525344.9251818943</v>
      </c>
    </row>
    <row r="700" spans="72:76" x14ac:dyDescent="0.25">
      <c r="BT700" s="10">
        <v>-32.33</v>
      </c>
      <c r="BU700" s="10">
        <v>0.68181818181818177</v>
      </c>
      <c r="BV700" s="10">
        <f t="shared" si="72"/>
        <v>1145132.3043030025</v>
      </c>
      <c r="BW700" s="10">
        <f t="shared" si="70"/>
        <v>13.951030737904745</v>
      </c>
      <c r="BX700" s="10">
        <f t="shared" si="71"/>
        <v>1616240.2910639455</v>
      </c>
    </row>
    <row r="701" spans="72:76" x14ac:dyDescent="0.25">
      <c r="BT701" s="10">
        <v>-32.479999999999997</v>
      </c>
      <c r="BU701" s="10">
        <v>0.69090909090909092</v>
      </c>
      <c r="BV701" s="10">
        <f t="shared" si="72"/>
        <v>1174119.8411762549</v>
      </c>
      <c r="BW701" s="10">
        <f t="shared" si="70"/>
        <v>13.976029353526922</v>
      </c>
      <c r="BX701" s="10">
        <f t="shared" si="71"/>
        <v>1706367.9284646478</v>
      </c>
    </row>
    <row r="702" spans="72:76" x14ac:dyDescent="0.25">
      <c r="BT702" s="10">
        <v>-32.56</v>
      </c>
      <c r="BU702" s="10">
        <v>0.7</v>
      </c>
      <c r="BV702" s="10">
        <f t="shared" si="72"/>
        <v>1203972.8043259359</v>
      </c>
      <c r="BW702" s="10">
        <f t="shared" si="70"/>
        <v>14.00113731682664</v>
      </c>
      <c r="BX702" s="10">
        <f t="shared" si="71"/>
        <v>1756473.5472424668</v>
      </c>
    </row>
    <row r="703" spans="72:76" x14ac:dyDescent="0.25">
      <c r="BT703" s="10">
        <v>-32.590000000000003</v>
      </c>
      <c r="BU703" s="10">
        <v>0.70909090909090911</v>
      </c>
      <c r="BV703" s="10">
        <f t="shared" si="72"/>
        <v>1234744.4629926898</v>
      </c>
      <c r="BW703" s="10">
        <f t="shared" si="70"/>
        <v>14.026374594078332</v>
      </c>
      <c r="BX703" s="10">
        <f t="shared" si="71"/>
        <v>1775640.1796818119</v>
      </c>
    </row>
    <row r="704" spans="72:76" x14ac:dyDescent="0.25">
      <c r="BT704" s="10">
        <v>-32.630000000000003</v>
      </c>
      <c r="BU704" s="10">
        <v>0.71818181818181814</v>
      </c>
      <c r="BV704" s="10">
        <f t="shared" si="72"/>
        <v>1266493.1613072699</v>
      </c>
      <c r="BW704" s="10">
        <f t="shared" si="70"/>
        <v>14.051762348730859</v>
      </c>
      <c r="BX704" s="10">
        <f t="shared" si="71"/>
        <v>1801521.421901955</v>
      </c>
    </row>
    <row r="705" spans="72:76" x14ac:dyDescent="0.25">
      <c r="BT705" s="10">
        <v>-32.76</v>
      </c>
      <c r="BU705" s="10">
        <v>0.72727272727272729</v>
      </c>
      <c r="BV705" s="10">
        <f t="shared" si="72"/>
        <v>1299282.984130261</v>
      </c>
      <c r="BW705" s="10">
        <f t="shared" si="70"/>
        <v>14.077323119602713</v>
      </c>
      <c r="BX705" s="10">
        <f t="shared" si="71"/>
        <v>1888269.3684888005</v>
      </c>
    </row>
    <row r="706" spans="72:76" x14ac:dyDescent="0.25">
      <c r="BT706" s="10">
        <v>-32.840000000000003</v>
      </c>
      <c r="BU706" s="10">
        <v>0.73636363636363633</v>
      </c>
      <c r="BV706" s="10">
        <f t="shared" si="72"/>
        <v>1333184.535805942</v>
      </c>
      <c r="BW706" s="10">
        <f t="shared" si="70"/>
        <v>14.103081026042975</v>
      </c>
      <c r="BX706" s="10">
        <f t="shared" si="71"/>
        <v>1943716.3231279817</v>
      </c>
    </row>
    <row r="707" spans="72:76" x14ac:dyDescent="0.25">
      <c r="BT707" s="10">
        <v>-32.840000000000003</v>
      </c>
      <c r="BU707" s="10">
        <v>0.74545454545454548</v>
      </c>
      <c r="BV707" s="10">
        <f t="shared" si="72"/>
        <v>1368275.8556172124</v>
      </c>
      <c r="BW707" s="10">
        <f t="shared" ref="BW707:BW770" si="73">LN(BV707)</f>
        <v>14.129062005679229</v>
      </c>
      <c r="BX707" s="10">
        <f t="shared" ref="BX707:BX770" si="74">EXP($BZ$17+$BZ$18*BT707)</f>
        <v>1943716.3231279817</v>
      </c>
    </row>
    <row r="708" spans="72:76" x14ac:dyDescent="0.25">
      <c r="BT708" s="10">
        <v>-32.9</v>
      </c>
      <c r="BU708" s="10">
        <v>0.75454545454545452</v>
      </c>
      <c r="BV708" s="10">
        <f t="shared" si="72"/>
        <v>1404643.4997880871</v>
      </c>
      <c r="BW708" s="10">
        <f t="shared" si="73"/>
        <v>14.155294091747722</v>
      </c>
      <c r="BX708" s="10">
        <f t="shared" si="74"/>
        <v>1986367.4144003459</v>
      </c>
    </row>
    <row r="709" spans="72:76" x14ac:dyDescent="0.25">
      <c r="BT709" s="10">
        <v>-32.979999999999997</v>
      </c>
      <c r="BU709" s="10">
        <v>0.76363636363636367</v>
      </c>
      <c r="BV709" s="10">
        <f t="shared" si="72"/>
        <v>1442383.8277709342</v>
      </c>
      <c r="BW709" s="10">
        <f t="shared" si="73"/>
        <v>14.181807738780474</v>
      </c>
      <c r="BX709" s="10">
        <f t="shared" si="74"/>
        <v>2044694.9103397278</v>
      </c>
    </row>
    <row r="710" spans="72:76" x14ac:dyDescent="0.25">
      <c r="BT710" s="10">
        <v>-33.090000000000003</v>
      </c>
      <c r="BU710" s="10">
        <v>0.77272727272727271</v>
      </c>
      <c r="BV710" s="10">
        <f t="shared" si="72"/>
        <v>1481604.5409242155</v>
      </c>
      <c r="BW710" s="10">
        <f t="shared" si="73"/>
        <v>14.208636207748011</v>
      </c>
      <c r="BX710" s="10">
        <f t="shared" si="74"/>
        <v>2127701.9905413324</v>
      </c>
    </row>
    <row r="711" spans="72:76" x14ac:dyDescent="0.25">
      <c r="BT711" s="10">
        <v>-33.14</v>
      </c>
      <c r="BU711" s="10">
        <v>0.78181818181818186</v>
      </c>
      <c r="BV711" s="10">
        <f t="shared" si="72"/>
        <v>1522426.5354444708</v>
      </c>
      <c r="BW711" s="10">
        <f t="shared" si="73"/>
        <v>14.235816024820368</v>
      </c>
      <c r="BX711" s="10">
        <f t="shared" si="74"/>
        <v>2166538.3628757764</v>
      </c>
    </row>
    <row r="712" spans="72:76" x14ac:dyDescent="0.25">
      <c r="BT712" s="10">
        <v>-33.14</v>
      </c>
      <c r="BU712" s="10">
        <v>0.79090909090909089</v>
      </c>
      <c r="BV712" s="10">
        <f t="shared" si="72"/>
        <v>1564986.1498632666</v>
      </c>
      <c r="BW712" s="10">
        <f t="shared" si="73"/>
        <v>14.263387531989604</v>
      </c>
      <c r="BX712" s="10">
        <f t="shared" si="74"/>
        <v>2166538.3628757764</v>
      </c>
    </row>
    <row r="713" spans="72:76" x14ac:dyDescent="0.25">
      <c r="BT713" s="10">
        <v>-33.26</v>
      </c>
      <c r="BU713" s="10">
        <v>0.8</v>
      </c>
      <c r="BV713" s="10">
        <f t="shared" si="72"/>
        <v>1609437.9124341006</v>
      </c>
      <c r="BW713" s="10">
        <f t="shared" si="73"/>
        <v>14.291395553291386</v>
      </c>
      <c r="BX713" s="10">
        <f t="shared" si="74"/>
        <v>2262662.525879425</v>
      </c>
    </row>
    <row r="714" spans="72:76" x14ac:dyDescent="0.25">
      <c r="BT714" s="10">
        <v>-33.49</v>
      </c>
      <c r="BU714" s="10">
        <v>0.80909090909090908</v>
      </c>
      <c r="BV714" s="10">
        <f t="shared" si="72"/>
        <v>1655957.9280689931</v>
      </c>
      <c r="BW714" s="10">
        <f t="shared" si="73"/>
        <v>14.319890207849172</v>
      </c>
      <c r="BX714" s="10">
        <f t="shared" si="74"/>
        <v>2458982.6741838059</v>
      </c>
    </row>
    <row r="715" spans="72:76" x14ac:dyDescent="0.25">
      <c r="BT715" s="10">
        <v>-33.51</v>
      </c>
      <c r="BU715" s="10">
        <v>0.81818181818181823</v>
      </c>
      <c r="BV715" s="10">
        <f t="shared" si="72"/>
        <v>1704748.0922384255</v>
      </c>
      <c r="BW715" s="10">
        <f t="shared" si="73"/>
        <v>14.348927911296439</v>
      </c>
      <c r="BX715" s="10">
        <f t="shared" si="74"/>
        <v>2476838.571016076</v>
      </c>
    </row>
    <row r="716" spans="72:76" x14ac:dyDescent="0.25">
      <c r="BT716" s="10">
        <v>-33.53</v>
      </c>
      <c r="BU716" s="10">
        <v>0.82727272727272727</v>
      </c>
      <c r="BV716" s="10">
        <f t="shared" si="72"/>
        <v>1756041.3866259758</v>
      </c>
      <c r="BW716" s="10">
        <f t="shared" si="73"/>
        <v>14.37857262159307</v>
      </c>
      <c r="BX716" s="10">
        <f t="shared" si="74"/>
        <v>2494824.128400668</v>
      </c>
    </row>
    <row r="717" spans="72:76" x14ac:dyDescent="0.25">
      <c r="BT717" s="10">
        <v>-33.56</v>
      </c>
      <c r="BU717" s="10">
        <v>0.83636363636363631</v>
      </c>
      <c r="BV717" s="10">
        <f t="shared" si="72"/>
        <v>1810108.6078962511</v>
      </c>
      <c r="BW717" s="10">
        <f t="shared" si="73"/>
        <v>14.408897405804389</v>
      </c>
      <c r="BX717" s="10">
        <f t="shared" si="74"/>
        <v>2522047.6394776981</v>
      </c>
    </row>
    <row r="718" spans="72:76" x14ac:dyDescent="0.25">
      <c r="BT718" s="10">
        <v>-33.6</v>
      </c>
      <c r="BU718" s="10">
        <v>0.84545454545454546</v>
      </c>
      <c r="BV718" s="10">
        <f t="shared" si="72"/>
        <v>1867267.0217362002</v>
      </c>
      <c r="BW718" s="10">
        <f t="shared" si="73"/>
        <v>14.439986434116282</v>
      </c>
      <c r="BX718" s="10">
        <f t="shared" si="74"/>
        <v>2558808.3112596078</v>
      </c>
    </row>
    <row r="719" spans="72:76" x14ac:dyDescent="0.25">
      <c r="BT719" s="10">
        <v>-33.700000000000003</v>
      </c>
      <c r="BU719" s="10">
        <v>0.8545454545454545</v>
      </c>
      <c r="BV719" s="10">
        <f t="shared" si="72"/>
        <v>1927891.6435526349</v>
      </c>
      <c r="BW719" s="10">
        <f t="shared" si="73"/>
        <v>14.471937551096417</v>
      </c>
      <c r="BX719" s="10">
        <f t="shared" si="74"/>
        <v>2653071.2896291544</v>
      </c>
    </row>
    <row r="720" spans="72:76" x14ac:dyDescent="0.25">
      <c r="BT720" s="10">
        <v>-33.700000000000003</v>
      </c>
      <c r="BU720" s="10">
        <v>0.86363636363636365</v>
      </c>
      <c r="BV720" s="10">
        <f t="shared" si="72"/>
        <v>1992430.1646902063</v>
      </c>
      <c r="BW720" s="10">
        <f t="shared" si="73"/>
        <v>14.504865639943294</v>
      </c>
      <c r="BX720" s="10">
        <f t="shared" si="74"/>
        <v>2653071.2896291544</v>
      </c>
    </row>
    <row r="721" spans="72:76" x14ac:dyDescent="0.25">
      <c r="BT721" s="10">
        <v>-33.72</v>
      </c>
      <c r="BU721" s="10">
        <v>0.87272727272727268</v>
      </c>
      <c r="BV721" s="10">
        <f t="shared" si="72"/>
        <v>2061423.0361771574</v>
      </c>
      <c r="BW721" s="10">
        <f t="shared" si="73"/>
        <v>14.53890709653799</v>
      </c>
      <c r="BX721" s="10">
        <f t="shared" si="74"/>
        <v>2672336.5604802342</v>
      </c>
    </row>
    <row r="722" spans="72:76" x14ac:dyDescent="0.25">
      <c r="BT722" s="10">
        <v>-33.770000000000003</v>
      </c>
      <c r="BU722" s="10">
        <v>0.88181818181818183</v>
      </c>
      <c r="BV722" s="10">
        <f t="shared" si="72"/>
        <v>2135531.0083308797</v>
      </c>
      <c r="BW722" s="10">
        <f t="shared" si="73"/>
        <v>14.574225889566049</v>
      </c>
      <c r="BX722" s="10">
        <f t="shared" si="74"/>
        <v>2721114.0011778269</v>
      </c>
    </row>
    <row r="723" spans="72:76" x14ac:dyDescent="0.25">
      <c r="BT723" s="10">
        <v>-34</v>
      </c>
      <c r="BU723" s="10">
        <v>0.89090909090909087</v>
      </c>
      <c r="BV723" s="10">
        <f t="shared" si="72"/>
        <v>2215573.7160044159</v>
      </c>
      <c r="BW723" s="10">
        <f t="shared" si="73"/>
        <v>14.611021941920518</v>
      </c>
      <c r="BX723" s="10">
        <f t="shared" si="74"/>
        <v>2957211.7391985315</v>
      </c>
    </row>
    <row r="724" spans="72:76" x14ac:dyDescent="0.25">
      <c r="BT724" s="10">
        <v>-34.090000000000003</v>
      </c>
      <c r="BU724" s="10">
        <v>0.9</v>
      </c>
      <c r="BV724" s="10">
        <f t="shared" si="72"/>
        <v>2302585.0929940459</v>
      </c>
      <c r="BW724" s="10">
        <f t="shared" si="73"/>
        <v>14.64954300321223</v>
      </c>
      <c r="BX724" s="10">
        <f t="shared" si="74"/>
        <v>3055079.1904502288</v>
      </c>
    </row>
    <row r="725" spans="72:76" x14ac:dyDescent="0.25">
      <c r="BT725" s="10">
        <v>-34.130000000000003</v>
      </c>
      <c r="BU725" s="10">
        <v>0.90909090909090906</v>
      </c>
      <c r="BV725" s="10">
        <f t="shared" si="72"/>
        <v>2397895.2727983701</v>
      </c>
      <c r="BW725" s="10">
        <f t="shared" si="73"/>
        <v>14.690101940887963</v>
      </c>
      <c r="BX725" s="10">
        <f t="shared" si="74"/>
        <v>3099609.1833139462</v>
      </c>
    </row>
    <row r="726" spans="72:76" x14ac:dyDescent="0.25">
      <c r="BT726" s="10">
        <v>-34.200000000000003</v>
      </c>
      <c r="BU726" s="10">
        <v>0.91818181818181821</v>
      </c>
      <c r="BV726" s="10">
        <f t="shared" si="72"/>
        <v>2503255.7884561969</v>
      </c>
      <c r="BW726" s="10">
        <f t="shared" si="73"/>
        <v>14.733102757943765</v>
      </c>
      <c r="BX726" s="10">
        <f t="shared" si="74"/>
        <v>3179104.1499204892</v>
      </c>
    </row>
    <row r="727" spans="72:76" x14ac:dyDescent="0.25">
      <c r="BT727" s="10">
        <v>-34.21</v>
      </c>
      <c r="BU727" s="10">
        <v>0.92727272727272725</v>
      </c>
      <c r="BV727" s="10">
        <f t="shared" si="72"/>
        <v>2621038.8241125802</v>
      </c>
      <c r="BW727" s="10">
        <f t="shared" si="73"/>
        <v>14.77908129490571</v>
      </c>
      <c r="BX727" s="10">
        <f t="shared" si="74"/>
        <v>3190625.8002513489</v>
      </c>
    </row>
    <row r="728" spans="72:76" x14ac:dyDescent="0.25">
      <c r="BT728" s="10">
        <v>-34.47</v>
      </c>
      <c r="BU728" s="10">
        <v>0.9363636363636364</v>
      </c>
      <c r="BV728" s="10">
        <f t="shared" si="72"/>
        <v>2754570.2167371036</v>
      </c>
      <c r="BW728" s="10">
        <f t="shared" si="73"/>
        <v>14.828771987215347</v>
      </c>
      <c r="BX728" s="10">
        <f t="shared" si="74"/>
        <v>3505297.6964992471</v>
      </c>
    </row>
    <row r="729" spans="72:76" x14ac:dyDescent="0.25">
      <c r="BT729" s="10">
        <v>-34.56</v>
      </c>
      <c r="BU729" s="10">
        <v>0.94545454545454544</v>
      </c>
      <c r="BV729" s="10">
        <f t="shared" si="72"/>
        <v>2908720.8965643607</v>
      </c>
      <c r="BW729" s="10">
        <f t="shared" si="73"/>
        <v>14.883223988070066</v>
      </c>
      <c r="BX729" s="10">
        <f t="shared" si="74"/>
        <v>3621303.7798268488</v>
      </c>
    </row>
    <row r="730" spans="72:76" x14ac:dyDescent="0.25">
      <c r="BT730" s="10">
        <v>-34.6</v>
      </c>
      <c r="BU730" s="10">
        <v>0.95454545454545459</v>
      </c>
      <c r="BV730" s="10">
        <f t="shared" si="72"/>
        <v>3091042.4533583173</v>
      </c>
      <c r="BW730" s="10">
        <f t="shared" si="73"/>
        <v>14.944018955526024</v>
      </c>
      <c r="BX730" s="10">
        <f t="shared" si="74"/>
        <v>3674086.9063582621</v>
      </c>
    </row>
    <row r="731" spans="72:76" x14ac:dyDescent="0.25">
      <c r="BT731" s="10">
        <v>-34.619999999999997</v>
      </c>
      <c r="BU731" s="10">
        <v>0.96363636363636362</v>
      </c>
      <c r="BV731" s="10">
        <f t="shared" si="72"/>
        <v>3314186.0046725255</v>
      </c>
      <c r="BW731" s="10">
        <f t="shared" si="73"/>
        <v>15.013722602331585</v>
      </c>
      <c r="BX731" s="10">
        <f t="shared" si="74"/>
        <v>3700766.2796785734</v>
      </c>
    </row>
    <row r="732" spans="72:76" x14ac:dyDescent="0.25">
      <c r="BT732" s="10">
        <v>-34.840000000000003</v>
      </c>
      <c r="BU732" s="10">
        <v>0.97272727272727277</v>
      </c>
      <c r="BV732" s="10">
        <f t="shared" si="72"/>
        <v>3601868.0771243083</v>
      </c>
      <c r="BW732" s="10">
        <f t="shared" si="73"/>
        <v>15.096963179151247</v>
      </c>
      <c r="BX732" s="10">
        <f t="shared" si="74"/>
        <v>4007340.3205558467</v>
      </c>
    </row>
    <row r="733" spans="72:76" x14ac:dyDescent="0.25">
      <c r="BT733" s="10">
        <v>-35.369999999999997</v>
      </c>
      <c r="BU733" s="10">
        <v>0.98181818181818181</v>
      </c>
      <c r="BV733" s="10">
        <f t="shared" si="72"/>
        <v>4007333.1852324703</v>
      </c>
      <c r="BW733" s="10">
        <f t="shared" si="73"/>
        <v>15.203636536955674</v>
      </c>
      <c r="BX733" s="10">
        <f t="shared" si="74"/>
        <v>4854286.584736242</v>
      </c>
    </row>
    <row r="734" spans="72:76" x14ac:dyDescent="0.25">
      <c r="BT734" s="10">
        <v>-35.42</v>
      </c>
      <c r="BU734" s="10">
        <v>0.99090909090909096</v>
      </c>
      <c r="BV734" s="10">
        <f t="shared" si="72"/>
        <v>4700480.3657924226</v>
      </c>
      <c r="BW734" s="10">
        <f t="shared" si="73"/>
        <v>15.363175266945412</v>
      </c>
      <c r="BX734" s="10">
        <f t="shared" si="74"/>
        <v>4942890.5725413989</v>
      </c>
    </row>
    <row r="735" spans="72:76" x14ac:dyDescent="0.25">
      <c r="BT735" s="10">
        <v>-18.39</v>
      </c>
      <c r="BU735" s="10">
        <v>1.0869565217391304E-2</v>
      </c>
      <c r="BV735" s="10">
        <f>-LN(1-BU735)/0.000001</f>
        <v>10929.070532190317</v>
      </c>
      <c r="BW735" s="10">
        <f t="shared" si="73"/>
        <v>9.299181539328675</v>
      </c>
      <c r="BX735" s="10">
        <f t="shared" si="74"/>
        <v>10432.039413022891</v>
      </c>
    </row>
    <row r="736" spans="72:76" x14ac:dyDescent="0.25">
      <c r="BT736" s="10">
        <v>-21.69</v>
      </c>
      <c r="BU736" s="10">
        <v>2.1739130434782608E-2</v>
      </c>
      <c r="BV736" s="10">
        <f t="shared" ref="BV736:BV799" si="75">-LN(1-BU736)/0.000001</f>
        <v>21978.90671877523</v>
      </c>
      <c r="BW736" s="10">
        <f t="shared" si="73"/>
        <v>9.9978384869014025</v>
      </c>
      <c r="BX736" s="10">
        <f t="shared" si="74"/>
        <v>34422.12975105222</v>
      </c>
    </row>
    <row r="737" spans="72:76" x14ac:dyDescent="0.25">
      <c r="BT737" s="10">
        <v>-22.38</v>
      </c>
      <c r="BU737" s="10">
        <v>3.2608695652173912E-2</v>
      </c>
      <c r="BV737" s="10">
        <f t="shared" si="75"/>
        <v>33152.207316900509</v>
      </c>
      <c r="BW737" s="10">
        <f t="shared" si="73"/>
        <v>10.408864579125799</v>
      </c>
      <c r="BX737" s="10">
        <f t="shared" si="74"/>
        <v>44181.940971542215</v>
      </c>
    </row>
    <row r="738" spans="72:76" x14ac:dyDescent="0.25">
      <c r="BT738" s="10">
        <v>-23.39</v>
      </c>
      <c r="BU738" s="10">
        <v>4.3478260869565216E-2</v>
      </c>
      <c r="BV738" s="10">
        <f t="shared" si="75"/>
        <v>44451.762570833809</v>
      </c>
      <c r="BW738" s="10">
        <f t="shared" si="73"/>
        <v>10.702159893043046</v>
      </c>
      <c r="BX738" s="10">
        <f t="shared" si="74"/>
        <v>63668.934201422897</v>
      </c>
    </row>
    <row r="739" spans="72:76" x14ac:dyDescent="0.25">
      <c r="BT739" s="10">
        <v>-24.46</v>
      </c>
      <c r="BU739" s="10">
        <v>5.434782608695652E-2</v>
      </c>
      <c r="BV739" s="10">
        <f t="shared" si="75"/>
        <v>55880.458394456618</v>
      </c>
      <c r="BW739" s="10">
        <f t="shared" si="73"/>
        <v>10.930970016530821</v>
      </c>
      <c r="BX739" s="10">
        <f t="shared" si="74"/>
        <v>93764.203587847165</v>
      </c>
    </row>
    <row r="740" spans="72:76" x14ac:dyDescent="0.25">
      <c r="BT740" s="10">
        <v>-25.05</v>
      </c>
      <c r="BU740" s="10">
        <v>6.5217391304347824E-2</v>
      </c>
      <c r="BV740" s="10">
        <f t="shared" si="75"/>
        <v>67441.280795532541</v>
      </c>
      <c r="BW740" s="10">
        <f t="shared" si="73"/>
        <v>11.119012584125478</v>
      </c>
      <c r="BX740" s="10">
        <f t="shared" si="74"/>
        <v>116073.4667764187</v>
      </c>
    </row>
    <row r="741" spans="72:76" x14ac:dyDescent="0.25">
      <c r="BT741" s="10">
        <v>-25.17</v>
      </c>
      <c r="BU741" s="10">
        <v>7.6086956521739135E-2</v>
      </c>
      <c r="BV741" s="10">
        <f t="shared" si="75"/>
        <v>79137.320558723863</v>
      </c>
      <c r="BW741" s="10">
        <f t="shared" si="73"/>
        <v>11.278939857387785</v>
      </c>
      <c r="BX741" s="10">
        <f t="shared" si="74"/>
        <v>121223.37089628165</v>
      </c>
    </row>
    <row r="742" spans="72:76" x14ac:dyDescent="0.25">
      <c r="BT742" s="10">
        <v>-25.66</v>
      </c>
      <c r="BU742" s="10">
        <v>8.6956521739130432E-2</v>
      </c>
      <c r="BV742" s="10">
        <f t="shared" si="75"/>
        <v>90971.77820572663</v>
      </c>
      <c r="BW742" s="10">
        <f t="shared" si="73"/>
        <v>11.418304607791455</v>
      </c>
      <c r="BX742" s="10">
        <f t="shared" si="74"/>
        <v>144734.17027442396</v>
      </c>
    </row>
    <row r="743" spans="72:76" x14ac:dyDescent="0.25">
      <c r="BT743" s="10">
        <v>-26.09</v>
      </c>
      <c r="BU743" s="10">
        <v>9.7826086956521743E-2</v>
      </c>
      <c r="BV743" s="10">
        <f t="shared" si="75"/>
        <v>102947.96925244237</v>
      </c>
      <c r="BW743" s="10">
        <f t="shared" si="73"/>
        <v>11.541978986690159</v>
      </c>
      <c r="BX743" s="10">
        <f t="shared" si="74"/>
        <v>169094.34928325532</v>
      </c>
    </row>
    <row r="744" spans="72:76" x14ac:dyDescent="0.25">
      <c r="BT744" s="10">
        <v>-26.09</v>
      </c>
      <c r="BU744" s="10">
        <v>0.10869565217391304</v>
      </c>
      <c r="BV744" s="10">
        <f t="shared" si="75"/>
        <v>115069.32978478725</v>
      </c>
      <c r="BW744" s="10">
        <f t="shared" si="73"/>
        <v>11.653290093387465</v>
      </c>
      <c r="BX744" s="10">
        <f t="shared" si="74"/>
        <v>169094.34928325532</v>
      </c>
    </row>
    <row r="745" spans="72:76" x14ac:dyDescent="0.25">
      <c r="BT745" s="10">
        <v>-26.18</v>
      </c>
      <c r="BU745" s="10">
        <v>0.11956521739130435</v>
      </c>
      <c r="BV745" s="10">
        <f t="shared" si="75"/>
        <v>127339.42237660152</v>
      </c>
      <c r="BW745" s="10">
        <f t="shared" si="73"/>
        <v>11.754611417488807</v>
      </c>
      <c r="BX745" s="10">
        <f t="shared" si="74"/>
        <v>174690.44264581605</v>
      </c>
    </row>
    <row r="746" spans="72:76" x14ac:dyDescent="0.25">
      <c r="BT746" s="10">
        <v>-26.33</v>
      </c>
      <c r="BU746" s="10">
        <v>0.13043478260869565</v>
      </c>
      <c r="BV746" s="10">
        <f t="shared" si="75"/>
        <v>139761.94237515875</v>
      </c>
      <c r="BW746" s="10">
        <f t="shared" si="73"/>
        <v>11.847695842644669</v>
      </c>
      <c r="BX746" s="10">
        <f t="shared" si="74"/>
        <v>184431.83874836337</v>
      </c>
    </row>
    <row r="747" spans="72:76" x14ac:dyDescent="0.25">
      <c r="BT747" s="10">
        <v>-26.63</v>
      </c>
      <c r="BU747" s="10">
        <v>0.14130434782608695</v>
      </c>
      <c r="BV747" s="10">
        <f t="shared" si="75"/>
        <v>152340.7245820188</v>
      </c>
      <c r="BW747" s="10">
        <f t="shared" si="73"/>
        <v>11.933874900263234</v>
      </c>
      <c r="BX747" s="10">
        <f t="shared" si="74"/>
        <v>205574.57342387101</v>
      </c>
    </row>
    <row r="748" spans="72:76" x14ac:dyDescent="0.25">
      <c r="BT748" s="10">
        <v>-26.92</v>
      </c>
      <c r="BU748" s="10">
        <v>0.15217391304347827</v>
      </c>
      <c r="BV748" s="10">
        <f t="shared" si="75"/>
        <v>165079.75035944858</v>
      </c>
      <c r="BW748" s="10">
        <f t="shared" si="73"/>
        <v>12.014183971625544</v>
      </c>
      <c r="BX748" s="10">
        <f t="shared" si="74"/>
        <v>228313.60037538529</v>
      </c>
    </row>
    <row r="749" spans="72:76" x14ac:dyDescent="0.25">
      <c r="BT749" s="10">
        <v>-27.2</v>
      </c>
      <c r="BU749" s="10">
        <v>0.16304347826086957</v>
      </c>
      <c r="BV749" s="10">
        <f t="shared" si="75"/>
        <v>177983.15519535655</v>
      </c>
      <c r="BW749" s="10">
        <f t="shared" si="73"/>
        <v>12.089444191062215</v>
      </c>
      <c r="BX749" s="10">
        <f t="shared" si="74"/>
        <v>252652.18057991893</v>
      </c>
    </row>
    <row r="750" spans="72:76" x14ac:dyDescent="0.25">
      <c r="BT750" s="10">
        <v>-27.41</v>
      </c>
      <c r="BU750" s="10">
        <v>0.17391304347826086</v>
      </c>
      <c r="BV750" s="10">
        <f t="shared" si="75"/>
        <v>191055.23676270922</v>
      </c>
      <c r="BW750" s="10">
        <f t="shared" si="73"/>
        <v>12.16031786292969</v>
      </c>
      <c r="BX750" s="10">
        <f t="shared" si="74"/>
        <v>272594.13154721475</v>
      </c>
    </row>
    <row r="751" spans="72:76" x14ac:dyDescent="0.25">
      <c r="BT751" s="10">
        <v>-27.46</v>
      </c>
      <c r="BU751" s="10">
        <v>0.18478260869565216</v>
      </c>
      <c r="BV751" s="10">
        <f t="shared" si="75"/>
        <v>204300.4635127298</v>
      </c>
      <c r="BW751" s="10">
        <f t="shared" si="73"/>
        <v>12.227347049587916</v>
      </c>
      <c r="BX751" s="10">
        <f t="shared" si="74"/>
        <v>277569.71893492958</v>
      </c>
    </row>
    <row r="752" spans="72:76" x14ac:dyDescent="0.25">
      <c r="BT752" s="10">
        <v>-27.53</v>
      </c>
      <c r="BU752" s="10">
        <v>0.19565217391304349</v>
      </c>
      <c r="BV752" s="10">
        <f t="shared" si="75"/>
        <v>217723.48384487053</v>
      </c>
      <c r="BW752" s="10">
        <f t="shared" si="73"/>
        <v>12.290981113912261</v>
      </c>
      <c r="BX752" s="10">
        <f t="shared" si="74"/>
        <v>284688.48592545977</v>
      </c>
    </row>
    <row r="753" spans="72:76" x14ac:dyDescent="0.25">
      <c r="BT753" s="10">
        <v>-27.7</v>
      </c>
      <c r="BU753" s="10">
        <v>0.20652173913043478</v>
      </c>
      <c r="BV753" s="10">
        <f t="shared" si="75"/>
        <v>231329.13590064921</v>
      </c>
      <c r="BW753" s="10">
        <f t="shared" si="73"/>
        <v>12.351596806134529</v>
      </c>
      <c r="BX753" s="10">
        <f t="shared" si="74"/>
        <v>302746.3298509228</v>
      </c>
    </row>
    <row r="754" spans="72:76" x14ac:dyDescent="0.25">
      <c r="BT754" s="10">
        <v>-27.7</v>
      </c>
      <c r="BU754" s="10">
        <v>0.21739130434782608</v>
      </c>
      <c r="BV754" s="10">
        <f t="shared" si="75"/>
        <v>245122.45803298499</v>
      </c>
      <c r="BW754" s="10">
        <f t="shared" si="73"/>
        <v>12.409513193360166</v>
      </c>
      <c r="BX754" s="10">
        <f t="shared" si="74"/>
        <v>302746.3298509228</v>
      </c>
    </row>
    <row r="755" spans="72:76" x14ac:dyDescent="0.25">
      <c r="BT755" s="10">
        <v>-27.73</v>
      </c>
      <c r="BU755" s="10">
        <v>0.22826086956521738</v>
      </c>
      <c r="BV755" s="10">
        <f t="shared" si="75"/>
        <v>259108.70000772492</v>
      </c>
      <c r="BW755" s="10">
        <f t="shared" si="73"/>
        <v>12.465002943785494</v>
      </c>
      <c r="BX755" s="10">
        <f t="shared" si="74"/>
        <v>306049.89661156212</v>
      </c>
    </row>
    <row r="756" spans="72:76" x14ac:dyDescent="0.25">
      <c r="BT756" s="10">
        <v>-27.94</v>
      </c>
      <c r="BU756" s="10">
        <v>0.2391304347826087</v>
      </c>
      <c r="BV756" s="10">
        <f t="shared" si="75"/>
        <v>273293.33499968128</v>
      </c>
      <c r="BW756" s="10">
        <f t="shared" si="73"/>
        <v>12.518300984497243</v>
      </c>
      <c r="BX756" s="10">
        <f t="shared" si="74"/>
        <v>330206.55347383348</v>
      </c>
    </row>
    <row r="757" spans="72:76" x14ac:dyDescent="0.25">
      <c r="BT757" s="10">
        <v>-28.08</v>
      </c>
      <c r="BU757" s="10">
        <v>0.25</v>
      </c>
      <c r="BV757" s="10">
        <f t="shared" si="75"/>
        <v>287682.0724517809</v>
      </c>
      <c r="BW757" s="10">
        <f t="shared" si="73"/>
        <v>12.569611234257035</v>
      </c>
      <c r="BX757" s="10">
        <f t="shared" si="74"/>
        <v>347361.21275260649</v>
      </c>
    </row>
    <row r="758" spans="72:76" x14ac:dyDescent="0.25">
      <c r="BT758" s="10">
        <v>-28.29</v>
      </c>
      <c r="BU758" s="10">
        <v>0.2608695652173913</v>
      </c>
      <c r="BV758" s="10">
        <f t="shared" si="75"/>
        <v>302280.8718729337</v>
      </c>
      <c r="BW758" s="10">
        <f t="shared" si="73"/>
        <v>12.61911190345276</v>
      </c>
      <c r="BX758" s="10">
        <f t="shared" si="74"/>
        <v>374778.59049600468</v>
      </c>
    </row>
    <row r="759" spans="72:76" x14ac:dyDescent="0.25">
      <c r="BT759" s="10">
        <v>-28.42</v>
      </c>
      <c r="BU759" s="10">
        <v>0.27173913043478259</v>
      </c>
      <c r="BV759" s="10">
        <f t="shared" si="75"/>
        <v>317095.95765807427</v>
      </c>
      <c r="BW759" s="10">
        <f t="shared" si="73"/>
        <v>12.666959712599313</v>
      </c>
      <c r="BX759" s="10">
        <f t="shared" si="74"/>
        <v>392825.15533558239</v>
      </c>
    </row>
    <row r="760" spans="72:76" x14ac:dyDescent="0.25">
      <c r="BT760" s="10">
        <v>-28.46</v>
      </c>
      <c r="BU760" s="10">
        <v>0.28260869565217389</v>
      </c>
      <c r="BV760" s="10">
        <f t="shared" si="75"/>
        <v>332133.83502261469</v>
      </c>
      <c r="BW760" s="10">
        <f t="shared" si="73"/>
        <v>12.713293284206577</v>
      </c>
      <c r="BX760" s="10">
        <f t="shared" si="74"/>
        <v>398550.86660960154</v>
      </c>
    </row>
    <row r="761" spans="72:76" x14ac:dyDescent="0.25">
      <c r="BT761" s="10">
        <v>-28.72</v>
      </c>
      <c r="BU761" s="10">
        <v>0.29347826086956524</v>
      </c>
      <c r="BV761" s="10">
        <f t="shared" si="75"/>
        <v>347401.30715340318</v>
      </c>
      <c r="BW761" s="10">
        <f t="shared" si="73"/>
        <v>12.758235895457375</v>
      </c>
      <c r="BX761" s="10">
        <f t="shared" si="74"/>
        <v>437857.49947686115</v>
      </c>
    </row>
    <row r="762" spans="72:76" x14ac:dyDescent="0.25">
      <c r="BT762" s="10">
        <v>-28.72</v>
      </c>
      <c r="BU762" s="10">
        <v>0.30434782608695654</v>
      </c>
      <c r="BV762" s="10">
        <f t="shared" si="75"/>
        <v>362905.49368936848</v>
      </c>
      <c r="BW762" s="10">
        <f t="shared" si="73"/>
        <v>12.801897731387401</v>
      </c>
      <c r="BX762" s="10">
        <f t="shared" si="74"/>
        <v>437857.49947686115</v>
      </c>
    </row>
    <row r="763" spans="72:76" x14ac:dyDescent="0.25">
      <c r="BT763" s="10">
        <v>-28.86</v>
      </c>
      <c r="BU763" s="10">
        <v>0.31521739130434784</v>
      </c>
      <c r="BV763" s="10">
        <f t="shared" si="75"/>
        <v>378653.85065750772</v>
      </c>
      <c r="BW763" s="10">
        <f t="shared" si="73"/>
        <v>12.844377743927756</v>
      </c>
      <c r="BX763" s="10">
        <f t="shared" si="74"/>
        <v>460604.7652023923</v>
      </c>
    </row>
    <row r="764" spans="72:76" x14ac:dyDescent="0.25">
      <c r="BT764" s="10">
        <v>-29.19</v>
      </c>
      <c r="BU764" s="10">
        <v>0.32608695652173914</v>
      </c>
      <c r="BV764" s="10">
        <f t="shared" si="75"/>
        <v>394654.19200394879</v>
      </c>
      <c r="BW764" s="10">
        <f t="shared" si="73"/>
        <v>12.88576519716033</v>
      </c>
      <c r="BX764" s="10">
        <f t="shared" si="74"/>
        <v>519009.46556066745</v>
      </c>
    </row>
    <row r="765" spans="72:76" x14ac:dyDescent="0.25">
      <c r="BT765" s="10">
        <v>-29.27</v>
      </c>
      <c r="BU765" s="10">
        <v>0.33695652173913043</v>
      </c>
      <c r="BV765" s="10">
        <f t="shared" si="75"/>
        <v>410914.71287572896</v>
      </c>
      <c r="BW765" s="10">
        <f t="shared" si="73"/>
        <v>12.926140960693665</v>
      </c>
      <c r="BX765" s="10">
        <f t="shared" si="74"/>
        <v>534249.60808189947</v>
      </c>
    </row>
    <row r="766" spans="72:76" x14ac:dyDescent="0.25">
      <c r="BT766" s="10">
        <v>-29.29</v>
      </c>
      <c r="BU766" s="10">
        <v>0.34782608695652173</v>
      </c>
      <c r="BV766" s="10">
        <f t="shared" si="75"/>
        <v>427444.01482693962</v>
      </c>
      <c r="BW766" s="10">
        <f t="shared" si="73"/>
        <v>12.965578599313865</v>
      </c>
      <c r="BX766" s="10">
        <f t="shared" si="74"/>
        <v>538129.06033861684</v>
      </c>
    </row>
    <row r="767" spans="72:76" x14ac:dyDescent="0.25">
      <c r="BT767" s="10">
        <v>-29.29</v>
      </c>
      <c r="BU767" s="10">
        <v>0.35869565217391303</v>
      </c>
      <c r="BV767" s="10">
        <f t="shared" si="75"/>
        <v>444251.13314332097</v>
      </c>
      <c r="BW767" s="10">
        <f t="shared" si="73"/>
        <v>13.004145296702044</v>
      </c>
      <c r="BX767" s="10">
        <f t="shared" si="74"/>
        <v>538129.06033861684</v>
      </c>
    </row>
    <row r="768" spans="72:76" x14ac:dyDescent="0.25">
      <c r="BT768" s="10">
        <v>-29.29</v>
      </c>
      <c r="BU768" s="10">
        <v>0.36956521739130432</v>
      </c>
      <c r="BV768" s="10">
        <f t="shared" si="75"/>
        <v>461345.56650262093</v>
      </c>
      <c r="BW768" s="10">
        <f t="shared" si="73"/>
        <v>13.041902643125523</v>
      </c>
      <c r="BX768" s="10">
        <f t="shared" si="74"/>
        <v>538129.06033861684</v>
      </c>
    </row>
    <row r="769" spans="72:76" x14ac:dyDescent="0.25">
      <c r="BT769" s="10">
        <v>-29.41</v>
      </c>
      <c r="BU769" s="10">
        <v>0.38043478260869568</v>
      </c>
      <c r="BV769" s="10">
        <f t="shared" si="75"/>
        <v>478737.30921449023</v>
      </c>
      <c r="BW769" s="10">
        <f t="shared" si="73"/>
        <v>13.078907310957478</v>
      </c>
      <c r="BX769" s="10">
        <f t="shared" si="74"/>
        <v>562004.5690299694</v>
      </c>
    </row>
    <row r="770" spans="72:76" x14ac:dyDescent="0.25">
      <c r="BT770" s="10">
        <v>-29.44</v>
      </c>
      <c r="BU770" s="10">
        <v>0.39130434782608697</v>
      </c>
      <c r="BV770" s="10">
        <f t="shared" si="75"/>
        <v>496436.88631389104</v>
      </c>
      <c r="BW770" s="10">
        <f t="shared" si="73"/>
        <v>13.115211637194724</v>
      </c>
      <c r="BX770" s="10">
        <f t="shared" si="74"/>
        <v>568137.16067687422</v>
      </c>
    </row>
    <row r="771" spans="72:76" x14ac:dyDescent="0.25">
      <c r="BT771" s="10">
        <v>-29.51</v>
      </c>
      <c r="BU771" s="10">
        <v>0.40217391304347827</v>
      </c>
      <c r="BV771" s="10">
        <f t="shared" si="75"/>
        <v>514455.39181656943</v>
      </c>
      <c r="BW771" s="10">
        <f t="shared" ref="BW771:BW825" si="76">LN(BV771)</f>
        <v>13.150864128488793</v>
      </c>
      <c r="BX771" s="10">
        <f t="shared" ref="BX771:BX825" si="77">EXP($BZ$17+$BZ$18*BT771)</f>
        <v>582708.04427699861</v>
      </c>
    </row>
    <row r="772" spans="72:76" x14ac:dyDescent="0.25">
      <c r="BT772" s="10">
        <v>-29.71</v>
      </c>
      <c r="BU772" s="10">
        <v>0.41304347826086957</v>
      </c>
      <c r="BV772" s="10">
        <f t="shared" si="75"/>
        <v>532804.53048476612</v>
      </c>
      <c r="BW772" s="10">
        <f t="shared" si="76"/>
        <v>13.185909901334263</v>
      </c>
      <c r="BX772" s="10">
        <f t="shared" si="77"/>
        <v>626431.15377836279</v>
      </c>
    </row>
    <row r="773" spans="72:76" x14ac:dyDescent="0.25">
      <c r="BT773" s="10">
        <v>-29.71</v>
      </c>
      <c r="BU773" s="10">
        <v>0.42391304347826086</v>
      </c>
      <c r="BV773" s="10">
        <f t="shared" si="75"/>
        <v>551496.66349691851</v>
      </c>
      <c r="BW773" s="10">
        <f t="shared" si="76"/>
        <v>13.2203910677878</v>
      </c>
      <c r="BX773" s="10">
        <f t="shared" si="77"/>
        <v>626431.15377836279</v>
      </c>
    </row>
    <row r="774" spans="72:76" x14ac:dyDescent="0.25">
      <c r="BT774" s="10">
        <v>-29.8</v>
      </c>
      <c r="BU774" s="10">
        <v>0.43478260869565216</v>
      </c>
      <c r="BV774" s="10">
        <f t="shared" si="75"/>
        <v>570544.85846761288</v>
      </c>
      <c r="BW774" s="10">
        <f t="shared" si="76"/>
        <v>13.254347075285306</v>
      </c>
      <c r="BX774" s="10">
        <f t="shared" si="77"/>
        <v>647162.58115378651</v>
      </c>
    </row>
    <row r="775" spans="72:76" x14ac:dyDescent="0.25">
      <c r="BT775" s="10">
        <v>-29.88</v>
      </c>
      <c r="BU775" s="10">
        <v>0.44565217391304346</v>
      </c>
      <c r="BV775" s="10">
        <f t="shared" si="75"/>
        <v>589962.9443247146</v>
      </c>
      <c r="BW775" s="10">
        <f t="shared" si="76"/>
        <v>13.28781500768021</v>
      </c>
      <c r="BX775" s="10">
        <f t="shared" si="77"/>
        <v>666165.7990633822</v>
      </c>
    </row>
    <row r="776" spans="72:76" x14ac:dyDescent="0.25">
      <c r="BT776" s="10">
        <v>-29.95</v>
      </c>
      <c r="BU776" s="10">
        <v>0.45652173913043476</v>
      </c>
      <c r="BV776" s="10">
        <f t="shared" si="75"/>
        <v>609765.57162089436</v>
      </c>
      <c r="BW776" s="10">
        <f t="shared" si="76"/>
        <v>13.320829853465728</v>
      </c>
      <c r="BX776" s="10">
        <f t="shared" si="77"/>
        <v>683250.800693925</v>
      </c>
    </row>
    <row r="777" spans="72:76" x14ac:dyDescent="0.25">
      <c r="BT777" s="10">
        <v>-30.06</v>
      </c>
      <c r="BU777" s="10">
        <v>0.46739130434782611</v>
      </c>
      <c r="BV777" s="10">
        <f t="shared" si="75"/>
        <v>629968.27893841395</v>
      </c>
      <c r="BW777" s="10">
        <f t="shared" si="76"/>
        <v>13.35342474620866</v>
      </c>
      <c r="BX777" s="10">
        <f t="shared" si="77"/>
        <v>710988.26593835256</v>
      </c>
    </row>
    <row r="778" spans="72:76" x14ac:dyDescent="0.25">
      <c r="BT778" s="10">
        <v>-30.11</v>
      </c>
      <c r="BU778" s="10">
        <v>0.47826086956521741</v>
      </c>
      <c r="BV778" s="10">
        <f t="shared" si="75"/>
        <v>650587.56614114949</v>
      </c>
      <c r="BW778" s="10">
        <f t="shared" si="76"/>
        <v>13.385631181466414</v>
      </c>
      <c r="BX778" s="10">
        <f t="shared" si="77"/>
        <v>723965.74358520121</v>
      </c>
    </row>
    <row r="779" spans="72:76" x14ac:dyDescent="0.25">
      <c r="BT779" s="10">
        <v>-30.26</v>
      </c>
      <c r="BU779" s="10">
        <v>0.4891304347826087</v>
      </c>
      <c r="BV779" s="10">
        <f t="shared" si="75"/>
        <v>671640.9753389816</v>
      </c>
      <c r="BW779" s="10">
        <f t="shared" si="76"/>
        <v>13.417479213847596</v>
      </c>
      <c r="BX779" s="10">
        <f t="shared" si="77"/>
        <v>764336.79632354516</v>
      </c>
    </row>
    <row r="780" spans="72:76" x14ac:dyDescent="0.25">
      <c r="BT780" s="10">
        <v>-30.38</v>
      </c>
      <c r="BU780" s="10">
        <v>0.5</v>
      </c>
      <c r="BV780" s="10">
        <f t="shared" si="75"/>
        <v>693147.18055994529</v>
      </c>
      <c r="BW780" s="10">
        <f t="shared" si="76"/>
        <v>13.448997637382609</v>
      </c>
      <c r="BX780" s="10">
        <f t="shared" si="77"/>
        <v>798248.60516037012</v>
      </c>
    </row>
    <row r="781" spans="72:76" x14ac:dyDescent="0.25">
      <c r="BT781" s="10">
        <v>-30.45</v>
      </c>
      <c r="BU781" s="10">
        <v>0.51086956521739135</v>
      </c>
      <c r="BV781" s="10">
        <f t="shared" si="75"/>
        <v>715126.08727872069</v>
      </c>
      <c r="BW781" s="10">
        <f t="shared" si="76"/>
        <v>13.480214151973408</v>
      </c>
      <c r="BX781" s="10">
        <f t="shared" si="77"/>
        <v>818721.10425882041</v>
      </c>
    </row>
    <row r="782" spans="72:76" x14ac:dyDescent="0.25">
      <c r="BT782" s="10">
        <v>-30.47</v>
      </c>
      <c r="BU782" s="10">
        <v>0.52173913043478259</v>
      </c>
      <c r="BV782" s="10">
        <f t="shared" si="75"/>
        <v>737598.9431307792</v>
      </c>
      <c r="BW782" s="10">
        <f t="shared" si="76"/>
        <v>13.511155518374768</v>
      </c>
      <c r="BX782" s="10">
        <f t="shared" si="77"/>
        <v>824666.24560752884</v>
      </c>
    </row>
    <row r="783" spans="72:76" x14ac:dyDescent="0.25">
      <c r="BT783" s="10">
        <v>-30.57</v>
      </c>
      <c r="BU783" s="10">
        <v>0.53260869565217395</v>
      </c>
      <c r="BV783" s="10">
        <f t="shared" si="75"/>
        <v>760588.46135547804</v>
      </c>
      <c r="BW783" s="10">
        <f t="shared" si="76"/>
        <v>13.541847703910893</v>
      </c>
      <c r="BX783" s="10">
        <f t="shared" si="77"/>
        <v>855045.81571042852</v>
      </c>
    </row>
    <row r="784" spans="72:76" x14ac:dyDescent="0.25">
      <c r="BT784" s="10">
        <v>-30.67</v>
      </c>
      <c r="BU784" s="10">
        <v>0.54347826086956519</v>
      </c>
      <c r="BV784" s="10">
        <f t="shared" si="75"/>
        <v>784118.95876567194</v>
      </c>
      <c r="BW784" s="10">
        <f t="shared" si="76"/>
        <v>13.572316020941718</v>
      </c>
      <c r="BX784" s="10">
        <f t="shared" si="77"/>
        <v>886544.52738672576</v>
      </c>
    </row>
    <row r="785" spans="72:76" x14ac:dyDescent="0.25">
      <c r="BT785" s="10">
        <v>-30.84</v>
      </c>
      <c r="BU785" s="10">
        <v>0.55434782608695654</v>
      </c>
      <c r="BV785" s="10">
        <f t="shared" si="75"/>
        <v>808216.51034473255</v>
      </c>
      <c r="BW785" s="10">
        <f t="shared" si="76"/>
        <v>13.602585259956248</v>
      </c>
      <c r="BX785" s="10">
        <f t="shared" si="77"/>
        <v>942778.21262510424</v>
      </c>
    </row>
    <row r="786" spans="72:76" x14ac:dyDescent="0.25">
      <c r="BT786" s="10">
        <v>-30.91</v>
      </c>
      <c r="BU786" s="10">
        <v>0.56521739130434778</v>
      </c>
      <c r="BV786" s="10">
        <f t="shared" si="75"/>
        <v>832909.12293510395</v>
      </c>
      <c r="BW786" s="10">
        <f t="shared" si="76"/>
        <v>13.632679819081243</v>
      </c>
      <c r="BX786" s="10">
        <f t="shared" si="77"/>
        <v>966957.42945458856</v>
      </c>
    </row>
    <row r="787" spans="72:76" x14ac:dyDescent="0.25">
      <c r="BT787" s="10">
        <v>-31.13</v>
      </c>
      <c r="BU787" s="10">
        <v>0.57608695652173914</v>
      </c>
      <c r="BV787" s="10">
        <f t="shared" si="75"/>
        <v>858226.93091939401</v>
      </c>
      <c r="BW787" s="10">
        <f t="shared" si="76"/>
        <v>13.66262383175029</v>
      </c>
      <c r="BX787" s="10">
        <f t="shared" si="77"/>
        <v>1047060.8523948599</v>
      </c>
    </row>
    <row r="788" spans="72:76" x14ac:dyDescent="0.25">
      <c r="BT788" s="10">
        <v>-31.18</v>
      </c>
      <c r="BU788" s="10">
        <v>0.58695652173913049</v>
      </c>
      <c r="BV788" s="10">
        <f t="shared" si="75"/>
        <v>884202.41732265474</v>
      </c>
      <c r="BW788" s="10">
        <f t="shared" si="76"/>
        <v>13.692441294279901</v>
      </c>
      <c r="BX788" s="10">
        <f t="shared" si="77"/>
        <v>1066172.5725987244</v>
      </c>
    </row>
    <row r="789" spans="72:76" x14ac:dyDescent="0.25">
      <c r="BT789" s="10">
        <v>-31.2</v>
      </c>
      <c r="BU789" s="10">
        <v>0.59782608695652173</v>
      </c>
      <c r="BV789" s="10">
        <f t="shared" si="75"/>
        <v>910870.66440481588</v>
      </c>
      <c r="BW789" s="10">
        <f t="shared" si="76"/>
        <v>13.722156195147686</v>
      </c>
      <c r="BX789" s="10">
        <f t="shared" si="77"/>
        <v>1073914.5821954524</v>
      </c>
    </row>
    <row r="790" spans="72:76" x14ac:dyDescent="0.25">
      <c r="BT790" s="10">
        <v>-31.2</v>
      </c>
      <c r="BU790" s="10">
        <v>0.60869565217391308</v>
      </c>
      <c r="BV790" s="10">
        <f t="shared" si="75"/>
        <v>938269.63859293051</v>
      </c>
      <c r="BW790" s="10">
        <f t="shared" si="76"/>
        <v>13.751792647865804</v>
      </c>
      <c r="BX790" s="10">
        <f t="shared" si="77"/>
        <v>1073914.5821954524</v>
      </c>
    </row>
    <row r="791" spans="72:76" x14ac:dyDescent="0.25">
      <c r="BT791" s="10">
        <v>-31.32</v>
      </c>
      <c r="BU791" s="10">
        <v>0.61956521739130432</v>
      </c>
      <c r="BV791" s="10">
        <f t="shared" si="75"/>
        <v>966440.51555962651</v>
      </c>
      <c r="BW791" s="10">
        <f t="shared" si="76"/>
        <v>13.781375029497083</v>
      </c>
      <c r="BX791" s="10">
        <f t="shared" si="77"/>
        <v>1121561.6223401413</v>
      </c>
    </row>
    <row r="792" spans="72:76" x14ac:dyDescent="0.25">
      <c r="BT792" s="10">
        <v>-31.48</v>
      </c>
      <c r="BU792" s="10">
        <v>0.63043478260869568</v>
      </c>
      <c r="BV792" s="10">
        <f t="shared" si="75"/>
        <v>995428.05243287911</v>
      </c>
      <c r="BW792" s="10">
        <f t="shared" si="76"/>
        <v>13.810928127079887</v>
      </c>
      <c r="BX792" s="10">
        <f t="shared" si="77"/>
        <v>1188395.5248489245</v>
      </c>
    </row>
    <row r="793" spans="72:76" x14ac:dyDescent="0.25">
      <c r="BT793" s="10">
        <v>-31.84</v>
      </c>
      <c r="BU793" s="10">
        <v>0.64130434782608692</v>
      </c>
      <c r="BV793" s="10">
        <f t="shared" si="75"/>
        <v>1025281.0155825601</v>
      </c>
      <c r="BW793" s="10">
        <f t="shared" si="76"/>
        <v>13.840477294523199</v>
      </c>
      <c r="BX793" s="10">
        <f t="shared" si="77"/>
        <v>1353696.1996581194</v>
      </c>
    </row>
    <row r="794" spans="72:76" x14ac:dyDescent="0.25">
      <c r="BT794" s="10">
        <v>-32.049999999999997</v>
      </c>
      <c r="BU794" s="10">
        <v>0.65217391304347827</v>
      </c>
      <c r="BV794" s="10">
        <f t="shared" si="75"/>
        <v>1056052.6742493138</v>
      </c>
      <c r="BW794" s="10">
        <f t="shared" si="76"/>
        <v>13.870048622922242</v>
      </c>
      <c r="BX794" s="10">
        <f t="shared" si="77"/>
        <v>1460544.0534001023</v>
      </c>
    </row>
    <row r="795" spans="72:76" x14ac:dyDescent="0.25">
      <c r="BT795" s="10">
        <v>-32.119999999999997</v>
      </c>
      <c r="BU795" s="10">
        <v>0.66304347826086951</v>
      </c>
      <c r="BV795" s="10">
        <f t="shared" si="75"/>
        <v>1087801.3725638941</v>
      </c>
      <c r="BW795" s="10">
        <f t="shared" si="76"/>
        <v>13.899669127749844</v>
      </c>
      <c r="BX795" s="10">
        <f t="shared" si="77"/>
        <v>1498002.2921282155</v>
      </c>
    </row>
    <row r="796" spans="72:76" x14ac:dyDescent="0.25">
      <c r="BT796" s="10">
        <v>-32.14</v>
      </c>
      <c r="BU796" s="10">
        <v>0.67391304347826086</v>
      </c>
      <c r="BV796" s="10">
        <f t="shared" si="75"/>
        <v>1120591.195386885</v>
      </c>
      <c r="BW796" s="10">
        <f t="shared" si="76"/>
        <v>13.929366957029879</v>
      </c>
      <c r="BX796" s="10">
        <f t="shared" si="77"/>
        <v>1508880.0322048634</v>
      </c>
    </row>
    <row r="797" spans="72:76" x14ac:dyDescent="0.25">
      <c r="BT797" s="10">
        <v>-32.19</v>
      </c>
      <c r="BU797" s="10">
        <v>0.68478260869565222</v>
      </c>
      <c r="BV797" s="10">
        <f t="shared" si="75"/>
        <v>1154492.7470625665</v>
      </c>
      <c r="BW797" s="10">
        <f t="shared" si="76"/>
        <v>13.959171625437826</v>
      </c>
      <c r="BX797" s="10">
        <f t="shared" si="77"/>
        <v>1536421.2137233396</v>
      </c>
    </row>
    <row r="798" spans="72:76" x14ac:dyDescent="0.25">
      <c r="BT798" s="10">
        <v>-32.31</v>
      </c>
      <c r="BU798" s="10">
        <v>0.69565217391304346</v>
      </c>
      <c r="BV798" s="10">
        <f t="shared" si="75"/>
        <v>1189584.0668738363</v>
      </c>
      <c r="BW798" s="10">
        <f t="shared" si="76"/>
        <v>13.989114280354658</v>
      </c>
      <c r="BX798" s="10">
        <f t="shared" si="77"/>
        <v>1604588.5749484471</v>
      </c>
    </row>
    <row r="799" spans="72:76" x14ac:dyDescent="0.25">
      <c r="BT799" s="10">
        <v>-32.31</v>
      </c>
      <c r="BU799" s="10">
        <v>0.70652173913043481</v>
      </c>
      <c r="BV799" s="10">
        <f t="shared" si="75"/>
        <v>1225951.7110447113</v>
      </c>
      <c r="BW799" s="10">
        <f t="shared" si="76"/>
        <v>14.019228007300233</v>
      </c>
      <c r="BX799" s="10">
        <f t="shared" si="77"/>
        <v>1604588.5749484471</v>
      </c>
    </row>
    <row r="800" spans="72:76" x14ac:dyDescent="0.25">
      <c r="BT800" s="10">
        <v>-32.31</v>
      </c>
      <c r="BU800" s="10">
        <v>0.71739130434782605</v>
      </c>
      <c r="BV800" s="10">
        <f t="shared" ref="BV800:BV825" si="78">-LN(1-BU800)/0.000001</f>
        <v>1263692.0390275582</v>
      </c>
      <c r="BW800" s="10">
        <f t="shared" si="76"/>
        <v>14.049548183994048</v>
      </c>
      <c r="BX800" s="10">
        <f t="shared" si="77"/>
        <v>1604588.5749484471</v>
      </c>
    </row>
    <row r="801" spans="72:76" x14ac:dyDescent="0.25">
      <c r="BT801" s="10">
        <v>-32.47</v>
      </c>
      <c r="BU801" s="10">
        <v>0.72826086956521741</v>
      </c>
      <c r="BV801" s="10">
        <f t="shared" si="78"/>
        <v>1302912.7521808397</v>
      </c>
      <c r="BW801" s="10">
        <f t="shared" si="76"/>
        <v>14.080112894679267</v>
      </c>
      <c r="BX801" s="10">
        <f t="shared" si="77"/>
        <v>1700206.0731301818</v>
      </c>
    </row>
    <row r="802" spans="72:76" x14ac:dyDescent="0.25">
      <c r="BT802" s="10">
        <v>-32.5</v>
      </c>
      <c r="BU802" s="10">
        <v>0.73913043478260865</v>
      </c>
      <c r="BV802" s="10">
        <f t="shared" si="78"/>
        <v>1343734.7467010946</v>
      </c>
      <c r="BW802" s="10">
        <f t="shared" si="76"/>
        <v>14.110963419501475</v>
      </c>
      <c r="BX802" s="10">
        <f t="shared" si="77"/>
        <v>1718758.7151133092</v>
      </c>
    </row>
    <row r="803" spans="72:76" x14ac:dyDescent="0.25">
      <c r="BT803" s="10">
        <v>-32.57</v>
      </c>
      <c r="BU803" s="10">
        <v>0.75</v>
      </c>
      <c r="BV803" s="10">
        <f t="shared" si="78"/>
        <v>1386294.3611198906</v>
      </c>
      <c r="BW803" s="10">
        <f t="shared" si="76"/>
        <v>14.142144817942555</v>
      </c>
      <c r="BX803" s="10">
        <f t="shared" si="77"/>
        <v>1762839.3261136147</v>
      </c>
    </row>
    <row r="804" spans="72:76" x14ac:dyDescent="0.25">
      <c r="BT804" s="10">
        <v>-32.61</v>
      </c>
      <c r="BU804" s="10">
        <v>0.76086956521739135</v>
      </c>
      <c r="BV804" s="10">
        <f t="shared" si="78"/>
        <v>1430746.1236907246</v>
      </c>
      <c r="BW804" s="10">
        <f t="shared" si="76"/>
        <v>14.173706630982846</v>
      </c>
      <c r="BX804" s="10">
        <f t="shared" si="77"/>
        <v>1788533.9866177018</v>
      </c>
    </row>
    <row r="805" spans="72:76" x14ac:dyDescent="0.25">
      <c r="BT805" s="10">
        <v>-32.799999999999997</v>
      </c>
      <c r="BU805" s="10">
        <v>0.77173913043478259</v>
      </c>
      <c r="BV805" s="10">
        <f t="shared" si="78"/>
        <v>1477266.1393256173</v>
      </c>
      <c r="BW805" s="10">
        <f t="shared" si="76"/>
        <v>14.205703734398279</v>
      </c>
      <c r="BX805" s="10">
        <f t="shared" si="77"/>
        <v>1915792.262745162</v>
      </c>
    </row>
    <row r="806" spans="72:76" x14ac:dyDescent="0.25">
      <c r="BT806" s="10">
        <v>-33.03</v>
      </c>
      <c r="BU806" s="10">
        <v>0.78260869565217395</v>
      </c>
      <c r="BV806" s="10">
        <f t="shared" si="78"/>
        <v>1526056.3034950495</v>
      </c>
      <c r="BW806" s="10">
        <f t="shared" si="76"/>
        <v>14.238197386276333</v>
      </c>
      <c r="BX806" s="10">
        <f t="shared" si="77"/>
        <v>2082016.1767582968</v>
      </c>
    </row>
    <row r="807" spans="72:76" x14ac:dyDescent="0.25">
      <c r="BT807" s="10">
        <v>-33.1</v>
      </c>
      <c r="BU807" s="10">
        <v>0.79347826086956519</v>
      </c>
      <c r="BV807" s="10">
        <f t="shared" si="78"/>
        <v>1577349.5978825998</v>
      </c>
      <c r="BW807" s="10">
        <f t="shared" si="76"/>
        <v>14.27125652678091</v>
      </c>
      <c r="BX807" s="10">
        <f t="shared" si="77"/>
        <v>2135413.1686554262</v>
      </c>
    </row>
    <row r="808" spans="72:76" x14ac:dyDescent="0.25">
      <c r="BT808" s="10">
        <v>-33.1</v>
      </c>
      <c r="BU808" s="10">
        <v>0.80434782608695654</v>
      </c>
      <c r="BV808" s="10">
        <f t="shared" si="78"/>
        <v>1631416.8191528758</v>
      </c>
      <c r="BW808" s="10">
        <f t="shared" si="76"/>
        <v>14.304959409439261</v>
      </c>
      <c r="BX808" s="10">
        <f t="shared" si="77"/>
        <v>2135413.1686554262</v>
      </c>
    </row>
    <row r="809" spans="72:76" x14ac:dyDescent="0.25">
      <c r="BT809" s="10">
        <v>-33.119999999999997</v>
      </c>
      <c r="BU809" s="10">
        <v>0.81521739130434778</v>
      </c>
      <c r="BV809" s="10">
        <f t="shared" si="78"/>
        <v>1688575.2329928242</v>
      </c>
      <c r="BW809" s="10">
        <f t="shared" si="76"/>
        <v>14.339395673925811</v>
      </c>
      <c r="BX809" s="10">
        <f t="shared" si="77"/>
        <v>2150919.4662939152</v>
      </c>
    </row>
    <row r="810" spans="72:76" x14ac:dyDescent="0.25">
      <c r="BT810" s="10">
        <v>-33.19</v>
      </c>
      <c r="BU810" s="10">
        <v>0.82608695652173914</v>
      </c>
      <c r="BV810" s="10">
        <f t="shared" si="78"/>
        <v>1749199.8548092593</v>
      </c>
      <c r="BW810" s="10">
        <f t="shared" si="76"/>
        <v>14.374669015516817</v>
      </c>
      <c r="BX810" s="10">
        <f t="shared" si="77"/>
        <v>2206083.6050720778</v>
      </c>
    </row>
    <row r="811" spans="72:76" x14ac:dyDescent="0.25">
      <c r="BT811" s="10">
        <v>-33.229999999999997</v>
      </c>
      <c r="BU811" s="10">
        <v>0.83695652173913049</v>
      </c>
      <c r="BV811" s="10">
        <f t="shared" si="78"/>
        <v>1813738.3759468307</v>
      </c>
      <c r="BW811" s="10">
        <f t="shared" si="76"/>
        <v>14.410900674309181</v>
      </c>
      <c r="BX811" s="10">
        <f t="shared" si="77"/>
        <v>2238238.872109897</v>
      </c>
    </row>
    <row r="812" spans="72:76" x14ac:dyDescent="0.25">
      <c r="BT812" s="10">
        <v>-33.47</v>
      </c>
      <c r="BU812" s="10">
        <v>0.84782608695652173</v>
      </c>
      <c r="BV812" s="10">
        <f t="shared" si="78"/>
        <v>1882731.2474337816</v>
      </c>
      <c r="BW812" s="10">
        <f t="shared" si="76"/>
        <v>14.448234071714172</v>
      </c>
      <c r="BX812" s="10">
        <f t="shared" si="77"/>
        <v>2441255.5031616939</v>
      </c>
    </row>
    <row r="813" spans="72:76" x14ac:dyDescent="0.25">
      <c r="BT813" s="10">
        <v>-33.58</v>
      </c>
      <c r="BU813" s="10">
        <v>0.85869565217391308</v>
      </c>
      <c r="BV813" s="10">
        <f t="shared" si="78"/>
        <v>1956839.2195875039</v>
      </c>
      <c r="BW813" s="10">
        <f t="shared" si="76"/>
        <v>14.486841086430619</v>
      </c>
      <c r="BX813" s="10">
        <f t="shared" si="77"/>
        <v>2540361.4824052495</v>
      </c>
    </row>
    <row r="814" spans="72:76" x14ac:dyDescent="0.25">
      <c r="BT814" s="10">
        <v>-33.69</v>
      </c>
      <c r="BU814" s="10">
        <v>0.86956521739130432</v>
      </c>
      <c r="BV814" s="10">
        <f t="shared" si="78"/>
        <v>2036881.9272610398</v>
      </c>
      <c r="BW814" s="10">
        <f t="shared" si="76"/>
        <v>14.526930729494127</v>
      </c>
      <c r="BX814" s="10">
        <f t="shared" si="77"/>
        <v>2643490.799275327</v>
      </c>
    </row>
    <row r="815" spans="72:76" x14ac:dyDescent="0.25">
      <c r="BT815" s="10">
        <v>-33.71</v>
      </c>
      <c r="BU815" s="10">
        <v>0.88043478260869568</v>
      </c>
      <c r="BV815" s="10">
        <f t="shared" si="78"/>
        <v>2123893.3042506697</v>
      </c>
      <c r="BW815" s="10">
        <f t="shared" si="76"/>
        <v>14.568761426678588</v>
      </c>
      <c r="BX815" s="10">
        <f t="shared" si="77"/>
        <v>2662686.5014185244</v>
      </c>
    </row>
    <row r="816" spans="72:76" x14ac:dyDescent="0.25">
      <c r="BT816" s="10">
        <v>-33.770000000000003</v>
      </c>
      <c r="BU816" s="10">
        <v>0.89130434782608692</v>
      </c>
      <c r="BV816" s="10">
        <f t="shared" si="78"/>
        <v>2219203.4840549943</v>
      </c>
      <c r="BW816" s="10">
        <f t="shared" si="76"/>
        <v>14.612658898501365</v>
      </c>
      <c r="BX816" s="10">
        <f t="shared" si="77"/>
        <v>2721114.0011778269</v>
      </c>
    </row>
    <row r="817" spans="72:76" x14ac:dyDescent="0.25">
      <c r="BT817" s="10">
        <v>-33.81</v>
      </c>
      <c r="BU817" s="10">
        <v>0.90217391304347827</v>
      </c>
      <c r="BV817" s="10">
        <f t="shared" si="78"/>
        <v>2324563.9997128211</v>
      </c>
      <c r="BW817" s="10">
        <f t="shared" si="76"/>
        <v>14.659043052412969</v>
      </c>
      <c r="BX817" s="10">
        <f t="shared" si="77"/>
        <v>2760776.2094219127</v>
      </c>
    </row>
    <row r="818" spans="72:76" x14ac:dyDescent="0.25">
      <c r="BT818" s="10">
        <v>-34</v>
      </c>
      <c r="BU818" s="10">
        <v>0.91304347826086951</v>
      </c>
      <c r="BV818" s="10">
        <f t="shared" si="78"/>
        <v>2442347.0353692039</v>
      </c>
      <c r="BW818" s="10">
        <f t="shared" si="76"/>
        <v>14.708470034681758</v>
      </c>
      <c r="BX818" s="10">
        <f t="shared" si="77"/>
        <v>2957211.7391985315</v>
      </c>
    </row>
    <row r="819" spans="72:76" x14ac:dyDescent="0.25">
      <c r="BT819" s="10">
        <v>-34.26</v>
      </c>
      <c r="BU819" s="10">
        <v>0.92391304347826086</v>
      </c>
      <c r="BV819" s="10">
        <f t="shared" si="78"/>
        <v>2575878.4279937269</v>
      </c>
      <c r="BW819" s="10">
        <f t="shared" si="76"/>
        <v>14.761701170990891</v>
      </c>
      <c r="BX819" s="10">
        <f t="shared" si="77"/>
        <v>3248863.4350842852</v>
      </c>
    </row>
    <row r="820" spans="72:76" x14ac:dyDescent="0.25">
      <c r="BT820" s="10">
        <v>-34.32</v>
      </c>
      <c r="BU820" s="10">
        <v>0.93478260869565222</v>
      </c>
      <c r="BV820" s="10">
        <f t="shared" si="78"/>
        <v>2730029.1078209863</v>
      </c>
      <c r="BW820" s="10">
        <f t="shared" si="76"/>
        <v>14.819822829309791</v>
      </c>
      <c r="BX820" s="10">
        <f t="shared" si="77"/>
        <v>3320153.4526925357</v>
      </c>
    </row>
    <row r="821" spans="72:76" x14ac:dyDescent="0.25">
      <c r="BT821" s="10">
        <v>-34.340000000000003</v>
      </c>
      <c r="BU821" s="10">
        <v>0.94565217391304346</v>
      </c>
      <c r="BV821" s="10">
        <f t="shared" si="78"/>
        <v>2912350.6646149396</v>
      </c>
      <c r="BW821" s="10">
        <f t="shared" si="76"/>
        <v>14.884471101589588</v>
      </c>
      <c r="BX821" s="10">
        <f t="shared" si="77"/>
        <v>3344262.7390819876</v>
      </c>
    </row>
    <row r="822" spans="72:76" x14ac:dyDescent="0.25">
      <c r="BT822" s="10">
        <v>-34.340000000000003</v>
      </c>
      <c r="BU822" s="10">
        <v>0.95652173913043481</v>
      </c>
      <c r="BV822" s="10">
        <f t="shared" si="78"/>
        <v>3135494.2159291506</v>
      </c>
      <c r="BW822" s="10">
        <f t="shared" si="76"/>
        <v>14.958297364259046</v>
      </c>
      <c r="BX822" s="10">
        <f t="shared" si="77"/>
        <v>3344262.7390819876</v>
      </c>
    </row>
    <row r="823" spans="72:76" x14ac:dyDescent="0.25">
      <c r="BT823" s="10">
        <v>-34.61</v>
      </c>
      <c r="BU823" s="10">
        <v>0.96739130434782605</v>
      </c>
      <c r="BV823" s="10">
        <f t="shared" si="78"/>
        <v>3423176.2883809297</v>
      </c>
      <c r="BW823" s="10">
        <f t="shared" si="76"/>
        <v>15.046079417319964</v>
      </c>
      <c r="BX823" s="10">
        <f t="shared" si="77"/>
        <v>3687402.4640197908</v>
      </c>
    </row>
    <row r="824" spans="72:76" x14ac:dyDescent="0.25">
      <c r="BT824" s="10">
        <v>-34.61</v>
      </c>
      <c r="BU824" s="10">
        <v>0.97826086956521741</v>
      </c>
      <c r="BV824" s="10">
        <f t="shared" si="78"/>
        <v>3828641.3964890959</v>
      </c>
      <c r="BW824" s="10">
        <f t="shared" si="76"/>
        <v>15.158020571461158</v>
      </c>
      <c r="BX824" s="10">
        <f t="shared" si="77"/>
        <v>3687402.4640197908</v>
      </c>
    </row>
    <row r="825" spans="72:76" x14ac:dyDescent="0.25">
      <c r="BT825" s="10">
        <v>-34.979999999999997</v>
      </c>
      <c r="BU825" s="10">
        <v>0.98913043478260865</v>
      </c>
      <c r="BV825" s="10">
        <f t="shared" si="78"/>
        <v>4521788.5770490365</v>
      </c>
      <c r="BW825" s="10">
        <f t="shared" si="76"/>
        <v>15.324418176425629</v>
      </c>
      <c r="BX825" s="10">
        <f t="shared" si="77"/>
        <v>4215526.854378432</v>
      </c>
    </row>
    <row r="826" spans="72:76" x14ac:dyDescent="0.25">
      <c r="BT826" s="10"/>
      <c r="BU826" s="10"/>
      <c r="BV826" s="10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activeCell="K8" sqref="K8:K83"/>
    </sheetView>
  </sheetViews>
  <sheetFormatPr defaultRowHeight="15" x14ac:dyDescent="0.25"/>
  <cols>
    <col min="3" max="3" width="15.7109375" customWidth="1"/>
  </cols>
  <sheetData>
    <row r="1" spans="1:14" x14ac:dyDescent="0.25">
      <c r="A1" s="6" t="s">
        <v>26</v>
      </c>
      <c r="B1" s="6"/>
      <c r="C1" s="8" t="s">
        <v>31</v>
      </c>
      <c r="D1" s="6"/>
    </row>
    <row r="2" spans="1:14" x14ac:dyDescent="0.25">
      <c r="A2" s="6" t="s">
        <v>0</v>
      </c>
      <c r="B2" s="6"/>
      <c r="C2" s="6"/>
      <c r="D2" s="7">
        <v>89</v>
      </c>
    </row>
    <row r="3" spans="1:14" x14ac:dyDescent="0.25">
      <c r="A3" t="s">
        <v>113</v>
      </c>
      <c r="D3">
        <f>'size dists'!D10</f>
        <v>178.39099343808954</v>
      </c>
      <c r="E3">
        <f>'size dists'!E10</f>
        <v>19.806147989582318</v>
      </c>
    </row>
    <row r="4" spans="1:14" x14ac:dyDescent="0.25">
      <c r="A4" t="s">
        <v>114</v>
      </c>
      <c r="D4" s="10">
        <f>'size dists'!H10</f>
        <v>155.70672981633814</v>
      </c>
      <c r="E4" s="10">
        <f>'size dists'!I10</f>
        <v>19.441976800009886</v>
      </c>
    </row>
    <row r="5" spans="1:14" x14ac:dyDescent="0.25">
      <c r="A5" t="s">
        <v>115</v>
      </c>
      <c r="D5">
        <f>'size dists'!F10</f>
        <v>180.61631031896385</v>
      </c>
      <c r="E5">
        <f>'size dists'!G10</f>
        <v>5.3701023505161718</v>
      </c>
    </row>
    <row r="6" spans="1:14" x14ac:dyDescent="0.25">
      <c r="A6" t="s">
        <v>116</v>
      </c>
      <c r="D6">
        <f>'size dists'!J10</f>
        <v>16.117882337317798</v>
      </c>
      <c r="E6">
        <f>'size dists'!K10</f>
        <v>2.0326094412479017</v>
      </c>
    </row>
    <row r="7" spans="1:14" x14ac:dyDescent="0.2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s="6" t="s">
        <v>182</v>
      </c>
      <c r="M7" s="10" t="s">
        <v>183</v>
      </c>
      <c r="N7" s="10" t="s">
        <v>185</v>
      </c>
    </row>
    <row r="8" spans="1:14" x14ac:dyDescent="0.25">
      <c r="A8">
        <v>-9.4700000000000006</v>
      </c>
      <c r="B8">
        <v>1.2987012987012988E-2</v>
      </c>
      <c r="C8">
        <f>-LN(1-B8)/0.000001-EXP(blanks!$BZ$18*b921_2!A8+blanks!$BZ$17)</f>
        <v>12658.145657958841</v>
      </c>
      <c r="D8" s="1">
        <f>C8*0.000001*coeffs!$D$8/($D$2*coeffs!$D$6/1000)</f>
        <v>177.90162272318284</v>
      </c>
      <c r="E8">
        <f>-LN(1-B8)</f>
        <v>1.3072081567352775E-2</v>
      </c>
      <c r="F8">
        <v>5.9999999999999995E-4</v>
      </c>
      <c r="G8">
        <v>2.1700000000000001E-2</v>
      </c>
      <c r="H8">
        <f>E8-F8</f>
        <v>1.2472081567352775E-2</v>
      </c>
      <c r="I8">
        <f>G8-E8</f>
        <v>8.6279184326472254E-3</v>
      </c>
      <c r="J8" s="2">
        <f>((1000*coeffs!$D$8/($D$2*coeffs!$D$6))^2*H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181.11073596936635</v>
      </c>
      <c r="K8">
        <f>((1000*coeffs!$D$8/($D$2*coeffs!$D$6))^2*I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129.53598602732248</v>
      </c>
      <c r="L8" s="10">
        <f>1000000000000*D8/(1000000*$D$3)</f>
        <v>997256.75211805722</v>
      </c>
      <c r="M8" s="1">
        <f>((1/(0.000001*$D$3))^2*K8^2+(D8/(0.000001*$D$3)^2)^2*(0.000001*$E$3)^2)^0.5</f>
        <v>734528.25029045821</v>
      </c>
      <c r="N8" s="10">
        <f>((1/(0.000001*$D$3))^2*J8^2+(D8/(0.000001*$D$3)^2)^2*(0.000001*$E$3)^2)^0.5</f>
        <v>1021265.7519867264</v>
      </c>
    </row>
    <row r="9" spans="1:14" x14ac:dyDescent="0.25">
      <c r="A9">
        <v>-13.37</v>
      </c>
      <c r="B9">
        <v>2.5974025974025976E-2</v>
      </c>
      <c r="C9" s="10">
        <f>-LN(1-B9)/0.000001-EXP(blanks!$BZ$18*b921_2!A9+blanks!$BZ$17)</f>
        <v>24620.359963218478</v>
      </c>
      <c r="D9" s="1">
        <f>C9*0.000001*coeffs!$D$8/($D$2*coeffs!$D$6/1000)</f>
        <v>346.02240390017255</v>
      </c>
      <c r="E9">
        <f t="shared" ref="E9:E72" si="0">-LN(1-B9)</f>
        <v>2.6317308317373417E-2</v>
      </c>
      <c r="F9">
        <v>1.4999999999999999E-2</v>
      </c>
      <c r="G9">
        <v>3.7199999999999997E-2</v>
      </c>
      <c r="H9">
        <f t="shared" ref="H9:H72" si="1">E9-F9</f>
        <v>1.1317308317373417E-2</v>
      </c>
      <c r="I9">
        <f t="shared" ref="I9:I72" si="2">G9-E9</f>
        <v>1.088269168262658E-2</v>
      </c>
      <c r="J9" s="2">
        <f>((1000*coeffs!$D$8/($D$2*coeffs!$D$6))^2*H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183.60907317247188</v>
      </c>
      <c r="K9" s="10">
        <f>((1000*coeffs!$D$8/($D$2*coeffs!$D$6))^2*I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178.34372588786383</v>
      </c>
      <c r="L9" s="10">
        <f t="shared" ref="L9:L72" si="3">1000000000000*D9/(1000000*$D$3)</f>
        <v>1939685.3912373069</v>
      </c>
      <c r="M9" s="1">
        <f t="shared" ref="M9:M72" si="4">((1/(0.000001*$D$3))^2*K9^2+(D9/(0.000001*$D$3)^2)^2*(0.000001*$E$3)^2)^0.5</f>
        <v>1022667.4176062885</v>
      </c>
      <c r="N9" s="10">
        <f t="shared" ref="N9:N72" si="5">((1/(0.000001*$D$3))^2*J9^2+(D9/(0.000001*$D$3)^2)^2*(0.000001*$E$3)^2)^0.5</f>
        <v>1051539.6918334602</v>
      </c>
    </row>
    <row r="10" spans="1:14" x14ac:dyDescent="0.25">
      <c r="A10">
        <v>-14.11</v>
      </c>
      <c r="B10">
        <v>3.896103896103896E-2</v>
      </c>
      <c r="C10" s="10">
        <f>-LN(1-B10)/0.000001-EXP(blanks!$BZ$18*b921_2!A10+blanks!$BZ$17)</f>
        <v>37522.48328533626</v>
      </c>
      <c r="D10" s="1">
        <f>C10*0.000001*coeffs!$D$8/($D$2*coeffs!$D$6/1000)</f>
        <v>527.3529666541408</v>
      </c>
      <c r="E10">
        <f t="shared" si="0"/>
        <v>3.9740328649514108E-2</v>
      </c>
      <c r="F10">
        <v>2.8400000000000002E-2</v>
      </c>
      <c r="G10">
        <v>5.2400000000000002E-2</v>
      </c>
      <c r="H10">
        <f t="shared" si="1"/>
        <v>1.1340328649514106E-2</v>
      </c>
      <c r="I10">
        <f t="shared" si="2"/>
        <v>1.2659671350485895E-2</v>
      </c>
      <c r="J10" s="2">
        <f>((1000*coeffs!$D$8/($D$2*coeffs!$D$6))^2*H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211.15429208233115</v>
      </c>
      <c r="K10" s="10">
        <f>((1000*coeffs!$D$8/($D$2*coeffs!$D$6))^2*I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225.4785490697019</v>
      </c>
      <c r="L10" s="10">
        <f t="shared" si="3"/>
        <v>2956163.629623814</v>
      </c>
      <c r="M10" s="1">
        <f t="shared" si="4"/>
        <v>1305875.5776988752</v>
      </c>
      <c r="N10" s="10">
        <f t="shared" si="5"/>
        <v>1228321.9364784313</v>
      </c>
    </row>
    <row r="11" spans="1:14" x14ac:dyDescent="0.25">
      <c r="A11">
        <v>-14.51</v>
      </c>
      <c r="B11">
        <v>5.1948051948051951E-2</v>
      </c>
      <c r="C11" s="10">
        <f>-LN(1-B11)/0.000001-EXP(blanks!$BZ$18*b921_2!A11+blanks!$BZ$17)</f>
        <v>50782.819440803483</v>
      </c>
      <c r="D11" s="1">
        <f>C11*0.000001*coeffs!$D$8/($D$2*coeffs!$D$6/1000)</f>
        <v>713.71796699913693</v>
      </c>
      <c r="E11">
        <f t="shared" si="0"/>
        <v>5.3345980705292735E-2</v>
      </c>
      <c r="F11">
        <v>4.2000000000000003E-2</v>
      </c>
      <c r="G11">
        <v>6.8500000000000005E-2</v>
      </c>
      <c r="H11">
        <f t="shared" si="1"/>
        <v>1.1345980705292733E-2</v>
      </c>
      <c r="I11">
        <f t="shared" si="2"/>
        <v>1.515401929470727E-2</v>
      </c>
      <c r="J11" s="2">
        <f>((1000*coeffs!$D$8/($D$2*coeffs!$D$6))^2*H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244.94053032969327</v>
      </c>
      <c r="K11" s="10">
        <f>((1000*coeffs!$D$8/($D$2*coeffs!$D$6))^2*I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282.71645990819735</v>
      </c>
      <c r="L11" s="10">
        <f t="shared" si="3"/>
        <v>4000863.2344257454</v>
      </c>
      <c r="M11" s="1">
        <f t="shared" si="4"/>
        <v>1645888.6975236768</v>
      </c>
      <c r="N11" s="10">
        <f t="shared" si="5"/>
        <v>1443119.5176211132</v>
      </c>
    </row>
    <row r="12" spans="1:14" x14ac:dyDescent="0.25">
      <c r="A12">
        <v>-15.29</v>
      </c>
      <c r="B12">
        <v>6.4935064935064929E-2</v>
      </c>
      <c r="C12" s="10">
        <f>-LN(1-B12)/0.000001-EXP(blanks!$BZ$18*b921_2!A12+blanks!$BZ$17)</f>
        <v>63740.522982357921</v>
      </c>
      <c r="D12" s="1">
        <f>C12*0.000001*coeffs!$D$8/($D$2*coeffs!$D$6/1000)</f>
        <v>895.82967191217608</v>
      </c>
      <c r="E12">
        <f t="shared" si="0"/>
        <v>6.7139302837628562E-2</v>
      </c>
      <c r="F12">
        <v>5.5E-2</v>
      </c>
      <c r="G12">
        <v>8.5400000000000004E-2</v>
      </c>
      <c r="H12">
        <f t="shared" si="1"/>
        <v>1.2139302837628561E-2</v>
      </c>
      <c r="I12">
        <f t="shared" si="2"/>
        <v>1.8260697162371442E-2</v>
      </c>
      <c r="J12" s="2">
        <f>((1000*coeffs!$D$8/($D$2*coeffs!$D$6))^2*H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289.59163082201633</v>
      </c>
      <c r="K12" s="10">
        <f>((1000*coeffs!$D$8/($D$2*coeffs!$D$6))^2*I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347.30478090013605</v>
      </c>
      <c r="L12" s="10">
        <f t="shared" si="3"/>
        <v>5021720.2934243036</v>
      </c>
      <c r="M12" s="1">
        <f t="shared" si="4"/>
        <v>2025135.6058198167</v>
      </c>
      <c r="N12" s="10">
        <f t="shared" si="5"/>
        <v>1716430.1140286496</v>
      </c>
    </row>
    <row r="13" spans="1:14" x14ac:dyDescent="0.25">
      <c r="A13">
        <v>-15.74</v>
      </c>
      <c r="B13">
        <v>7.792207792207792E-2</v>
      </c>
      <c r="C13" s="10">
        <f>-LN(1-B13)/0.000001-EXP(blanks!$BZ$18*b921_2!A13+blanks!$BZ$17)</f>
        <v>77125.882848459398</v>
      </c>
      <c r="D13" s="1">
        <f>C13*0.000001*coeffs!$D$8/($D$2*coeffs!$D$6/1000)</f>
        <v>1083.951795425266</v>
      </c>
      <c r="E13">
        <f t="shared" si="0"/>
        <v>8.1125544812368458E-2</v>
      </c>
      <c r="F13">
        <v>6.8500000000000005E-2</v>
      </c>
      <c r="G13">
        <v>0.1013</v>
      </c>
      <c r="H13">
        <f t="shared" si="1"/>
        <v>1.2625544812368453E-2</v>
      </c>
      <c r="I13">
        <f t="shared" si="2"/>
        <v>2.0174455187631543E-2</v>
      </c>
      <c r="J13" s="2">
        <f>((1000*coeffs!$D$8/($D$2*coeffs!$D$6))^2*H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333.81290456842049</v>
      </c>
      <c r="K13" s="10">
        <f>((1000*coeffs!$D$8/($D$2*coeffs!$D$6))^2*I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400.42329255703328</v>
      </c>
      <c r="L13" s="10">
        <f t="shared" si="3"/>
        <v>6076269.7406102549</v>
      </c>
      <c r="M13" s="1">
        <f t="shared" si="4"/>
        <v>2343826.8889753576</v>
      </c>
      <c r="N13" s="10">
        <f t="shared" si="5"/>
        <v>1989138.7539104486</v>
      </c>
    </row>
    <row r="14" spans="1:14" x14ac:dyDescent="0.25">
      <c r="A14">
        <v>-16.3</v>
      </c>
      <c r="B14">
        <v>9.0909090909090912E-2</v>
      </c>
      <c r="C14" s="10">
        <f>-LN(1-B14)/0.000001-EXP(blanks!$BZ$18*b921_2!A14+blanks!$BZ$17)</f>
        <v>90412.325925299316</v>
      </c>
      <c r="D14" s="1">
        <f>C14*0.000001*coeffs!$D$8/($D$2*coeffs!$D$6/1000)</f>
        <v>1270.6837107830934</v>
      </c>
      <c r="E14">
        <f t="shared" si="0"/>
        <v>9.5310179804324893E-2</v>
      </c>
      <c r="F14">
        <v>8.1299999999999997E-2</v>
      </c>
      <c r="G14">
        <v>0.1174</v>
      </c>
      <c r="H14">
        <f t="shared" si="1"/>
        <v>1.4010179804324896E-2</v>
      </c>
      <c r="I14">
        <f t="shared" si="2"/>
        <v>2.2089820195675111E-2</v>
      </c>
      <c r="J14" s="2">
        <f>((1000*coeffs!$D$8/($D$2*coeffs!$D$6))^2*H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386.15585548213767</v>
      </c>
      <c r="K14" s="10">
        <f>((1000*coeffs!$D$8/($D$2*coeffs!$D$6))^2*I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454.67475236488769</v>
      </c>
      <c r="L14" s="10">
        <f t="shared" si="3"/>
        <v>7123026.147752706</v>
      </c>
      <c r="M14" s="1">
        <f t="shared" si="4"/>
        <v>2668629.4900064957</v>
      </c>
      <c r="N14" s="10">
        <f t="shared" si="5"/>
        <v>2304601.8455852689</v>
      </c>
    </row>
    <row r="15" spans="1:14" x14ac:dyDescent="0.25">
      <c r="A15">
        <v>-17.14</v>
      </c>
      <c r="B15">
        <v>0.1038961038961039</v>
      </c>
      <c r="C15" s="10">
        <f>-LN(1-B15)/0.000001-EXP(blanks!$BZ$18*b921_2!A15+blanks!$BZ$17)</f>
        <v>103061.79788027544</v>
      </c>
      <c r="D15" s="1">
        <f>C15*0.000001*coeffs!$D$8/($D$2*coeffs!$D$6/1000)</f>
        <v>1448.4634305137417</v>
      </c>
      <c r="E15">
        <f t="shared" si="0"/>
        <v>0.1096989172564245</v>
      </c>
      <c r="F15">
        <v>9.4200000000000006E-2</v>
      </c>
      <c r="G15">
        <v>0.13589999999999999</v>
      </c>
      <c r="H15">
        <f t="shared" si="1"/>
        <v>1.5498917256424494E-2</v>
      </c>
      <c r="I15">
        <f t="shared" si="2"/>
        <v>2.6201082743575493E-2</v>
      </c>
      <c r="J15" s="2">
        <f>((1000*coeffs!$D$8/($D$2*coeffs!$D$6))^2*H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440.0293672969737</v>
      </c>
      <c r="K15" s="10">
        <f>((1000*coeffs!$D$8/($D$2*coeffs!$D$6))^2*I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530.82658887285334</v>
      </c>
      <c r="L15" s="10">
        <f t="shared" si="3"/>
        <v>8119599.5526334113</v>
      </c>
      <c r="M15" s="1">
        <f t="shared" si="4"/>
        <v>3109195.1286809165</v>
      </c>
      <c r="N15" s="10">
        <f t="shared" si="5"/>
        <v>2626229.8531204737</v>
      </c>
    </row>
    <row r="16" spans="1:14" x14ac:dyDescent="0.25">
      <c r="A16">
        <v>-17.82</v>
      </c>
      <c r="B16">
        <v>0.11688311688311688</v>
      </c>
      <c r="C16" s="10">
        <f>-LN(1-B16)/0.000001-EXP(blanks!$BZ$18*b921_2!A16+blanks!$BZ$17)</f>
        <v>115809.51741742941</v>
      </c>
      <c r="D16" s="1">
        <f>C16*0.000001*coeffs!$D$8/($D$2*coeffs!$D$6/1000)</f>
        <v>1627.6239531495198</v>
      </c>
      <c r="E16">
        <f t="shared" si="0"/>
        <v>0.12429771667757719</v>
      </c>
      <c r="F16">
        <v>0.1091</v>
      </c>
      <c r="G16">
        <v>0.14990000000000001</v>
      </c>
      <c r="H16">
        <f t="shared" si="1"/>
        <v>1.5197716677577189E-2</v>
      </c>
      <c r="I16">
        <f t="shared" si="2"/>
        <v>2.5602283322422814E-2</v>
      </c>
      <c r="J16" s="2">
        <f>((1000*coeffs!$D$8/($D$2*coeffs!$D$6))^2*H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483.00640172216697</v>
      </c>
      <c r="K16" s="10">
        <f>((1000*coeffs!$D$8/($D$2*coeffs!$D$6))^2*I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563.15657307252411</v>
      </c>
      <c r="L16" s="10">
        <f t="shared" si="3"/>
        <v>9123913.2748839445</v>
      </c>
      <c r="M16" s="1">
        <f t="shared" si="4"/>
        <v>3315414.0315902927</v>
      </c>
      <c r="N16" s="10">
        <f t="shared" si="5"/>
        <v>2890866.2583853789</v>
      </c>
    </row>
    <row r="17" spans="1:14" x14ac:dyDescent="0.25">
      <c r="A17">
        <v>-18.14</v>
      </c>
      <c r="B17">
        <v>0.12987012987012986</v>
      </c>
      <c r="C17" s="10">
        <f>-LN(1-B17)/0.000001-EXP(blanks!$BZ$18*b921_2!A17+blanks!$BZ$17)</f>
        <v>129582.8375612665</v>
      </c>
      <c r="D17" s="1">
        <f>C17*0.000001*coeffs!$D$8/($D$2*coeffs!$D$6/1000)</f>
        <v>1821.1985943398658</v>
      </c>
      <c r="E17">
        <f t="shared" si="0"/>
        <v>0.13911280246271784</v>
      </c>
      <c r="F17">
        <v>0.1203</v>
      </c>
      <c r="G17">
        <v>0.1694</v>
      </c>
      <c r="H17">
        <f t="shared" si="1"/>
        <v>1.881280246271784E-2</v>
      </c>
      <c r="I17">
        <f t="shared" si="2"/>
        <v>3.0287197537282151E-2</v>
      </c>
      <c r="J17" s="2">
        <f>((1000*coeffs!$D$8/($D$2*coeffs!$D$6))^2*H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552.25418855026544</v>
      </c>
      <c r="K17" s="10">
        <f>((1000*coeffs!$D$8/($D$2*coeffs!$D$6))^2*I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645.18852190287282</v>
      </c>
      <c r="L17" s="10">
        <f t="shared" si="3"/>
        <v>10209027.705044489</v>
      </c>
      <c r="M17" s="1">
        <f t="shared" si="4"/>
        <v>3790165.6073868549</v>
      </c>
      <c r="N17" s="10">
        <f t="shared" si="5"/>
        <v>3296731.7548730252</v>
      </c>
    </row>
    <row r="18" spans="1:14" x14ac:dyDescent="0.25">
      <c r="A18">
        <v>-18.59</v>
      </c>
      <c r="B18">
        <v>0.14285714285714285</v>
      </c>
      <c r="C18" s="10">
        <f>-LN(1-B18)/0.000001-EXP(blanks!$BZ$18*b921_2!A18+blanks!$BZ$17)</f>
        <v>142935.87929388031</v>
      </c>
      <c r="D18" s="1">
        <f>C18*0.000001*coeffs!$D$8/($D$2*coeffs!$D$6/1000)</f>
        <v>2008.8665084808883</v>
      </c>
      <c r="E18">
        <f t="shared" si="0"/>
        <v>0.15415067982725822</v>
      </c>
      <c r="F18">
        <v>0.13589999999999999</v>
      </c>
      <c r="G18">
        <v>0.18679999999999999</v>
      </c>
      <c r="H18">
        <f t="shared" si="1"/>
        <v>1.8250679827258226E-2</v>
      </c>
      <c r="I18">
        <f t="shared" si="2"/>
        <v>3.2649320172741775E-2</v>
      </c>
      <c r="J18" s="2">
        <f>((1000*coeffs!$D$8/($D$2*coeffs!$D$6))^2*H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595.34798869603401</v>
      </c>
      <c r="K18" s="10">
        <f>((1000*coeffs!$D$8/($D$2*coeffs!$D$6))^2*I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706.54276017386712</v>
      </c>
      <c r="L18" s="10">
        <f t="shared" si="3"/>
        <v>11261031.007028187</v>
      </c>
      <c r="M18" s="1">
        <f t="shared" si="4"/>
        <v>4153295.8008182701</v>
      </c>
      <c r="N18" s="10">
        <f t="shared" si="5"/>
        <v>3563831.6665276238</v>
      </c>
    </row>
    <row r="19" spans="1:14" x14ac:dyDescent="0.25">
      <c r="A19">
        <v>-18.829999999999998</v>
      </c>
      <c r="B19">
        <v>0.15584415584415584</v>
      </c>
      <c r="C19" s="10">
        <f>-LN(1-B19)/0.000001-EXP(blanks!$BZ$18*b921_2!A19+blanks!$BZ$17)</f>
        <v>157186.12710130704</v>
      </c>
      <c r="D19" s="1">
        <f>C19*0.000001*coeffs!$D$8/($D$2*coeffs!$D$6/1000)</f>
        <v>2209.1440434099259</v>
      </c>
      <c r="E19">
        <f t="shared" si="0"/>
        <v>0.1694181519580468</v>
      </c>
      <c r="F19">
        <v>0.14630000000000001</v>
      </c>
      <c r="G19">
        <v>0.20599999999999999</v>
      </c>
      <c r="H19">
        <f t="shared" si="1"/>
        <v>2.3118151958046784E-2</v>
      </c>
      <c r="I19">
        <f t="shared" si="2"/>
        <v>3.6581848041953191E-2</v>
      </c>
      <c r="J19" s="2">
        <f>((1000*coeffs!$D$8/($D$2*coeffs!$D$6))^2*H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673.95918317081498</v>
      </c>
      <c r="K19" s="10">
        <f>((1000*coeffs!$D$8/($D$2*coeffs!$D$6))^2*I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782.93503034025798</v>
      </c>
      <c r="L19" s="10">
        <f t="shared" si="3"/>
        <v>12383719.608448772</v>
      </c>
      <c r="M19" s="1">
        <f t="shared" si="4"/>
        <v>4599195.4809024623</v>
      </c>
      <c r="N19" s="10">
        <f t="shared" si="5"/>
        <v>4020399.4174027806</v>
      </c>
    </row>
    <row r="20" spans="1:14" x14ac:dyDescent="0.25">
      <c r="A20">
        <v>-19.05</v>
      </c>
      <c r="B20">
        <v>0.16883116883116883</v>
      </c>
      <c r="C20" s="10">
        <f>-LN(1-B20)/0.000001-EXP(blanks!$BZ$18*b921_2!A20+blanks!$BZ$17)</f>
        <v>171677.00422915476</v>
      </c>
      <c r="D20" s="1">
        <f>C20*0.000001*coeffs!$D$8/($D$2*coeffs!$D$6/1000)</f>
        <v>2412.8034596772263</v>
      </c>
      <c r="E20">
        <f t="shared" si="0"/>
        <v>0.18492233849401193</v>
      </c>
      <c r="F20">
        <v>0.1613</v>
      </c>
      <c r="G20">
        <v>0.22170000000000001</v>
      </c>
      <c r="H20">
        <f t="shared" si="1"/>
        <v>2.3622338494011935E-2</v>
      </c>
      <c r="I20">
        <f t="shared" si="2"/>
        <v>3.6777661505988074E-2</v>
      </c>
      <c r="J20" s="2">
        <f>((1000*coeffs!$D$8/($D$2*coeffs!$D$6))^2*H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724.98932340085548</v>
      </c>
      <c r="K20" s="10">
        <f>((1000*coeffs!$D$8/($D$2*coeffs!$D$6))^2*I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826.17089875165345</v>
      </c>
      <c r="L20" s="10">
        <f t="shared" si="3"/>
        <v>13525365.900911292</v>
      </c>
      <c r="M20" s="1">
        <f t="shared" si="4"/>
        <v>4868611.9210424908</v>
      </c>
      <c r="N20" s="10">
        <f t="shared" si="5"/>
        <v>4332609.4805428255</v>
      </c>
    </row>
    <row r="21" spans="1:14" x14ac:dyDescent="0.25">
      <c r="A21">
        <v>-19.09</v>
      </c>
      <c r="B21">
        <v>0.18181818181818182</v>
      </c>
      <c r="C21" s="10">
        <f>-LN(1-B21)/0.000001-EXP(blanks!$BZ$18*b921_2!A21+blanks!$BZ$17)</f>
        <v>187232.30085302042</v>
      </c>
      <c r="D21" s="1">
        <f>C21*0.000001*coeffs!$D$8/($D$2*coeffs!$D$6/1000)</f>
        <v>2631.4225675705061</v>
      </c>
      <c r="E21">
        <f t="shared" si="0"/>
        <v>0.20067069546215124</v>
      </c>
      <c r="F21">
        <v>0.1736</v>
      </c>
      <c r="G21">
        <v>0.24440000000000001</v>
      </c>
      <c r="H21">
        <f t="shared" si="1"/>
        <v>2.707069546215124E-2</v>
      </c>
      <c r="I21">
        <f t="shared" si="2"/>
        <v>4.3729304537848762E-2</v>
      </c>
      <c r="J21" s="2">
        <f>((1000*coeffs!$D$8/($D$2*coeffs!$D$6))^2*H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796.17927537983053</v>
      </c>
      <c r="K21" s="10">
        <f>((1000*coeffs!$D$8/($D$2*coeffs!$D$6))^2*I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931.0569004961344</v>
      </c>
      <c r="L21" s="10">
        <f t="shared" si="3"/>
        <v>14750871.20070184</v>
      </c>
      <c r="M21" s="1">
        <f t="shared" si="4"/>
        <v>5470115.0167378793</v>
      </c>
      <c r="N21" s="10">
        <f t="shared" si="5"/>
        <v>4754111.1991181718</v>
      </c>
    </row>
    <row r="22" spans="1:14" x14ac:dyDescent="0.25">
      <c r="A22">
        <v>-19.170000000000002</v>
      </c>
      <c r="B22">
        <v>0.19480519480519481</v>
      </c>
      <c r="C22" s="10">
        <f>-LN(1-B22)/0.000001-EXP(blanks!$BZ$18*b921_2!A22+blanks!$BZ$17)</f>
        <v>202838.03851168766</v>
      </c>
      <c r="D22" s="1">
        <f>C22*0.000001*coeffs!$D$8/($D$2*coeffs!$D$6/1000)</f>
        <v>2850.7505898802815</v>
      </c>
      <c r="E22">
        <f t="shared" si="0"/>
        <v>0.21667103680859223</v>
      </c>
      <c r="F22">
        <v>0.18679999999999999</v>
      </c>
      <c r="G22">
        <v>0.2631</v>
      </c>
      <c r="H22">
        <f t="shared" si="1"/>
        <v>2.9871036808592238E-2</v>
      </c>
      <c r="I22">
        <f t="shared" si="2"/>
        <v>4.6428963191407768E-2</v>
      </c>
      <c r="J22" s="2">
        <f>((1000*coeffs!$D$8/($D$2*coeffs!$D$6))^2*H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864.00925906820112</v>
      </c>
      <c r="K22" s="10">
        <f>((1000*coeffs!$D$8/($D$2*coeffs!$D$6))^2*I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998.02691365578664</v>
      </c>
      <c r="L22" s="10">
        <f t="shared" si="3"/>
        <v>15980350.436635872</v>
      </c>
      <c r="M22" s="1">
        <f t="shared" si="4"/>
        <v>5869202.0883457037</v>
      </c>
      <c r="N22" s="10">
        <f t="shared" si="5"/>
        <v>5158094.65737068</v>
      </c>
    </row>
    <row r="23" spans="1:14" x14ac:dyDescent="0.25">
      <c r="A23">
        <v>-19.28</v>
      </c>
      <c r="B23">
        <v>0.20779220779220781</v>
      </c>
      <c r="C23" s="10">
        <f>-LN(1-B23)/0.000001-EXP(blanks!$BZ$18*b921_2!A23+blanks!$BZ$17)</f>
        <v>218536.99061677672</v>
      </c>
      <c r="D23" s="1">
        <f>C23*0.000001*coeffs!$D$8/($D$2*coeffs!$D$6/1000)</f>
        <v>3071.3886777974358</v>
      </c>
      <c r="E23">
        <f t="shared" si="0"/>
        <v>0.23293155768037269</v>
      </c>
      <c r="F23">
        <v>0.20100000000000001</v>
      </c>
      <c r="G23">
        <v>0.2762</v>
      </c>
      <c r="H23">
        <f t="shared" si="1"/>
        <v>3.1931557680372674E-2</v>
      </c>
      <c r="I23">
        <f t="shared" si="2"/>
        <v>4.3268442319627315E-2</v>
      </c>
      <c r="J23" s="2">
        <f>((1000*coeffs!$D$8/($D$2*coeffs!$D$6))^2*H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927.61579106032718</v>
      </c>
      <c r="K23" s="10">
        <f>((1000*coeffs!$D$8/($D$2*coeffs!$D$6))^2*I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1014.3307340092944</v>
      </c>
      <c r="L23" s="10">
        <f t="shared" si="3"/>
        <v>17217173.460404318</v>
      </c>
      <c r="M23" s="1">
        <f t="shared" si="4"/>
        <v>5998720.3429664318</v>
      </c>
      <c r="N23" s="10">
        <f t="shared" si="5"/>
        <v>5540132.2921437342</v>
      </c>
    </row>
    <row r="24" spans="1:14" x14ac:dyDescent="0.25">
      <c r="A24">
        <v>-19.309999999999999</v>
      </c>
      <c r="B24">
        <v>0.22077922077922077</v>
      </c>
      <c r="C24" s="10">
        <f>-LN(1-B24)/0.000001-EXP(blanks!$BZ$18*b921_2!A24+blanks!$BZ$17)</f>
        <v>234909.21910880264</v>
      </c>
      <c r="D24" s="1">
        <f>C24*0.000001*coeffs!$D$8/($D$2*coeffs!$D$6/1000)</f>
        <v>3301.4892071348286</v>
      </c>
      <c r="E24">
        <f t="shared" si="0"/>
        <v>0.24946085963158313</v>
      </c>
      <c r="F24">
        <v>0.21629999999999999</v>
      </c>
      <c r="G24">
        <v>0.29730000000000001</v>
      </c>
      <c r="H24">
        <f t="shared" si="1"/>
        <v>3.3160859631583134E-2</v>
      </c>
      <c r="I24">
        <f t="shared" si="2"/>
        <v>4.7839140368416883E-2</v>
      </c>
      <c r="J24" s="2">
        <f>((1000*coeffs!$D$8/($D$2*coeffs!$D$6))^2*H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986.47526419756082</v>
      </c>
      <c r="K24" s="10">
        <f>((1000*coeffs!$D$8/($D$2*coeffs!$D$6))^2*I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1099.080366918306</v>
      </c>
      <c r="L24" s="10">
        <f t="shared" si="3"/>
        <v>18507039.752994075</v>
      </c>
      <c r="M24" s="1">
        <f t="shared" si="4"/>
        <v>6494686.020639699</v>
      </c>
      <c r="N24" s="10">
        <f t="shared" si="5"/>
        <v>5899264.908461513</v>
      </c>
    </row>
    <row r="25" spans="1:14" x14ac:dyDescent="0.25">
      <c r="A25">
        <v>-19.48</v>
      </c>
      <c r="B25">
        <v>0.23376623376623376</v>
      </c>
      <c r="C25" s="10">
        <f>-LN(1-B25)/0.000001-EXP(blanks!$BZ$18*b921_2!A25+blanks!$BZ$17)</f>
        <v>250793.32414431448</v>
      </c>
      <c r="D25" s="1">
        <f>C25*0.000001*coeffs!$D$8/($D$2*coeffs!$D$6/1000)</f>
        <v>3524.7294934832712</v>
      </c>
      <c r="E25">
        <f t="shared" si="0"/>
        <v>0.26626797794796436</v>
      </c>
      <c r="F25">
        <v>0.23280000000000001</v>
      </c>
      <c r="G25">
        <v>0.31990000000000002</v>
      </c>
      <c r="H25">
        <f t="shared" si="1"/>
        <v>3.3467977947964356E-2</v>
      </c>
      <c r="I25">
        <f t="shared" si="2"/>
        <v>5.3632022052035655E-2</v>
      </c>
      <c r="J25" s="2">
        <f>((1000*coeffs!$D$8/($D$2*coeffs!$D$6))^2*H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1040.4163105795135</v>
      </c>
      <c r="K25" s="10">
        <f>((1000*coeffs!$D$8/($D$2*coeffs!$D$6))^2*I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1195.5647175618815</v>
      </c>
      <c r="L25" s="10">
        <f t="shared" si="3"/>
        <v>19758449.827269591</v>
      </c>
      <c r="M25" s="1">
        <f t="shared" si="4"/>
        <v>7051829.7991801361</v>
      </c>
      <c r="N25" s="10">
        <f t="shared" si="5"/>
        <v>6231149.3326974567</v>
      </c>
    </row>
    <row r="26" spans="1:14" x14ac:dyDescent="0.25">
      <c r="A26">
        <v>-19.53</v>
      </c>
      <c r="B26">
        <v>0.24675324675324675</v>
      </c>
      <c r="C26" s="10">
        <f>-LN(1-B26)/0.000001-EXP(blanks!$BZ$18*b921_2!A26+blanks!$BZ$17)</f>
        <v>267605.30280857882</v>
      </c>
      <c r="D26" s="1">
        <f>C26*0.000001*coeffs!$D$8/($D$2*coeffs!$D$6/1000)</f>
        <v>3761.0104122195503</v>
      </c>
      <c r="E26">
        <f t="shared" si="0"/>
        <v>0.28336241130726447</v>
      </c>
      <c r="F26">
        <v>0.24440000000000001</v>
      </c>
      <c r="G26">
        <v>0.33589999999999998</v>
      </c>
      <c r="H26">
        <f t="shared" si="1"/>
        <v>3.8962411307264466E-2</v>
      </c>
      <c r="I26">
        <f t="shared" si="2"/>
        <v>5.2537588692735504E-2</v>
      </c>
      <c r="J26" s="2">
        <f>((1000*coeffs!$D$8/($D$2*coeffs!$D$6))^2*H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1129.249210645904</v>
      </c>
      <c r="K26" s="10">
        <f>((1000*coeffs!$D$8/($D$2*coeffs!$D$6))^2*I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1233.1074101609063</v>
      </c>
      <c r="L26" s="10">
        <f t="shared" si="3"/>
        <v>21082961.307263564</v>
      </c>
      <c r="M26" s="1">
        <f t="shared" si="4"/>
        <v>7297964.3647805788</v>
      </c>
      <c r="N26" s="10">
        <f t="shared" si="5"/>
        <v>6749113.4238009248</v>
      </c>
    </row>
    <row r="27" spans="1:14" x14ac:dyDescent="0.25">
      <c r="A27">
        <v>-19.579999999999998</v>
      </c>
      <c r="B27">
        <v>0.25974025974025972</v>
      </c>
      <c r="C27" s="10">
        <f>-LN(1-B27)/0.000001-EXP(blanks!$BZ$18*b921_2!A27+blanks!$BZ$17)</f>
        <v>284709.43525581062</v>
      </c>
      <c r="D27" s="1">
        <f>C27*0.000001*coeffs!$D$8/($D$2*coeffs!$D$6/1000)</f>
        <v>4001.3973535502164</v>
      </c>
      <c r="E27">
        <f t="shared" si="0"/>
        <v>0.30075415401913369</v>
      </c>
      <c r="F27">
        <v>0.25669999999999998</v>
      </c>
      <c r="G27">
        <v>0.36149999999999999</v>
      </c>
      <c r="H27">
        <f t="shared" si="1"/>
        <v>4.4054154019133707E-2</v>
      </c>
      <c r="I27">
        <f t="shared" si="2"/>
        <v>6.0745845980866298E-2</v>
      </c>
      <c r="J27" s="2">
        <f>((1000*coeffs!$D$8/($D$2*coeffs!$D$6))^2*H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1217.414378128625</v>
      </c>
      <c r="K27" s="10">
        <f>((1000*coeffs!$D$8/($D$2*coeffs!$D$6))^2*I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1351.8965226403952</v>
      </c>
      <c r="L27" s="10">
        <f t="shared" si="3"/>
        <v>22430489.770992268</v>
      </c>
      <c r="M27" s="1">
        <f t="shared" si="4"/>
        <v>7976985.3370497208</v>
      </c>
      <c r="N27" s="10">
        <f t="shared" si="5"/>
        <v>7264616.6507485025</v>
      </c>
    </row>
    <row r="28" spans="1:14" x14ac:dyDescent="0.25">
      <c r="A28">
        <v>-19.8</v>
      </c>
      <c r="B28">
        <v>0.27272727272727271</v>
      </c>
      <c r="C28" s="10">
        <f>-LN(1-B28)/0.000001-EXP(blanks!$BZ$18*b921_2!A28+blanks!$BZ$17)</f>
        <v>301079.85674410965</v>
      </c>
      <c r="D28" s="1">
        <f>C28*0.000001*coeffs!$D$8/($D$2*coeffs!$D$6/1000)</f>
        <v>4231.4724866799834</v>
      </c>
      <c r="E28">
        <f t="shared" si="0"/>
        <v>0.31845373111853459</v>
      </c>
      <c r="F28">
        <v>0.2762</v>
      </c>
      <c r="G28">
        <v>0.37959999999999999</v>
      </c>
      <c r="H28">
        <f t="shared" si="1"/>
        <v>4.2253731118534588E-2</v>
      </c>
      <c r="I28">
        <f t="shared" si="2"/>
        <v>6.1146268881465404E-2</v>
      </c>
      <c r="J28" s="2">
        <f>((1000*coeffs!$D$8/($D$2*coeffs!$D$6))^2*H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1258.7827695047733</v>
      </c>
      <c r="K28" s="10">
        <f>((1000*coeffs!$D$8/($D$2*coeffs!$D$6))^2*I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1403.7074836788595</v>
      </c>
      <c r="L28" s="10">
        <f t="shared" si="3"/>
        <v>23720213.70097091</v>
      </c>
      <c r="M28" s="1">
        <f t="shared" si="4"/>
        <v>8297732.0766221825</v>
      </c>
      <c r="N28" s="10">
        <f t="shared" si="5"/>
        <v>7531751.2640899234</v>
      </c>
    </row>
    <row r="29" spans="1:14" x14ac:dyDescent="0.25">
      <c r="A29">
        <v>-19.84</v>
      </c>
      <c r="B29">
        <v>0.2857142857142857</v>
      </c>
      <c r="C29" s="10">
        <f>-LN(1-B29)/0.000001-EXP(blanks!$BZ$18*b921_2!A29+blanks!$BZ$17)</f>
        <v>318845.12543894135</v>
      </c>
      <c r="D29" s="1">
        <f>C29*0.000001*coeffs!$D$8/($D$2*coeffs!$D$6/1000)</f>
        <v>4481.1512480344772</v>
      </c>
      <c r="E29">
        <f t="shared" si="0"/>
        <v>0.33647223662121289</v>
      </c>
      <c r="F29">
        <v>0.29010000000000002</v>
      </c>
      <c r="G29">
        <v>0.3987</v>
      </c>
      <c r="H29">
        <f t="shared" si="1"/>
        <v>4.637223662121287E-2</v>
      </c>
      <c r="I29">
        <f t="shared" si="2"/>
        <v>6.2227763378787104E-2</v>
      </c>
      <c r="J29" s="2">
        <f>((1000*coeffs!$D$8/($D$2*coeffs!$D$6))^2*H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1341.6325369722224</v>
      </c>
      <c r="K29" s="10">
        <f>((1000*coeffs!$D$8/($D$2*coeffs!$D$6))^2*I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1462.9067896902307</v>
      </c>
      <c r="L29" s="10">
        <f t="shared" si="3"/>
        <v>25119828.987272594</v>
      </c>
      <c r="M29" s="1">
        <f t="shared" si="4"/>
        <v>8661847.6071905382</v>
      </c>
      <c r="N29" s="10">
        <f t="shared" si="5"/>
        <v>8021215.8068320863</v>
      </c>
    </row>
    <row r="30" spans="1:14" x14ac:dyDescent="0.25">
      <c r="A30">
        <v>-19.84</v>
      </c>
      <c r="B30">
        <v>0.29870129870129869</v>
      </c>
      <c r="C30" s="10">
        <f>-LN(1-B30)/0.000001-EXP(blanks!$BZ$18*b921_2!A30+blanks!$BZ$17)</f>
        <v>337194.26410713792</v>
      </c>
      <c r="D30" s="1">
        <f>C30*0.000001*coeffs!$D$8/($D$2*coeffs!$D$6/1000)</f>
        <v>4739.0359045119767</v>
      </c>
      <c r="E30">
        <f t="shared" si="0"/>
        <v>0.35482137528940944</v>
      </c>
      <c r="F30">
        <v>0.30459999999999998</v>
      </c>
      <c r="G30">
        <v>0.42899999999999999</v>
      </c>
      <c r="H30">
        <f t="shared" si="1"/>
        <v>5.0221375289409453E-2</v>
      </c>
      <c r="I30">
        <f t="shared" si="2"/>
        <v>7.4178624710590557E-2</v>
      </c>
      <c r="J30" s="2">
        <f>((1000*coeffs!$D$8/($D$2*coeffs!$D$6))^2*H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1423.9032003461427</v>
      </c>
      <c r="K30" s="10">
        <f>((1000*coeffs!$D$8/($D$2*coeffs!$D$6))^2*I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1617.4601075246944</v>
      </c>
      <c r="L30" s="10">
        <f t="shared" si="3"/>
        <v>26565443.76584043</v>
      </c>
      <c r="M30" s="1">
        <f t="shared" si="4"/>
        <v>9534607.939849209</v>
      </c>
      <c r="N30" s="10">
        <f t="shared" si="5"/>
        <v>8509434.6447543073</v>
      </c>
    </row>
    <row r="31" spans="1:14" x14ac:dyDescent="0.25">
      <c r="A31">
        <v>-19.940000000000001</v>
      </c>
      <c r="B31">
        <v>0.31168831168831168</v>
      </c>
      <c r="C31" s="10">
        <f>-LN(1-B31)/0.000001-EXP(blanks!$BZ$18*b921_2!A31+blanks!$BZ$17)</f>
        <v>355237.03859064239</v>
      </c>
      <c r="D31" s="1">
        <f>C31*0.000001*coeffs!$D$8/($D$2*coeffs!$D$6/1000)</f>
        <v>4992.6148208697359</v>
      </c>
      <c r="E31">
        <f t="shared" si="0"/>
        <v>0.37351350830156199</v>
      </c>
      <c r="F31">
        <v>0.31990000000000002</v>
      </c>
      <c r="G31">
        <v>0.45050000000000001</v>
      </c>
      <c r="H31">
        <f t="shared" si="1"/>
        <v>5.3613508301561974E-2</v>
      </c>
      <c r="I31">
        <f t="shared" si="2"/>
        <v>7.698649169843802E-2</v>
      </c>
      <c r="J31" s="2">
        <f>((1000*coeffs!$D$8/($D$2*coeffs!$D$6))^2*H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1504.1428980328958</v>
      </c>
      <c r="K31" s="10">
        <f>((1000*coeffs!$D$8/($D$2*coeffs!$D$6))^2*I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1692.7462436363526</v>
      </c>
      <c r="L31" s="10">
        <f t="shared" si="3"/>
        <v>27986922.011297721</v>
      </c>
      <c r="M31" s="1">
        <f t="shared" si="4"/>
        <v>9984776.6644428466</v>
      </c>
      <c r="N31" s="10">
        <f t="shared" si="5"/>
        <v>8986054.321188556</v>
      </c>
    </row>
    <row r="32" spans="1:14" x14ac:dyDescent="0.25">
      <c r="A32">
        <v>-20.03</v>
      </c>
      <c r="B32">
        <v>0.32467532467532467</v>
      </c>
      <c r="C32" s="10">
        <f>-LN(1-B32)/0.000001-EXP(blanks!$BZ$18*b921_2!A32+blanks!$BZ$17)</f>
        <v>373680.38288907107</v>
      </c>
      <c r="D32" s="1">
        <f>C32*0.000001*coeffs!$D$8/($D$2*coeffs!$D$6/1000)</f>
        <v>5251.8234733685185</v>
      </c>
      <c r="E32">
        <f t="shared" si="0"/>
        <v>0.39256170327225648</v>
      </c>
      <c r="F32">
        <v>0.33589999999999998</v>
      </c>
      <c r="G32">
        <v>0.47310000000000002</v>
      </c>
      <c r="H32">
        <f t="shared" si="1"/>
        <v>5.6661703272256503E-2</v>
      </c>
      <c r="I32">
        <f t="shared" si="2"/>
        <v>8.0538296727743541E-2</v>
      </c>
      <c r="J32" s="2">
        <f>((1000*coeffs!$D$8/($D$2*coeffs!$D$6))^2*H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1583.0658599148626</v>
      </c>
      <c r="K32" s="10">
        <f>((1000*coeffs!$D$8/($D$2*coeffs!$D$6))^2*I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1775.7138979147289</v>
      </c>
      <c r="L32" s="10">
        <f t="shared" si="3"/>
        <v>29439958.666922051</v>
      </c>
      <c r="M32" s="1">
        <f t="shared" si="4"/>
        <v>10476979.336874863</v>
      </c>
      <c r="N32" s="10">
        <f t="shared" si="5"/>
        <v>9456963.1380738057</v>
      </c>
    </row>
    <row r="33" spans="1:14" x14ac:dyDescent="0.25">
      <c r="A33">
        <v>-20.03</v>
      </c>
      <c r="B33">
        <v>0.33766233766233766</v>
      </c>
      <c r="C33" s="10">
        <f>-LN(1-B33)/0.000001-EXP(blanks!$BZ$18*b921_2!A33+blanks!$BZ$17)</f>
        <v>393098.46874617267</v>
      </c>
      <c r="D33" s="1">
        <f>C33*0.000001*coeffs!$D$8/($D$2*coeffs!$D$6/1000)</f>
        <v>5524.7314551142044</v>
      </c>
      <c r="E33">
        <f t="shared" si="0"/>
        <v>0.41197978912935806</v>
      </c>
      <c r="F33">
        <v>0.3528</v>
      </c>
      <c r="G33">
        <v>0.49680000000000002</v>
      </c>
      <c r="H33">
        <f t="shared" si="1"/>
        <v>5.9179789129358062E-2</v>
      </c>
      <c r="I33">
        <f t="shared" si="2"/>
        <v>8.4820210870641954E-2</v>
      </c>
      <c r="J33" s="2">
        <f>((1000*coeffs!$D$8/($D$2*coeffs!$D$6))^2*H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1659.3631984350013</v>
      </c>
      <c r="K33" s="10">
        <f>((1000*coeffs!$D$8/($D$2*coeffs!$D$6))^2*I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1866.2229355085751</v>
      </c>
      <c r="L33" s="10">
        <f t="shared" si="3"/>
        <v>30969789.161645975</v>
      </c>
      <c r="M33" s="1">
        <f t="shared" si="4"/>
        <v>11012010.261724275</v>
      </c>
      <c r="N33" s="10">
        <f t="shared" si="5"/>
        <v>9917014.4476290569</v>
      </c>
    </row>
    <row r="34" spans="1:14" x14ac:dyDescent="0.25">
      <c r="A34">
        <v>-20.059999999999999</v>
      </c>
      <c r="B34">
        <v>0.35064935064935066</v>
      </c>
      <c r="C34" s="10">
        <f>-LN(1-B34)/0.000001-EXP(blanks!$BZ$18*b921_2!A34+blanks!$BZ$17)</f>
        <v>412695.06314859085</v>
      </c>
      <c r="D34" s="1">
        <f>C34*0.000001*coeffs!$D$8/($D$2*coeffs!$D$6/1000)</f>
        <v>5800.148252980347</v>
      </c>
      <c r="E34">
        <f t="shared" si="0"/>
        <v>0.43178241642553777</v>
      </c>
      <c r="F34">
        <v>0.3705</v>
      </c>
      <c r="G34">
        <v>0.52170000000000005</v>
      </c>
      <c r="H34">
        <f t="shared" si="1"/>
        <v>6.1282416425537778E-2</v>
      </c>
      <c r="I34">
        <f t="shared" si="2"/>
        <v>8.9917583574462279E-2</v>
      </c>
      <c r="J34" s="2">
        <f>((1000*coeffs!$D$8/($D$2*coeffs!$D$6))^2*H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1733.9204656456629</v>
      </c>
      <c r="K34" s="10">
        <f>((1000*coeffs!$D$8/($D$2*coeffs!$D$6))^2*I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1965.1175537767349</v>
      </c>
      <c r="L34" s="10">
        <f t="shared" si="3"/>
        <v>32513683.237003125</v>
      </c>
      <c r="M34" s="1">
        <f t="shared" si="4"/>
        <v>11592190.140822122</v>
      </c>
      <c r="N34" s="10">
        <f t="shared" si="5"/>
        <v>10368476.540800318</v>
      </c>
    </row>
    <row r="35" spans="1:14" x14ac:dyDescent="0.25">
      <c r="A35">
        <v>-20.09</v>
      </c>
      <c r="B35">
        <v>0.36363636363636365</v>
      </c>
      <c r="C35" s="10">
        <f>-LN(1-B35)/0.000001-EXP(blanks!$BZ$18*b921_2!A35+blanks!$BZ$17)</f>
        <v>432689.48934222246</v>
      </c>
      <c r="D35" s="1">
        <f>C35*0.000001*coeffs!$D$8/($D$2*coeffs!$D$6/1000)</f>
        <v>6081.1563059276177</v>
      </c>
      <c r="E35">
        <f t="shared" si="0"/>
        <v>0.45198512374305727</v>
      </c>
      <c r="F35">
        <v>0.38900000000000001</v>
      </c>
      <c r="G35">
        <v>0.53459999999999996</v>
      </c>
      <c r="H35">
        <f t="shared" si="1"/>
        <v>6.2985123743057259E-2</v>
      </c>
      <c r="I35">
        <f t="shared" si="2"/>
        <v>8.2614876256942693E-2</v>
      </c>
      <c r="J35" s="2">
        <f>((1000*coeffs!$D$8/($D$2*coeffs!$D$6))^2*H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1806.9743514079996</v>
      </c>
      <c r="K35" s="10">
        <f>((1000*coeffs!$D$8/($D$2*coeffs!$D$6))^2*I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1956.9613600254129</v>
      </c>
      <c r="L35" s="10">
        <f t="shared" si="3"/>
        <v>34088920.010628663</v>
      </c>
      <c r="M35" s="1">
        <f t="shared" si="4"/>
        <v>11604608.373872399</v>
      </c>
      <c r="N35" s="10">
        <f t="shared" si="5"/>
        <v>10813282.734853594</v>
      </c>
    </row>
    <row r="36" spans="1:14" x14ac:dyDescent="0.25">
      <c r="A36">
        <v>-20.170000000000002</v>
      </c>
      <c r="B36">
        <v>0.37662337662337664</v>
      </c>
      <c r="C36" s="10">
        <f>-LN(1-B36)/0.000001-EXP(blanks!$BZ$18*b921_2!A36+blanks!$BZ$17)</f>
        <v>452742.18144829897</v>
      </c>
      <c r="D36" s="1">
        <f>C36*0.000001*coeffs!$D$8/($D$2*coeffs!$D$6/1000)</f>
        <v>6362.9832466214439</v>
      </c>
      <c r="E36">
        <f t="shared" si="0"/>
        <v>0.47260441094579292</v>
      </c>
      <c r="F36">
        <v>0.3987</v>
      </c>
      <c r="G36">
        <v>0.56140000000000001</v>
      </c>
      <c r="H36">
        <f t="shared" si="1"/>
        <v>7.390441094579292E-2</v>
      </c>
      <c r="I36">
        <f t="shared" si="2"/>
        <v>8.8795589054207091E-2</v>
      </c>
      <c r="J36" s="2">
        <f>((1000*coeffs!$D$8/($D$2*coeffs!$D$6))^2*H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1947.3009123104575</v>
      </c>
      <c r="K36" s="10">
        <f>((1000*coeffs!$D$8/($D$2*coeffs!$D$6))^2*I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2066.5286557935156</v>
      </c>
      <c r="L36" s="10">
        <f t="shared" si="3"/>
        <v>35668747.193953559</v>
      </c>
      <c r="M36" s="1">
        <f t="shared" si="4"/>
        <v>12242476.786980081</v>
      </c>
      <c r="N36" s="10">
        <f t="shared" si="5"/>
        <v>11612072.453520926</v>
      </c>
    </row>
    <row r="37" spans="1:14" x14ac:dyDescent="0.25">
      <c r="A37">
        <v>-20.170000000000002</v>
      </c>
      <c r="B37">
        <v>0.38961038961038963</v>
      </c>
      <c r="C37" s="10">
        <f>-LN(1-B37)/0.000001-EXP(blanks!$BZ$18*b921_2!A37+blanks!$BZ$17)</f>
        <v>473795.59064613137</v>
      </c>
      <c r="D37" s="1">
        <f>C37*0.000001*coeffs!$D$8/($D$2*coeffs!$D$6/1000)</f>
        <v>6658.8745850020077</v>
      </c>
      <c r="E37">
        <f t="shared" si="0"/>
        <v>0.4936578201436253</v>
      </c>
      <c r="F37">
        <v>0.41860000000000003</v>
      </c>
      <c r="G37">
        <v>0.58960000000000001</v>
      </c>
      <c r="H37">
        <f t="shared" si="1"/>
        <v>7.5057820143625276E-2</v>
      </c>
      <c r="I37">
        <f t="shared" si="2"/>
        <v>9.594217985637471E-2</v>
      </c>
      <c r="J37" s="2">
        <f>((1000*coeffs!$D$8/($D$2*coeffs!$D$6))^2*H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2018.1748622333077</v>
      </c>
      <c r="K37" s="10">
        <f>((1000*coeffs!$D$8/($D$2*coeffs!$D$6))^2*I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2185.962522121371</v>
      </c>
      <c r="L37" s="10">
        <f t="shared" si="3"/>
        <v>37327414.667450488</v>
      </c>
      <c r="M37" s="1">
        <f t="shared" si="4"/>
        <v>12935627.069873689</v>
      </c>
      <c r="N37" s="10">
        <f t="shared" si="5"/>
        <v>12048413.041535435</v>
      </c>
    </row>
    <row r="38" spans="1:14" x14ac:dyDescent="0.25">
      <c r="A38">
        <v>-20.190000000000001</v>
      </c>
      <c r="B38">
        <v>0.40259740259740262</v>
      </c>
      <c r="C38" s="10">
        <f>-LN(1-B38)/0.000001-EXP(blanks!$BZ$18*b921_2!A38+blanks!$BZ$17)</f>
        <v>495157.56633490289</v>
      </c>
      <c r="D38" s="1">
        <f>C38*0.000001*coeffs!$D$8/($D$2*coeffs!$D$6/1000)</f>
        <v>6959.1026154178335</v>
      </c>
      <c r="E38">
        <f t="shared" si="0"/>
        <v>0.51516402536458894</v>
      </c>
      <c r="F38">
        <v>0.43959999999999999</v>
      </c>
      <c r="G38">
        <v>0.61909999999999998</v>
      </c>
      <c r="H38">
        <f t="shared" si="1"/>
        <v>7.5564025364588949E-2</v>
      </c>
      <c r="I38">
        <f t="shared" si="2"/>
        <v>0.10393597463541104</v>
      </c>
      <c r="J38" s="2">
        <f>((1000*coeffs!$D$8/($D$2*coeffs!$D$6))^2*H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2086.0571588870471</v>
      </c>
      <c r="K38" s="10">
        <f>((1000*coeffs!$D$8/($D$2*coeffs!$D$6))^2*I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2314.6440826611761</v>
      </c>
      <c r="L38" s="10">
        <f t="shared" si="3"/>
        <v>39010392.18010176</v>
      </c>
      <c r="M38" s="1">
        <f t="shared" si="4"/>
        <v>13678921.505472569</v>
      </c>
      <c r="N38" s="10">
        <f t="shared" si="5"/>
        <v>12470071.397340275</v>
      </c>
    </row>
    <row r="39" spans="1:14" x14ac:dyDescent="0.25">
      <c r="A39">
        <v>-20.260000000000002</v>
      </c>
      <c r="B39">
        <v>0.41558441558441561</v>
      </c>
      <c r="C39" s="10">
        <f>-LN(1-B39)/0.000001-EXP(blanks!$BZ$18*b921_2!A39+blanks!$BZ$17)</f>
        <v>516623.37198240706</v>
      </c>
      <c r="D39" s="1">
        <f>C39*0.000001*coeffs!$D$8/($D$2*coeffs!$D$6/1000)</f>
        <v>7260.7899052421844</v>
      </c>
      <c r="E39">
        <f t="shared" si="0"/>
        <v>0.53714293208336417</v>
      </c>
      <c r="F39">
        <v>0.4617</v>
      </c>
      <c r="G39">
        <v>0.63449999999999995</v>
      </c>
      <c r="H39">
        <f t="shared" si="1"/>
        <v>7.5442932083364167E-2</v>
      </c>
      <c r="I39">
        <f t="shared" si="2"/>
        <v>9.7357067916635787E-2</v>
      </c>
      <c r="J39" s="2">
        <f>((1000*coeffs!$D$8/($D$2*coeffs!$D$6))^2*H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2151.5039655336418</v>
      </c>
      <c r="K39" s="10">
        <f>((1000*coeffs!$D$8/($D$2*coeffs!$D$6))^2*I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2318.824147472109</v>
      </c>
      <c r="L39" s="10">
        <f t="shared" si="3"/>
        <v>40701549.810932778</v>
      </c>
      <c r="M39" s="1">
        <f t="shared" si="4"/>
        <v>13761658.481883673</v>
      </c>
      <c r="N39" s="10">
        <f t="shared" si="5"/>
        <v>12879411.424350072</v>
      </c>
    </row>
    <row r="40" spans="1:14" x14ac:dyDescent="0.25">
      <c r="A40">
        <v>-20.329999999999998</v>
      </c>
      <c r="B40">
        <v>0.42857142857142855</v>
      </c>
      <c r="C40" s="10">
        <f>-LN(1-B40)/0.000001-EXP(blanks!$BZ$18*b921_2!A40+blanks!$BZ$17)</f>
        <v>538569.96737757081</v>
      </c>
      <c r="D40" s="1">
        <f>C40*0.000001*coeffs!$D$8/($D$2*coeffs!$D$6/1000)</f>
        <v>7569.2343677684867</v>
      </c>
      <c r="E40">
        <f t="shared" si="0"/>
        <v>0.55961578793542277</v>
      </c>
      <c r="F40">
        <v>0.47310000000000002</v>
      </c>
      <c r="G40">
        <v>0.6663</v>
      </c>
      <c r="H40">
        <f t="shared" si="1"/>
        <v>8.651578793542275E-2</v>
      </c>
      <c r="I40">
        <f t="shared" si="2"/>
        <v>0.10668421206457723</v>
      </c>
      <c r="J40" s="2">
        <f>((1000*coeffs!$D$8/($D$2*coeffs!$D$6))^2*H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2298.3892458368628</v>
      </c>
      <c r="K40" s="10">
        <f>((1000*coeffs!$D$8/($D$2*coeffs!$D$6))^2*I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2460.1326780258219</v>
      </c>
      <c r="L40" s="10">
        <f t="shared" si="3"/>
        <v>42430585.882663317</v>
      </c>
      <c r="M40" s="1">
        <f t="shared" si="4"/>
        <v>14573112.104479225</v>
      </c>
      <c r="N40" s="10">
        <f t="shared" si="5"/>
        <v>13718243.995536255</v>
      </c>
    </row>
    <row r="41" spans="1:14" x14ac:dyDescent="0.25">
      <c r="A41">
        <v>-20.39</v>
      </c>
      <c r="B41">
        <v>0.44155844155844154</v>
      </c>
      <c r="C41" s="10">
        <f>-LN(1-B41)/0.000001-EXP(blanks!$BZ$18*b921_2!A41+blanks!$BZ$17)</f>
        <v>561097.67581920873</v>
      </c>
      <c r="D41" s="1">
        <f>C41*0.000001*coeffs!$D$8/($D$2*coeffs!$D$6/1000)</f>
        <v>7885.8459786865715</v>
      </c>
      <c r="E41">
        <f t="shared" si="0"/>
        <v>0.58260530616012129</v>
      </c>
      <c r="F41">
        <v>0.49680000000000002</v>
      </c>
      <c r="G41">
        <v>0.69969999999999999</v>
      </c>
      <c r="H41">
        <f t="shared" si="1"/>
        <v>8.5805306160121275E-2</v>
      </c>
      <c r="I41">
        <f t="shared" si="2"/>
        <v>0.11709469383987869</v>
      </c>
      <c r="J41" s="2">
        <f>((1000*coeffs!$D$8/($D$2*coeffs!$D$6))^2*H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2361.6486320380395</v>
      </c>
      <c r="K41" s="10">
        <f>((1000*coeffs!$D$8/($D$2*coeffs!$D$6))^2*I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2613.6923638518947</v>
      </c>
      <c r="L41" s="10">
        <f t="shared" si="3"/>
        <v>44205404.245497108</v>
      </c>
      <c r="M41" s="1">
        <f t="shared" si="4"/>
        <v>15451671.300585331</v>
      </c>
      <c r="N41" s="10">
        <f t="shared" si="5"/>
        <v>14119100.654062182</v>
      </c>
    </row>
    <row r="42" spans="1:14" x14ac:dyDescent="0.25">
      <c r="A42">
        <v>-20.440000000000001</v>
      </c>
      <c r="B42">
        <v>0.45454545454545453</v>
      </c>
      <c r="C42" s="10">
        <f>-LN(1-B42)/0.000001-EXP(blanks!$BZ$18*b921_2!A42+blanks!$BZ$17)</f>
        <v>584235.60023578617</v>
      </c>
      <c r="D42" s="1">
        <f>C42*0.000001*coeffs!$D$8/($D$2*coeffs!$D$6/1000)</f>
        <v>8211.0337598500282</v>
      </c>
      <c r="E42">
        <f t="shared" si="0"/>
        <v>0.6061358035703156</v>
      </c>
      <c r="F42">
        <v>0.5091</v>
      </c>
      <c r="G42">
        <v>0.73470000000000002</v>
      </c>
      <c r="H42">
        <f t="shared" si="1"/>
        <v>9.7035803570315604E-2</v>
      </c>
      <c r="I42">
        <f t="shared" si="2"/>
        <v>0.12856419642968442</v>
      </c>
      <c r="J42" s="2">
        <f>((1000*coeffs!$D$8/($D$2*coeffs!$D$6))^2*H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2514.5091130940332</v>
      </c>
      <c r="K42" s="10">
        <f>((1000*coeffs!$D$8/($D$2*coeffs!$D$6))^2*I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2779.8750176990616</v>
      </c>
      <c r="L42" s="10">
        <f t="shared" si="3"/>
        <v>46028297.7385832</v>
      </c>
      <c r="M42" s="1">
        <f t="shared" si="4"/>
        <v>16399608.440353259</v>
      </c>
      <c r="N42" s="10">
        <f t="shared" si="5"/>
        <v>14993291.235703876</v>
      </c>
    </row>
    <row r="43" spans="1:14" x14ac:dyDescent="0.25">
      <c r="A43">
        <v>-20.440000000000001</v>
      </c>
      <c r="B43">
        <v>0.46753246753246752</v>
      </c>
      <c r="C43" s="10">
        <f>-LN(1-B43)/0.000001-EXP(blanks!$BZ$18*b921_2!A43+blanks!$BZ$17)</f>
        <v>608333.15181484655</v>
      </c>
      <c r="D43" s="1">
        <f>C43*0.000001*coeffs!$D$8/($D$2*coeffs!$D$6/1000)</f>
        <v>8549.7084477080389</v>
      </c>
      <c r="E43">
        <f t="shared" si="0"/>
        <v>0.63023335514937595</v>
      </c>
      <c r="F43">
        <v>0.53459999999999996</v>
      </c>
      <c r="G43">
        <v>0.75290000000000001</v>
      </c>
      <c r="H43">
        <f t="shared" si="1"/>
        <v>9.5633355149375987E-2</v>
      </c>
      <c r="I43">
        <f t="shared" si="2"/>
        <v>0.12266664485062406</v>
      </c>
      <c r="J43" s="2">
        <f>((1000*coeffs!$D$8/($D$2*coeffs!$D$6))^2*H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2575.1291402044662</v>
      </c>
      <c r="K43" s="10">
        <f>((1000*coeffs!$D$8/($D$2*coeffs!$D$6))^2*I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2792.3021171816158</v>
      </c>
      <c r="L43" s="10">
        <f t="shared" si="3"/>
        <v>47926794.301278494</v>
      </c>
      <c r="M43" s="1">
        <f t="shared" si="4"/>
        <v>16532449.895774651</v>
      </c>
      <c r="N43" s="10">
        <f t="shared" si="5"/>
        <v>15384823.184087593</v>
      </c>
    </row>
    <row r="44" spans="1:14" x14ac:dyDescent="0.25">
      <c r="A44">
        <v>-20.52</v>
      </c>
      <c r="B44">
        <v>0.48051948051948051</v>
      </c>
      <c r="C44" s="10">
        <f>-LN(1-B44)/0.000001-EXP(blanks!$BZ$18*b921_2!A44+blanks!$BZ$17)</f>
        <v>632382.68900446116</v>
      </c>
      <c r="D44" s="1">
        <f>C44*0.000001*coeffs!$D$8/($D$2*coeffs!$D$6/1000)</f>
        <v>8887.7083259985757</v>
      </c>
      <c r="E44">
        <f t="shared" si="0"/>
        <v>0.65492596773974765</v>
      </c>
      <c r="F44">
        <v>0.54790000000000005</v>
      </c>
      <c r="G44">
        <v>0.79069999999999996</v>
      </c>
      <c r="H44">
        <f t="shared" si="1"/>
        <v>0.1070259677397476</v>
      </c>
      <c r="I44">
        <f t="shared" si="2"/>
        <v>0.13577403226025231</v>
      </c>
      <c r="J44" s="2">
        <f>((1000*coeffs!$D$8/($D$2*coeffs!$D$6))^2*H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2733.644994682028</v>
      </c>
      <c r="K44" s="10">
        <f>((1000*coeffs!$D$8/($D$2*coeffs!$D$6))^2*I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2975.1533883414413</v>
      </c>
      <c r="L44" s="10">
        <f t="shared" si="3"/>
        <v>49821508.108160451</v>
      </c>
      <c r="M44" s="1">
        <f t="shared" si="4"/>
        <v>17571103.42986396</v>
      </c>
      <c r="N44" s="10">
        <f t="shared" si="5"/>
        <v>16291697.959875744</v>
      </c>
    </row>
    <row r="45" spans="1:14" x14ac:dyDescent="0.25">
      <c r="A45">
        <v>-20.52</v>
      </c>
      <c r="B45">
        <v>0.4935064935064935</v>
      </c>
      <c r="C45" s="10">
        <f>-LN(1-B45)/0.000001-EXP(blanks!$BZ$18*b921_2!A45+blanks!$BZ$17)</f>
        <v>657700.49698875076</v>
      </c>
      <c r="D45" s="1">
        <f>C45*0.000001*coeffs!$D$8/($D$2*coeffs!$D$6/1000)</f>
        <v>9243.5328871867405</v>
      </c>
      <c r="E45">
        <f t="shared" si="0"/>
        <v>0.68024377572403727</v>
      </c>
      <c r="F45">
        <v>0.57530000000000003</v>
      </c>
      <c r="G45">
        <v>0.81020000000000003</v>
      </c>
      <c r="H45">
        <f t="shared" si="1"/>
        <v>0.10494377572403724</v>
      </c>
      <c r="I45">
        <f t="shared" si="2"/>
        <v>0.12995622427596276</v>
      </c>
      <c r="J45" s="2">
        <f>((1000*coeffs!$D$8/($D$2*coeffs!$D$6))^2*H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2792.1772074939413</v>
      </c>
      <c r="K45" s="10">
        <f>((1000*coeffs!$D$8/($D$2*coeffs!$D$6))^2*I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2992.7897061233571</v>
      </c>
      <c r="L45" s="10">
        <f t="shared" si="3"/>
        <v>51816141.101286598</v>
      </c>
      <c r="M45" s="1">
        <f t="shared" si="4"/>
        <v>17735560.54359334</v>
      </c>
      <c r="N45" s="10">
        <f t="shared" si="5"/>
        <v>16675791.368153613</v>
      </c>
    </row>
    <row r="46" spans="1:14" x14ac:dyDescent="0.25">
      <c r="A46">
        <v>-20.52</v>
      </c>
      <c r="B46">
        <v>0.50649350649350644</v>
      </c>
      <c r="C46" s="10">
        <f>-LN(1-B46)/0.000001-EXP(blanks!$BZ$18*b921_2!A46+blanks!$BZ$17)</f>
        <v>683675.98339201149</v>
      </c>
      <c r="D46" s="1">
        <f>C46*0.000001*coeffs!$D$8/($D$2*coeffs!$D$6/1000)</f>
        <v>9608.600670970578</v>
      </c>
      <c r="E46">
        <f t="shared" si="0"/>
        <v>0.70621926212729802</v>
      </c>
      <c r="F46">
        <v>0.58960000000000001</v>
      </c>
      <c r="G46">
        <v>0.85089999999999999</v>
      </c>
      <c r="H46">
        <f t="shared" si="1"/>
        <v>0.11661926212729801</v>
      </c>
      <c r="I46">
        <f t="shared" si="2"/>
        <v>0.14468073787270197</v>
      </c>
      <c r="J46" s="2">
        <f>((1000*coeffs!$D$8/($D$2*coeffs!$D$6))^2*H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2957.1419766635549</v>
      </c>
      <c r="K46" s="10">
        <f>((1000*coeffs!$D$8/($D$2*coeffs!$D$6))^2*I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3192.6517887642744</v>
      </c>
      <c r="L46" s="10">
        <f t="shared" si="3"/>
        <v>53862588.496124022</v>
      </c>
      <c r="M46" s="1">
        <f t="shared" si="4"/>
        <v>18869626.384955205</v>
      </c>
      <c r="N46" s="10">
        <f t="shared" si="5"/>
        <v>17622458.160280928</v>
      </c>
    </row>
    <row r="47" spans="1:14" x14ac:dyDescent="0.25">
      <c r="A47">
        <v>-20.54</v>
      </c>
      <c r="B47">
        <v>0.51948051948051943</v>
      </c>
      <c r="C47" s="10">
        <f>-LN(1-B47)/0.000001-EXP(blanks!$BZ$18*b921_2!A47+blanks!$BZ$17)</f>
        <v>710180.53250932565</v>
      </c>
      <c r="D47" s="1">
        <f>C47*0.000001*coeffs!$D$8/($D$2*coeffs!$D$6/1000)</f>
        <v>9981.1040711468759</v>
      </c>
      <c r="E47">
        <f t="shared" si="0"/>
        <v>0.73288750920945933</v>
      </c>
      <c r="F47">
        <v>0.61909999999999998</v>
      </c>
      <c r="G47">
        <v>0.87190000000000001</v>
      </c>
      <c r="H47">
        <f t="shared" si="1"/>
        <v>0.11378750920945935</v>
      </c>
      <c r="I47">
        <f t="shared" si="2"/>
        <v>0.13901249079054068</v>
      </c>
      <c r="J47" s="2">
        <f>((1000*coeffs!$D$8/($D$2*coeffs!$D$6))^2*H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3013.6362143283609</v>
      </c>
      <c r="K47" s="10">
        <f>((1000*coeffs!$D$8/($D$2*coeffs!$D$6))^2*I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3215.8340270360418</v>
      </c>
      <c r="L47" s="10">
        <f t="shared" si="3"/>
        <v>55950717.459347576</v>
      </c>
      <c r="M47" s="1">
        <f t="shared" si="4"/>
        <v>19067191.198898245</v>
      </c>
      <c r="N47" s="10">
        <f t="shared" si="5"/>
        <v>17999367.758272756</v>
      </c>
    </row>
    <row r="48" spans="1:14" x14ac:dyDescent="0.25">
      <c r="A48">
        <v>-20.61</v>
      </c>
      <c r="B48">
        <v>0.53246753246753242</v>
      </c>
      <c r="C48" s="10">
        <f>-LN(1-B48)/0.000001-EXP(blanks!$BZ$18*b921_2!A48+blanks!$BZ$17)</f>
        <v>736997.14606816135</v>
      </c>
      <c r="D48" s="1">
        <f>C48*0.000001*coeffs!$D$8/($D$2*coeffs!$D$6/1000)</f>
        <v>10357.993324673342</v>
      </c>
      <c r="E48">
        <f t="shared" si="0"/>
        <v>0.76028648339757376</v>
      </c>
      <c r="F48">
        <v>0.63449999999999995</v>
      </c>
      <c r="G48">
        <v>0.91559999999999997</v>
      </c>
      <c r="H48">
        <f t="shared" si="1"/>
        <v>0.12578648339757381</v>
      </c>
      <c r="I48">
        <f t="shared" si="2"/>
        <v>0.1553135166024262</v>
      </c>
      <c r="J48" s="2">
        <f>((1000*coeffs!$D$8/($D$2*coeffs!$D$6))^2*H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3185.3998723239652</v>
      </c>
      <c r="K48" s="10">
        <f>((1000*coeffs!$D$8/($D$2*coeffs!$D$6))^2*I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3433.1079741506455</v>
      </c>
      <c r="L48" s="10">
        <f t="shared" si="3"/>
        <v>58063432.043546945</v>
      </c>
      <c r="M48" s="1">
        <f t="shared" si="4"/>
        <v>20295879.872587185</v>
      </c>
      <c r="N48" s="10">
        <f t="shared" si="5"/>
        <v>18984342.989974845</v>
      </c>
    </row>
    <row r="49" spans="1:14" x14ac:dyDescent="0.25">
      <c r="A49">
        <v>-20.64</v>
      </c>
      <c r="B49">
        <v>0.54545454545454541</v>
      </c>
      <c r="C49" s="10">
        <f>-LN(1-B49)/0.000001-EXP(blanks!$BZ$18*b921_2!A49+blanks!$BZ$17)</f>
        <v>764913.8898775155</v>
      </c>
      <c r="D49" s="1">
        <f>C49*0.000001*coeffs!$D$8/($D$2*coeffs!$D$6/1000)</f>
        <v>10750.344160177339</v>
      </c>
      <c r="E49">
        <f t="shared" si="0"/>
        <v>0.78845736036427005</v>
      </c>
      <c r="F49">
        <v>0.6663</v>
      </c>
      <c r="G49">
        <v>0.93830000000000002</v>
      </c>
      <c r="H49">
        <f t="shared" si="1"/>
        <v>0.12215736036427005</v>
      </c>
      <c r="I49">
        <f t="shared" si="2"/>
        <v>0.14984263963572997</v>
      </c>
      <c r="J49" s="2">
        <f>((1000*coeffs!$D$8/($D$2*coeffs!$D$6))^2*H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3240.2178522372915</v>
      </c>
      <c r="K49" s="10">
        <f>((1000*coeffs!$D$8/($D$2*coeffs!$D$6))^2*I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3462.1445482221479</v>
      </c>
      <c r="L49" s="10">
        <f t="shared" si="3"/>
        <v>60262819.063834846</v>
      </c>
      <c r="M49" s="1">
        <f t="shared" si="4"/>
        <v>20528570.183803566</v>
      </c>
      <c r="N49" s="10">
        <f t="shared" si="5"/>
        <v>19356701.214203447</v>
      </c>
    </row>
    <row r="50" spans="1:14" x14ac:dyDescent="0.25">
      <c r="A50">
        <v>-20.66</v>
      </c>
      <c r="B50">
        <v>0.55844155844155841</v>
      </c>
      <c r="C50" s="10">
        <f>-LN(1-B50)/0.000001-EXP(blanks!$BZ$18*b921_2!A50+blanks!$BZ$17)</f>
        <v>793730.46589589934</v>
      </c>
      <c r="D50" s="1">
        <f>C50*0.000001*coeffs!$D$8/($D$2*coeffs!$D$6/1000)</f>
        <v>11155.341524998557</v>
      </c>
      <c r="E50">
        <f t="shared" si="0"/>
        <v>0.81744489723752234</v>
      </c>
      <c r="F50">
        <v>0.68279999999999996</v>
      </c>
      <c r="G50">
        <v>0.98529999999999995</v>
      </c>
      <c r="H50">
        <f t="shared" si="1"/>
        <v>0.13464489723752238</v>
      </c>
      <c r="I50">
        <f t="shared" si="2"/>
        <v>0.16785510276247761</v>
      </c>
      <c r="J50" s="2">
        <f>((1000*coeffs!$D$8/($D$2*coeffs!$D$6))^2*H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3420.2195923692552</v>
      </c>
      <c r="K50" s="10">
        <f>((1000*coeffs!$D$8/($D$2*coeffs!$D$6))^2*I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3698.9517879640589</v>
      </c>
      <c r="L50" s="10">
        <f t="shared" si="3"/>
        <v>62533098.280379333</v>
      </c>
      <c r="M50" s="1">
        <f t="shared" si="4"/>
        <v>21866563.669942982</v>
      </c>
      <c r="N50" s="10">
        <f t="shared" si="5"/>
        <v>20390970.683389664</v>
      </c>
    </row>
    <row r="51" spans="1:14" x14ac:dyDescent="0.25">
      <c r="A51">
        <v>-20.86</v>
      </c>
      <c r="B51">
        <v>0.5714285714285714</v>
      </c>
      <c r="C51" s="10">
        <f>-LN(1-B51)/0.000001-EXP(blanks!$BZ$18*b921_2!A51+blanks!$BZ$17)</f>
        <v>821804.03250472993</v>
      </c>
      <c r="D51" s="1">
        <f>C51*0.000001*coeffs!$D$8/($D$2*coeffs!$D$6/1000)</f>
        <v>11549.89639822346</v>
      </c>
      <c r="E51">
        <f t="shared" si="0"/>
        <v>0.84729786038720356</v>
      </c>
      <c r="F51">
        <v>0.71699999999999997</v>
      </c>
      <c r="G51">
        <v>1.0347</v>
      </c>
      <c r="H51">
        <f t="shared" si="1"/>
        <v>0.13029786038720359</v>
      </c>
      <c r="I51">
        <f t="shared" si="2"/>
        <v>0.18740213961279639</v>
      </c>
      <c r="J51" s="2">
        <f>((1000*coeffs!$D$8/($D$2*coeffs!$D$6))^2*H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3474.7798783769545</v>
      </c>
      <c r="K51" s="10">
        <f>((1000*coeffs!$D$8/($D$2*coeffs!$D$6))^2*I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3956.9659511965233</v>
      </c>
      <c r="L51" s="10">
        <f t="shared" si="3"/>
        <v>64744840.39594657</v>
      </c>
      <c r="M51" s="1">
        <f t="shared" si="4"/>
        <v>23317130.902628582</v>
      </c>
      <c r="N51" s="10">
        <f t="shared" si="5"/>
        <v>20762540.264336623</v>
      </c>
    </row>
    <row r="52" spans="1:14" x14ac:dyDescent="0.25">
      <c r="A52">
        <v>-20.89</v>
      </c>
      <c r="B52">
        <v>0.58441558441558439</v>
      </c>
      <c r="C52" s="10">
        <f>-LN(1-B52)/0.000001-EXP(blanks!$BZ$18*b921_2!A52+blanks!$BZ$17)</f>
        <v>852297.50262189668</v>
      </c>
      <c r="D52" s="1">
        <f>C52*0.000001*coeffs!$D$8/($D$2*coeffs!$D$6/1000)</f>
        <v>11978.461368393004</v>
      </c>
      <c r="E52">
        <f t="shared" si="0"/>
        <v>0.87806951905395725</v>
      </c>
      <c r="F52">
        <v>0.73470000000000002</v>
      </c>
      <c r="G52">
        <v>1.0604</v>
      </c>
      <c r="H52">
        <f t="shared" si="1"/>
        <v>0.14336951905395723</v>
      </c>
      <c r="I52">
        <f t="shared" si="2"/>
        <v>0.18233048094604276</v>
      </c>
      <c r="J52" s="2">
        <f>((1000*coeffs!$D$8/($D$2*coeffs!$D$6))^2*H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3664.098518119808</v>
      </c>
      <c r="K52" s="10">
        <f>((1000*coeffs!$D$8/($D$2*coeffs!$D$6))^2*I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3991.5052630774062</v>
      </c>
      <c r="L52" s="10">
        <f t="shared" si="3"/>
        <v>67147231.69334285</v>
      </c>
      <c r="M52" s="1">
        <f t="shared" si="4"/>
        <v>23584344.109656423</v>
      </c>
      <c r="N52" s="10">
        <f t="shared" si="5"/>
        <v>21850823.17412987</v>
      </c>
    </row>
    <row r="53" spans="1:14" x14ac:dyDescent="0.25">
      <c r="A53">
        <v>-21.2</v>
      </c>
      <c r="B53">
        <v>0.59740259740259738</v>
      </c>
      <c r="C53" s="10">
        <f>-LN(1-B53)/0.000001-EXP(blanks!$BZ$18*b921_2!A53+blanks!$BZ$17)</f>
        <v>880987.66136410588</v>
      </c>
      <c r="D53" s="1">
        <f>C53*0.000001*coeffs!$D$8/($D$2*coeffs!$D$6/1000)</f>
        <v>12381.682024430846</v>
      </c>
      <c r="E53">
        <f t="shared" si="0"/>
        <v>0.90981821736853752</v>
      </c>
      <c r="F53">
        <v>0.75290000000000001</v>
      </c>
      <c r="G53">
        <v>1.0866</v>
      </c>
      <c r="H53">
        <f t="shared" si="1"/>
        <v>0.1569182173685375</v>
      </c>
      <c r="I53">
        <f t="shared" si="2"/>
        <v>0.17678178263146249</v>
      </c>
      <c r="J53" s="2">
        <f>((1000*coeffs!$D$8/($D$2*coeffs!$D$6))^2*H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3862.4807077588439</v>
      </c>
      <c r="K53" s="10">
        <f>((1000*coeffs!$D$8/($D$2*coeffs!$D$6))^2*I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4028.4039982150512</v>
      </c>
      <c r="L53" s="10">
        <f t="shared" si="3"/>
        <v>69407551.277121499</v>
      </c>
      <c r="M53" s="1">
        <f t="shared" si="4"/>
        <v>23860533.40801011</v>
      </c>
      <c r="N53" s="10">
        <f t="shared" si="5"/>
        <v>22982229.740223188</v>
      </c>
    </row>
    <row r="54" spans="1:14" x14ac:dyDescent="0.25">
      <c r="A54">
        <v>-21.27</v>
      </c>
      <c r="B54">
        <v>0.61038961038961037</v>
      </c>
      <c r="C54" s="10">
        <f>-LN(1-B54)/0.000001-EXP(blanks!$BZ$18*b921_2!A54+blanks!$BZ$17)</f>
        <v>913038.07352230779</v>
      </c>
      <c r="D54" s="1">
        <f>C54*0.000001*coeffs!$D$8/($D$2*coeffs!$D$6/1000)</f>
        <v>12832.128755410426</v>
      </c>
      <c r="E54">
        <f t="shared" si="0"/>
        <v>0.94260804019152844</v>
      </c>
      <c r="F54">
        <v>0.79069999999999996</v>
      </c>
      <c r="G54">
        <v>1.1411</v>
      </c>
      <c r="H54">
        <f t="shared" si="1"/>
        <v>0.15190804019152848</v>
      </c>
      <c r="I54">
        <f t="shared" si="2"/>
        <v>0.19849195980847156</v>
      </c>
      <c r="J54" s="2">
        <f>((1000*coeffs!$D$8/($D$2*coeffs!$D$6))^2*H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3918.0303958925142</v>
      </c>
      <c r="K54" s="10">
        <f>((1000*coeffs!$D$8/($D$2*coeffs!$D$6))^2*I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4309.8893022778675</v>
      </c>
      <c r="L54" s="10">
        <f t="shared" si="3"/>
        <v>71932604.377046674</v>
      </c>
      <c r="M54" s="1">
        <f t="shared" si="4"/>
        <v>25445602.200154014</v>
      </c>
      <c r="N54" s="10">
        <f t="shared" si="5"/>
        <v>23370144.024647065</v>
      </c>
    </row>
    <row r="55" spans="1:14" x14ac:dyDescent="0.25">
      <c r="A55">
        <v>-21.34</v>
      </c>
      <c r="B55">
        <v>0.62337662337662336</v>
      </c>
      <c r="C55" s="10">
        <f>-LN(1-B55)/0.000001-EXP(blanks!$BZ$18*b921_2!A55+blanks!$BZ$17)</f>
        <v>946181.25103727856</v>
      </c>
      <c r="D55" s="1">
        <f>C55*0.000001*coeffs!$D$8/($D$2*coeffs!$D$6/1000)</f>
        <v>13297.933559798072</v>
      </c>
      <c r="E55">
        <f t="shared" si="0"/>
        <v>0.97650959186720976</v>
      </c>
      <c r="F55">
        <v>0.81020000000000003</v>
      </c>
      <c r="G55">
        <v>1.1693</v>
      </c>
      <c r="H55">
        <f t="shared" si="1"/>
        <v>0.16630959186720973</v>
      </c>
      <c r="I55">
        <f t="shared" si="2"/>
        <v>0.19279040813279025</v>
      </c>
      <c r="J55" s="2">
        <f>((1000*coeffs!$D$8/($D$2*coeffs!$D$6))^2*H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4128.7393564417089</v>
      </c>
      <c r="K55" s="10">
        <f>((1000*coeffs!$D$8/($D$2*coeffs!$D$6))^2*I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4350.2637817237646</v>
      </c>
      <c r="L55" s="10">
        <f t="shared" si="3"/>
        <v>74543749.678781345</v>
      </c>
      <c r="M55" s="1">
        <f t="shared" si="4"/>
        <v>25752292.085465699</v>
      </c>
      <c r="N55" s="10">
        <f t="shared" si="5"/>
        <v>24579618.479905434</v>
      </c>
    </row>
    <row r="56" spans="1:14" x14ac:dyDescent="0.25">
      <c r="A56">
        <v>-21.37</v>
      </c>
      <c r="B56">
        <v>0.63636363636363635</v>
      </c>
      <c r="C56" s="10">
        <f>-LN(1-B56)/0.000001-EXP(blanks!$BZ$18*b921_2!A56+blanks!$BZ$17)</f>
        <v>980941.62811269308</v>
      </c>
      <c r="D56" s="1">
        <f>C56*0.000001*coeffs!$D$8/($D$2*coeffs!$D$6/1000)</f>
        <v>13786.467003422793</v>
      </c>
      <c r="E56">
        <f t="shared" si="0"/>
        <v>1.0116009116784799</v>
      </c>
      <c r="F56">
        <v>0.85089999999999999</v>
      </c>
      <c r="G56">
        <v>1.2279</v>
      </c>
      <c r="H56">
        <f t="shared" si="1"/>
        <v>0.16070091167847989</v>
      </c>
      <c r="I56">
        <f t="shared" si="2"/>
        <v>0.21629908832152012</v>
      </c>
      <c r="J56" s="2">
        <f>((1000*coeffs!$D$8/($D$2*coeffs!$D$6))^2*H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4187.0829706943923</v>
      </c>
      <c r="K56" s="10">
        <f>((1000*coeffs!$D$8/($D$2*coeffs!$D$6))^2*I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4655.3051346446255</v>
      </c>
      <c r="L56" s="10">
        <f t="shared" si="3"/>
        <v>77282304.099098891</v>
      </c>
      <c r="M56" s="1">
        <f t="shared" si="4"/>
        <v>27470500.196920887</v>
      </c>
      <c r="N56" s="10">
        <f t="shared" si="5"/>
        <v>24990575.45528166</v>
      </c>
    </row>
    <row r="57" spans="1:14" x14ac:dyDescent="0.25">
      <c r="A57">
        <v>-21.42</v>
      </c>
      <c r="B57">
        <v>0.64935064935064934</v>
      </c>
      <c r="C57" s="10">
        <f>-LN(1-B57)/0.000001-EXP(blanks!$BZ$18*b921_2!A57+blanks!$BZ$17)</f>
        <v>1016749.6566243443</v>
      </c>
      <c r="D57" s="1">
        <f>C57*0.000001*coeffs!$D$8/($D$2*coeffs!$D$6/1000)</f>
        <v>14289.72447500477</v>
      </c>
      <c r="E57">
        <f t="shared" si="0"/>
        <v>1.0479685558493548</v>
      </c>
      <c r="F57">
        <v>0.87190000000000001</v>
      </c>
      <c r="G57">
        <v>1.2583</v>
      </c>
      <c r="H57">
        <f t="shared" si="1"/>
        <v>0.17606855584935477</v>
      </c>
      <c r="I57">
        <f t="shared" si="2"/>
        <v>0.2103314441506452</v>
      </c>
      <c r="J57" s="2">
        <f>((1000*coeffs!$D$8/($D$2*coeffs!$D$6))^2*H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4411.7756187911582</v>
      </c>
      <c r="K57" s="10">
        <f>((1000*coeffs!$D$8/($D$2*coeffs!$D$6))^2*I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4698.8103304263868</v>
      </c>
      <c r="L57" s="10">
        <f t="shared" si="3"/>
        <v>80103396.475360781</v>
      </c>
      <c r="M57" s="1">
        <f t="shared" si="4"/>
        <v>27800888.253105361</v>
      </c>
      <c r="N57" s="10">
        <f t="shared" si="5"/>
        <v>26281463.083445631</v>
      </c>
    </row>
    <row r="58" spans="1:14" x14ac:dyDescent="0.25">
      <c r="A58">
        <v>-21.48</v>
      </c>
      <c r="B58">
        <v>0.66233766233766234</v>
      </c>
      <c r="C58" s="10">
        <f>-LN(1-B58)/0.000001-EXP(blanks!$BZ$18*b921_2!A58+blanks!$BZ$17)</f>
        <v>1053804.9463099742</v>
      </c>
      <c r="D58" s="1">
        <f>C58*0.000001*coeffs!$D$8/($D$2*coeffs!$D$6/1000)</f>
        <v>14810.511353563581</v>
      </c>
      <c r="E58">
        <f t="shared" si="0"/>
        <v>1.0857088838322018</v>
      </c>
      <c r="F58">
        <v>0.89349999999999996</v>
      </c>
      <c r="G58">
        <v>1.3213999999999999</v>
      </c>
      <c r="H58">
        <f t="shared" si="1"/>
        <v>0.1922088838322018</v>
      </c>
      <c r="I58">
        <f t="shared" si="2"/>
        <v>0.23569111616779814</v>
      </c>
      <c r="J58" s="2">
        <f>((1000*coeffs!$D$8/($D$2*coeffs!$D$6))^2*H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4649.304210766114</v>
      </c>
      <c r="K58" s="10">
        <f>((1000*coeffs!$D$8/($D$2*coeffs!$D$6))^2*I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5029.0325674846872</v>
      </c>
      <c r="L58" s="10">
        <f t="shared" si="3"/>
        <v>83022752.820217669</v>
      </c>
      <c r="M58" s="1">
        <f t="shared" si="4"/>
        <v>29659786.536760267</v>
      </c>
      <c r="N58" s="10">
        <f t="shared" si="5"/>
        <v>27644480.768075459</v>
      </c>
    </row>
    <row r="59" spans="1:14" x14ac:dyDescent="0.25">
      <c r="A59">
        <v>-21.58</v>
      </c>
      <c r="B59">
        <v>0.67532467532467533</v>
      </c>
      <c r="C59" s="10">
        <f>-LN(1-B59)/0.000001-EXP(blanks!$BZ$18*b921_2!A59+blanks!$BZ$17)</f>
        <v>1091850.3622910024</v>
      </c>
      <c r="D59" s="1">
        <f>C59*0.000001*coeffs!$D$8/($D$2*coeffs!$D$6/1000)</f>
        <v>15345.213783373893</v>
      </c>
      <c r="E59">
        <f t="shared" si="0"/>
        <v>1.1249295969854831</v>
      </c>
      <c r="F59">
        <v>0.93830000000000002</v>
      </c>
      <c r="G59">
        <v>1.3541000000000001</v>
      </c>
      <c r="H59">
        <f t="shared" si="1"/>
        <v>0.18662959698548309</v>
      </c>
      <c r="I59">
        <f t="shared" si="2"/>
        <v>0.22917040301451697</v>
      </c>
      <c r="J59" s="2">
        <f>((1000*coeffs!$D$8/($D$2*coeffs!$D$6))^2*H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4717.173766245257</v>
      </c>
      <c r="K59" s="10">
        <f>((1000*coeffs!$D$8/($D$2*coeffs!$D$6))^2*I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5074.0145123983984</v>
      </c>
      <c r="L59" s="10">
        <f t="shared" si="3"/>
        <v>86020115.072117895</v>
      </c>
      <c r="M59" s="1">
        <f t="shared" si="4"/>
        <v>30003821.645095941</v>
      </c>
      <c r="N59" s="10">
        <f t="shared" si="5"/>
        <v>28114747.163159493</v>
      </c>
    </row>
    <row r="60" spans="1:14" x14ac:dyDescent="0.25">
      <c r="A60">
        <v>-21.61</v>
      </c>
      <c r="B60">
        <v>0.68831168831168832</v>
      </c>
      <c r="C60" s="10">
        <f>-LN(1-B60)/0.000001-EXP(blanks!$BZ$18*b921_2!A60+blanks!$BZ$17)</f>
        <v>1132311.3963323713</v>
      </c>
      <c r="D60" s="1">
        <f>C60*0.000001*coeffs!$D$8/($D$2*coeffs!$D$6/1000)</f>
        <v>15913.866081073726</v>
      </c>
      <c r="E60">
        <f t="shared" si="0"/>
        <v>1.1657515915057381</v>
      </c>
      <c r="F60">
        <v>0.96150000000000002</v>
      </c>
      <c r="G60">
        <v>1.4219999999999999</v>
      </c>
      <c r="H60">
        <f t="shared" si="1"/>
        <v>0.20425159150573813</v>
      </c>
      <c r="I60">
        <f t="shared" si="2"/>
        <v>0.25624840849426178</v>
      </c>
      <c r="J60" s="2">
        <f>((1000*coeffs!$D$8/($D$2*coeffs!$D$6))^2*H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4974.7541538551541</v>
      </c>
      <c r="K60" s="10">
        <f>((1000*coeffs!$D$8/($D$2*coeffs!$D$6))^2*I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5429.3458685155347</v>
      </c>
      <c r="L60" s="10">
        <f t="shared" si="3"/>
        <v>89207788.881990954</v>
      </c>
      <c r="M60" s="1">
        <f t="shared" si="4"/>
        <v>32006133.564457927</v>
      </c>
      <c r="N60" s="10">
        <f t="shared" si="5"/>
        <v>29593438.177258644</v>
      </c>
    </row>
    <row r="61" spans="1:14" x14ac:dyDescent="0.25">
      <c r="A61">
        <v>-21.63</v>
      </c>
      <c r="B61">
        <v>0.70129870129870131</v>
      </c>
      <c r="C61" s="10">
        <f>-LN(1-B61)/0.000001-EXP(blanks!$BZ$18*b921_2!A61+blanks!$BZ$17)</f>
        <v>1174628.184853557</v>
      </c>
      <c r="D61" s="1">
        <f>C61*0.000001*coeffs!$D$8/($D$2*coeffs!$D$6/1000)</f>
        <v>16508.599745053907</v>
      </c>
      <c r="E61">
        <f t="shared" si="0"/>
        <v>1.2083112059245342</v>
      </c>
      <c r="F61">
        <v>0.98529999999999995</v>
      </c>
      <c r="G61">
        <v>1.4933000000000001</v>
      </c>
      <c r="H61">
        <f t="shared" si="1"/>
        <v>0.22301120592453427</v>
      </c>
      <c r="I61">
        <f t="shared" si="2"/>
        <v>0.28498879407546585</v>
      </c>
      <c r="J61" s="2">
        <f>((1000*coeffs!$D$8/($D$2*coeffs!$D$6))^2*H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5249.6410027607353</v>
      </c>
      <c r="K61" s="10">
        <f>((1000*coeffs!$D$8/($D$2*coeffs!$D$6))^2*I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5811.858085708217</v>
      </c>
      <c r="L61" s="10">
        <f t="shared" si="3"/>
        <v>92541666.072302043</v>
      </c>
      <c r="M61" s="1">
        <f t="shared" si="4"/>
        <v>34161082.368512698</v>
      </c>
      <c r="N61" s="10">
        <f t="shared" si="5"/>
        <v>31169827.12357999</v>
      </c>
    </row>
    <row r="62" spans="1:14" x14ac:dyDescent="0.25">
      <c r="A62">
        <v>-21.68</v>
      </c>
      <c r="B62">
        <v>0.7142857142857143</v>
      </c>
      <c r="C62" s="10">
        <f>-LN(1-B62)/0.000001-EXP(blanks!$BZ$18*b921_2!A62+blanks!$BZ$17)</f>
        <v>1218465.1402975109</v>
      </c>
      <c r="D62" s="1">
        <f>C62*0.000001*coeffs!$D$8/($D$2*coeffs!$D$6/1000)</f>
        <v>17124.69832058419</v>
      </c>
      <c r="E62">
        <f t="shared" si="0"/>
        <v>1.2527629684953681</v>
      </c>
      <c r="F62">
        <v>1.0347</v>
      </c>
      <c r="G62">
        <v>1.5303</v>
      </c>
      <c r="H62">
        <f t="shared" si="1"/>
        <v>0.2180629684953681</v>
      </c>
      <c r="I62">
        <f t="shared" si="2"/>
        <v>0.27753703150463194</v>
      </c>
      <c r="J62" s="2">
        <f>((1000*coeffs!$D$8/($D$2*coeffs!$D$6))^2*H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5334.4650489556998</v>
      </c>
      <c r="K62" s="10">
        <f>((1000*coeffs!$D$8/($D$2*coeffs!$D$6))^2*I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5854.7931167037177</v>
      </c>
      <c r="L62" s="10">
        <f t="shared" si="3"/>
        <v>95995307.78176479</v>
      </c>
      <c r="M62" s="1">
        <f t="shared" si="4"/>
        <v>34507192.73744709</v>
      </c>
      <c r="N62" s="10">
        <f t="shared" si="5"/>
        <v>31745806.498231091</v>
      </c>
    </row>
    <row r="63" spans="1:14" x14ac:dyDescent="0.25">
      <c r="A63">
        <v>-21.68</v>
      </c>
      <c r="B63">
        <v>0.72727272727272729</v>
      </c>
      <c r="C63" s="10">
        <f>-LN(1-B63)/0.000001-EXP(blanks!$BZ$18*b921_2!A63+blanks!$BZ$17)</f>
        <v>1264985.1559324039</v>
      </c>
      <c r="D63" s="1">
        <f>C63*0.000001*coeffs!$D$8/($D$2*coeffs!$D$6/1000)</f>
        <v>17778.505481141849</v>
      </c>
      <c r="E63">
        <f t="shared" si="0"/>
        <v>1.2992829841302609</v>
      </c>
      <c r="F63">
        <v>1.0604</v>
      </c>
      <c r="G63">
        <v>1.607</v>
      </c>
      <c r="H63">
        <f t="shared" si="1"/>
        <v>0.23888298413026088</v>
      </c>
      <c r="I63">
        <f t="shared" si="2"/>
        <v>0.3077170158697391</v>
      </c>
      <c r="J63" s="2">
        <f>((1000*coeffs!$D$8/($D$2*coeffs!$D$6))^2*H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5637.1813074113197</v>
      </c>
      <c r="K63" s="10">
        <f>((1000*coeffs!$D$8/($D$2*coeffs!$D$6))^2*I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6261.7558869333052</v>
      </c>
      <c r="L63" s="10">
        <f t="shared" si="3"/>
        <v>99660331.155181691</v>
      </c>
      <c r="M63" s="1">
        <f t="shared" si="4"/>
        <v>36803999.834382541</v>
      </c>
      <c r="N63" s="10">
        <f t="shared" si="5"/>
        <v>33481372.138706796</v>
      </c>
    </row>
    <row r="64" spans="1:14" x14ac:dyDescent="0.25">
      <c r="A64">
        <v>-21.72</v>
      </c>
      <c r="B64">
        <v>0.74025974025974028</v>
      </c>
      <c r="C64" s="10">
        <f>-LN(1-B64)/0.000001-EXP(blanks!$BZ$18*b921_2!A64+blanks!$BZ$17)</f>
        <v>1313275.4044041787</v>
      </c>
      <c r="D64" s="1">
        <f>C64*0.000001*coeffs!$D$8/($D$2*coeffs!$D$6/1000)</f>
        <v>18457.192059490142</v>
      </c>
      <c r="E64">
        <f t="shared" si="0"/>
        <v>1.348073148299693</v>
      </c>
      <c r="F64">
        <v>1.1134999999999999</v>
      </c>
      <c r="G64">
        <v>1.6468</v>
      </c>
      <c r="H64">
        <f t="shared" si="1"/>
        <v>0.23457314829969311</v>
      </c>
      <c r="I64">
        <f t="shared" si="2"/>
        <v>0.29872685170030699</v>
      </c>
      <c r="J64" s="2">
        <f>((1000*coeffs!$D$8/($D$2*coeffs!$D$6))^2*H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5739.6647862758618</v>
      </c>
      <c r="K64" s="10">
        <f>((1000*coeffs!$D$8/($D$2*coeffs!$D$6))^2*I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6300.9261596386104</v>
      </c>
      <c r="L64" s="10">
        <f t="shared" si="3"/>
        <v>103464820.18945479</v>
      </c>
      <c r="M64" s="1">
        <f t="shared" si="4"/>
        <v>37141936.690511219</v>
      </c>
      <c r="N64" s="10">
        <f t="shared" si="5"/>
        <v>34163814.23610343</v>
      </c>
    </row>
    <row r="65" spans="1:14" x14ac:dyDescent="0.25">
      <c r="A65">
        <v>-21.81</v>
      </c>
      <c r="B65">
        <v>0.75324675324675328</v>
      </c>
      <c r="C65" s="10">
        <f>-LN(1-B65)/0.000001-EXP(blanks!$BZ$18*b921_2!A65+blanks!$BZ$17)</f>
        <v>1363417.0847699053</v>
      </c>
      <c r="D65" s="1">
        <f>C65*0.000001*coeffs!$D$8/($D$2*coeffs!$D$6/1000)</f>
        <v>19161.899253116189</v>
      </c>
      <c r="E65">
        <f t="shared" si="0"/>
        <v>1.3993664426872434</v>
      </c>
      <c r="F65">
        <v>1.1411</v>
      </c>
      <c r="G65">
        <v>1.7293000000000001</v>
      </c>
      <c r="H65">
        <f t="shared" si="1"/>
        <v>0.25826644268724341</v>
      </c>
      <c r="I65">
        <f t="shared" si="2"/>
        <v>0.32993355731275664</v>
      </c>
      <c r="J65" s="2">
        <f>((1000*coeffs!$D$8/($D$2*coeffs!$D$6))^2*H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6079.6448340913075</v>
      </c>
      <c r="K65" s="10">
        <f>((1000*coeffs!$D$8/($D$2*coeffs!$D$6))^2*I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6729.6821228023091</v>
      </c>
      <c r="L65" s="10">
        <f t="shared" si="3"/>
        <v>107415172.05444741</v>
      </c>
      <c r="M65" s="1">
        <f t="shared" si="4"/>
        <v>39564552.144930594</v>
      </c>
      <c r="N65" s="10">
        <f t="shared" si="5"/>
        <v>36106855.233838856</v>
      </c>
    </row>
    <row r="66" spans="1:14" x14ac:dyDescent="0.25">
      <c r="A66">
        <v>-21.84</v>
      </c>
      <c r="B66">
        <v>0.76623376623376627</v>
      </c>
      <c r="C66" s="10">
        <f>-LN(1-B66)/0.000001-EXP(blanks!$BZ$18*b921_2!A66+blanks!$BZ$17)</f>
        <v>1417092.0267879753</v>
      </c>
      <c r="D66" s="1">
        <f>C66*0.000001*coeffs!$D$8/($D$2*coeffs!$D$6/1000)</f>
        <v>19916.264034705157</v>
      </c>
      <c r="E66">
        <f t="shared" si="0"/>
        <v>1.4534336639575194</v>
      </c>
      <c r="F66">
        <v>1.1693</v>
      </c>
      <c r="G66">
        <v>1.7721</v>
      </c>
      <c r="H66">
        <f t="shared" si="1"/>
        <v>0.28413366395751938</v>
      </c>
      <c r="I66">
        <f t="shared" si="2"/>
        <v>0.31866633604248062</v>
      </c>
      <c r="J66" s="2">
        <f>((1000*coeffs!$D$8/($D$2*coeffs!$D$6))^2*H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6450.3515105068464</v>
      </c>
      <c r="K66" s="10">
        <f>((1000*coeffs!$D$8/($D$2*coeffs!$D$6))^2*I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6761.5641850450393</v>
      </c>
      <c r="L66" s="10">
        <f t="shared" si="3"/>
        <v>111643887.68100604</v>
      </c>
      <c r="M66" s="1">
        <f t="shared" si="4"/>
        <v>39878425.43062523</v>
      </c>
      <c r="N66" s="10">
        <f t="shared" si="5"/>
        <v>38224134.250751831</v>
      </c>
    </row>
    <row r="67" spans="1:14" x14ac:dyDescent="0.25">
      <c r="A67">
        <v>-21.88</v>
      </c>
      <c r="B67">
        <v>0.77922077922077926</v>
      </c>
      <c r="C67" s="10">
        <f>-LN(1-B67)/0.000001-EXP(blanks!$BZ$18*b921_2!A67+blanks!$BZ$17)</f>
        <v>1473720.7349335921</v>
      </c>
      <c r="D67" s="1">
        <f>C67*0.000001*coeffs!$D$8/($D$2*coeffs!$D$6/1000)</f>
        <v>20712.141989031625</v>
      </c>
      <c r="E67">
        <f t="shared" si="0"/>
        <v>1.510592077797468</v>
      </c>
      <c r="F67">
        <v>1.2279</v>
      </c>
      <c r="G67">
        <v>1.861</v>
      </c>
      <c r="H67">
        <f t="shared" si="1"/>
        <v>0.28269207779746797</v>
      </c>
      <c r="I67">
        <f t="shared" si="2"/>
        <v>0.35040792220253203</v>
      </c>
      <c r="J67" s="2">
        <f>((1000*coeffs!$D$8/($D$2*coeffs!$D$6))^2*H67^2+(1000*(E67-coeffs!$D$2*blanks!$BZ$18*A67-coeffs!$D$2*blanks!$BZ$17)/($D$2*coeffs!$D$6))^2*coeffs!$E$8^2+(1000*coeffs!$D$2*coeffs!$D$8*(E67/coeffs!$D$2-blanks!$BZ$18*A67-blanks!$BZ$17)/($D$2^2*coeffs!$D$6))^2*coeffs!$D$11^2+(1000*coeffs!$D$2*coeffs!$D$8*(E67/coeffs!$D$2-blanks!$BZ$18*A67-blanks!$BZ$17)/($D$2*coeffs!$D$6^2))^2*coeffs!$E$6^2 +(-1000*coeffs!$D$8*blanks!$BZ$18*A67/($D$2*coeffs!$D$6)-1000*coeffs!$D$8*blanks!$BZ$17/($D$2*coeffs!$D$6))^2*coeffs!$E$2^2 + (1000*coeffs!$D$2*coeffs!$D$8*A67/($D$2*coeffs!$D$6))^2*blanks!$CA$18^2+(1000*coeffs!$D$2*coeffs!$D$8/($D$2*coeffs!$D$6))^2*blanks!$CA$17^2)^0.5</f>
        <v>6595.7255556136779</v>
      </c>
      <c r="K67" s="10">
        <f>((1000*coeffs!$D$8/($D$2*coeffs!$D$6))^2*I67^2+(1000*(E67-coeffs!$D$2*blanks!$BZ$18*A67-coeffs!$D$2*blanks!$BZ$17)/($D$2*coeffs!$D$6))^2*coeffs!$E$8^2+(1000*coeffs!$D$2*coeffs!$D$8*(E67/coeffs!$D$2-blanks!$BZ$18*A67-blanks!$BZ$17)/($D$2^2*coeffs!$D$6))^2*coeffs!$D$11^2+(1000*coeffs!$D$2*coeffs!$D$8*(E67/coeffs!$D$2-blanks!$BZ$18*A67-blanks!$BZ$17)/($D$2*coeffs!$D$6^2))^2*coeffs!$E$6^2 +(-1000*coeffs!$D$8*blanks!$BZ$18*A67/($D$2*coeffs!$D$6)-1000*coeffs!$D$8*blanks!$BZ$17/($D$2*coeffs!$D$6))^2*coeffs!$E$2^2 + (1000*coeffs!$D$2*coeffs!$D$8*A67/($D$2*coeffs!$D$6))^2*blanks!$CA$18^2+(1000*coeffs!$D$2*coeffs!$D$8/($D$2*coeffs!$D$6))^2*blanks!$CA$17^2)^0.5</f>
        <v>7209.1346900882627</v>
      </c>
      <c r="L67" s="10">
        <f t="shared" si="3"/>
        <v>116105312.21252353</v>
      </c>
      <c r="M67" s="1">
        <f t="shared" si="4"/>
        <v>42418168.00690791</v>
      </c>
      <c r="N67" s="10">
        <f t="shared" si="5"/>
        <v>39156176.604911938</v>
      </c>
    </row>
    <row r="68" spans="1:14" x14ac:dyDescent="0.25">
      <c r="A68">
        <v>-22.04</v>
      </c>
      <c r="B68">
        <v>0.79220779220779225</v>
      </c>
      <c r="C68" s="10">
        <f>-LN(1-B68)/0.000001-EXP(blanks!$BZ$18*b921_2!A68+blanks!$BZ$17)</f>
        <v>1532148.1919351409</v>
      </c>
      <c r="D68" s="1">
        <f>C68*0.000001*coeffs!$D$8/($D$2*coeffs!$D$6/1000)</f>
        <v>21533.300134389909</v>
      </c>
      <c r="E68">
        <f t="shared" si="0"/>
        <v>1.5712166996139028</v>
      </c>
      <c r="F68">
        <v>1.2583</v>
      </c>
      <c r="G68">
        <v>1.9542999999999999</v>
      </c>
      <c r="H68">
        <f t="shared" si="1"/>
        <v>0.31291669961390278</v>
      </c>
      <c r="I68">
        <f t="shared" si="2"/>
        <v>0.38308330038609717</v>
      </c>
      <c r="J68" s="2">
        <f>((1000*coeffs!$D$8/($D$2*coeffs!$D$6))^2*H68^2+(1000*(E68-coeffs!$D$2*blanks!$BZ$18*A68-coeffs!$D$2*blanks!$BZ$17)/($D$2*coeffs!$D$6))^2*coeffs!$E$8^2+(1000*coeffs!$D$2*coeffs!$D$8*(E68/coeffs!$D$2-blanks!$BZ$18*A68-blanks!$BZ$17)/($D$2^2*coeffs!$D$6))^2*coeffs!$D$11^2+(1000*coeffs!$D$2*coeffs!$D$8*(E68/coeffs!$D$2-blanks!$BZ$18*A68-blanks!$BZ$17)/($D$2*coeffs!$D$6^2))^2*coeffs!$E$6^2 +(-1000*coeffs!$D$8*blanks!$BZ$18*A68/($D$2*coeffs!$D$6)-1000*coeffs!$D$8*blanks!$BZ$17/($D$2*coeffs!$D$6))^2*coeffs!$E$2^2 + (1000*coeffs!$D$2*coeffs!$D$8*A68/($D$2*coeffs!$D$6))^2*blanks!$CA$18^2+(1000*coeffs!$D$2*coeffs!$D$8/($D$2*coeffs!$D$6))^2*blanks!$CA$17^2)^0.5</f>
        <v>7023.4557617065411</v>
      </c>
      <c r="K68" s="10">
        <f>((1000*coeffs!$D$8/($D$2*coeffs!$D$6))^2*I68^2+(1000*(E68-coeffs!$D$2*blanks!$BZ$18*A68-coeffs!$D$2*blanks!$BZ$17)/($D$2*coeffs!$D$6))^2*coeffs!$E$8^2+(1000*coeffs!$D$2*coeffs!$D$8*(E68/coeffs!$D$2-blanks!$BZ$18*A68-blanks!$BZ$17)/($D$2^2*coeffs!$D$6))^2*coeffs!$D$11^2+(1000*coeffs!$D$2*coeffs!$D$8*(E68/coeffs!$D$2-blanks!$BZ$18*A68-blanks!$BZ$17)/($D$2*coeffs!$D$6^2))^2*coeffs!$E$6^2 +(-1000*coeffs!$D$8*blanks!$BZ$18*A68/($D$2*coeffs!$D$6)-1000*coeffs!$D$8*blanks!$BZ$17/($D$2*coeffs!$D$6))^2*coeffs!$E$2^2 + (1000*coeffs!$D$2*coeffs!$D$8*A68/($D$2*coeffs!$D$6))^2*blanks!$CA$18^2+(1000*coeffs!$D$2*coeffs!$D$8/($D$2*coeffs!$D$6))^2*blanks!$CA$17^2)^0.5</f>
        <v>7679.5311526152864</v>
      </c>
      <c r="L68" s="10">
        <f t="shared" si="3"/>
        <v>120708449.00509521</v>
      </c>
      <c r="M68" s="1">
        <f t="shared" si="4"/>
        <v>45086750.020928293</v>
      </c>
      <c r="N68" s="10">
        <f t="shared" si="5"/>
        <v>41589611.808611512</v>
      </c>
    </row>
    <row r="69" spans="1:14" x14ac:dyDescent="0.25">
      <c r="A69">
        <v>-22.18</v>
      </c>
      <c r="B69">
        <v>0.80519480519480524</v>
      </c>
      <c r="C69" s="10">
        <f>-LN(1-B69)/0.000001-EXP(blanks!$BZ$18*b921_2!A69+blanks!$BZ$17)</f>
        <v>1594657.0533621204</v>
      </c>
      <c r="D69" s="1">
        <f>C69*0.000001*coeffs!$D$8/($D$2*coeffs!$D$6/1000)</f>
        <v>22411.81964134836</v>
      </c>
      <c r="E69">
        <f t="shared" si="0"/>
        <v>1.6357552207514741</v>
      </c>
      <c r="F69">
        <v>1.3213999999999999</v>
      </c>
      <c r="G69">
        <v>2.0522</v>
      </c>
      <c r="H69">
        <f t="shared" si="1"/>
        <v>0.31435522075147415</v>
      </c>
      <c r="I69">
        <f t="shared" si="2"/>
        <v>0.41644477924852596</v>
      </c>
      <c r="J69" s="2">
        <f>((1000*coeffs!$D$8/($D$2*coeffs!$D$6))^2*H69^2+(1000*(E69-coeffs!$D$2*blanks!$BZ$18*A69-coeffs!$D$2*blanks!$BZ$17)/($D$2*coeffs!$D$6))^2*coeffs!$E$8^2+(1000*coeffs!$D$2*coeffs!$D$8*(E69/coeffs!$D$2-blanks!$BZ$18*A69-blanks!$BZ$17)/($D$2^2*coeffs!$D$6))^2*coeffs!$D$11^2+(1000*coeffs!$D$2*coeffs!$D$8*(E69/coeffs!$D$2-blanks!$BZ$18*A69-blanks!$BZ$17)/($D$2*coeffs!$D$6^2))^2*coeffs!$E$6^2 +(-1000*coeffs!$D$8*blanks!$BZ$18*A69/($D$2*coeffs!$D$6)-1000*coeffs!$D$8*blanks!$BZ$17/($D$2*coeffs!$D$6))^2*coeffs!$E$2^2 + (1000*coeffs!$D$2*coeffs!$D$8*A69/($D$2*coeffs!$D$6))^2*blanks!$CA$18^2+(1000*coeffs!$D$2*coeffs!$D$8/($D$2*coeffs!$D$6))^2*blanks!$CA$17^2)^0.5</f>
        <v>7212.5797388092778</v>
      </c>
      <c r="K69" s="10">
        <f>((1000*coeffs!$D$8/($D$2*coeffs!$D$6))^2*I69^2+(1000*(E69-coeffs!$D$2*blanks!$BZ$18*A69-coeffs!$D$2*blanks!$BZ$17)/($D$2*coeffs!$D$6))^2*coeffs!$E$8^2+(1000*coeffs!$D$2*coeffs!$D$8*(E69/coeffs!$D$2-blanks!$BZ$18*A69-blanks!$BZ$17)/($D$2^2*coeffs!$D$6))^2*coeffs!$D$11^2+(1000*coeffs!$D$2*coeffs!$D$8*(E69/coeffs!$D$2-blanks!$BZ$18*A69-blanks!$BZ$17)/($D$2*coeffs!$D$6^2))^2*coeffs!$E$6^2 +(-1000*coeffs!$D$8*blanks!$BZ$18*A69/($D$2*coeffs!$D$6)-1000*coeffs!$D$8*blanks!$BZ$17/($D$2*coeffs!$D$6))^2*coeffs!$E$2^2 + (1000*coeffs!$D$2*coeffs!$D$8*A69/($D$2*coeffs!$D$6))^2*blanks!$CA$18^2+(1000*coeffs!$D$2*coeffs!$D$8/($D$2*coeffs!$D$6))^2*blanks!$CA$17^2)^0.5</f>
        <v>8170.5557635980413</v>
      </c>
      <c r="L69" s="10">
        <f t="shared" si="3"/>
        <v>125633134.32707781</v>
      </c>
      <c r="M69" s="1">
        <f t="shared" si="4"/>
        <v>47878299.079582572</v>
      </c>
      <c r="N69" s="10">
        <f t="shared" si="5"/>
        <v>42769779.595329978</v>
      </c>
    </row>
    <row r="70" spans="1:14" x14ac:dyDescent="0.25">
      <c r="A70">
        <v>-22.18</v>
      </c>
      <c r="B70">
        <v>0.81818181818181823</v>
      </c>
      <c r="C70" s="10">
        <f>-LN(1-B70)/0.000001-EXP(blanks!$BZ$18*b921_2!A70+blanks!$BZ$17)</f>
        <v>1663649.9248490718</v>
      </c>
      <c r="D70" s="1">
        <f>C70*0.000001*coeffs!$D$8/($D$2*coeffs!$D$6/1000)</f>
        <v>23381.467497007485</v>
      </c>
      <c r="E70">
        <f t="shared" si="0"/>
        <v>1.7047480922384255</v>
      </c>
      <c r="F70">
        <v>1.3541000000000001</v>
      </c>
      <c r="G70">
        <v>2.1030000000000002</v>
      </c>
      <c r="H70">
        <f t="shared" si="1"/>
        <v>0.35064809223842541</v>
      </c>
      <c r="I70">
        <f t="shared" si="2"/>
        <v>0.39825190776157471</v>
      </c>
      <c r="J70" s="2">
        <f>((1000*coeffs!$D$8/($D$2*coeffs!$D$6))^2*H70^2+(1000*(E70-coeffs!$D$2*blanks!$BZ$18*A70-coeffs!$D$2*blanks!$BZ$17)/($D$2*coeffs!$D$6))^2*coeffs!$E$8^2+(1000*coeffs!$D$2*coeffs!$D$8*(E70/coeffs!$D$2-blanks!$BZ$18*A70-blanks!$BZ$17)/($D$2^2*coeffs!$D$6))^2*coeffs!$D$11^2+(1000*coeffs!$D$2*coeffs!$D$8*(E70/coeffs!$D$2-blanks!$BZ$18*A70-blanks!$BZ$17)/($D$2*coeffs!$D$6^2))^2*coeffs!$E$6^2 +(-1000*coeffs!$D$8*blanks!$BZ$18*A70/($D$2*coeffs!$D$6)-1000*coeffs!$D$8*blanks!$BZ$17/($D$2*coeffs!$D$6))^2*coeffs!$E$2^2 + (1000*coeffs!$D$2*coeffs!$D$8*A70/($D$2*coeffs!$D$6))^2*blanks!$CA$18^2+(1000*coeffs!$D$2*coeffs!$D$8/($D$2*coeffs!$D$6))^2*blanks!$CA$17^2)^0.5</f>
        <v>7719.3324722727848</v>
      </c>
      <c r="K70" s="10">
        <f>((1000*coeffs!$D$8/($D$2*coeffs!$D$6))^2*I70^2+(1000*(E70-coeffs!$D$2*blanks!$BZ$18*A70-coeffs!$D$2*blanks!$BZ$17)/($D$2*coeffs!$D$6))^2*coeffs!$E$8^2+(1000*coeffs!$D$2*coeffs!$D$8*(E70/coeffs!$D$2-blanks!$BZ$18*A70-blanks!$BZ$17)/($D$2^2*coeffs!$D$6))^2*coeffs!$D$11^2+(1000*coeffs!$D$2*coeffs!$D$8*(E70/coeffs!$D$2-blanks!$BZ$18*A70-blanks!$BZ$17)/($D$2*coeffs!$D$6^2))^2*coeffs!$E$6^2 +(-1000*coeffs!$D$8*blanks!$BZ$18*A70/($D$2*coeffs!$D$6)-1000*coeffs!$D$8*blanks!$BZ$17/($D$2*coeffs!$D$6))^2*coeffs!$E$2^2 + (1000*coeffs!$D$2*coeffs!$D$8*A70/($D$2*coeffs!$D$6))^2*blanks!$CA$18^2+(1000*coeffs!$D$2*coeffs!$D$8/($D$2*coeffs!$D$6))^2*blanks!$CA$17^2)^0.5</f>
        <v>8162.7151695325438</v>
      </c>
      <c r="L70" s="10">
        <f t="shared" si="3"/>
        <v>131068654.56815791</v>
      </c>
      <c r="M70" s="1">
        <f t="shared" si="4"/>
        <v>48015697.277086586</v>
      </c>
      <c r="N70" s="10">
        <f t="shared" si="5"/>
        <v>45653352.550380535</v>
      </c>
    </row>
    <row r="71" spans="1:14" x14ac:dyDescent="0.25">
      <c r="A71">
        <v>-22.2</v>
      </c>
      <c r="B71">
        <v>0.83116883116883122</v>
      </c>
      <c r="C71" s="10">
        <f>-LN(1-B71)/0.000001-EXP(blanks!$BZ$18*b921_2!A71+blanks!$BZ$17)</f>
        <v>1737459.4627581751</v>
      </c>
      <c r="D71" s="1">
        <f>C71*0.000001*coeffs!$D$8/($D$2*coeffs!$D$6/1000)</f>
        <v>24418.810321248231</v>
      </c>
      <c r="E71">
        <f t="shared" si="0"/>
        <v>1.7788560643921474</v>
      </c>
      <c r="F71">
        <v>1.4219999999999999</v>
      </c>
      <c r="G71">
        <v>2.2084999999999999</v>
      </c>
      <c r="H71">
        <f t="shared" si="1"/>
        <v>0.35685606439214745</v>
      </c>
      <c r="I71">
        <f t="shared" si="2"/>
        <v>0.42964393560785252</v>
      </c>
      <c r="J71" s="2">
        <f>((1000*coeffs!$D$8/($D$2*coeffs!$D$6))^2*H71^2+(1000*(E71-coeffs!$D$2*blanks!$BZ$18*A71-coeffs!$D$2*blanks!$BZ$17)/($D$2*coeffs!$D$6))^2*coeffs!$E$8^2+(1000*coeffs!$D$2*coeffs!$D$8*(E71/coeffs!$D$2-blanks!$BZ$18*A71-blanks!$BZ$17)/($D$2^2*coeffs!$D$6))^2*coeffs!$D$11^2+(1000*coeffs!$D$2*coeffs!$D$8*(E71/coeffs!$D$2-blanks!$BZ$18*A71-blanks!$BZ$17)/($D$2*coeffs!$D$6^2))^2*coeffs!$E$6^2 +(-1000*coeffs!$D$8*blanks!$BZ$18*A71/($D$2*coeffs!$D$6)-1000*coeffs!$D$8*blanks!$BZ$17/($D$2*coeffs!$D$6))^2*coeffs!$E$2^2 + (1000*coeffs!$D$2*coeffs!$D$8*A71/($D$2*coeffs!$D$6))^2*blanks!$CA$18^2+(1000*coeffs!$D$2*coeffs!$D$8/($D$2*coeffs!$D$6))^2*blanks!$CA$17^2)^0.5</f>
        <v>7974.4342900354304</v>
      </c>
      <c r="K71" s="10">
        <f>((1000*coeffs!$D$8/($D$2*coeffs!$D$6))^2*I71^2+(1000*(E71-coeffs!$D$2*blanks!$BZ$18*A71-coeffs!$D$2*blanks!$BZ$17)/($D$2*coeffs!$D$6))^2*coeffs!$E$8^2+(1000*coeffs!$D$2*coeffs!$D$8*(E71/coeffs!$D$2-blanks!$BZ$18*A71-blanks!$BZ$17)/($D$2^2*coeffs!$D$6))^2*coeffs!$D$11^2+(1000*coeffs!$D$2*coeffs!$D$8*(E71/coeffs!$D$2-blanks!$BZ$18*A71-blanks!$BZ$17)/($D$2*coeffs!$D$6^2))^2*coeffs!$E$6^2 +(-1000*coeffs!$D$8*blanks!$BZ$18*A71/($D$2*coeffs!$D$6)-1000*coeffs!$D$8*blanks!$BZ$17/($D$2*coeffs!$D$6))^2*coeffs!$E$2^2 + (1000*coeffs!$D$2*coeffs!$D$8*A71/($D$2*coeffs!$D$6))^2*blanks!$CA$18^2+(1000*coeffs!$D$2*coeffs!$D$8/($D$2*coeffs!$D$6))^2*blanks!$CA$17^2)^0.5</f>
        <v>8654.4429734791411</v>
      </c>
      <c r="L71" s="10">
        <f t="shared" si="3"/>
        <v>136883650.06904209</v>
      </c>
      <c r="M71" s="1">
        <f t="shared" si="4"/>
        <v>50838661.674316488</v>
      </c>
      <c r="N71" s="10">
        <f t="shared" si="5"/>
        <v>47214826.030345783</v>
      </c>
    </row>
    <row r="72" spans="1:14" x14ac:dyDescent="0.25">
      <c r="A72">
        <v>-22.3</v>
      </c>
      <c r="B72">
        <v>0.8441558441558441</v>
      </c>
      <c r="C72" s="10">
        <f>-LN(1-B72)/0.000001-EXP(blanks!$BZ$18*b921_2!A72+blanks!$BZ$17)</f>
        <v>1815977.1765713955</v>
      </c>
      <c r="D72" s="1">
        <f>C72*0.000001*coeffs!$D$8/($D$2*coeffs!$D$6/1000)</f>
        <v>25522.323353672826</v>
      </c>
      <c r="E72">
        <f t="shared" si="0"/>
        <v>1.8588987720656831</v>
      </c>
      <c r="F72">
        <v>1.4933000000000001</v>
      </c>
      <c r="G72">
        <v>2.3765999999999998</v>
      </c>
      <c r="H72">
        <f t="shared" si="1"/>
        <v>0.36559877206568303</v>
      </c>
      <c r="I72">
        <f t="shared" si="2"/>
        <v>0.51770122793431672</v>
      </c>
      <c r="J72" s="2">
        <f>((1000*coeffs!$D$8/($D$2*coeffs!$D$6))^2*H72^2+(1000*(E72-coeffs!$D$2*blanks!$BZ$18*A72-coeffs!$D$2*blanks!$BZ$17)/($D$2*coeffs!$D$6))^2*coeffs!$E$8^2+(1000*coeffs!$D$2*coeffs!$D$8*(E72/coeffs!$D$2-blanks!$BZ$18*A72-blanks!$BZ$17)/($D$2^2*coeffs!$D$6))^2*coeffs!$D$11^2+(1000*coeffs!$D$2*coeffs!$D$8*(E72/coeffs!$D$2-blanks!$BZ$18*A72-blanks!$BZ$17)/($D$2*coeffs!$D$6^2))^2*coeffs!$E$6^2 +(-1000*coeffs!$D$8*blanks!$BZ$18*A72/($D$2*coeffs!$D$6)-1000*coeffs!$D$8*blanks!$BZ$17/($D$2*coeffs!$D$6))^2*coeffs!$E$2^2 + (1000*coeffs!$D$2*coeffs!$D$8*A72/($D$2*coeffs!$D$6))^2*blanks!$CA$18^2+(1000*coeffs!$D$2*coeffs!$D$8/($D$2*coeffs!$D$6))^2*blanks!$CA$17^2)^0.5</f>
        <v>8268.9884117358997</v>
      </c>
      <c r="K72" s="10">
        <f>((1000*coeffs!$D$8/($D$2*coeffs!$D$6))^2*I72^2+(1000*(E72-coeffs!$D$2*blanks!$BZ$18*A72-coeffs!$D$2*blanks!$BZ$17)/($D$2*coeffs!$D$6))^2*coeffs!$E$8^2+(1000*coeffs!$D$2*coeffs!$D$8*(E72/coeffs!$D$2-blanks!$BZ$18*A72-blanks!$BZ$17)/($D$2^2*coeffs!$D$6))^2*coeffs!$D$11^2+(1000*coeffs!$D$2*coeffs!$D$8*(E72/coeffs!$D$2-blanks!$BZ$18*A72-blanks!$BZ$17)/($D$2*coeffs!$D$6^2))^2*coeffs!$E$6^2 +(-1000*coeffs!$D$8*blanks!$BZ$18*A72/($D$2*coeffs!$D$6)-1000*coeffs!$D$8*blanks!$BZ$17/($D$2*coeffs!$D$6))^2*coeffs!$E$2^2 + (1000*coeffs!$D$2*coeffs!$D$8*A72/($D$2*coeffs!$D$6))^2*blanks!$CA$18^2+(1000*coeffs!$D$2*coeffs!$D$8/($D$2*coeffs!$D$6))^2*blanks!$CA$17^2)^0.5</f>
        <v>9742.3774988510268</v>
      </c>
      <c r="L72" s="10">
        <f t="shared" si="3"/>
        <v>143069573.53500205</v>
      </c>
      <c r="M72" s="1">
        <f t="shared" si="4"/>
        <v>56875680.868103333</v>
      </c>
      <c r="N72" s="10">
        <f t="shared" si="5"/>
        <v>48999335.33577273</v>
      </c>
    </row>
    <row r="73" spans="1:14" x14ac:dyDescent="0.25">
      <c r="A73">
        <v>-22.35</v>
      </c>
      <c r="B73">
        <v>0.8571428571428571</v>
      </c>
      <c r="C73" s="10">
        <f>-LN(1-B73)/0.000001-EXP(blanks!$BZ$18*b921_2!A73+blanks!$BZ$17)</f>
        <v>1902205.1172192749</v>
      </c>
      <c r="D73" s="1">
        <f>C73*0.000001*coeffs!$D$8/($D$2*coeffs!$D$6/1000)</f>
        <v>26734.198377064655</v>
      </c>
      <c r="E73">
        <f t="shared" ref="E73:E83" si="6">-LN(1-B73)</f>
        <v>1.945910149055313</v>
      </c>
      <c r="F73">
        <v>1.5682</v>
      </c>
      <c r="G73">
        <v>2.4354</v>
      </c>
      <c r="H73">
        <f t="shared" ref="H73:H83" si="7">E73-F73</f>
        <v>0.37771014905531297</v>
      </c>
      <c r="I73">
        <f t="shared" ref="I73:I83" si="8">G73-E73</f>
        <v>0.489489850944687</v>
      </c>
      <c r="J73" s="2">
        <f>((1000*coeffs!$D$8/($D$2*coeffs!$D$6))^2*H73^2+(1000*(E73-coeffs!$D$2*blanks!$BZ$18*A73-coeffs!$D$2*blanks!$BZ$17)/($D$2*coeffs!$D$6))^2*coeffs!$E$8^2+(1000*coeffs!$D$2*coeffs!$D$8*(E73/coeffs!$D$2-blanks!$BZ$18*A73-blanks!$BZ$17)/($D$2^2*coeffs!$D$6))^2*coeffs!$D$11^2+(1000*coeffs!$D$2*coeffs!$D$8*(E73/coeffs!$D$2-blanks!$BZ$18*A73-blanks!$BZ$17)/($D$2*coeffs!$D$6^2))^2*coeffs!$E$6^2 +(-1000*coeffs!$D$8*blanks!$BZ$18*A73/($D$2*coeffs!$D$6)-1000*coeffs!$D$8*blanks!$BZ$17/($D$2*coeffs!$D$6))^2*coeffs!$E$2^2 + (1000*coeffs!$D$2*coeffs!$D$8*A73/($D$2*coeffs!$D$6))^2*blanks!$CA$18^2+(1000*coeffs!$D$2*coeffs!$D$8/($D$2*coeffs!$D$6))^2*blanks!$CA$17^2)^0.5</f>
        <v>8612.5398695005351</v>
      </c>
      <c r="K73" s="10">
        <f>((1000*coeffs!$D$8/($D$2*coeffs!$D$6))^2*I73^2+(1000*(E73-coeffs!$D$2*blanks!$BZ$18*A73-coeffs!$D$2*blanks!$BZ$17)/($D$2*coeffs!$D$6))^2*coeffs!$E$8^2+(1000*coeffs!$D$2*coeffs!$D$8*(E73/coeffs!$D$2-blanks!$BZ$18*A73-blanks!$BZ$17)/($D$2^2*coeffs!$D$6))^2*coeffs!$D$11^2+(1000*coeffs!$D$2*coeffs!$D$8*(E73/coeffs!$D$2-blanks!$BZ$18*A73-blanks!$BZ$17)/($D$2*coeffs!$D$6^2))^2*coeffs!$E$6^2 +(-1000*coeffs!$D$8*blanks!$BZ$18*A73/($D$2*coeffs!$D$6)-1000*coeffs!$D$8*blanks!$BZ$17/($D$2*coeffs!$D$6))^2*coeffs!$E$2^2 + (1000*coeffs!$D$2*coeffs!$D$8*A73/($D$2*coeffs!$D$6))^2*blanks!$CA$18^2+(1000*coeffs!$D$2*coeffs!$D$8/($D$2*coeffs!$D$6))^2*blanks!$CA$17^2)^0.5</f>
        <v>9660.377445839682</v>
      </c>
      <c r="L73" s="10">
        <f t="shared" ref="L73:L83" si="9">1000000000000*D73/(1000000*$D$3)</f>
        <v>149862937.93101576</v>
      </c>
      <c r="M73" s="1">
        <f t="shared" ref="M73:M83" si="10">((1/(0.000001*$D$3))^2*K73^2+(D73/(0.000001*$D$3)^2)^2*(0.000001*$E$3)^2)^0.5</f>
        <v>56651372.458907135</v>
      </c>
      <c r="N73" s="10">
        <f t="shared" ref="N73:N83" si="11">((1/(0.000001*$D$3))^2*J73^2+(D73/(0.000001*$D$3)^2)^2*(0.000001*$E$3)^2)^0.5</f>
        <v>51065754.223783895</v>
      </c>
    </row>
    <row r="74" spans="1:14" x14ac:dyDescent="0.25">
      <c r="A74">
        <v>-22.35</v>
      </c>
      <c r="B74">
        <v>0.87012987012987009</v>
      </c>
      <c r="C74" s="10">
        <f>-LN(1-B74)/0.000001-EXP(blanks!$BZ$18*b921_2!A74+blanks!$BZ$17)</f>
        <v>1997515.2970235997</v>
      </c>
      <c r="D74" s="1">
        <f>C74*0.000001*coeffs!$D$8/($D$2*coeffs!$D$6/1000)</f>
        <v>28073.718090883613</v>
      </c>
      <c r="E74">
        <f t="shared" si="6"/>
        <v>2.0412203288596378</v>
      </c>
      <c r="F74">
        <v>1.607</v>
      </c>
      <c r="G74">
        <v>2.6208</v>
      </c>
      <c r="H74">
        <f t="shared" si="7"/>
        <v>0.43422032885963779</v>
      </c>
      <c r="I74">
        <f t="shared" si="8"/>
        <v>0.57957967114036224</v>
      </c>
      <c r="J74" s="2">
        <f>((1000*coeffs!$D$8/($D$2*coeffs!$D$6))^2*H74^2+(1000*(E74-coeffs!$D$2*blanks!$BZ$18*A74-coeffs!$D$2*blanks!$BZ$17)/($D$2*coeffs!$D$6))^2*coeffs!$E$8^2+(1000*coeffs!$D$2*coeffs!$D$8*(E74/coeffs!$D$2-blanks!$BZ$18*A74-blanks!$BZ$17)/($D$2^2*coeffs!$D$6))^2*coeffs!$D$11^2+(1000*coeffs!$D$2*coeffs!$D$8*(E74/coeffs!$D$2-blanks!$BZ$18*A74-blanks!$BZ$17)/($D$2*coeffs!$D$6^2))^2*coeffs!$E$6^2 +(-1000*coeffs!$D$8*blanks!$BZ$18*A74/($D$2*coeffs!$D$6)-1000*coeffs!$D$8*blanks!$BZ$17/($D$2*coeffs!$D$6))^2*coeffs!$E$2^2 + (1000*coeffs!$D$2*coeffs!$D$8*A74/($D$2*coeffs!$D$6))^2*blanks!$CA$18^2+(1000*coeffs!$D$2*coeffs!$D$8/($D$2*coeffs!$D$6))^2*blanks!$CA$17^2)^0.5</f>
        <v>9373.0892035632605</v>
      </c>
      <c r="K74" s="10">
        <f>((1000*coeffs!$D$8/($D$2*coeffs!$D$6))^2*I74^2+(1000*(E74-coeffs!$D$2*blanks!$BZ$18*A74-coeffs!$D$2*blanks!$BZ$17)/($D$2*coeffs!$D$6))^2*coeffs!$E$8^2+(1000*coeffs!$D$2*coeffs!$D$8*(E74/coeffs!$D$2-blanks!$BZ$18*A74-blanks!$BZ$17)/($D$2^2*coeffs!$D$6))^2*coeffs!$D$11^2+(1000*coeffs!$D$2*coeffs!$D$8*(E74/coeffs!$D$2-blanks!$BZ$18*A74-blanks!$BZ$17)/($D$2*coeffs!$D$6^2))^2*coeffs!$E$6^2 +(-1000*coeffs!$D$8*blanks!$BZ$18*A74/($D$2*coeffs!$D$6)-1000*coeffs!$D$8*blanks!$BZ$17/($D$2*coeffs!$D$6))^2*coeffs!$E$2^2 + (1000*coeffs!$D$2*coeffs!$D$8*A74/($D$2*coeffs!$D$6))^2*blanks!$CA$18^2+(1000*coeffs!$D$2*coeffs!$D$8/($D$2*coeffs!$D$6))^2*blanks!$CA$17^2)^0.5</f>
        <v>10814.941956850354</v>
      </c>
      <c r="L74" s="10">
        <f t="shared" si="9"/>
        <v>157371835.59452835</v>
      </c>
      <c r="M74" s="1">
        <f t="shared" si="10"/>
        <v>63092546.195851326</v>
      </c>
      <c r="N74" s="10">
        <f t="shared" si="11"/>
        <v>55371379.874151804</v>
      </c>
    </row>
    <row r="75" spans="1:14" x14ac:dyDescent="0.25">
      <c r="A75">
        <v>-22.41</v>
      </c>
      <c r="B75">
        <v>0.88311688311688308</v>
      </c>
      <c r="C75" s="10">
        <f>-LN(1-B75)/0.000001-EXP(blanks!$BZ$18*b921_2!A75+blanks!$BZ$17)</f>
        <v>2101916.7903798069</v>
      </c>
      <c r="D75" s="1">
        <f>C75*0.000001*coeffs!$D$8/($D$2*coeffs!$D$6/1000)</f>
        <v>29541.010029581983</v>
      </c>
      <c r="E75">
        <f t="shared" si="6"/>
        <v>2.1465808445174641</v>
      </c>
      <c r="F75">
        <v>1.6875</v>
      </c>
      <c r="G75">
        <v>2.7522000000000002</v>
      </c>
      <c r="H75">
        <f t="shared" si="7"/>
        <v>0.45908084451746412</v>
      </c>
      <c r="I75">
        <f t="shared" si="8"/>
        <v>0.60561915548253609</v>
      </c>
      <c r="J75" s="2">
        <f>((1000*coeffs!$D$8/($D$2*coeffs!$D$6))^2*H75^2+(1000*(E75-coeffs!$D$2*blanks!$BZ$18*A75-coeffs!$D$2*blanks!$BZ$17)/($D$2*coeffs!$D$6))^2*coeffs!$E$8^2+(1000*coeffs!$D$2*coeffs!$D$8*(E75/coeffs!$D$2-blanks!$BZ$18*A75-blanks!$BZ$17)/($D$2^2*coeffs!$D$6))^2*coeffs!$D$11^2+(1000*coeffs!$D$2*coeffs!$D$8*(E75/coeffs!$D$2-blanks!$BZ$18*A75-blanks!$BZ$17)/($D$2*coeffs!$D$6^2))^2*coeffs!$E$6^2 +(-1000*coeffs!$D$8*blanks!$BZ$18*A75/($D$2*coeffs!$D$6)-1000*coeffs!$D$8*blanks!$BZ$17/($D$2*coeffs!$D$6))^2*coeffs!$E$2^2 + (1000*coeffs!$D$2*coeffs!$D$8*A75/($D$2*coeffs!$D$6))^2*blanks!$CA$18^2+(1000*coeffs!$D$2*coeffs!$D$8/($D$2*coeffs!$D$6))^2*blanks!$CA$17^2)^0.5</f>
        <v>9879.326126227983</v>
      </c>
      <c r="K75" s="10">
        <f>((1000*coeffs!$D$8/($D$2*coeffs!$D$6))^2*I75^2+(1000*(E75-coeffs!$D$2*blanks!$BZ$18*A75-coeffs!$D$2*blanks!$BZ$17)/($D$2*coeffs!$D$6))^2*coeffs!$E$8^2+(1000*coeffs!$D$2*coeffs!$D$8*(E75/coeffs!$D$2-blanks!$BZ$18*A75-blanks!$BZ$17)/($D$2^2*coeffs!$D$6))^2*coeffs!$D$11^2+(1000*coeffs!$D$2*coeffs!$D$8*(E75/coeffs!$D$2-blanks!$BZ$18*A75-blanks!$BZ$17)/($D$2*coeffs!$D$6^2))^2*coeffs!$E$6^2 +(-1000*coeffs!$D$8*blanks!$BZ$18*A75/($D$2*coeffs!$D$6)-1000*coeffs!$D$8*blanks!$BZ$17/($D$2*coeffs!$D$6))^2*coeffs!$E$2^2 + (1000*coeffs!$D$2*coeffs!$D$8*A75/($D$2*coeffs!$D$6))^2*blanks!$CA$18^2+(1000*coeffs!$D$2*coeffs!$D$8/($D$2*coeffs!$D$6))^2*blanks!$CA$17^2)^0.5</f>
        <v>11332.194509906487</v>
      </c>
      <c r="L75" s="10">
        <f t="shared" si="9"/>
        <v>165596981.4408493</v>
      </c>
      <c r="M75" s="1">
        <f t="shared" si="10"/>
        <v>66131626.952134676</v>
      </c>
      <c r="N75" s="10">
        <f t="shared" si="11"/>
        <v>58352358.767441466</v>
      </c>
    </row>
    <row r="76" spans="1:14" x14ac:dyDescent="0.25">
      <c r="A76">
        <v>-22.41</v>
      </c>
      <c r="B76">
        <v>0.89610389610389607</v>
      </c>
      <c r="C76" s="10">
        <f>-LN(1-B76)/0.000001-EXP(blanks!$BZ$18*b921_2!A76+blanks!$BZ$17)</f>
        <v>2219699.8260361901</v>
      </c>
      <c r="D76" s="1">
        <f>C76*0.000001*coeffs!$D$8/($D$2*coeffs!$D$6/1000)</f>
        <v>31196.370438502414</v>
      </c>
      <c r="E76">
        <f t="shared" si="6"/>
        <v>2.2643638801738475</v>
      </c>
      <c r="F76">
        <v>1.7721</v>
      </c>
      <c r="G76">
        <v>2.8902000000000001</v>
      </c>
      <c r="H76">
        <f t="shared" si="7"/>
        <v>0.49226388017384748</v>
      </c>
      <c r="I76">
        <f t="shared" si="8"/>
        <v>0.62583611982615261</v>
      </c>
      <c r="J76" s="2">
        <f>((1000*coeffs!$D$8/($D$2*coeffs!$D$6))^2*H76^2+(1000*(E76-coeffs!$D$2*blanks!$BZ$18*A76-coeffs!$D$2*blanks!$BZ$17)/($D$2*coeffs!$D$6))^2*coeffs!$E$8^2+(1000*coeffs!$D$2*coeffs!$D$8*(E76/coeffs!$D$2-blanks!$BZ$18*A76-blanks!$BZ$17)/($D$2^2*coeffs!$D$6))^2*coeffs!$D$11^2+(1000*coeffs!$D$2*coeffs!$D$8*(E76/coeffs!$D$2-blanks!$BZ$18*A76-blanks!$BZ$17)/($D$2*coeffs!$D$6^2))^2*coeffs!$E$6^2 +(-1000*coeffs!$D$8*blanks!$BZ$18*A76/($D$2*coeffs!$D$6)-1000*coeffs!$D$8*blanks!$BZ$17/($D$2*coeffs!$D$6))^2*coeffs!$E$2^2 + (1000*coeffs!$D$2*coeffs!$D$8*A76/($D$2*coeffs!$D$6))^2*blanks!$CA$18^2+(1000*coeffs!$D$2*coeffs!$D$8/($D$2*coeffs!$D$6))^2*blanks!$CA$17^2)^0.5</f>
        <v>10495.117814836451</v>
      </c>
      <c r="K76" s="10">
        <f>((1000*coeffs!$D$8/($D$2*coeffs!$D$6))^2*I76^2+(1000*(E76-coeffs!$D$2*blanks!$BZ$18*A76-coeffs!$D$2*blanks!$BZ$17)/($D$2*coeffs!$D$6))^2*coeffs!$E$8^2+(1000*coeffs!$D$2*coeffs!$D$8*(E76/coeffs!$D$2-blanks!$BZ$18*A76-blanks!$BZ$17)/($D$2^2*coeffs!$D$6))^2*coeffs!$D$11^2+(1000*coeffs!$D$2*coeffs!$D$8*(E76/coeffs!$D$2-blanks!$BZ$18*A76-blanks!$BZ$17)/($D$2*coeffs!$D$6^2))^2*coeffs!$E$6^2 +(-1000*coeffs!$D$8*blanks!$BZ$18*A76/($D$2*coeffs!$D$6)-1000*coeffs!$D$8*blanks!$BZ$17/($D$2*coeffs!$D$6))^2*coeffs!$E$2^2 + (1000*coeffs!$D$2*coeffs!$D$8*A76/($D$2*coeffs!$D$6))^2*blanks!$CA$18^2+(1000*coeffs!$D$2*coeffs!$D$8/($D$2*coeffs!$D$6))^2*blanks!$CA$17^2)^0.5</f>
        <v>11817.238385329838</v>
      </c>
      <c r="L76" s="10">
        <f t="shared" si="9"/>
        <v>174876375.9720251</v>
      </c>
      <c r="M76" s="1">
        <f t="shared" si="10"/>
        <v>69030252.081030682</v>
      </c>
      <c r="N76" s="10">
        <f t="shared" si="11"/>
        <v>61953168.561930932</v>
      </c>
    </row>
    <row r="77" spans="1:14" x14ac:dyDescent="0.25">
      <c r="A77">
        <v>-22.55</v>
      </c>
      <c r="B77">
        <v>0.90909090909090906</v>
      </c>
      <c r="C77" s="10">
        <f>-LN(1-B77)/0.000001-EXP(blanks!$BZ$18*b921_2!A77+blanks!$BZ$17)</f>
        <v>2350910.8630448729</v>
      </c>
      <c r="D77" s="1">
        <f>C77*0.000001*coeffs!$D$8/($D$2*coeffs!$D$6/1000)</f>
        <v>33040.452268004781</v>
      </c>
      <c r="E77">
        <f t="shared" si="6"/>
        <v>2.3978952727983702</v>
      </c>
      <c r="F77">
        <v>1.861</v>
      </c>
      <c r="G77">
        <v>3.1101999999999999</v>
      </c>
      <c r="H77">
        <f t="shared" si="7"/>
        <v>0.53689527279837024</v>
      </c>
      <c r="I77">
        <f t="shared" si="8"/>
        <v>0.71230472720162963</v>
      </c>
      <c r="J77" s="2">
        <f>((1000*coeffs!$D$8/($D$2*coeffs!$D$6))^2*H77^2+(1000*(E77-coeffs!$D$2*blanks!$BZ$18*A77-coeffs!$D$2*blanks!$BZ$17)/($D$2*coeffs!$D$6))^2*coeffs!$E$8^2+(1000*coeffs!$D$2*coeffs!$D$8*(E77/coeffs!$D$2-blanks!$BZ$18*A77-blanks!$BZ$17)/($D$2^2*coeffs!$D$6))^2*coeffs!$D$11^2+(1000*coeffs!$D$2*coeffs!$D$8*(E77/coeffs!$D$2-blanks!$BZ$18*A77-blanks!$BZ$17)/($D$2*coeffs!$D$6^2))^2*coeffs!$E$6^2 +(-1000*coeffs!$D$8*blanks!$BZ$18*A77/($D$2*coeffs!$D$6)-1000*coeffs!$D$8*blanks!$BZ$17/($D$2*coeffs!$D$6))^2*coeffs!$E$2^2 + (1000*coeffs!$D$2*coeffs!$D$8*A77/($D$2*coeffs!$D$6))^2*blanks!$CA$18^2+(1000*coeffs!$D$2*coeffs!$D$8/($D$2*coeffs!$D$6))^2*blanks!$CA$17^2)^0.5</f>
        <v>11259.780139102852</v>
      </c>
      <c r="K77" s="10">
        <f>((1000*coeffs!$D$8/($D$2*coeffs!$D$6))^2*I77^2+(1000*(E77-coeffs!$D$2*blanks!$BZ$18*A77-coeffs!$D$2*blanks!$BZ$17)/($D$2*coeffs!$D$6))^2*coeffs!$E$8^2+(1000*coeffs!$D$2*coeffs!$D$8*(E77/coeffs!$D$2-blanks!$BZ$18*A77-blanks!$BZ$17)/($D$2^2*coeffs!$D$6))^2*coeffs!$D$11^2+(1000*coeffs!$D$2*coeffs!$D$8*(E77/coeffs!$D$2-blanks!$BZ$18*A77-blanks!$BZ$17)/($D$2*coeffs!$D$6^2))^2*coeffs!$E$6^2 +(-1000*coeffs!$D$8*blanks!$BZ$18*A77/($D$2*coeffs!$D$6)-1000*coeffs!$D$8*blanks!$BZ$17/($D$2*coeffs!$D$6))^2*coeffs!$E$2^2 + (1000*coeffs!$D$2*coeffs!$D$8*A77/($D$2*coeffs!$D$6))^2*blanks!$CA$18^2+(1000*coeffs!$D$2*coeffs!$D$8/($D$2*coeffs!$D$6))^2*blanks!$CA$17^2)^0.5</f>
        <v>13040.873402350802</v>
      </c>
      <c r="L77" s="10">
        <f t="shared" si="9"/>
        <v>185213679.40849236</v>
      </c>
      <c r="M77" s="1">
        <f t="shared" si="10"/>
        <v>75939954.265526846</v>
      </c>
      <c r="N77" s="10">
        <f t="shared" si="11"/>
        <v>66383841.905546047</v>
      </c>
    </row>
    <row r="78" spans="1:14" x14ac:dyDescent="0.25">
      <c r="A78">
        <v>-22.67</v>
      </c>
      <c r="B78">
        <v>0.92207792207792205</v>
      </c>
      <c r="C78" s="10">
        <f>-LN(1-B78)/0.000001-EXP(blanks!$BZ$18*b921_2!A78+blanks!$BZ$17)</f>
        <v>2502976.9561696001</v>
      </c>
      <c r="D78" s="1">
        <f>C78*0.000001*coeffs!$D$8/($D$2*coeffs!$D$6/1000)</f>
        <v>35177.637718312355</v>
      </c>
      <c r="E78">
        <f t="shared" si="6"/>
        <v>2.5520459526256287</v>
      </c>
      <c r="F78">
        <v>1.9542999999999999</v>
      </c>
      <c r="G78">
        <v>3.347</v>
      </c>
      <c r="H78">
        <f t="shared" si="7"/>
        <v>0.5977459526256288</v>
      </c>
      <c r="I78">
        <f t="shared" si="8"/>
        <v>0.79495404737437125</v>
      </c>
      <c r="J78" s="2">
        <f>((1000*coeffs!$D$8/($D$2*coeffs!$D$6))^2*H78^2+(1000*(E78-coeffs!$D$2*blanks!$BZ$18*A78-coeffs!$D$2*blanks!$BZ$17)/($D$2*coeffs!$D$6))^2*coeffs!$E$8^2+(1000*coeffs!$D$2*coeffs!$D$8*(E78/coeffs!$D$2-blanks!$BZ$18*A78-blanks!$BZ$17)/($D$2^2*coeffs!$D$6))^2*coeffs!$D$11^2+(1000*coeffs!$D$2*coeffs!$D$8*(E78/coeffs!$D$2-blanks!$BZ$18*A78-blanks!$BZ$17)/($D$2*coeffs!$D$6^2))^2*coeffs!$E$6^2 +(-1000*coeffs!$D$8*blanks!$BZ$18*A78/($D$2*coeffs!$D$6)-1000*coeffs!$D$8*blanks!$BZ$17/($D$2*coeffs!$D$6))^2*coeffs!$E$2^2 + (1000*coeffs!$D$2*coeffs!$D$8*A78/($D$2*coeffs!$D$6))^2*blanks!$CA$18^2+(1000*coeffs!$D$2*coeffs!$D$8/($D$2*coeffs!$D$6))^2*blanks!$CA$17^2)^0.5</f>
        <v>12234.752688071087</v>
      </c>
      <c r="K78" s="10">
        <f>((1000*coeffs!$D$8/($D$2*coeffs!$D$6))^2*I78^2+(1000*(E78-coeffs!$D$2*blanks!$BZ$18*A78-coeffs!$D$2*blanks!$BZ$17)/($D$2*coeffs!$D$6))^2*coeffs!$E$8^2+(1000*coeffs!$D$2*coeffs!$D$8*(E78/coeffs!$D$2-blanks!$BZ$18*A78-blanks!$BZ$17)/($D$2^2*coeffs!$D$6))^2*coeffs!$D$11^2+(1000*coeffs!$D$2*coeffs!$D$8*(E78/coeffs!$D$2-blanks!$BZ$18*A78-blanks!$BZ$17)/($D$2*coeffs!$D$6^2))^2*coeffs!$E$6^2 +(-1000*coeffs!$D$8*blanks!$BZ$18*A78/($D$2*coeffs!$D$6)-1000*coeffs!$D$8*blanks!$BZ$17/($D$2*coeffs!$D$6))^2*coeffs!$E$2^2 + (1000*coeffs!$D$2*coeffs!$D$8*A78/($D$2*coeffs!$D$6))^2*blanks!$CA$18^2+(1000*coeffs!$D$2*coeffs!$D$8/($D$2*coeffs!$D$6))^2*blanks!$CA$17^2)^0.5</f>
        <v>14280.737012668997</v>
      </c>
      <c r="L78" s="10">
        <f t="shared" si="9"/>
        <v>197194023.30993086</v>
      </c>
      <c r="M78" s="1">
        <f t="shared" si="10"/>
        <v>82992910.211039305</v>
      </c>
      <c r="N78" s="10">
        <f t="shared" si="11"/>
        <v>71993688.430250004</v>
      </c>
    </row>
    <row r="79" spans="1:14" x14ac:dyDescent="0.25">
      <c r="A79">
        <v>-22.67</v>
      </c>
      <c r="B79">
        <v>0.93506493506493504</v>
      </c>
      <c r="C79" s="10">
        <f>-LN(1-B79)/0.000001-EXP(blanks!$BZ$18*b921_2!A79+blanks!$BZ$17)</f>
        <v>2685298.5129635544</v>
      </c>
      <c r="D79" s="1">
        <f>C79*0.000001*coeffs!$D$8/($D$2*coeffs!$D$6/1000)</f>
        <v>37740.043120138944</v>
      </c>
      <c r="E79">
        <f t="shared" si="6"/>
        <v>2.7343675094195832</v>
      </c>
      <c r="F79">
        <v>2.1030000000000002</v>
      </c>
      <c r="G79">
        <v>3.6909000000000001</v>
      </c>
      <c r="H79">
        <f t="shared" si="7"/>
        <v>0.63136750941958297</v>
      </c>
      <c r="I79">
        <f t="shared" si="8"/>
        <v>0.95653249058041689</v>
      </c>
      <c r="J79" s="2">
        <f>((1000*coeffs!$D$8/($D$2*coeffs!$D$6))^2*H79^2+(1000*(E79-coeffs!$D$2*blanks!$BZ$18*A79-coeffs!$D$2*blanks!$BZ$17)/($D$2*coeffs!$D$6))^2*coeffs!$E$8^2+(1000*coeffs!$D$2*coeffs!$D$8*(E79/coeffs!$D$2-blanks!$BZ$18*A79-blanks!$BZ$17)/($D$2^2*coeffs!$D$6))^2*coeffs!$D$11^2+(1000*coeffs!$D$2*coeffs!$D$8*(E79/coeffs!$D$2-blanks!$BZ$18*A79-blanks!$BZ$17)/($D$2*coeffs!$D$6^2))^2*coeffs!$E$6^2 +(-1000*coeffs!$D$8*blanks!$BZ$18*A79/($D$2*coeffs!$D$6)-1000*coeffs!$D$8*blanks!$BZ$17/($D$2*coeffs!$D$6))^2*coeffs!$E$2^2 + (1000*coeffs!$D$2*coeffs!$D$8*A79/($D$2*coeffs!$D$6))^2*blanks!$CA$18^2+(1000*coeffs!$D$2*coeffs!$D$8/($D$2*coeffs!$D$6))^2*blanks!$CA$17^2)^0.5</f>
        <v>13021.504253772633</v>
      </c>
      <c r="K79" s="10">
        <f>((1000*coeffs!$D$8/($D$2*coeffs!$D$6))^2*I79^2+(1000*(E79-coeffs!$D$2*blanks!$BZ$18*A79-coeffs!$D$2*blanks!$BZ$17)/($D$2*coeffs!$D$6))^2*coeffs!$E$8^2+(1000*coeffs!$D$2*coeffs!$D$8*(E79/coeffs!$D$2-blanks!$BZ$18*A79-blanks!$BZ$17)/($D$2^2*coeffs!$D$6))^2*coeffs!$D$11^2+(1000*coeffs!$D$2*coeffs!$D$8*(E79/coeffs!$D$2-blanks!$BZ$18*A79-blanks!$BZ$17)/($D$2*coeffs!$D$6^2))^2*coeffs!$E$6^2 +(-1000*coeffs!$D$8*blanks!$BZ$18*A79/($D$2*coeffs!$D$6)-1000*coeffs!$D$8*blanks!$BZ$17/($D$2*coeffs!$D$6))^2*coeffs!$E$2^2 + (1000*coeffs!$D$2*coeffs!$D$8*A79/($D$2*coeffs!$D$6))^2*blanks!$CA$18^2+(1000*coeffs!$D$2*coeffs!$D$8/($D$2*coeffs!$D$6))^2*blanks!$CA$17^2)^0.5</f>
        <v>16478.682649512702</v>
      </c>
      <c r="L79" s="10">
        <f t="shared" si="9"/>
        <v>211558007.45757154</v>
      </c>
      <c r="M79" s="1">
        <f t="shared" si="10"/>
        <v>95313490.832627535</v>
      </c>
      <c r="N79" s="10">
        <f t="shared" si="11"/>
        <v>76680265.868753955</v>
      </c>
    </row>
    <row r="80" spans="1:14" x14ac:dyDescent="0.25">
      <c r="A80">
        <v>-22.72</v>
      </c>
      <c r="B80">
        <v>0.94805194805194803</v>
      </c>
      <c r="C80" s="10">
        <f>-LN(1-B80)/0.000001-EXP(blanks!$BZ$18*b921_2!A80+blanks!$BZ$17)</f>
        <v>2907546.4210791793</v>
      </c>
      <c r="D80" s="1">
        <f>C80*0.000001*coeffs!$D$8/($D$2*coeffs!$D$6/1000)</f>
        <v>40863.586217918251</v>
      </c>
      <c r="E80">
        <f t="shared" si="6"/>
        <v>2.9575110607337929</v>
      </c>
      <c r="F80">
        <v>2.2631000000000001</v>
      </c>
      <c r="G80">
        <v>4.0701999999999998</v>
      </c>
      <c r="H80">
        <f t="shared" si="7"/>
        <v>0.69441106073379277</v>
      </c>
      <c r="I80">
        <f t="shared" si="8"/>
        <v>1.1126889392662069</v>
      </c>
      <c r="J80" s="2">
        <f>((1000*coeffs!$D$8/($D$2*coeffs!$D$6))^2*H80^2+(1000*(E80-coeffs!$D$2*blanks!$BZ$18*A80-coeffs!$D$2*blanks!$BZ$17)/($D$2*coeffs!$D$6))^2*coeffs!$E$8^2+(1000*coeffs!$D$2*coeffs!$D$8*(E80/coeffs!$D$2-blanks!$BZ$18*A80-blanks!$BZ$17)/($D$2^2*coeffs!$D$6))^2*coeffs!$D$11^2+(1000*coeffs!$D$2*coeffs!$D$8*(E80/coeffs!$D$2-blanks!$BZ$18*A80-blanks!$BZ$17)/($D$2*coeffs!$D$6^2))^2*coeffs!$E$6^2 +(-1000*coeffs!$D$8*blanks!$BZ$18*A80/($D$2*coeffs!$D$6)-1000*coeffs!$D$8*blanks!$BZ$17/($D$2*coeffs!$D$6))^2*coeffs!$E$2^2 + (1000*coeffs!$D$2*coeffs!$D$8*A80/($D$2*coeffs!$D$6))^2*blanks!$CA$18^2+(1000*coeffs!$D$2*coeffs!$D$8/($D$2*coeffs!$D$6))^2*blanks!$CA$17^2)^0.5</f>
        <v>14194.970262543826</v>
      </c>
      <c r="K80" s="10">
        <f>((1000*coeffs!$D$8/($D$2*coeffs!$D$6))^2*I80^2+(1000*(E80-coeffs!$D$2*blanks!$BZ$18*A80-coeffs!$D$2*blanks!$BZ$17)/($D$2*coeffs!$D$6))^2*coeffs!$E$8^2+(1000*coeffs!$D$2*coeffs!$D$8*(E80/coeffs!$D$2-blanks!$BZ$18*A80-blanks!$BZ$17)/($D$2^2*coeffs!$D$6))^2*coeffs!$D$11^2+(1000*coeffs!$D$2*coeffs!$D$8*(E80/coeffs!$D$2-blanks!$BZ$18*A80-blanks!$BZ$17)/($D$2*coeffs!$D$6^2))^2*coeffs!$E$6^2 +(-1000*coeffs!$D$8*blanks!$BZ$18*A80/($D$2*coeffs!$D$6)-1000*coeffs!$D$8*blanks!$BZ$17/($D$2*coeffs!$D$6))^2*coeffs!$E$2^2 + (1000*coeffs!$D$2*coeffs!$D$8*A80/($D$2*coeffs!$D$6))^2*blanks!$CA$18^2+(1000*coeffs!$D$2*coeffs!$D$8/($D$2*coeffs!$D$6))^2*blanks!$CA$17^2)^0.5</f>
        <v>18729.6438406171</v>
      </c>
      <c r="L80" s="10">
        <f t="shared" si="9"/>
        <v>229067541.08132663</v>
      </c>
      <c r="M80" s="1">
        <f t="shared" si="10"/>
        <v>108028498.47710568</v>
      </c>
      <c r="N80" s="10">
        <f t="shared" si="11"/>
        <v>83537761.416913718</v>
      </c>
    </row>
    <row r="81" spans="1:14" x14ac:dyDescent="0.25">
      <c r="A81">
        <v>-22.76</v>
      </c>
      <c r="B81">
        <v>0.96103896103896103</v>
      </c>
      <c r="C81" s="10">
        <f>-LN(1-B81)/0.000001-EXP(blanks!$BZ$18*b921_2!A81+blanks!$BZ$17)</f>
        <v>3194500.2227043924</v>
      </c>
      <c r="D81" s="1">
        <f>C81*0.000001*coeffs!$D$8/($D$2*coeffs!$D$6/1000)</f>
        <v>44896.52661338717</v>
      </c>
      <c r="E81">
        <f t="shared" si="6"/>
        <v>3.2451931331855737</v>
      </c>
      <c r="F81">
        <v>2.4354</v>
      </c>
      <c r="G81">
        <v>4.5997000000000003</v>
      </c>
      <c r="H81">
        <f t="shared" si="7"/>
        <v>0.80979313318557367</v>
      </c>
      <c r="I81">
        <f t="shared" si="8"/>
        <v>1.3545068668144267</v>
      </c>
      <c r="J81" s="2">
        <f>((1000*coeffs!$D$8/($D$2*coeffs!$D$6))^2*H81^2+(1000*(E81-coeffs!$D$2*blanks!$BZ$18*A81-coeffs!$D$2*blanks!$BZ$17)/($D$2*coeffs!$D$6))^2*coeffs!$E$8^2+(1000*coeffs!$D$2*coeffs!$D$8*(E81/coeffs!$D$2-blanks!$BZ$18*A81-blanks!$BZ$17)/($D$2^2*coeffs!$D$6))^2*coeffs!$D$11^2+(1000*coeffs!$D$2*coeffs!$D$8*(E81/coeffs!$D$2-blanks!$BZ$18*A81-blanks!$BZ$17)/($D$2*coeffs!$D$6^2))^2*coeffs!$E$6^2 +(-1000*coeffs!$D$8*blanks!$BZ$18*A81/($D$2*coeffs!$D$6)-1000*coeffs!$D$8*blanks!$BZ$17/($D$2*coeffs!$D$6))^2*coeffs!$E$2^2 + (1000*coeffs!$D$2*coeffs!$D$8*A81/($D$2*coeffs!$D$6))^2*blanks!$CA$18^2+(1000*coeffs!$D$2*coeffs!$D$8/($D$2*coeffs!$D$6))^2*blanks!$CA$17^2)^0.5</f>
        <v>16045.39135814281</v>
      </c>
      <c r="K81" s="10">
        <f>((1000*coeffs!$D$8/($D$2*coeffs!$D$6))^2*I81^2+(1000*(E81-coeffs!$D$2*blanks!$BZ$18*A81-coeffs!$D$2*blanks!$BZ$17)/($D$2*coeffs!$D$6))^2*coeffs!$E$8^2+(1000*coeffs!$D$2*coeffs!$D$8*(E81/coeffs!$D$2-blanks!$BZ$18*A81-blanks!$BZ$17)/($D$2^2*coeffs!$D$6))^2*coeffs!$D$11^2+(1000*coeffs!$D$2*coeffs!$D$8*(E81/coeffs!$D$2-blanks!$BZ$18*A81-blanks!$BZ$17)/($D$2*coeffs!$D$6^2))^2*coeffs!$E$6^2 +(-1000*coeffs!$D$8*blanks!$BZ$18*A81/($D$2*coeffs!$D$6)-1000*coeffs!$D$8*blanks!$BZ$17/($D$2*coeffs!$D$6))^2*coeffs!$E$2^2 + (1000*coeffs!$D$2*coeffs!$D$8*A81/($D$2*coeffs!$D$6))^2*blanks!$CA$18^2+(1000*coeffs!$D$2*coeffs!$D$8/($D$2*coeffs!$D$6))^2*blanks!$CA$17^2)^0.5</f>
        <v>22143.17572912262</v>
      </c>
      <c r="L81" s="10">
        <f t="shared" si="9"/>
        <v>251674850.55218592</v>
      </c>
      <c r="M81" s="1">
        <f t="shared" si="10"/>
        <v>127233457.55081016</v>
      </c>
      <c r="N81" s="10">
        <f t="shared" si="11"/>
        <v>94185486.409566417</v>
      </c>
    </row>
    <row r="82" spans="1:14" x14ac:dyDescent="0.25">
      <c r="A82">
        <v>-22.76</v>
      </c>
      <c r="B82">
        <v>0.97402597402597402</v>
      </c>
      <c r="C82" s="10">
        <f>-LN(1-B82)/0.000001-EXP(blanks!$BZ$18*b921_2!A82+blanks!$BZ$17)</f>
        <v>3599965.3308125571</v>
      </c>
      <c r="D82" s="1">
        <f>C82*0.000001*coeffs!$D$8/($D$2*coeffs!$D$6/1000)</f>
        <v>50595.062768619326</v>
      </c>
      <c r="E82">
        <f t="shared" si="6"/>
        <v>3.6506582412937383</v>
      </c>
      <c r="F82">
        <v>2.6208</v>
      </c>
      <c r="G82">
        <v>5.4584999999999999</v>
      </c>
      <c r="H82">
        <f t="shared" si="7"/>
        <v>1.0298582412937383</v>
      </c>
      <c r="I82">
        <f t="shared" si="8"/>
        <v>1.8078417587062616</v>
      </c>
      <c r="J82" s="2">
        <f>((1000*coeffs!$D$8/($D$2*coeffs!$D$6))^2*H82^2+(1000*(E82-coeffs!$D$2*blanks!$BZ$18*A82-coeffs!$D$2*blanks!$BZ$17)/($D$2*coeffs!$D$6))^2*coeffs!$E$8^2+(1000*coeffs!$D$2*coeffs!$D$8*(E82/coeffs!$D$2-blanks!$BZ$18*A82-blanks!$BZ$17)/($D$2^2*coeffs!$D$6))^2*coeffs!$D$11^2+(1000*coeffs!$D$2*coeffs!$D$8*(E82/coeffs!$D$2-blanks!$BZ$18*A82-blanks!$BZ$17)/($D$2*coeffs!$D$6^2))^2*coeffs!$E$6^2 +(-1000*coeffs!$D$8*blanks!$BZ$18*A82/($D$2*coeffs!$D$6)-1000*coeffs!$D$8*blanks!$BZ$17/($D$2*coeffs!$D$6))^2*coeffs!$E$2^2 + (1000*coeffs!$D$2*coeffs!$D$8*A82/($D$2*coeffs!$D$6))^2*blanks!$CA$18^2+(1000*coeffs!$D$2*coeffs!$D$8/($D$2*coeffs!$D$6))^2*blanks!$CA$17^2)^0.5</f>
        <v>19271.34174220265</v>
      </c>
      <c r="K82" s="10">
        <f>((1000*coeffs!$D$8/($D$2*coeffs!$D$6))^2*I82^2+(1000*(E82-coeffs!$D$2*blanks!$BZ$18*A82-coeffs!$D$2*blanks!$BZ$17)/($D$2*coeffs!$D$6))^2*coeffs!$E$8^2+(1000*coeffs!$D$2*coeffs!$D$8*(E82/coeffs!$D$2-blanks!$BZ$18*A82-blanks!$BZ$17)/($D$2^2*coeffs!$D$6))^2*coeffs!$D$11^2+(1000*coeffs!$D$2*coeffs!$D$8*(E82/coeffs!$D$2-blanks!$BZ$18*A82-blanks!$BZ$17)/($D$2*coeffs!$D$6^2))^2*coeffs!$E$6^2 +(-1000*coeffs!$D$8*blanks!$BZ$18*A82/($D$2*coeffs!$D$6)-1000*coeffs!$D$8*blanks!$BZ$17/($D$2*coeffs!$D$6))^2*coeffs!$E$2^2 + (1000*coeffs!$D$2*coeffs!$D$8*A82/($D$2*coeffs!$D$6))^2*blanks!$CA$18^2+(1000*coeffs!$D$2*coeffs!$D$8/($D$2*coeffs!$D$6))^2*blanks!$CA$17^2)^0.5</f>
        <v>28415.751292354358</v>
      </c>
      <c r="L82" s="10">
        <f t="shared" si="9"/>
        <v>283618930.49369842</v>
      </c>
      <c r="M82" s="1">
        <f t="shared" si="10"/>
        <v>162371823.19151339</v>
      </c>
      <c r="N82" s="10">
        <f t="shared" si="11"/>
        <v>112524514.46847408</v>
      </c>
    </row>
    <row r="83" spans="1:14" x14ac:dyDescent="0.25">
      <c r="A83">
        <v>-22.93</v>
      </c>
      <c r="B83">
        <v>0.98701298701298701</v>
      </c>
      <c r="C83" s="10">
        <f>-LN(1-B83)/0.000001-EXP(blanks!$BZ$18*b921_2!A83+blanks!$BZ$17)</f>
        <v>4289897.0505763944</v>
      </c>
      <c r="D83" s="1">
        <f>C83*0.000001*coeffs!$D$8/($D$2*coeffs!$D$6/1000)</f>
        <v>60291.583556955324</v>
      </c>
      <c r="E83">
        <f t="shared" si="6"/>
        <v>4.3438054218536832</v>
      </c>
      <c r="F83">
        <v>2.9617</v>
      </c>
      <c r="G83">
        <v>7.3202999999999996</v>
      </c>
      <c r="H83">
        <f t="shared" si="7"/>
        <v>1.3821054218536832</v>
      </c>
      <c r="I83">
        <f t="shared" si="8"/>
        <v>2.9764945781463163</v>
      </c>
      <c r="J83" s="2">
        <f>((1000*coeffs!$D$8/($D$2*coeffs!$D$6))^2*H83^2+(1000*(E83-coeffs!$D$2*blanks!$BZ$18*A83-coeffs!$D$2*blanks!$BZ$17)/($D$2*coeffs!$D$6))^2*coeffs!$E$8^2+(1000*coeffs!$D$2*coeffs!$D$8*(E83/coeffs!$D$2-blanks!$BZ$18*A83-blanks!$BZ$17)/($D$2^2*coeffs!$D$6))^2*coeffs!$D$11^2+(1000*coeffs!$D$2*coeffs!$D$8*(E83/coeffs!$D$2-blanks!$BZ$18*A83-blanks!$BZ$17)/($D$2*coeffs!$D$6^2))^2*coeffs!$E$6^2 +(-1000*coeffs!$D$8*blanks!$BZ$18*A83/($D$2*coeffs!$D$6)-1000*coeffs!$D$8*blanks!$BZ$17/($D$2*coeffs!$D$6))^2*coeffs!$E$2^2 + (1000*coeffs!$D$2*coeffs!$D$8*A83/($D$2*coeffs!$D$6))^2*blanks!$CA$18^2+(1000*coeffs!$D$2*coeffs!$D$8/($D$2*coeffs!$D$6))^2*blanks!$CA$17^2)^0.5</f>
        <v>24627.505631093103</v>
      </c>
      <c r="K83" s="10">
        <f>((1000*coeffs!$D$8/($D$2*coeffs!$D$6))^2*I83^2+(1000*(E83-coeffs!$D$2*blanks!$BZ$18*A83-coeffs!$D$2*blanks!$BZ$17)/($D$2*coeffs!$D$6))^2*coeffs!$E$8^2+(1000*coeffs!$D$2*coeffs!$D$8*(E83/coeffs!$D$2-blanks!$BZ$18*A83-blanks!$BZ$17)/($D$2^2*coeffs!$D$6))^2*coeffs!$D$11^2+(1000*coeffs!$D$2*coeffs!$D$8*(E83/coeffs!$D$2-blanks!$BZ$18*A83-blanks!$BZ$17)/($D$2*coeffs!$D$6^2))^2*coeffs!$E$6^2 +(-1000*coeffs!$D$8*blanks!$BZ$18*A83/($D$2*coeffs!$D$6)-1000*coeffs!$D$8*blanks!$BZ$17/($D$2*coeffs!$D$6))^2*coeffs!$E$2^2 + (1000*coeffs!$D$2*coeffs!$D$8*A83/($D$2*coeffs!$D$6))^2*blanks!$CA$18^2+(1000*coeffs!$D$2*coeffs!$D$8/($D$2*coeffs!$D$6))^2*blanks!$CA$17^2)^0.5</f>
        <v>44487.838142094406</v>
      </c>
      <c r="L83" s="10">
        <f t="shared" si="9"/>
        <v>337974369.64147782</v>
      </c>
      <c r="M83" s="1">
        <f t="shared" si="10"/>
        <v>252191160.72300589</v>
      </c>
      <c r="N83" s="10">
        <f t="shared" si="11"/>
        <v>143062356.46615708</v>
      </c>
    </row>
    <row r="84" spans="1:14" x14ac:dyDescent="0.25">
      <c r="D84" s="1"/>
      <c r="J84" s="2"/>
    </row>
    <row r="85" spans="1:14" x14ac:dyDescent="0.25">
      <c r="D85" s="1"/>
      <c r="J85" s="2"/>
    </row>
    <row r="86" spans="1:14" x14ac:dyDescent="0.25">
      <c r="D86" s="1"/>
      <c r="J86" s="2"/>
    </row>
    <row r="87" spans="1:14" x14ac:dyDescent="0.25">
      <c r="D87" s="1"/>
      <c r="J87" s="2"/>
    </row>
    <row r="88" spans="1:14" x14ac:dyDescent="0.25">
      <c r="D88" s="1"/>
      <c r="J88" s="2"/>
    </row>
    <row r="89" spans="1:14" x14ac:dyDescent="0.25">
      <c r="D89" s="1"/>
      <c r="J89" s="2"/>
    </row>
    <row r="90" spans="1:14" x14ac:dyDescent="0.25">
      <c r="D90" s="1"/>
      <c r="J90" s="2"/>
    </row>
    <row r="91" spans="1:14" x14ac:dyDescent="0.25">
      <c r="D91" s="1"/>
      <c r="J91" s="2"/>
    </row>
    <row r="92" spans="1:14" x14ac:dyDescent="0.25">
      <c r="D92" s="1"/>
      <c r="J92" s="2"/>
    </row>
    <row r="93" spans="1:14" x14ac:dyDescent="0.25">
      <c r="D93" s="1"/>
      <c r="J93" s="2"/>
    </row>
    <row r="94" spans="1:14" x14ac:dyDescent="0.25">
      <c r="D94" s="1"/>
      <c r="J94" s="2"/>
    </row>
    <row r="95" spans="1:14" x14ac:dyDescent="0.25">
      <c r="D95" s="1"/>
      <c r="J95" s="2"/>
    </row>
    <row r="96" spans="1:14" x14ac:dyDescent="0.25">
      <c r="D96" s="1"/>
      <c r="J96" s="2"/>
    </row>
    <row r="97" spans="4:10" x14ac:dyDescent="0.25">
      <c r="D97" s="1"/>
      <c r="J97" s="2"/>
    </row>
    <row r="98" spans="4:10" x14ac:dyDescent="0.25">
      <c r="D98" s="1"/>
      <c r="J98" s="2"/>
    </row>
    <row r="99" spans="4:10" x14ac:dyDescent="0.25">
      <c r="D99" s="1"/>
      <c r="J99" s="2"/>
    </row>
    <row r="100" spans="4:10" x14ac:dyDescent="0.25">
      <c r="D100" s="1"/>
      <c r="J100" s="2"/>
    </row>
    <row r="101" spans="4:10" x14ac:dyDescent="0.25">
      <c r="D101" s="1"/>
      <c r="J101" s="2"/>
    </row>
    <row r="102" spans="4:10" x14ac:dyDescent="0.25">
      <c r="D102" s="1"/>
      <c r="J102" s="2"/>
    </row>
    <row r="103" spans="4:10" x14ac:dyDescent="0.25">
      <c r="D103" s="1"/>
      <c r="J103" s="2"/>
    </row>
    <row r="104" spans="4:10" x14ac:dyDescent="0.25">
      <c r="D104" s="1"/>
      <c r="J104" s="2"/>
    </row>
    <row r="105" spans="4:10" x14ac:dyDescent="0.25">
      <c r="D105" s="1"/>
      <c r="J105" s="2"/>
    </row>
    <row r="106" spans="4:10" x14ac:dyDescent="0.25">
      <c r="D106" s="1"/>
      <c r="J106" s="2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activeCell="K8" sqref="K8:K74"/>
    </sheetView>
  </sheetViews>
  <sheetFormatPr defaultRowHeight="15" x14ac:dyDescent="0.25"/>
  <cols>
    <col min="3" max="3" width="15.7109375" customWidth="1"/>
  </cols>
  <sheetData>
    <row r="1" spans="1:14" x14ac:dyDescent="0.25">
      <c r="A1" s="6" t="s">
        <v>26</v>
      </c>
      <c r="B1" s="6"/>
      <c r="C1" s="8" t="s">
        <v>32</v>
      </c>
      <c r="D1" s="6"/>
    </row>
    <row r="2" spans="1:14" x14ac:dyDescent="0.25">
      <c r="A2" s="6" t="s">
        <v>0</v>
      </c>
      <c r="B2" s="6"/>
      <c r="C2" s="6"/>
      <c r="D2" s="7">
        <v>34</v>
      </c>
    </row>
    <row r="3" spans="1:14" x14ac:dyDescent="0.25">
      <c r="A3" t="s">
        <v>113</v>
      </c>
      <c r="D3">
        <f>'size dists'!D11</f>
        <v>23.776924827520844</v>
      </c>
      <c r="E3">
        <f>'size dists'!E11</f>
        <v>7.3650290819366067</v>
      </c>
    </row>
    <row r="4" spans="1:14" x14ac:dyDescent="0.25">
      <c r="A4" t="s">
        <v>114</v>
      </c>
      <c r="D4" s="10">
        <f>'size dists'!H11</f>
        <v>20.03636866239108</v>
      </c>
      <c r="E4" s="10">
        <f>'size dists'!I11</f>
        <v>7.3421811160992014</v>
      </c>
    </row>
    <row r="5" spans="1:14" x14ac:dyDescent="0.25">
      <c r="A5" t="s">
        <v>115</v>
      </c>
      <c r="D5">
        <f>'size dists'!F11</f>
        <v>47.110399695154484</v>
      </c>
      <c r="E5">
        <f>'size dists'!G11</f>
        <v>7.3923051143545155</v>
      </c>
    </row>
    <row r="6" spans="1:14" x14ac:dyDescent="0.25">
      <c r="A6" t="s">
        <v>116</v>
      </c>
      <c r="D6">
        <f>'size dists'!J11</f>
        <v>1.3167788744697713</v>
      </c>
      <c r="E6">
        <f>'size dists'!K11</f>
        <v>0.52894595430024471</v>
      </c>
    </row>
    <row r="7" spans="1:14" x14ac:dyDescent="0.2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s="6" t="s">
        <v>182</v>
      </c>
      <c r="M7" s="10" t="s">
        <v>183</v>
      </c>
      <c r="N7" s="10" t="s">
        <v>185</v>
      </c>
    </row>
    <row r="8" spans="1:14" x14ac:dyDescent="0.25">
      <c r="A8">
        <v>-13.43</v>
      </c>
      <c r="B8">
        <v>1.4705882352941176E-2</v>
      </c>
      <c r="C8">
        <f>-LN(1-B8)/0.000001-EXP(blanks!$BZ$18*b921_4!A8+blanks!$BZ$17)</f>
        <v>13080.901184998327</v>
      </c>
      <c r="D8" s="1">
        <f>C8*0.000001*coeffs!$D$8/($D$2*coeffs!$D$6/1000)</f>
        <v>481.23651739722652</v>
      </c>
      <c r="E8">
        <f>-LN(1-B8)</f>
        <v>1.4815085785140587E-2</v>
      </c>
      <c r="F8">
        <v>5.9999999999999995E-4</v>
      </c>
      <c r="G8">
        <v>2.4500000000000001E-2</v>
      </c>
      <c r="H8">
        <f>E8-F8</f>
        <v>1.4215085785140587E-2</v>
      </c>
      <c r="I8">
        <f>G8-E8</f>
        <v>9.6849142148594143E-3</v>
      </c>
      <c r="J8" s="2">
        <f>((1000*coeffs!$D$8/($D$2*coeffs!$D$6))^2*H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540.1972464174504</v>
      </c>
      <c r="K8">
        <f>((1000*coeffs!$D$8/($D$2*coeffs!$D$6))^2*I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381.14784217032496</v>
      </c>
      <c r="L8" s="10">
        <f>1000000000000*D8/(1000000*$D$3)</f>
        <v>20239644.987236299</v>
      </c>
      <c r="M8" s="1">
        <f>((1/(0.000001*$D$3))^2*K8^2+(D8/(0.000001*$D$3)^2)^2*(0.000001*$E$3)^2)^0.5</f>
        <v>17212511.024070144</v>
      </c>
      <c r="N8" s="10">
        <f>((1/(0.000001*$D$3))^2*J8^2+(D8/(0.000001*$D$3)^2)^2*(0.000001*$E$3)^2)^0.5</f>
        <v>23568523.787109625</v>
      </c>
    </row>
    <row r="9" spans="1:14" x14ac:dyDescent="0.25">
      <c r="A9">
        <v>-15.74</v>
      </c>
      <c r="B9">
        <v>2.9411764705882353E-2</v>
      </c>
      <c r="C9" s="10">
        <f>-LN(1-B9)/0.000001-EXP(blanks!$BZ$18*b921_4!A9+blanks!$BZ$17)</f>
        <v>25853.301185772096</v>
      </c>
      <c r="D9" s="1">
        <f>C9*0.000001*coeffs!$D$8/($D$2*coeffs!$D$6/1000)</f>
        <v>951.12350822823998</v>
      </c>
      <c r="E9">
        <f t="shared" ref="E9:E72" si="0">-LN(1-B9)</f>
        <v>2.985296314968116E-2</v>
      </c>
      <c r="F9">
        <v>1.7399999999999999E-2</v>
      </c>
      <c r="G9">
        <v>4.2000000000000003E-2</v>
      </c>
      <c r="H9">
        <f t="shared" ref="H9:H72" si="1">E9-F9</f>
        <v>1.2452963149681161E-2</v>
      </c>
      <c r="I9">
        <f t="shared" ref="I9:I72" si="2">G9-E9</f>
        <v>1.2147036850318843E-2</v>
      </c>
      <c r="J9" s="2">
        <f>((1000*coeffs!$D$8/($D$2*coeffs!$D$6))^2*H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533.18676150689066</v>
      </c>
      <c r="K9" s="10">
        <f>((1000*coeffs!$D$8/($D$2*coeffs!$D$6))^2*I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523.54785412926992</v>
      </c>
      <c r="L9" s="10">
        <f t="shared" ref="L9:L72" si="3">1000000000000*D9/(1000000*$D$3)</f>
        <v>40001956.313852347</v>
      </c>
      <c r="M9" s="1">
        <f t="shared" ref="M9:M72" si="4">((1/(0.000001*$D$3))^2*K9^2+(D9/(0.000001*$D$3)^2)^2*(0.000001*$E$3)^2)^0.5</f>
        <v>25266097.738100126</v>
      </c>
      <c r="N9" s="10">
        <f t="shared" ref="N9:N72" si="5">((1/(0.000001*$D$3))^2*J9^2+(D9/(0.000001*$D$3)^2)^2*(0.000001*$E$3)^2)^0.5</f>
        <v>25620161.796343725</v>
      </c>
    </row>
    <row r="10" spans="1:14" x14ac:dyDescent="0.25">
      <c r="A10">
        <v>-16.29</v>
      </c>
      <c r="B10">
        <v>4.4117647058823532E-2</v>
      </c>
      <c r="C10" s="10">
        <f>-LN(1-B10)/0.000001-EXP(blanks!$BZ$18*b921_4!A10+blanks!$BZ$17)</f>
        <v>40240.268013193083</v>
      </c>
      <c r="D10" s="1">
        <f>C10*0.000001*coeffs!$D$8/($D$2*coeffs!$D$6/1000)</f>
        <v>1480.4091984127717</v>
      </c>
      <c r="E10">
        <f t="shared" si="0"/>
        <v>4.5120435280469544E-2</v>
      </c>
      <c r="F10">
        <v>3.2099999999999997E-2</v>
      </c>
      <c r="G10">
        <v>6.0600000000000001E-2</v>
      </c>
      <c r="H10">
        <f t="shared" si="1"/>
        <v>1.3020435280469547E-2</v>
      </c>
      <c r="I10">
        <f t="shared" si="2"/>
        <v>1.5479564719530457E-2</v>
      </c>
      <c r="J10" s="2">
        <f>((1000*coeffs!$D$8/($D$2*coeffs!$D$6))^2*H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631.9908407773579</v>
      </c>
      <c r="K10" s="10">
        <f>((1000*coeffs!$D$8/($D$2*coeffs!$D$6))^2*I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703.0427692804484</v>
      </c>
      <c r="L10" s="10">
        <f t="shared" si="3"/>
        <v>62262433.395056076</v>
      </c>
      <c r="M10" s="1">
        <f t="shared" si="4"/>
        <v>35302090.796952024</v>
      </c>
      <c r="N10" s="10">
        <f t="shared" si="5"/>
        <v>32839781.306373164</v>
      </c>
    </row>
    <row r="11" spans="1:14" x14ac:dyDescent="0.25">
      <c r="A11">
        <v>-16.34</v>
      </c>
      <c r="B11">
        <v>5.8823529411764705E-2</v>
      </c>
      <c r="C11" s="10">
        <f>-LN(1-B11)/0.000001-EXP(blanks!$BZ$18*b921_4!A11+blanks!$BZ$17)</f>
        <v>55655.378168213654</v>
      </c>
      <c r="D11" s="1">
        <f>C11*0.000001*coeffs!$D$8/($D$2*coeffs!$D$6/1000)</f>
        <v>2047.5195084275224</v>
      </c>
      <c r="E11">
        <f t="shared" si="0"/>
        <v>6.0624621816434854E-2</v>
      </c>
      <c r="F11">
        <v>4.7500000000000001E-2</v>
      </c>
      <c r="G11">
        <v>7.9399999999999998E-2</v>
      </c>
      <c r="H11">
        <f t="shared" si="1"/>
        <v>1.3124621816434853E-2</v>
      </c>
      <c r="I11">
        <f t="shared" si="2"/>
        <v>1.8775378183565145E-2</v>
      </c>
      <c r="J11" s="2">
        <f>((1000*coeffs!$D$8/($D$2*coeffs!$D$6))^2*H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734.82611626267817</v>
      </c>
      <c r="K11" s="10">
        <f>((1000*coeffs!$D$8/($D$2*coeffs!$D$6))^2*I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885.40437976767851</v>
      </c>
      <c r="L11" s="10">
        <f t="shared" si="3"/>
        <v>86113722.581046313</v>
      </c>
      <c r="M11" s="1">
        <f t="shared" si="4"/>
        <v>45805877.39491836</v>
      </c>
      <c r="N11" s="10">
        <f t="shared" si="5"/>
        <v>40824401.846376173</v>
      </c>
    </row>
    <row r="12" spans="1:14" x14ac:dyDescent="0.25">
      <c r="A12">
        <v>-16.98</v>
      </c>
      <c r="B12">
        <v>7.3529411764705885E-2</v>
      </c>
      <c r="C12" s="10">
        <f>-LN(1-B12)/0.000001-EXP(blanks!$BZ$18*b921_4!A12+blanks!$BZ$17)</f>
        <v>70109.122838023468</v>
      </c>
      <c r="D12" s="1">
        <f>C12*0.000001*coeffs!$D$8/($D$2*coeffs!$D$6/1000)</f>
        <v>2579.2619052147579</v>
      </c>
      <c r="E12">
        <f t="shared" si="0"/>
        <v>7.6372978784573969E-2</v>
      </c>
      <c r="F12">
        <v>6.2100000000000002E-2</v>
      </c>
      <c r="G12">
        <v>9.6500000000000002E-2</v>
      </c>
      <c r="H12">
        <f t="shared" si="1"/>
        <v>1.4272978784573967E-2</v>
      </c>
      <c r="I12">
        <f t="shared" si="2"/>
        <v>2.0127021215426033E-2</v>
      </c>
      <c r="J12" s="2">
        <f>((1000*coeffs!$D$8/($D$2*coeffs!$D$6))^2*H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873.30764765284744</v>
      </c>
      <c r="K12" s="10">
        <f>((1000*coeffs!$D$8/($D$2*coeffs!$D$6))^2*I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1017.458838119244</v>
      </c>
      <c r="L12" s="10">
        <f t="shared" si="3"/>
        <v>108477522.80519326</v>
      </c>
      <c r="M12" s="1">
        <f t="shared" si="4"/>
        <v>54407751.607267477</v>
      </c>
      <c r="N12" s="10">
        <f t="shared" si="5"/>
        <v>49780467.726540007</v>
      </c>
    </row>
    <row r="13" spans="1:14" x14ac:dyDescent="0.25">
      <c r="A13">
        <v>-17.03</v>
      </c>
      <c r="B13">
        <v>8.8235294117647065E-2</v>
      </c>
      <c r="C13" s="10">
        <f>-LN(1-B13)/0.000001-EXP(blanks!$BZ$18*b921_4!A13+blanks!$BZ$17)</f>
        <v>85995.131706104905</v>
      </c>
      <c r="D13" s="1">
        <f>C13*0.000001*coeffs!$D$8/($D$2*coeffs!$D$6/1000)</f>
        <v>3163.6962247541837</v>
      </c>
      <c r="E13">
        <f t="shared" si="0"/>
        <v>9.2373320131015166E-2</v>
      </c>
      <c r="F13">
        <v>7.7399999999999997E-2</v>
      </c>
      <c r="G13">
        <v>0.1174</v>
      </c>
      <c r="H13">
        <f t="shared" si="1"/>
        <v>1.4973320131015169E-2</v>
      </c>
      <c r="I13">
        <f t="shared" si="2"/>
        <v>2.5026679868984839E-2</v>
      </c>
      <c r="J13" s="2">
        <f>((1000*coeffs!$D$8/($D$2*coeffs!$D$6))^2*H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1007.8656229938069</v>
      </c>
      <c r="K13" s="10">
        <f>((1000*coeffs!$D$8/($D$2*coeffs!$D$6))^2*I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1249.0241820811327</v>
      </c>
      <c r="L13" s="10">
        <f t="shared" si="3"/>
        <v>133057417.96737024</v>
      </c>
      <c r="M13" s="1">
        <f t="shared" si="4"/>
        <v>66769722.527657069</v>
      </c>
      <c r="N13" s="10">
        <f t="shared" si="5"/>
        <v>59122518.056046478</v>
      </c>
    </row>
    <row r="14" spans="1:14" x14ac:dyDescent="0.25">
      <c r="A14">
        <v>-17.04</v>
      </c>
      <c r="B14">
        <v>0.10294117647058823</v>
      </c>
      <c r="C14" s="10">
        <f>-LN(1-B14)/0.000001-EXP(blanks!$BZ$18*b921_4!A14+blanks!$BZ$17)</f>
        <v>102232.53686562451</v>
      </c>
      <c r="D14" s="1">
        <f>C14*0.000001*coeffs!$D$8/($D$2*coeffs!$D$6/1000)</f>
        <v>3761.0581495959063</v>
      </c>
      <c r="E14">
        <f t="shared" si="0"/>
        <v>0.10863384100279541</v>
      </c>
      <c r="F14">
        <v>9.1899999999999996E-2</v>
      </c>
      <c r="G14">
        <v>0.13589999999999999</v>
      </c>
      <c r="H14">
        <f t="shared" si="1"/>
        <v>1.6733841002795416E-2</v>
      </c>
      <c r="I14">
        <f t="shared" si="2"/>
        <v>2.7266158997204581E-2</v>
      </c>
      <c r="J14" s="2">
        <f>((1000*coeffs!$D$8/($D$2*coeffs!$D$6))^2*H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1167.9931526297878</v>
      </c>
      <c r="K14" s="10">
        <f>((1000*coeffs!$D$8/($D$2*coeffs!$D$6))^2*I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1411.1789141140437</v>
      </c>
      <c r="L14" s="10">
        <f t="shared" si="3"/>
        <v>158181016.96829319</v>
      </c>
      <c r="M14" s="1">
        <f t="shared" si="4"/>
        <v>76962724.110430509</v>
      </c>
      <c r="N14" s="10">
        <f t="shared" si="5"/>
        <v>69381644.168296129</v>
      </c>
    </row>
    <row r="15" spans="1:14" x14ac:dyDescent="0.25">
      <c r="A15">
        <v>-17.22</v>
      </c>
      <c r="B15">
        <v>0.11764705882352941</v>
      </c>
      <c r="C15" s="10">
        <f>-LN(1-B15)/0.000001-EXP(blanks!$BZ$18*b921_4!A15+blanks!$BZ$17)</f>
        <v>118331.13186212753</v>
      </c>
      <c r="D15" s="1">
        <f>C15*0.000001*coeffs!$D$8/($D$2*coeffs!$D$6/1000)</f>
        <v>4353.3133529293245</v>
      </c>
      <c r="E15">
        <f t="shared" si="0"/>
        <v>0.12516314295400605</v>
      </c>
      <c r="F15">
        <v>0.10639999999999999</v>
      </c>
      <c r="G15">
        <v>0.15359999999999999</v>
      </c>
      <c r="H15">
        <f t="shared" si="1"/>
        <v>1.8763142954006051E-2</v>
      </c>
      <c r="I15">
        <f t="shared" si="2"/>
        <v>2.8436857045993941E-2</v>
      </c>
      <c r="J15" s="2">
        <f>((1000*coeffs!$D$8/($D$2*coeffs!$D$6))^2*H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1335.7859430159303</v>
      </c>
      <c r="K15" s="10">
        <f>((1000*coeffs!$D$8/($D$2*coeffs!$D$6))^2*I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1549.9380154800945</v>
      </c>
      <c r="L15" s="10">
        <f t="shared" si="3"/>
        <v>183089839.60325003</v>
      </c>
      <c r="M15" s="1">
        <f t="shared" si="4"/>
        <v>86404104.997504562</v>
      </c>
      <c r="N15" s="10">
        <f t="shared" si="5"/>
        <v>79828282.922139615</v>
      </c>
    </row>
    <row r="16" spans="1:14" x14ac:dyDescent="0.25">
      <c r="A16">
        <v>-17.37</v>
      </c>
      <c r="B16">
        <v>0.13235294117647059</v>
      </c>
      <c r="C16" s="10">
        <f>-LN(1-B16)/0.000001-EXP(blanks!$BZ$18*b921_4!A16+blanks!$BZ$17)</f>
        <v>134757.27154444615</v>
      </c>
      <c r="D16" s="1">
        <f>C16*0.000001*coeffs!$D$8/($D$2*coeffs!$D$6/1000)</f>
        <v>4957.6186789312505</v>
      </c>
      <c r="E16">
        <f t="shared" si="0"/>
        <v>0.14197026127038723</v>
      </c>
      <c r="F16">
        <v>0.1232</v>
      </c>
      <c r="G16">
        <v>0.1736</v>
      </c>
      <c r="H16">
        <f t="shared" si="1"/>
        <v>1.8770261270387223E-2</v>
      </c>
      <c r="I16">
        <f t="shared" si="2"/>
        <v>3.1629738729612777E-2</v>
      </c>
      <c r="J16" s="2">
        <f>((1000*coeffs!$D$8/($D$2*coeffs!$D$6))^2*H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1469.5253029036371</v>
      </c>
      <c r="K16" s="10">
        <f>((1000*coeffs!$D$8/($D$2*coeffs!$D$6))^2*I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1742.6125985443573</v>
      </c>
      <c r="L16" s="10">
        <f t="shared" si="3"/>
        <v>208505461.27786067</v>
      </c>
      <c r="M16" s="1">
        <f t="shared" si="4"/>
        <v>97686973.180818215</v>
      </c>
      <c r="N16" s="10">
        <f t="shared" si="5"/>
        <v>89393112.238586321</v>
      </c>
    </row>
    <row r="17" spans="1:14" x14ac:dyDescent="0.25">
      <c r="A17">
        <v>-17.43</v>
      </c>
      <c r="B17">
        <v>0.14705882352941177</v>
      </c>
      <c r="C17" s="10">
        <f>-LN(1-B17)/0.000001-EXP(blanks!$BZ$18*b921_4!A17+blanks!$BZ$17)</f>
        <v>151693.42981005739</v>
      </c>
      <c r="D17" s="1">
        <f>C17*0.000001*coeffs!$D$8/($D$2*coeffs!$D$6/1000)</f>
        <v>5580.6872050644561</v>
      </c>
      <c r="E17">
        <f t="shared" si="0"/>
        <v>0.15906469462968739</v>
      </c>
      <c r="F17">
        <v>0.13589999999999999</v>
      </c>
      <c r="G17">
        <v>0.1961</v>
      </c>
      <c r="H17">
        <f t="shared" si="1"/>
        <v>2.3164694629687399E-2</v>
      </c>
      <c r="I17">
        <f t="shared" si="2"/>
        <v>3.7035305370312605E-2</v>
      </c>
      <c r="J17" s="2">
        <f>((1000*coeffs!$D$8/($D$2*coeffs!$D$6))^2*H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1684.792567576093</v>
      </c>
      <c r="K17" s="10">
        <f>((1000*coeffs!$D$8/($D$2*coeffs!$D$6))^2*I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1992.1521748360367</v>
      </c>
      <c r="L17" s="10">
        <f t="shared" si="3"/>
        <v>234710217.80768859</v>
      </c>
      <c r="M17" s="1">
        <f t="shared" si="4"/>
        <v>110930755.08177873</v>
      </c>
      <c r="N17" s="10">
        <f t="shared" si="5"/>
        <v>101521365.3675237</v>
      </c>
    </row>
    <row r="18" spans="1:14" x14ac:dyDescent="0.25">
      <c r="A18">
        <v>-17.48</v>
      </c>
      <c r="B18">
        <v>0.16176470588235295</v>
      </c>
      <c r="C18" s="10">
        <f>-LN(1-B18)/0.000001-EXP(blanks!$BZ$18*b921_4!A18+blanks!$BZ$17)</f>
        <v>168950.62680716778</v>
      </c>
      <c r="D18" s="1">
        <f>C18*0.000001*coeffs!$D$8/($D$2*coeffs!$D$6/1000)</f>
        <v>6215.5665046995246</v>
      </c>
      <c r="E18">
        <f t="shared" si="0"/>
        <v>0.17645643734155653</v>
      </c>
      <c r="F18">
        <v>0.15359999999999999</v>
      </c>
      <c r="G18">
        <v>0.21629999999999999</v>
      </c>
      <c r="H18">
        <f t="shared" si="1"/>
        <v>2.285643734155654E-2</v>
      </c>
      <c r="I18">
        <f t="shared" si="2"/>
        <v>3.9843562658443465E-2</v>
      </c>
      <c r="J18" s="2">
        <f>((1000*coeffs!$D$8/($D$2*coeffs!$D$6))^2*H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1818.371763941981</v>
      </c>
      <c r="K18" s="10">
        <f>((1000*coeffs!$D$8/($D$2*coeffs!$D$6))^2*I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2178.9961795368367</v>
      </c>
      <c r="L18" s="10">
        <f t="shared" si="3"/>
        <v>261411706.9296217</v>
      </c>
      <c r="M18" s="1">
        <f t="shared" si="4"/>
        <v>122291585.53348312</v>
      </c>
      <c r="N18" s="10">
        <f t="shared" si="5"/>
        <v>111379364.39339776</v>
      </c>
    </row>
    <row r="19" spans="1:14" x14ac:dyDescent="0.25">
      <c r="A19">
        <v>-17.54</v>
      </c>
      <c r="B19">
        <v>0.17647058823529413</v>
      </c>
      <c r="C19" s="10">
        <f>-LN(1-B19)/0.000001-EXP(blanks!$BZ$18*b921_4!A19+blanks!$BZ$17)</f>
        <v>186485.5034272004</v>
      </c>
      <c r="D19" s="1">
        <f>C19*0.000001*coeffs!$D$8/($D$2*coeffs!$D$6/1000)</f>
        <v>6860.6614288391584</v>
      </c>
      <c r="E19">
        <f t="shared" si="0"/>
        <v>0.19415601444095751</v>
      </c>
      <c r="F19">
        <v>0.1694</v>
      </c>
      <c r="G19">
        <v>0.23849999999999999</v>
      </c>
      <c r="H19">
        <f t="shared" si="1"/>
        <v>2.4756014440957513E-2</v>
      </c>
      <c r="I19">
        <f t="shared" si="2"/>
        <v>4.4343985559042481E-2</v>
      </c>
      <c r="J19" s="2">
        <f>((1000*coeffs!$D$8/($D$2*coeffs!$D$6))^2*H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1994.1191432759631</v>
      </c>
      <c r="K19" s="10">
        <f>((1000*coeffs!$D$8/($D$2*coeffs!$D$6))^2*I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2410.071170724329</v>
      </c>
      <c r="L19" s="10">
        <f t="shared" si="3"/>
        <v>288542840.53159875</v>
      </c>
      <c r="M19" s="1">
        <f t="shared" si="4"/>
        <v>135139106.93230632</v>
      </c>
      <c r="N19" s="10">
        <f t="shared" si="5"/>
        <v>122565016.30430818</v>
      </c>
    </row>
    <row r="20" spans="1:14" x14ac:dyDescent="0.25">
      <c r="A20">
        <v>-17.79</v>
      </c>
      <c r="B20">
        <v>0.19117647058823528</v>
      </c>
      <c r="C20" s="10">
        <f>-LN(1-B20)/0.000001-EXP(blanks!$BZ$18*b921_4!A20+blanks!$BZ$17)</f>
        <v>203777.94408622058</v>
      </c>
      <c r="D20" s="1">
        <f>C20*0.000001*coeffs!$D$8/($D$2*coeffs!$D$6/1000)</f>
        <v>7496.8373162916823</v>
      </c>
      <c r="E20">
        <f t="shared" si="0"/>
        <v>0.21217451994363576</v>
      </c>
      <c r="F20">
        <v>0.18229999999999999</v>
      </c>
      <c r="G20">
        <v>0.25669999999999998</v>
      </c>
      <c r="H20">
        <f t="shared" si="1"/>
        <v>2.9874519943635769E-2</v>
      </c>
      <c r="I20">
        <f t="shared" si="2"/>
        <v>4.4525480056364225E-2</v>
      </c>
      <c r="J20" s="2">
        <f>((1000*coeffs!$D$8/($D$2*coeffs!$D$6))^2*H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2228.4955880665843</v>
      </c>
      <c r="K20" s="10">
        <f>((1000*coeffs!$D$8/($D$2*coeffs!$D$6))^2*I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2538.0099061085748</v>
      </c>
      <c r="L20" s="10">
        <f t="shared" si="3"/>
        <v>315298861.00385833</v>
      </c>
      <c r="M20" s="1">
        <f t="shared" si="4"/>
        <v>144680769.18640149</v>
      </c>
      <c r="N20" s="10">
        <f t="shared" si="5"/>
        <v>135362298.43641144</v>
      </c>
    </row>
    <row r="21" spans="1:14" x14ac:dyDescent="0.25">
      <c r="A21">
        <v>-17.95</v>
      </c>
      <c r="B21">
        <v>0.20588235294117646</v>
      </c>
      <c r="C21" s="10">
        <f>-LN(1-B21)/0.000001-EXP(blanks!$BZ$18*b921_4!A21+blanks!$BZ$17)</f>
        <v>221626.73045893534</v>
      </c>
      <c r="D21" s="1">
        <f>C21*0.000001*coeffs!$D$8/($D$2*coeffs!$D$6/1000)</f>
        <v>8153.4807441636913</v>
      </c>
      <c r="E21">
        <f t="shared" si="0"/>
        <v>0.23052365861183224</v>
      </c>
      <c r="F21">
        <v>0.1961</v>
      </c>
      <c r="G21">
        <v>0.28310000000000002</v>
      </c>
      <c r="H21">
        <f t="shared" si="1"/>
        <v>3.4423658611832247E-2</v>
      </c>
      <c r="I21">
        <f t="shared" si="2"/>
        <v>5.2576341388167774E-2</v>
      </c>
      <c r="J21" s="2">
        <f>((1000*coeffs!$D$8/($D$2*coeffs!$D$6))^2*H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2457.6868358993356</v>
      </c>
      <c r="K21" s="10">
        <f>((1000*coeffs!$D$8/($D$2*coeffs!$D$6))^2*I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2859.6684694075448</v>
      </c>
      <c r="L21" s="10">
        <f t="shared" si="3"/>
        <v>342915696.76522517</v>
      </c>
      <c r="M21" s="1">
        <f t="shared" si="4"/>
        <v>160461000.69510791</v>
      </c>
      <c r="N21" s="10">
        <f t="shared" si="5"/>
        <v>148212257.89740577</v>
      </c>
    </row>
    <row r="22" spans="1:14" x14ac:dyDescent="0.25">
      <c r="A22">
        <v>-18.16</v>
      </c>
      <c r="B22">
        <v>0.22058823529411764</v>
      </c>
      <c r="C22" s="10">
        <f>-LN(1-B22)/0.000001-EXP(blanks!$BZ$18*b921_4!A22+blanks!$BZ$17)</f>
        <v>239616.62490509823</v>
      </c>
      <c r="D22" s="1">
        <f>C22*0.000001*coeffs!$D$8/($D$2*coeffs!$D$6/1000)</f>
        <v>8815.3154319406895</v>
      </c>
      <c r="E22">
        <f t="shared" si="0"/>
        <v>0.24921579162398486</v>
      </c>
      <c r="F22">
        <v>0.21629999999999999</v>
      </c>
      <c r="G22">
        <v>0.30459999999999998</v>
      </c>
      <c r="H22">
        <f t="shared" si="1"/>
        <v>3.2915791623984864E-2</v>
      </c>
      <c r="I22">
        <f t="shared" si="2"/>
        <v>5.5384208376015126E-2</v>
      </c>
      <c r="J22" s="2">
        <f>((1000*coeffs!$D$8/($D$2*coeffs!$D$6))^2*H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2579.0350710079661</v>
      </c>
      <c r="K22" s="10">
        <f>((1000*coeffs!$D$8/($D$2*coeffs!$D$6))^2*I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3055.5869706303392</v>
      </c>
      <c r="L22" s="10">
        <f t="shared" si="3"/>
        <v>370750864.37323099</v>
      </c>
      <c r="M22" s="1">
        <f t="shared" si="4"/>
        <v>172347535.03658363</v>
      </c>
      <c r="N22" s="10">
        <f t="shared" si="5"/>
        <v>157968353.69000006</v>
      </c>
    </row>
    <row r="23" spans="1:14" x14ac:dyDescent="0.25">
      <c r="A23">
        <v>-18.22</v>
      </c>
      <c r="B23">
        <v>0.23529411764705882</v>
      </c>
      <c r="C23" s="10">
        <f>-LN(1-B23)/0.000001-EXP(blanks!$BZ$18*b921_4!A23+blanks!$BZ$17)</f>
        <v>258454.18474812811</v>
      </c>
      <c r="D23" s="1">
        <f>C23*0.000001*coeffs!$D$8/($D$2*coeffs!$D$6/1000)</f>
        <v>9508.3350922006412</v>
      </c>
      <c r="E23">
        <f t="shared" si="0"/>
        <v>0.26826398659467943</v>
      </c>
      <c r="F23">
        <v>0.2271</v>
      </c>
      <c r="G23">
        <v>0.32779999999999998</v>
      </c>
      <c r="H23">
        <f t="shared" si="1"/>
        <v>4.116398659467943E-2</v>
      </c>
      <c r="I23">
        <f t="shared" si="2"/>
        <v>5.9536013405320554E-2</v>
      </c>
      <c r="J23" s="2">
        <f>((1000*coeffs!$D$8/($D$2*coeffs!$D$6))^2*H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2881.199854172612</v>
      </c>
      <c r="K23" s="10">
        <f>((1000*coeffs!$D$8/($D$2*coeffs!$D$6))^2*I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3287.1383025156242</v>
      </c>
      <c r="L23" s="10">
        <f t="shared" si="3"/>
        <v>399897596.5636701</v>
      </c>
      <c r="M23" s="1">
        <f t="shared" si="4"/>
        <v>185625133.88699037</v>
      </c>
      <c r="N23" s="10">
        <f t="shared" si="5"/>
        <v>173284664.55107969</v>
      </c>
    </row>
    <row r="24" spans="1:14" x14ac:dyDescent="0.25">
      <c r="A24">
        <v>-18.309999999999999</v>
      </c>
      <c r="B24">
        <v>0.25</v>
      </c>
      <c r="C24" s="10">
        <f>-LN(1-B24)/0.000001-EXP(blanks!$BZ$18*b921_4!A24+blanks!$BZ$17)</f>
        <v>277547.62009364116</v>
      </c>
      <c r="D24" s="1">
        <f>C24*0.000001*coeffs!$D$8/($D$2*coeffs!$D$6/1000)</f>
        <v>10210.768219771508</v>
      </c>
      <c r="E24">
        <f t="shared" si="0"/>
        <v>0.2876820724517809</v>
      </c>
      <c r="F24">
        <v>0.24440000000000001</v>
      </c>
      <c r="G24">
        <v>0.34420000000000001</v>
      </c>
      <c r="H24">
        <f t="shared" si="1"/>
        <v>4.3282072451780895E-2</v>
      </c>
      <c r="I24">
        <f t="shared" si="2"/>
        <v>5.6517927548219105E-2</v>
      </c>
      <c r="J24" s="2">
        <f>((1000*coeffs!$D$8/($D$2*coeffs!$D$6))^2*H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3073.2121841381504</v>
      </c>
      <c r="K24" s="10">
        <f>((1000*coeffs!$D$8/($D$2*coeffs!$D$6))^2*I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3351.4855651789144</v>
      </c>
      <c r="L24" s="10">
        <f t="shared" si="3"/>
        <v>429440236.44104517</v>
      </c>
      <c r="M24" s="1">
        <f t="shared" si="4"/>
        <v>193812056.15199178</v>
      </c>
      <c r="N24" s="10">
        <f t="shared" si="5"/>
        <v>185474367.00667015</v>
      </c>
    </row>
    <row r="25" spans="1:14" x14ac:dyDescent="0.25">
      <c r="A25">
        <v>-18.37</v>
      </c>
      <c r="B25">
        <v>0.26470588235294118</v>
      </c>
      <c r="C25" s="10">
        <f>-LN(1-B25)/0.000001-EXP(blanks!$BZ$18*b921_4!A25+blanks!$BZ$17)</f>
        <v>297127.86645522702</v>
      </c>
      <c r="D25" s="1">
        <f>C25*0.000001*coeffs!$D$8/($D$2*coeffs!$D$6/1000)</f>
        <v>10931.110758528364</v>
      </c>
      <c r="E25">
        <f t="shared" si="0"/>
        <v>0.30748469974796055</v>
      </c>
      <c r="F25">
        <v>0.2631</v>
      </c>
      <c r="G25">
        <v>0.3705</v>
      </c>
      <c r="H25">
        <f t="shared" si="1"/>
        <v>4.4384699747960554E-2</v>
      </c>
      <c r="I25">
        <f t="shared" si="2"/>
        <v>6.3015300252039441E-2</v>
      </c>
      <c r="J25" s="2">
        <f>((1000*coeffs!$D$8/($D$2*coeffs!$D$6))^2*H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3249.5209814851974</v>
      </c>
      <c r="K25" s="10">
        <f>((1000*coeffs!$D$8/($D$2*coeffs!$D$6))^2*I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3642.4631918811028</v>
      </c>
      <c r="L25" s="10">
        <f t="shared" si="3"/>
        <v>459736102.87382656</v>
      </c>
      <c r="M25" s="1">
        <f t="shared" si="4"/>
        <v>209159129.68358356</v>
      </c>
      <c r="N25" s="10">
        <f t="shared" si="5"/>
        <v>197375920.41233799</v>
      </c>
    </row>
    <row r="26" spans="1:14" x14ac:dyDescent="0.25">
      <c r="A26">
        <v>-18.46</v>
      </c>
      <c r="B26">
        <v>0.27941176470588236</v>
      </c>
      <c r="C26" s="10">
        <f>-LN(1-B26)/0.000001-EXP(blanks!$BZ$18*b921_4!A26+blanks!$BZ$17)</f>
        <v>316987.8195276031</v>
      </c>
      <c r="D26" s="1">
        <f>C26*0.000001*coeffs!$D$8/($D$2*coeffs!$D$6/1000)</f>
        <v>11661.743496828027</v>
      </c>
      <c r="E26">
        <f t="shared" si="0"/>
        <v>0.32768740706548011</v>
      </c>
      <c r="F26">
        <v>0.2762</v>
      </c>
      <c r="G26">
        <v>0.3987</v>
      </c>
      <c r="H26">
        <f t="shared" si="1"/>
        <v>5.1487407065480106E-2</v>
      </c>
      <c r="I26">
        <f t="shared" si="2"/>
        <v>7.1012592934519891E-2</v>
      </c>
      <c r="J26" s="2">
        <f>((1000*coeffs!$D$8/($D$2*coeffs!$D$6))^2*H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3542.9217910462071</v>
      </c>
      <c r="K26" s="10">
        <f>((1000*coeffs!$D$8/($D$2*coeffs!$D$6))^2*I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3973.6030641736415</v>
      </c>
      <c r="L26" s="10">
        <f t="shared" si="3"/>
        <v>490464750.23254573</v>
      </c>
      <c r="M26" s="1">
        <f t="shared" si="4"/>
        <v>225854077.91575307</v>
      </c>
      <c r="N26" s="10">
        <f t="shared" si="5"/>
        <v>212800206.17098787</v>
      </c>
    </row>
    <row r="27" spans="1:14" x14ac:dyDescent="0.25">
      <c r="A27">
        <v>-18.46</v>
      </c>
      <c r="B27">
        <v>0.29411764705882354</v>
      </c>
      <c r="C27" s="10">
        <f>-LN(1-B27)/0.000001-EXP(blanks!$BZ$18*b921_4!A27+blanks!$BZ$17)</f>
        <v>337607.10673033883</v>
      </c>
      <c r="D27" s="1">
        <f>C27*0.000001*coeffs!$D$8/($D$2*coeffs!$D$6/1000)</f>
        <v>12420.311566743389</v>
      </c>
      <c r="E27">
        <f t="shared" si="0"/>
        <v>0.34830669426821587</v>
      </c>
      <c r="F27">
        <v>0.29730000000000001</v>
      </c>
      <c r="G27">
        <v>0.41860000000000003</v>
      </c>
      <c r="H27">
        <f t="shared" si="1"/>
        <v>5.1006694268215858E-2</v>
      </c>
      <c r="I27">
        <f t="shared" si="2"/>
        <v>7.0293305731784161E-2</v>
      </c>
      <c r="J27" s="2">
        <f>((1000*coeffs!$D$8/($D$2*coeffs!$D$6))^2*H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3694.4884202706426</v>
      </c>
      <c r="K27" s="10">
        <f>((1000*coeffs!$D$8/($D$2*coeffs!$D$6))^2*I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4100.6818968682137</v>
      </c>
      <c r="L27" s="10">
        <f t="shared" si="3"/>
        <v>522368290.13175714</v>
      </c>
      <c r="M27" s="1">
        <f t="shared" si="4"/>
        <v>236485507.49754608</v>
      </c>
      <c r="N27" s="10">
        <f t="shared" si="5"/>
        <v>224331523.44732505</v>
      </c>
    </row>
    <row r="28" spans="1:14" x14ac:dyDescent="0.25">
      <c r="A28">
        <v>-18.73</v>
      </c>
      <c r="B28">
        <v>0.30882352941176472</v>
      </c>
      <c r="C28" s="10">
        <f>-LN(1-B28)/0.000001-EXP(blanks!$BZ$18*b921_4!A28+blanks!$BZ$17)</f>
        <v>357562.6794807564</v>
      </c>
      <c r="D28" s="1">
        <f>C28*0.000001*coeffs!$D$8/($D$2*coeffs!$D$6/1000)</f>
        <v>13154.462081089558</v>
      </c>
      <c r="E28">
        <f t="shared" si="0"/>
        <v>0.36936010346604814</v>
      </c>
      <c r="F28">
        <v>0.31219999999999998</v>
      </c>
      <c r="G28">
        <v>0.45050000000000001</v>
      </c>
      <c r="H28">
        <f t="shared" si="1"/>
        <v>5.7160103466048162E-2</v>
      </c>
      <c r="I28">
        <f t="shared" si="2"/>
        <v>8.1139896533951872E-2</v>
      </c>
      <c r="J28" s="2">
        <f>((1000*coeffs!$D$8/($D$2*coeffs!$D$6))^2*H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3976.3640596441824</v>
      </c>
      <c r="K28" s="10">
        <f>((1000*coeffs!$D$8/($D$2*coeffs!$D$6))^2*I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4505.5583346500289</v>
      </c>
      <c r="L28" s="10">
        <f t="shared" si="3"/>
        <v>553244886.65009332</v>
      </c>
      <c r="M28" s="1">
        <f t="shared" si="4"/>
        <v>255490553.29375863</v>
      </c>
      <c r="N28" s="10">
        <f t="shared" si="5"/>
        <v>239449019.78126496</v>
      </c>
    </row>
    <row r="29" spans="1:14" x14ac:dyDescent="0.25">
      <c r="A29">
        <v>-18.78</v>
      </c>
      <c r="B29">
        <v>0.3235294117647059</v>
      </c>
      <c r="C29" s="10">
        <f>-LN(1-B29)/0.000001-EXP(blanks!$BZ$18*b921_4!A29+blanks!$BZ$17)</f>
        <v>378853.54949382105</v>
      </c>
      <c r="D29" s="1">
        <f>C29*0.000001*coeffs!$D$8/($D$2*coeffs!$D$6/1000)</f>
        <v>13937.737177548104</v>
      </c>
      <c r="E29">
        <f t="shared" si="0"/>
        <v>0.39086630868701167</v>
      </c>
      <c r="F29">
        <v>0.32779999999999998</v>
      </c>
      <c r="G29">
        <v>0.47310000000000002</v>
      </c>
      <c r="H29">
        <f t="shared" si="1"/>
        <v>6.3066308687011685E-2</v>
      </c>
      <c r="I29">
        <f t="shared" si="2"/>
        <v>8.2233691312988355E-2</v>
      </c>
      <c r="J29" s="2">
        <f>((1000*coeffs!$D$8/($D$2*coeffs!$D$6))^2*H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4258.8084417050914</v>
      </c>
      <c r="K29" s="10">
        <f>((1000*coeffs!$D$8/($D$2*coeffs!$D$6))^2*I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4680.4734982544896</v>
      </c>
      <c r="L29" s="10">
        <f t="shared" si="3"/>
        <v>586187544.37982357</v>
      </c>
      <c r="M29" s="1">
        <f t="shared" si="4"/>
        <v>267804153.61648878</v>
      </c>
      <c r="N29" s="10">
        <f t="shared" si="5"/>
        <v>255052207.11183187</v>
      </c>
    </row>
    <row r="30" spans="1:14" x14ac:dyDescent="0.25">
      <c r="A30">
        <v>-18.989999999999998</v>
      </c>
      <c r="B30">
        <v>0.33823529411764708</v>
      </c>
      <c r="C30" s="10">
        <f>-LN(1-B30)/0.000001-EXP(blanks!$BZ$18*b921_4!A30+blanks!$BZ$17)</f>
        <v>399884.28369232488</v>
      </c>
      <c r="D30" s="1">
        <f>C30*0.000001*coeffs!$D$8/($D$2*coeffs!$D$6/1000)</f>
        <v>14711.442073018272</v>
      </c>
      <c r="E30">
        <f t="shared" si="0"/>
        <v>0.41284521540578695</v>
      </c>
      <c r="F30">
        <v>0.3528</v>
      </c>
      <c r="G30">
        <v>0.49680000000000002</v>
      </c>
      <c r="H30">
        <f t="shared" si="1"/>
        <v>6.0045215405786945E-2</v>
      </c>
      <c r="I30">
        <f t="shared" si="2"/>
        <v>8.3954784594213072E-2</v>
      </c>
      <c r="J30" s="2">
        <f>((1000*coeffs!$D$8/($D$2*coeffs!$D$6))^2*H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4371.3577209801297</v>
      </c>
      <c r="K30" s="10">
        <f>((1000*coeffs!$D$8/($D$2*coeffs!$D$6))^2*I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4875.3115389304276</v>
      </c>
      <c r="L30" s="10">
        <f t="shared" si="3"/>
        <v>618727702.58289933</v>
      </c>
      <c r="M30" s="1">
        <f t="shared" si="4"/>
        <v>280667599.73163891</v>
      </c>
      <c r="N30" s="10">
        <f t="shared" si="5"/>
        <v>265578034.91794443</v>
      </c>
    </row>
    <row r="31" spans="1:14" x14ac:dyDescent="0.25">
      <c r="A31">
        <v>-18.989999999999998</v>
      </c>
      <c r="B31">
        <v>0.35294117647058826</v>
      </c>
      <c r="C31" s="10">
        <f>-LN(1-B31)/0.000001-EXP(blanks!$BZ$18*b921_4!A31+blanks!$BZ$17)</f>
        <v>422357.13954438356</v>
      </c>
      <c r="D31" s="1">
        <f>C31*0.000001*coeffs!$D$8/($D$2*coeffs!$D$6/1000)</f>
        <v>15538.201539607422</v>
      </c>
      <c r="E31">
        <f t="shared" si="0"/>
        <v>0.43531807125784566</v>
      </c>
      <c r="F31">
        <v>0.3705</v>
      </c>
      <c r="G31">
        <v>0.52170000000000005</v>
      </c>
      <c r="H31">
        <f t="shared" si="1"/>
        <v>6.4818071257845666E-2</v>
      </c>
      <c r="I31">
        <f t="shared" si="2"/>
        <v>8.638192874215439E-2</v>
      </c>
      <c r="J31" s="2">
        <f>((1000*coeffs!$D$8/($D$2*coeffs!$D$6))^2*H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4637.5219609565038</v>
      </c>
      <c r="K31" s="10">
        <f>((1000*coeffs!$D$8/($D$2*coeffs!$D$6))^2*I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5091.1166826627123</v>
      </c>
      <c r="L31" s="10">
        <f t="shared" si="3"/>
        <v>653499207.83795273</v>
      </c>
      <c r="M31" s="1">
        <f t="shared" si="4"/>
        <v>294657811.55305147</v>
      </c>
      <c r="N31" s="10">
        <f t="shared" si="5"/>
        <v>281100662.95922267</v>
      </c>
    </row>
    <row r="32" spans="1:14" x14ac:dyDescent="0.25">
      <c r="A32">
        <v>-19.059999999999999</v>
      </c>
      <c r="B32">
        <v>0.36764705882352944</v>
      </c>
      <c r="C32" s="10">
        <f>-LN(1-B32)/0.000001-EXP(blanks!$BZ$18*b921_4!A32+blanks!$BZ$17)</f>
        <v>445014.25172276585</v>
      </c>
      <c r="D32" s="1">
        <f>C32*0.000001*coeffs!$D$8/($D$2*coeffs!$D$6/1000)</f>
        <v>16371.739657876173</v>
      </c>
      <c r="E32">
        <f t="shared" si="0"/>
        <v>0.4583075894825443</v>
      </c>
      <c r="F32">
        <v>0.38900000000000001</v>
      </c>
      <c r="G32">
        <v>0.54790000000000005</v>
      </c>
      <c r="H32">
        <f t="shared" si="1"/>
        <v>6.9307589482544285E-2</v>
      </c>
      <c r="I32">
        <f t="shared" si="2"/>
        <v>8.9592410517455756E-2</v>
      </c>
      <c r="J32" s="2">
        <f>((1000*coeffs!$D$8/($D$2*coeffs!$D$6))^2*H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4902.7223876879425</v>
      </c>
      <c r="K32" s="10">
        <f>((1000*coeffs!$D$8/($D$2*coeffs!$D$6))^2*I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5329.0901154944795</v>
      </c>
      <c r="L32" s="10">
        <f t="shared" si="3"/>
        <v>688555806.80166578</v>
      </c>
      <c r="M32" s="1">
        <f t="shared" si="4"/>
        <v>309392378.64908725</v>
      </c>
      <c r="N32" s="10">
        <f t="shared" si="5"/>
        <v>296659825.61976188</v>
      </c>
    </row>
    <row r="33" spans="1:14" x14ac:dyDescent="0.25">
      <c r="A33">
        <v>-19.309999999999999</v>
      </c>
      <c r="B33">
        <v>0.38235294117647056</v>
      </c>
      <c r="C33" s="10">
        <f>-LN(1-B33)/0.000001-EXP(blanks!$BZ$18*b921_4!A33+blanks!$BZ$17)</f>
        <v>467286.44636995788</v>
      </c>
      <c r="D33" s="1">
        <f>C33*0.000001*coeffs!$D$8/($D$2*coeffs!$D$6/1000)</f>
        <v>17191.116949641048</v>
      </c>
      <c r="E33">
        <f t="shared" si="0"/>
        <v>0.48183808689273833</v>
      </c>
      <c r="F33">
        <v>0.40849999999999997</v>
      </c>
      <c r="G33">
        <v>0.58960000000000001</v>
      </c>
      <c r="H33">
        <f t="shared" si="1"/>
        <v>7.3338086892738352E-2</v>
      </c>
      <c r="I33">
        <f t="shared" si="2"/>
        <v>0.10776191310726169</v>
      </c>
      <c r="J33" s="2">
        <f>((1000*coeffs!$D$8/($D$2*coeffs!$D$6))^2*H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5163.4926853687475</v>
      </c>
      <c r="K33" s="10">
        <f>((1000*coeffs!$D$8/($D$2*coeffs!$D$6))^2*I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5924.463351882443</v>
      </c>
      <c r="L33" s="10">
        <f t="shared" si="3"/>
        <v>723016835.62304127</v>
      </c>
      <c r="M33" s="1">
        <f t="shared" si="4"/>
        <v>335025855.6802392</v>
      </c>
      <c r="N33" s="10">
        <f t="shared" si="5"/>
        <v>311957593.91786194</v>
      </c>
    </row>
    <row r="34" spans="1:14" x14ac:dyDescent="0.25">
      <c r="A34">
        <v>-19.39</v>
      </c>
      <c r="B34">
        <v>0.39705882352941174</v>
      </c>
      <c r="C34" s="10">
        <f>-LN(1-B34)/0.000001-EXP(blanks!$BZ$18*b921_4!A34+blanks!$BZ$17)</f>
        <v>490956.70501854096</v>
      </c>
      <c r="D34" s="1">
        <f>C34*0.000001*coeffs!$D$8/($D$2*coeffs!$D$6/1000)</f>
        <v>18061.927964634364</v>
      </c>
      <c r="E34">
        <f t="shared" si="0"/>
        <v>0.50593563847179879</v>
      </c>
      <c r="F34">
        <v>0.42899999999999999</v>
      </c>
      <c r="G34">
        <v>0.61909999999999998</v>
      </c>
      <c r="H34">
        <f t="shared" si="1"/>
        <v>7.6935638471798795E-2</v>
      </c>
      <c r="I34">
        <f t="shared" si="2"/>
        <v>0.1131643615282012</v>
      </c>
      <c r="J34" s="2">
        <f>((1000*coeffs!$D$8/($D$2*coeffs!$D$6))^2*H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5420.3785759017092</v>
      </c>
      <c r="K34" s="10">
        <f>((1000*coeffs!$D$8/($D$2*coeffs!$D$6))^2*I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6221.0782167133584</v>
      </c>
      <c r="L34" s="10">
        <f t="shared" si="3"/>
        <v>759641042.55098629</v>
      </c>
      <c r="M34" s="1">
        <f t="shared" si="4"/>
        <v>351887431.77035838</v>
      </c>
      <c r="N34" s="10">
        <f t="shared" si="5"/>
        <v>327623038.17668855</v>
      </c>
    </row>
    <row r="35" spans="1:14" x14ac:dyDescent="0.25">
      <c r="A35">
        <v>-19.39</v>
      </c>
      <c r="B35">
        <v>0.41176470588235292</v>
      </c>
      <c r="C35" s="10">
        <f>-LN(1-B35)/0.000001-EXP(blanks!$BZ$18*b921_4!A35+blanks!$BZ$17)</f>
        <v>515649.31760891253</v>
      </c>
      <c r="D35" s="1">
        <f>C35*0.000001*coeffs!$D$8/($D$2*coeffs!$D$6/1000)</f>
        <v>18970.350612307691</v>
      </c>
      <c r="E35">
        <f t="shared" si="0"/>
        <v>0.53062825106217038</v>
      </c>
      <c r="F35">
        <v>0.45050000000000001</v>
      </c>
      <c r="G35">
        <v>0.63449999999999995</v>
      </c>
      <c r="H35">
        <f t="shared" si="1"/>
        <v>8.0128251062170364E-2</v>
      </c>
      <c r="I35">
        <f t="shared" si="2"/>
        <v>0.10387174893782958</v>
      </c>
      <c r="J35" s="2">
        <f>((1000*coeffs!$D$8/($D$2*coeffs!$D$6))^2*H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5674.1501140978207</v>
      </c>
      <c r="K35" s="10">
        <f>((1000*coeffs!$D$8/($D$2*coeffs!$D$6))^2*I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6173.2431810687349</v>
      </c>
      <c r="L35" s="10">
        <f t="shared" si="3"/>
        <v>797847103.85887527</v>
      </c>
      <c r="M35" s="1">
        <f t="shared" si="4"/>
        <v>358448746.20792055</v>
      </c>
      <c r="N35" s="10">
        <f t="shared" si="5"/>
        <v>343549757.64101452</v>
      </c>
    </row>
    <row r="36" spans="1:14" x14ac:dyDescent="0.25">
      <c r="A36">
        <v>-19.489999999999998</v>
      </c>
      <c r="B36">
        <v>0.4264705882352941</v>
      </c>
      <c r="C36" s="10">
        <f>-LN(1-B36)/0.000001-EXP(blanks!$BZ$18*b921_4!A36+blanks!$BZ$17)</f>
        <v>540415.3222893402</v>
      </c>
      <c r="D36" s="1">
        <f>C36*0.000001*coeffs!$D$8/($D$2*coeffs!$D$6/1000)</f>
        <v>19881.473299781304</v>
      </c>
      <c r="E36">
        <f t="shared" si="0"/>
        <v>0.55594605904646033</v>
      </c>
      <c r="F36">
        <v>0.4617</v>
      </c>
      <c r="G36">
        <v>0.6663</v>
      </c>
      <c r="H36">
        <f t="shared" si="1"/>
        <v>9.4246059046460329E-2</v>
      </c>
      <c r="I36">
        <f t="shared" si="2"/>
        <v>0.11035394095353968</v>
      </c>
      <c r="J36" s="2">
        <f>((1000*coeffs!$D$8/($D$2*coeffs!$D$6))^2*H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6150.1608136009963</v>
      </c>
      <c r="K36" s="10">
        <f>((1000*coeffs!$D$8/($D$2*coeffs!$D$6))^2*I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6502.6919117917487</v>
      </c>
      <c r="L36" s="10">
        <f t="shared" si="3"/>
        <v>836166722.31596959</v>
      </c>
      <c r="M36" s="1">
        <f t="shared" si="4"/>
        <v>376669738.78739125</v>
      </c>
      <c r="N36" s="10">
        <f t="shared" si="5"/>
        <v>366046632.65436053</v>
      </c>
    </row>
    <row r="37" spans="1:14" x14ac:dyDescent="0.25">
      <c r="A37">
        <v>-19.510000000000002</v>
      </c>
      <c r="B37">
        <v>0.44117647058823528</v>
      </c>
      <c r="C37" s="10">
        <f>-LN(1-B37)/0.000001-EXP(blanks!$BZ$18*b921_4!A37+blanks!$BZ$17)</f>
        <v>566278.03228462697</v>
      </c>
      <c r="D37" s="1">
        <f>C37*0.000001*coeffs!$D$8/($D$2*coeffs!$D$6/1000)</f>
        <v>20832.9429510359</v>
      </c>
      <c r="E37">
        <f t="shared" si="0"/>
        <v>0.58192154544972086</v>
      </c>
      <c r="F37">
        <v>0.48480000000000001</v>
      </c>
      <c r="G37">
        <v>0.69969999999999999</v>
      </c>
      <c r="H37">
        <f t="shared" si="1"/>
        <v>9.7121545449720847E-2</v>
      </c>
      <c r="I37">
        <f t="shared" si="2"/>
        <v>0.11777845455027913</v>
      </c>
      <c r="J37" s="2">
        <f>((1000*coeffs!$D$8/($D$2*coeffs!$D$6))^2*H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6405.992313635893</v>
      </c>
      <c r="K37" s="10">
        <f>((1000*coeffs!$D$8/($D$2*coeffs!$D$6))^2*I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6858.9304097276645</v>
      </c>
      <c r="L37" s="10">
        <f t="shared" si="3"/>
        <v>876183236.56903684</v>
      </c>
      <c r="M37" s="1">
        <f t="shared" si="4"/>
        <v>396073526.3348031</v>
      </c>
      <c r="N37" s="10">
        <f t="shared" si="5"/>
        <v>382422164.04901105</v>
      </c>
    </row>
    <row r="38" spans="1:14" x14ac:dyDescent="0.25">
      <c r="A38">
        <v>-19.53</v>
      </c>
      <c r="B38">
        <v>0.45588235294117646</v>
      </c>
      <c r="C38" s="10">
        <f>-LN(1-B38)/0.000001-EXP(blanks!$BZ$18*b921_4!A38+blanks!$BZ$17)</f>
        <v>592832.68403319654</v>
      </c>
      <c r="D38" s="1">
        <f>C38*0.000001*coeffs!$D$8/($D$2*coeffs!$D$6/1000)</f>
        <v>21809.868619034474</v>
      </c>
      <c r="E38">
        <f t="shared" si="0"/>
        <v>0.60858979253188217</v>
      </c>
      <c r="F38">
        <v>0.5091</v>
      </c>
      <c r="G38">
        <v>0.73470000000000002</v>
      </c>
      <c r="H38">
        <f t="shared" si="1"/>
        <v>9.9489792531882171E-2</v>
      </c>
      <c r="I38">
        <f t="shared" si="2"/>
        <v>0.12611020746811785</v>
      </c>
      <c r="J38" s="2">
        <f>((1000*coeffs!$D$8/($D$2*coeffs!$D$6))^2*H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6657.1343478504223</v>
      </c>
      <c r="K38" s="10">
        <f>((1000*coeffs!$D$8/($D$2*coeffs!$D$6))^2*I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7241.9377994457309</v>
      </c>
      <c r="L38" s="10">
        <f t="shared" si="3"/>
        <v>917270369.37049246</v>
      </c>
      <c r="M38" s="1">
        <f t="shared" si="4"/>
        <v>416530322.08879763</v>
      </c>
      <c r="N38" s="10">
        <f t="shared" si="5"/>
        <v>398898453.76977187</v>
      </c>
    </row>
    <row r="39" spans="1:14" x14ac:dyDescent="0.25">
      <c r="A39">
        <v>-19.59</v>
      </c>
      <c r="B39">
        <v>0.47058823529411764</v>
      </c>
      <c r="C39" s="10">
        <f>-LN(1-B39)/0.000001-EXP(blanks!$BZ$18*b921_4!A39+blanks!$BZ$17)</f>
        <v>619885.89898434351</v>
      </c>
      <c r="D39" s="1">
        <f>C39*0.000001*coeffs!$D$8/($D$2*coeffs!$D$6/1000)</f>
        <v>22805.13605232257</v>
      </c>
      <c r="E39">
        <f t="shared" si="0"/>
        <v>0.63598876671999671</v>
      </c>
      <c r="F39">
        <v>0.53459999999999996</v>
      </c>
      <c r="G39">
        <v>0.77159999999999995</v>
      </c>
      <c r="H39">
        <f t="shared" si="1"/>
        <v>0.10138876671999675</v>
      </c>
      <c r="I39">
        <f t="shared" si="2"/>
        <v>0.13561123328000324</v>
      </c>
      <c r="J39" s="2">
        <f>((1000*coeffs!$D$8/($D$2*coeffs!$D$6))^2*H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6905.1087533592327</v>
      </c>
      <c r="K39" s="10">
        <f>((1000*coeffs!$D$8/($D$2*coeffs!$D$6))^2*I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7658.8495915361955</v>
      </c>
      <c r="L39" s="10">
        <f t="shared" si="3"/>
        <v>959128912.49614143</v>
      </c>
      <c r="M39" s="1">
        <f t="shared" si="4"/>
        <v>438203383.70939171</v>
      </c>
      <c r="N39" s="10">
        <f t="shared" si="5"/>
        <v>415457397.29277587</v>
      </c>
    </row>
    <row r="40" spans="1:14" x14ac:dyDescent="0.25">
      <c r="A40">
        <v>-19.88</v>
      </c>
      <c r="B40">
        <v>0.48529411764705882</v>
      </c>
      <c r="C40" s="10">
        <f>-LN(1-B40)/0.000001-EXP(blanks!$BZ$18*b921_4!A40+blanks!$BZ$17)</f>
        <v>646275.60458660917</v>
      </c>
      <c r="D40" s="1">
        <f>C40*0.000001*coeffs!$D$8/($D$2*coeffs!$D$6/1000)</f>
        <v>23775.993475642681</v>
      </c>
      <c r="E40">
        <f t="shared" si="0"/>
        <v>0.66415964368669311</v>
      </c>
      <c r="F40">
        <v>0.54790000000000005</v>
      </c>
      <c r="G40">
        <v>0.81020000000000003</v>
      </c>
      <c r="H40">
        <f t="shared" si="1"/>
        <v>0.11625964368669306</v>
      </c>
      <c r="I40">
        <f t="shared" si="2"/>
        <v>0.14604035631330692</v>
      </c>
      <c r="J40" s="2">
        <f>((1000*coeffs!$D$8/($D$2*coeffs!$D$6))^2*H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7424.204965085637</v>
      </c>
      <c r="K40" s="10">
        <f>((1000*coeffs!$D$8/($D$2*coeffs!$D$6))^2*I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8105.0144096715721</v>
      </c>
      <c r="L40" s="10">
        <f t="shared" si="3"/>
        <v>999960829.59066749</v>
      </c>
      <c r="M40" s="1">
        <f t="shared" si="4"/>
        <v>460584619.96728277</v>
      </c>
      <c r="N40" s="10">
        <f t="shared" si="5"/>
        <v>439815001.25232899</v>
      </c>
    </row>
    <row r="41" spans="1:14" x14ac:dyDescent="0.25">
      <c r="A41">
        <v>-19.88</v>
      </c>
      <c r="B41">
        <v>0.5</v>
      </c>
      <c r="C41" s="10">
        <f>-LN(1-B41)/0.000001-EXP(blanks!$BZ$18*b921_4!A41+blanks!$BZ$17)</f>
        <v>675263.1414598613</v>
      </c>
      <c r="D41" s="1">
        <f>C41*0.000001*coeffs!$D$8/($D$2*coeffs!$D$6/1000)</f>
        <v>24842.423157781537</v>
      </c>
      <c r="E41">
        <f t="shared" si="0"/>
        <v>0.69314718055994529</v>
      </c>
      <c r="F41">
        <v>0.57530000000000003</v>
      </c>
      <c r="G41">
        <v>0.85089999999999999</v>
      </c>
      <c r="H41">
        <f t="shared" si="1"/>
        <v>0.11784718055994525</v>
      </c>
      <c r="I41">
        <f t="shared" si="2"/>
        <v>0.1577528194400547</v>
      </c>
      <c r="J41" s="2">
        <f>((1000*coeffs!$D$8/($D$2*coeffs!$D$6))^2*H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7675.0560517795793</v>
      </c>
      <c r="K41" s="10">
        <f>((1000*coeffs!$D$8/($D$2*coeffs!$D$6))^2*I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8590.2099457370659</v>
      </c>
      <c r="L41" s="10">
        <f t="shared" si="3"/>
        <v>1044812284.9354943</v>
      </c>
      <c r="M41" s="1">
        <f t="shared" si="4"/>
        <v>485042386.59253937</v>
      </c>
      <c r="N41" s="10">
        <f t="shared" si="5"/>
        <v>457095763.191423</v>
      </c>
    </row>
    <row r="42" spans="1:14" x14ac:dyDescent="0.25">
      <c r="A42">
        <v>-19.899999999999999</v>
      </c>
      <c r="B42">
        <v>0.51470588235294112</v>
      </c>
      <c r="C42" s="10">
        <f>-LN(1-B42)/0.000001-EXP(blanks!$BZ$18*b921_4!A42+blanks!$BZ$17)</f>
        <v>704986.23970220983</v>
      </c>
      <c r="D42" s="1">
        <f>C42*0.000001*coeffs!$D$8/($D$2*coeffs!$D$6/1000)</f>
        <v>25935.913589526986</v>
      </c>
      <c r="E42">
        <f t="shared" si="0"/>
        <v>0.7230001437096264</v>
      </c>
      <c r="F42">
        <v>0.60419999999999996</v>
      </c>
      <c r="G42">
        <v>0.87190000000000001</v>
      </c>
      <c r="H42">
        <f t="shared" si="1"/>
        <v>0.11880014370962644</v>
      </c>
      <c r="I42">
        <f t="shared" si="2"/>
        <v>0.14889985629037361</v>
      </c>
      <c r="J42" s="2">
        <f>((1000*coeffs!$D$8/($D$2*coeffs!$D$6))^2*H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7920.9260809211955</v>
      </c>
      <c r="K42" s="10">
        <f>((1000*coeffs!$D$8/($D$2*coeffs!$D$6))^2*I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8581.7681574606995</v>
      </c>
      <c r="L42" s="10">
        <f t="shared" si="3"/>
        <v>1090801850.014986</v>
      </c>
      <c r="M42" s="1">
        <f t="shared" si="4"/>
        <v>494402025.41750121</v>
      </c>
      <c r="N42" s="10">
        <f t="shared" si="5"/>
        <v>474492323.9657051</v>
      </c>
    </row>
    <row r="43" spans="1:14" x14ac:dyDescent="0.25">
      <c r="A43">
        <v>-20.079999999999998</v>
      </c>
      <c r="B43">
        <v>0.52941176470588236</v>
      </c>
      <c r="C43" s="10">
        <f>-LN(1-B43)/0.000001-EXP(blanks!$BZ$18*b921_4!A43+blanks!$BZ$17)</f>
        <v>734545.84632907121</v>
      </c>
      <c r="D43" s="1">
        <f>C43*0.000001*coeffs!$D$8/($D$2*coeffs!$D$6/1000)</f>
        <v>27023.389287688879</v>
      </c>
      <c r="E43">
        <f t="shared" si="0"/>
        <v>0.7537718023763802</v>
      </c>
      <c r="F43">
        <v>0.63449999999999995</v>
      </c>
      <c r="G43">
        <v>0.91559999999999997</v>
      </c>
      <c r="H43">
        <f t="shared" si="1"/>
        <v>0.11927180237638024</v>
      </c>
      <c r="I43">
        <f t="shared" si="2"/>
        <v>0.16182819762361977</v>
      </c>
      <c r="J43" s="2">
        <f>((1000*coeffs!$D$8/($D$2*coeffs!$D$6))^2*H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8166.1961451956213</v>
      </c>
      <c r="K43" s="10">
        <f>((1000*coeffs!$D$8/($D$2*coeffs!$D$6))^2*I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9103.7096479488591</v>
      </c>
      <c r="L43" s="10">
        <f t="shared" si="3"/>
        <v>1136538449.9348874</v>
      </c>
      <c r="M43" s="1">
        <f t="shared" si="4"/>
        <v>520130271.87008399</v>
      </c>
      <c r="N43" s="10">
        <f t="shared" si="5"/>
        <v>491829861.91243625</v>
      </c>
    </row>
    <row r="44" spans="1:14" x14ac:dyDescent="0.25">
      <c r="A44">
        <v>-20.100000000000001</v>
      </c>
      <c r="B44">
        <v>0.54411764705882348</v>
      </c>
      <c r="C44" s="10">
        <f>-LN(1-B44)/0.000001-EXP(blanks!$BZ$18*b921_4!A44+blanks!$BZ$17)</f>
        <v>766154.93540960248</v>
      </c>
      <c r="D44" s="1">
        <f>C44*0.000001*coeffs!$D$8/($D$2*coeffs!$D$6/1000)</f>
        <v>28186.263904053892</v>
      </c>
      <c r="E44">
        <f t="shared" si="0"/>
        <v>0.78552050069096035</v>
      </c>
      <c r="F44">
        <v>0.6502</v>
      </c>
      <c r="G44">
        <v>0.96150000000000002</v>
      </c>
      <c r="H44">
        <f t="shared" si="1"/>
        <v>0.13532050069096035</v>
      </c>
      <c r="I44">
        <f t="shared" si="2"/>
        <v>0.17597949930903967</v>
      </c>
      <c r="J44" s="2">
        <f>((1000*coeffs!$D$8/($D$2*coeffs!$D$6))^2*H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8734.7958944972252</v>
      </c>
      <c r="K44" s="10">
        <f>((1000*coeffs!$D$8/($D$2*coeffs!$D$6))^2*I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9665.7880342583612</v>
      </c>
      <c r="L44" s="10">
        <f t="shared" si="3"/>
        <v>1185446146.1487827</v>
      </c>
      <c r="M44" s="1">
        <f t="shared" si="4"/>
        <v>547807279.37728631</v>
      </c>
      <c r="N44" s="10">
        <f t="shared" si="5"/>
        <v>519414253.99744987</v>
      </c>
    </row>
    <row r="45" spans="1:14" x14ac:dyDescent="0.25">
      <c r="A45">
        <v>-20.22</v>
      </c>
      <c r="B45">
        <v>0.55882352941176472</v>
      </c>
      <c r="C45" s="10">
        <f>-LN(1-B45)/0.000001-EXP(blanks!$BZ$18*b921_4!A45+blanks!$BZ$17)</f>
        <v>798085.55408201832</v>
      </c>
      <c r="D45" s="1">
        <f>C45*0.000001*coeffs!$D$8/($D$2*coeffs!$D$6/1000)</f>
        <v>29360.967352305208</v>
      </c>
      <c r="E45">
        <f t="shared" si="0"/>
        <v>0.81831032351395139</v>
      </c>
      <c r="F45">
        <v>0.68279999999999996</v>
      </c>
      <c r="G45">
        <v>1.0097</v>
      </c>
      <c r="H45">
        <f t="shared" si="1"/>
        <v>0.13551032351395143</v>
      </c>
      <c r="I45">
        <f t="shared" si="2"/>
        <v>0.19138967648604865</v>
      </c>
      <c r="J45" s="2">
        <f>((1000*coeffs!$D$8/($D$2*coeffs!$D$6))^2*H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8986.4662342728188</v>
      </c>
      <c r="K45" s="10">
        <f>((1000*coeffs!$D$8/($D$2*coeffs!$D$6))^2*I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10270.344225764158</v>
      </c>
      <c r="L45" s="10">
        <f t="shared" si="3"/>
        <v>1234851334.4467936</v>
      </c>
      <c r="M45" s="1">
        <f t="shared" si="4"/>
        <v>576961727.06860852</v>
      </c>
      <c r="N45" s="10">
        <f t="shared" si="5"/>
        <v>537729575.35246086</v>
      </c>
    </row>
    <row r="46" spans="1:14" x14ac:dyDescent="0.25">
      <c r="A46">
        <v>-20.350000000000001</v>
      </c>
      <c r="B46">
        <v>0.57352941176470584</v>
      </c>
      <c r="C46" s="10">
        <f>-LN(1-B46)/0.000001-EXP(blanks!$BZ$18*b921_4!A46+blanks!$BZ$17)</f>
        <v>831013.23045592243</v>
      </c>
      <c r="D46" s="1">
        <f>C46*0.000001*coeffs!$D$8/($D$2*coeffs!$D$6/1000)</f>
        <v>30572.351803579353</v>
      </c>
      <c r="E46">
        <f t="shared" si="0"/>
        <v>0.85221187518963259</v>
      </c>
      <c r="F46">
        <v>0.69969999999999999</v>
      </c>
      <c r="G46">
        <v>1.0347</v>
      </c>
      <c r="H46">
        <f t="shared" si="1"/>
        <v>0.15251187518963261</v>
      </c>
      <c r="I46">
        <f t="shared" si="2"/>
        <v>0.18248812481036736</v>
      </c>
      <c r="J46" s="2">
        <f>((1000*coeffs!$D$8/($D$2*coeffs!$D$6))^2*H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9597.5056975594962</v>
      </c>
      <c r="K46" s="10">
        <f>((1000*coeffs!$D$8/($D$2*coeffs!$D$6))^2*I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10281.221093237757</v>
      </c>
      <c r="L46" s="10">
        <f t="shared" si="3"/>
        <v>1285799237.0902848</v>
      </c>
      <c r="M46" s="1">
        <f t="shared" si="4"/>
        <v>587879326.20941532</v>
      </c>
      <c r="N46" s="10">
        <f t="shared" si="5"/>
        <v>567063577.32514191</v>
      </c>
    </row>
    <row r="47" spans="1:14" x14ac:dyDescent="0.25">
      <c r="A47">
        <v>-20.399999999999999</v>
      </c>
      <c r="B47">
        <v>0.58823529411764708</v>
      </c>
      <c r="C47" s="10">
        <f>-LN(1-B47)/0.000001-EXP(blanks!$BZ$18*b921_4!A47+blanks!$BZ$17)</f>
        <v>865717.61710478365</v>
      </c>
      <c r="D47" s="1">
        <f>C47*0.000001*coeffs!$D$8/($D$2*coeffs!$D$6/1000)</f>
        <v>31849.100089733987</v>
      </c>
      <c r="E47">
        <f t="shared" si="0"/>
        <v>0.88730319500090282</v>
      </c>
      <c r="F47">
        <v>0.73470000000000002</v>
      </c>
      <c r="G47">
        <v>1.0866</v>
      </c>
      <c r="H47">
        <f t="shared" si="1"/>
        <v>0.1526031950009028</v>
      </c>
      <c r="I47">
        <f t="shared" si="2"/>
        <v>0.19929680499909719</v>
      </c>
      <c r="J47" s="2">
        <f>((1000*coeffs!$D$8/($D$2*coeffs!$D$6))^2*H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9861.3290122703529</v>
      </c>
      <c r="K47" s="10">
        <f>((1000*coeffs!$D$8/($D$2*coeffs!$D$6))^2*I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10930.918445511352</v>
      </c>
      <c r="L47" s="10">
        <f t="shared" si="3"/>
        <v>1339496184.6735506</v>
      </c>
      <c r="M47" s="1">
        <f t="shared" si="4"/>
        <v>619277964.89646769</v>
      </c>
      <c r="N47" s="10">
        <f t="shared" si="5"/>
        <v>586658043.78709853</v>
      </c>
    </row>
    <row r="48" spans="1:14" x14ac:dyDescent="0.25">
      <c r="A48">
        <v>-20.41</v>
      </c>
      <c r="B48">
        <v>0.6029411764705882</v>
      </c>
      <c r="C48" s="10">
        <f>-LN(1-B48)/0.000001-EXP(blanks!$BZ$18*b921_4!A48+blanks!$BZ$17)</f>
        <v>902007.03122436709</v>
      </c>
      <c r="D48" s="1">
        <f>C48*0.000001*coeffs!$D$8/($D$2*coeffs!$D$6/1000)</f>
        <v>33184.160344552081</v>
      </c>
      <c r="E48">
        <f t="shared" si="0"/>
        <v>0.9236708391717775</v>
      </c>
      <c r="F48">
        <v>0.77159999999999995</v>
      </c>
      <c r="G48">
        <v>1.1134999999999999</v>
      </c>
      <c r="H48">
        <f t="shared" si="1"/>
        <v>0.15207083917177755</v>
      </c>
      <c r="I48">
        <f t="shared" si="2"/>
        <v>0.18982916082822243</v>
      </c>
      <c r="J48" s="2">
        <f>((1000*coeffs!$D$8/($D$2*coeffs!$D$6))^2*H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10125.441970226524</v>
      </c>
      <c r="K48" s="10">
        <f>((1000*coeffs!$D$8/($D$2*coeffs!$D$6))^2*I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10954.31499087466</v>
      </c>
      <c r="L48" s="10">
        <f t="shared" si="3"/>
        <v>1395645592.7447243</v>
      </c>
      <c r="M48" s="1">
        <f t="shared" si="4"/>
        <v>631780290.23472655</v>
      </c>
      <c r="N48" s="10">
        <f t="shared" si="5"/>
        <v>606828126.77507055</v>
      </c>
    </row>
    <row r="49" spans="1:14" x14ac:dyDescent="0.25">
      <c r="A49">
        <v>-20.420000000000002</v>
      </c>
      <c r="B49">
        <v>0.61764705882352944</v>
      </c>
      <c r="C49" s="10">
        <f>-LN(1-B49)/0.000001-EXP(blanks!$BZ$18*b921_4!A49+blanks!$BZ$17)</f>
        <v>939668.84563602111</v>
      </c>
      <c r="D49" s="1">
        <f>C49*0.000001*coeffs!$D$8/($D$2*coeffs!$D$6/1000)</f>
        <v>34569.710174032531</v>
      </c>
      <c r="E49">
        <f t="shared" si="0"/>
        <v>0.96141116715462471</v>
      </c>
      <c r="F49">
        <v>0.79069999999999996</v>
      </c>
      <c r="G49">
        <v>1.1693</v>
      </c>
      <c r="H49">
        <f t="shared" si="1"/>
        <v>0.17071116715462475</v>
      </c>
      <c r="I49">
        <f t="shared" si="2"/>
        <v>0.20788883284537529</v>
      </c>
      <c r="J49" s="2">
        <f>((1000*coeffs!$D$8/($D$2*coeffs!$D$6))^2*H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10798.484378013804</v>
      </c>
      <c r="K49" s="10">
        <f>((1000*coeffs!$D$8/($D$2*coeffs!$D$6))^2*I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11647.217889313473</v>
      </c>
      <c r="L49" s="10">
        <f t="shared" si="3"/>
        <v>1453918470.3153651</v>
      </c>
      <c r="M49" s="1">
        <f t="shared" si="4"/>
        <v>665417163.48933566</v>
      </c>
      <c r="N49" s="10">
        <f t="shared" si="5"/>
        <v>639595849.65040958</v>
      </c>
    </row>
    <row r="50" spans="1:14" x14ac:dyDescent="0.25">
      <c r="A50">
        <v>-20.63</v>
      </c>
      <c r="B50">
        <v>0.63235294117647056</v>
      </c>
      <c r="C50" s="10">
        <f>-LN(1-B50)/0.000001-EXP(blanks!$BZ$18*b921_4!A50+blanks!$BZ$17)</f>
        <v>977173.42751094187</v>
      </c>
      <c r="D50" s="1">
        <f>C50*0.000001*coeffs!$D$8/($D$2*coeffs!$D$6/1000)</f>
        <v>35949.475536729769</v>
      </c>
      <c r="E50">
        <f t="shared" si="0"/>
        <v>1.000631880307906</v>
      </c>
      <c r="F50">
        <v>0.83030000000000004</v>
      </c>
      <c r="G50">
        <v>1.2279</v>
      </c>
      <c r="H50">
        <f t="shared" si="1"/>
        <v>0.17033188030790591</v>
      </c>
      <c r="I50">
        <f t="shared" si="2"/>
        <v>0.22726811969209404</v>
      </c>
      <c r="J50" s="2">
        <f>((1000*coeffs!$D$8/($D$2*coeffs!$D$6))^2*H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11084.063632024367</v>
      </c>
      <c r="K50" s="10">
        <f>((1000*coeffs!$D$8/($D$2*coeffs!$D$6))^2*I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12389.33553917523</v>
      </c>
      <c r="L50" s="10">
        <f t="shared" si="3"/>
        <v>1511948067.1915858</v>
      </c>
      <c r="M50" s="1">
        <f t="shared" si="4"/>
        <v>700604005.19603944</v>
      </c>
      <c r="N50" s="10">
        <f t="shared" si="5"/>
        <v>660795108.42318225</v>
      </c>
    </row>
    <row r="51" spans="1:14" x14ac:dyDescent="0.25">
      <c r="A51">
        <v>-20.68</v>
      </c>
      <c r="B51">
        <v>0.6470588235294118</v>
      </c>
      <c r="C51" s="10">
        <f>-LN(1-B51)/0.000001-EXP(blanks!$BZ$18*b921_4!A51+blanks!$BZ$17)</f>
        <v>1017567.2411998293</v>
      </c>
      <c r="D51" s="1">
        <f>C51*0.000001*coeffs!$D$8/($D$2*coeffs!$D$6/1000)</f>
        <v>37435.533565080754</v>
      </c>
      <c r="E51">
        <f t="shared" si="0"/>
        <v>1.0414538748281612</v>
      </c>
      <c r="F51">
        <v>0.85089999999999999</v>
      </c>
      <c r="G51">
        <v>1.2895000000000001</v>
      </c>
      <c r="H51">
        <f t="shared" si="1"/>
        <v>0.19055387482816122</v>
      </c>
      <c r="I51">
        <f t="shared" si="2"/>
        <v>0.24804612517183888</v>
      </c>
      <c r="J51" s="2">
        <f>((1000*coeffs!$D$8/($D$2*coeffs!$D$6))^2*H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11819.181393332061</v>
      </c>
      <c r="K51" s="10">
        <f>((1000*coeffs!$D$8/($D$2*coeffs!$D$6))^2*I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13184.147663034404</v>
      </c>
      <c r="L51" s="10">
        <f t="shared" si="3"/>
        <v>1574448076.723135</v>
      </c>
      <c r="M51" s="1">
        <f t="shared" si="4"/>
        <v>738449755.70820689</v>
      </c>
      <c r="N51" s="10">
        <f t="shared" si="5"/>
        <v>696376205.43518627</v>
      </c>
    </row>
    <row r="52" spans="1:14" x14ac:dyDescent="0.25">
      <c r="A52">
        <v>-20.72</v>
      </c>
      <c r="B52">
        <v>0.66176470588235292</v>
      </c>
      <c r="C52" s="10">
        <f>-LN(1-B52)/0.000001-EXP(blanks!$BZ$18*b921_4!A52+blanks!$BZ$17)</f>
        <v>1059778.6906256087</v>
      </c>
      <c r="D52" s="1">
        <f>C52*0.000001*coeffs!$D$8/($D$2*coeffs!$D$6/1000)</f>
        <v>38988.461045279728</v>
      </c>
      <c r="E52">
        <f t="shared" si="0"/>
        <v>1.0840134892469568</v>
      </c>
      <c r="F52">
        <v>0.89349999999999996</v>
      </c>
      <c r="G52">
        <v>1.3213999999999999</v>
      </c>
      <c r="H52">
        <f t="shared" si="1"/>
        <v>0.19051348924695688</v>
      </c>
      <c r="I52">
        <f t="shared" si="2"/>
        <v>0.23738651075304307</v>
      </c>
      <c r="J52" s="2">
        <f>((1000*coeffs!$D$8/($D$2*coeffs!$D$6))^2*H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12133.591789809929</v>
      </c>
      <c r="K52" s="10">
        <f>((1000*coeffs!$D$8/($D$2*coeffs!$D$6))^2*I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13204.928075518786</v>
      </c>
      <c r="L52" s="10">
        <f t="shared" si="3"/>
        <v>1639760453.8057055</v>
      </c>
      <c r="M52" s="1">
        <f t="shared" si="4"/>
        <v>752608955.75464678</v>
      </c>
      <c r="N52" s="10">
        <f t="shared" si="5"/>
        <v>720002199.16999197</v>
      </c>
    </row>
    <row r="53" spans="1:14" x14ac:dyDescent="0.25">
      <c r="A53">
        <v>-21.01</v>
      </c>
      <c r="B53">
        <v>0.67647058823529416</v>
      </c>
      <c r="C53" s="10">
        <f>-LN(1-B53)/0.000001-EXP(blanks!$BZ$18*b921_4!A53+blanks!$BZ$17)</f>
        <v>1101549.7922088646</v>
      </c>
      <c r="D53" s="1">
        <f>C53*0.000001*coeffs!$D$8/($D$2*coeffs!$D$6/1000)</f>
        <v>40525.188459505996</v>
      </c>
      <c r="E53">
        <f t="shared" si="0"/>
        <v>1.1284652518177909</v>
      </c>
      <c r="F53">
        <v>0.91559999999999997</v>
      </c>
      <c r="G53">
        <v>1.3876999999999999</v>
      </c>
      <c r="H53">
        <f t="shared" si="1"/>
        <v>0.21286525181779092</v>
      </c>
      <c r="I53">
        <f t="shared" si="2"/>
        <v>0.25923474818220904</v>
      </c>
      <c r="J53" s="2">
        <f>((1000*coeffs!$D$8/($D$2*coeffs!$D$6))^2*H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12947.490966855648</v>
      </c>
      <c r="K53" s="10">
        <f>((1000*coeffs!$D$8/($D$2*coeffs!$D$6))^2*I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14045.138745566919</v>
      </c>
      <c r="L53" s="10">
        <f t="shared" si="3"/>
        <v>1704391495.2618141</v>
      </c>
      <c r="M53" s="1">
        <f t="shared" si="4"/>
        <v>792248159.61328745</v>
      </c>
      <c r="N53" s="10">
        <f t="shared" si="5"/>
        <v>758451869.03195047</v>
      </c>
    </row>
    <row r="54" spans="1:14" x14ac:dyDescent="0.25">
      <c r="A54">
        <v>-21.09</v>
      </c>
      <c r="B54">
        <v>0.69117647058823528</v>
      </c>
      <c r="C54" s="10">
        <f>-LN(1-B54)/0.000001-EXP(blanks!$BZ$18*b921_4!A54+blanks!$BZ$17)</f>
        <v>1147279.4649546901</v>
      </c>
      <c r="D54" s="1">
        <f>C54*0.000001*coeffs!$D$8/($D$2*coeffs!$D$6/1000)</f>
        <v>42207.548729848386</v>
      </c>
      <c r="E54">
        <f t="shared" si="0"/>
        <v>1.1749852674526837</v>
      </c>
      <c r="F54">
        <v>0.96150000000000002</v>
      </c>
      <c r="G54">
        <v>1.4572000000000001</v>
      </c>
      <c r="H54">
        <f t="shared" si="1"/>
        <v>0.2134852674526837</v>
      </c>
      <c r="I54">
        <f t="shared" si="2"/>
        <v>0.28221473254731633</v>
      </c>
      <c r="J54" s="2">
        <f>((1000*coeffs!$D$8/($D$2*coeffs!$D$6))^2*H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13301.920569479305</v>
      </c>
      <c r="K54" s="10">
        <f>((1000*coeffs!$D$8/($D$2*coeffs!$D$6))^2*I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14934.925574898785</v>
      </c>
      <c r="L54" s="10">
        <f t="shared" si="3"/>
        <v>1775147502.7163658</v>
      </c>
      <c r="M54" s="1">
        <f t="shared" si="4"/>
        <v>834799931.72309089</v>
      </c>
      <c r="N54" s="10">
        <f t="shared" si="5"/>
        <v>784428509.82970619</v>
      </c>
    </row>
    <row r="55" spans="1:14" x14ac:dyDescent="0.25">
      <c r="A55">
        <v>-21.12</v>
      </c>
      <c r="B55">
        <v>0.70588235294117652</v>
      </c>
      <c r="C55" s="10">
        <f>-LN(1-B55)/0.000001-EXP(blanks!$BZ$18*b921_4!A55+blanks!$BZ$17)</f>
        <v>1195767.3035162303</v>
      </c>
      <c r="D55" s="1">
        <f>C55*0.000001*coeffs!$D$8/($D$2*coeffs!$D$6/1000)</f>
        <v>43991.379846334079</v>
      </c>
      <c r="E55">
        <f t="shared" si="0"/>
        <v>1.2237754316221159</v>
      </c>
      <c r="F55">
        <v>0.98529999999999995</v>
      </c>
      <c r="G55">
        <v>1.4933000000000001</v>
      </c>
      <c r="H55">
        <f t="shared" si="1"/>
        <v>0.23847543162211593</v>
      </c>
      <c r="I55">
        <f t="shared" si="2"/>
        <v>0.26952456837788419</v>
      </c>
      <c r="J55" s="2">
        <f>((1000*coeffs!$D$8/($D$2*coeffs!$D$6))^2*H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14212.609597849681</v>
      </c>
      <c r="K55" s="10">
        <f>((1000*coeffs!$D$8/($D$2*coeffs!$D$6))^2*I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14944.770551170632</v>
      </c>
      <c r="L55" s="10">
        <f t="shared" si="3"/>
        <v>1850171128.7498293</v>
      </c>
      <c r="M55" s="1">
        <f t="shared" si="4"/>
        <v>850592574.96830487</v>
      </c>
      <c r="N55" s="10">
        <f t="shared" si="5"/>
        <v>828098249.3766762</v>
      </c>
    </row>
    <row r="56" spans="1:14" x14ac:dyDescent="0.25">
      <c r="A56">
        <v>-21.16</v>
      </c>
      <c r="B56">
        <v>0.72058823529411764</v>
      </c>
      <c r="C56" s="10">
        <f>-LN(1-B56)/0.000001-EXP(blanks!$BZ$18*b921_4!A56+blanks!$BZ$17)</f>
        <v>1246652.3591423831</v>
      </c>
      <c r="D56" s="1">
        <f>C56*0.000001*coeffs!$D$8/($D$2*coeffs!$D$6/1000)</f>
        <v>45863.402775853443</v>
      </c>
      <c r="E56">
        <f t="shared" si="0"/>
        <v>1.2750687260096663</v>
      </c>
      <c r="F56">
        <v>1.0347</v>
      </c>
      <c r="G56">
        <v>1.5682</v>
      </c>
      <c r="H56">
        <f t="shared" si="1"/>
        <v>0.2403687260096663</v>
      </c>
      <c r="I56">
        <f t="shared" si="2"/>
        <v>0.29313127399033378</v>
      </c>
      <c r="J56" s="2">
        <f>((1000*coeffs!$D$8/($D$2*coeffs!$D$6))^2*H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14626.198909681361</v>
      </c>
      <c r="K56" s="10">
        <f>((1000*coeffs!$D$8/($D$2*coeffs!$D$6))^2*I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15875.253678810097</v>
      </c>
      <c r="L56" s="10">
        <f t="shared" si="3"/>
        <v>1928903889.3191259</v>
      </c>
      <c r="M56" s="1">
        <f t="shared" si="4"/>
        <v>895980947.14749861</v>
      </c>
      <c r="N56" s="10">
        <f t="shared" si="5"/>
        <v>857550351.75181758</v>
      </c>
    </row>
    <row r="57" spans="1:14" x14ac:dyDescent="0.25">
      <c r="A57">
        <v>-21.2</v>
      </c>
      <c r="B57">
        <v>0.73529411764705888</v>
      </c>
      <c r="C57" s="10">
        <f>-LN(1-B57)/0.000001-EXP(blanks!$BZ$18*b921_4!A57+blanks!$BZ$17)</f>
        <v>1300305.3912755104</v>
      </c>
      <c r="D57" s="1">
        <f>C57*0.000001*coeffs!$D$8/($D$2*coeffs!$D$6/1000)</f>
        <v>47837.257479469641</v>
      </c>
      <c r="E57">
        <f t="shared" si="0"/>
        <v>1.3291359472799422</v>
      </c>
      <c r="F57">
        <v>1.0866</v>
      </c>
      <c r="G57">
        <v>1.6468</v>
      </c>
      <c r="H57">
        <f t="shared" si="1"/>
        <v>0.24253594727994221</v>
      </c>
      <c r="I57">
        <f t="shared" si="2"/>
        <v>0.31766405272005782</v>
      </c>
      <c r="J57" s="2">
        <f>((1000*coeffs!$D$8/($D$2*coeffs!$D$6))^2*H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15069.731224895304</v>
      </c>
      <c r="K57" s="10">
        <f>((1000*coeffs!$D$8/($D$2*coeffs!$D$6))^2*I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16854.052299389456</v>
      </c>
      <c r="L57" s="10">
        <f t="shared" si="3"/>
        <v>2011919448.2248571</v>
      </c>
      <c r="M57" s="1">
        <f t="shared" si="4"/>
        <v>943841531.85833991</v>
      </c>
      <c r="N57" s="10">
        <f t="shared" si="5"/>
        <v>888864252.78250027</v>
      </c>
    </row>
    <row r="58" spans="1:14" x14ac:dyDescent="0.25">
      <c r="A58">
        <v>-21.38</v>
      </c>
      <c r="B58">
        <v>0.75</v>
      </c>
      <c r="C58" s="10">
        <f>-LN(1-B58)/0.000001-EXP(blanks!$BZ$18*b921_4!A58+blanks!$BZ$17)</f>
        <v>1355523.9627469187</v>
      </c>
      <c r="D58" s="1">
        <f>C58*0.000001*coeffs!$D$8/($D$2*coeffs!$D$6/1000)</f>
        <v>49868.707198012395</v>
      </c>
      <c r="E58">
        <f t="shared" si="0"/>
        <v>1.3862943611198906</v>
      </c>
      <c r="F58">
        <v>1.1134999999999999</v>
      </c>
      <c r="G58">
        <v>1.7293000000000001</v>
      </c>
      <c r="H58">
        <f t="shared" si="1"/>
        <v>0.27279436111989064</v>
      </c>
      <c r="I58">
        <f t="shared" si="2"/>
        <v>0.34300563888010949</v>
      </c>
      <c r="J58" s="2">
        <f>((1000*coeffs!$D$8/($D$2*coeffs!$D$6))^2*H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16160.404144939273</v>
      </c>
      <c r="K58" s="10">
        <f>((1000*coeffs!$D$8/($D$2*coeffs!$D$6))^2*I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17879.499850183249</v>
      </c>
      <c r="L58" s="10">
        <f t="shared" si="3"/>
        <v>2097357314.2768803</v>
      </c>
      <c r="M58" s="1">
        <f t="shared" si="4"/>
        <v>993742772.08049309</v>
      </c>
      <c r="N58" s="10">
        <f t="shared" si="5"/>
        <v>940221228.93781638</v>
      </c>
    </row>
    <row r="59" spans="1:14" x14ac:dyDescent="0.25">
      <c r="A59">
        <v>-21.45</v>
      </c>
      <c r="B59">
        <v>0.76470588235294112</v>
      </c>
      <c r="C59" s="10">
        <f>-LN(1-B59)/0.000001-EXP(blanks!$BZ$18*b921_4!A59+blanks!$BZ$17)</f>
        <v>1415359.4232057545</v>
      </c>
      <c r="D59" s="1">
        <f>C59*0.000001*coeffs!$D$8/($D$2*coeffs!$D$6/1000)</f>
        <v>52070.008790374617</v>
      </c>
      <c r="E59">
        <f t="shared" si="0"/>
        <v>1.4469189829363251</v>
      </c>
      <c r="F59">
        <v>1.1693</v>
      </c>
      <c r="G59">
        <v>1.8160000000000001</v>
      </c>
      <c r="H59">
        <f t="shared" si="1"/>
        <v>0.27761898293632514</v>
      </c>
      <c r="I59">
        <f t="shared" si="2"/>
        <v>0.36908101706367491</v>
      </c>
      <c r="J59" s="2">
        <f>((1000*coeffs!$D$8/($D$2*coeffs!$D$6))^2*H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16706.050077779913</v>
      </c>
      <c r="K59" s="10">
        <f>((1000*coeffs!$D$8/($D$2*coeffs!$D$6))^2*I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18951.162764726276</v>
      </c>
      <c r="L59" s="10">
        <f t="shared" si="3"/>
        <v>2189938739.6853633</v>
      </c>
      <c r="M59" s="1">
        <f t="shared" si="4"/>
        <v>1046625591.0838978</v>
      </c>
      <c r="N59" s="10">
        <f t="shared" si="5"/>
        <v>976637890.51869845</v>
      </c>
    </row>
    <row r="60" spans="1:14" x14ac:dyDescent="0.25">
      <c r="A60">
        <v>-21.45</v>
      </c>
      <c r="B60">
        <v>0.77941176470588236</v>
      </c>
      <c r="C60" s="10">
        <f>-LN(1-B60)/0.000001-EXP(blanks!$BZ$18*b921_4!A60+blanks!$BZ$17)</f>
        <v>1479897.9443433259</v>
      </c>
      <c r="D60" s="1">
        <f>C60*0.000001*coeffs!$D$8/($D$2*coeffs!$D$6/1000)</f>
        <v>54444.332448276022</v>
      </c>
      <c r="E60">
        <f t="shared" si="0"/>
        <v>1.5114575040738967</v>
      </c>
      <c r="F60">
        <v>1.1982999999999999</v>
      </c>
      <c r="G60">
        <v>1.907</v>
      </c>
      <c r="H60">
        <f t="shared" si="1"/>
        <v>0.31315750407389675</v>
      </c>
      <c r="I60">
        <f t="shared" si="2"/>
        <v>0.39554249592610335</v>
      </c>
      <c r="J60" s="2">
        <f>((1000*coeffs!$D$8/($D$2*coeffs!$D$6))^2*H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17984.649660094536</v>
      </c>
      <c r="K60" s="10">
        <f>((1000*coeffs!$D$8/($D$2*coeffs!$D$6))^2*I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20061.665258398687</v>
      </c>
      <c r="L60" s="10">
        <f t="shared" si="3"/>
        <v>2289797055.0530939</v>
      </c>
      <c r="M60" s="1">
        <f t="shared" si="4"/>
        <v>1102261094.1559145</v>
      </c>
      <c r="N60" s="10">
        <f t="shared" si="5"/>
        <v>1036918908.5614113</v>
      </c>
    </row>
    <row r="61" spans="1:14" x14ac:dyDescent="0.25">
      <c r="A61">
        <v>-21.6</v>
      </c>
      <c r="B61">
        <v>0.79411764705882348</v>
      </c>
      <c r="C61" s="10">
        <f>-LN(1-B61)/0.000001-EXP(blanks!$BZ$18*b921_4!A61+blanks!$BZ$17)</f>
        <v>1547130.9360824148</v>
      </c>
      <c r="D61" s="1">
        <f>C61*0.000001*coeffs!$D$8/($D$2*coeffs!$D$6/1000)</f>
        <v>56917.783653290979</v>
      </c>
      <c r="E61">
        <f t="shared" si="0"/>
        <v>1.5804503755608479</v>
      </c>
      <c r="F61">
        <v>1.2583</v>
      </c>
      <c r="G61">
        <v>2.0026000000000002</v>
      </c>
      <c r="H61">
        <f t="shared" si="1"/>
        <v>0.32215037556084791</v>
      </c>
      <c r="I61">
        <f t="shared" si="2"/>
        <v>0.42214962443915227</v>
      </c>
      <c r="J61" s="2">
        <f>((1000*coeffs!$D$8/($D$2*coeffs!$D$6))^2*H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18681.243203861985</v>
      </c>
      <c r="K61" s="10">
        <f>((1000*coeffs!$D$8/($D$2*coeffs!$D$6))^2*I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21206.727297349567</v>
      </c>
      <c r="L61" s="10">
        <f t="shared" si="3"/>
        <v>2393824435.5052552</v>
      </c>
      <c r="M61" s="1">
        <f t="shared" si="4"/>
        <v>1159876832.780957</v>
      </c>
      <c r="N61" s="10">
        <f t="shared" si="5"/>
        <v>1080336798.7502403</v>
      </c>
    </row>
    <row r="62" spans="1:14" x14ac:dyDescent="0.25">
      <c r="A62">
        <v>-21.62</v>
      </c>
      <c r="B62">
        <v>0.80882352941176472</v>
      </c>
      <c r="C62" s="10">
        <f>-LN(1-B62)/0.000001-EXP(blanks!$BZ$18*b921_4!A62+blanks!$BZ$17)</f>
        <v>1620996.959205718</v>
      </c>
      <c r="D62" s="1">
        <f>C62*0.000001*coeffs!$D$8/($D$2*coeffs!$D$6/1000)</f>
        <v>59635.259094708432</v>
      </c>
      <c r="E62">
        <f t="shared" si="0"/>
        <v>1.65455834771457</v>
      </c>
      <c r="F62">
        <v>1.3213999999999999</v>
      </c>
      <c r="G62">
        <v>2.1030000000000002</v>
      </c>
      <c r="H62">
        <f t="shared" si="1"/>
        <v>0.33315834771457009</v>
      </c>
      <c r="I62">
        <f t="shared" si="2"/>
        <v>0.4484416522854302</v>
      </c>
      <c r="J62" s="2">
        <f>((1000*coeffs!$D$8/($D$2*coeffs!$D$6))^2*H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19461.922200988145</v>
      </c>
      <c r="K62" s="10">
        <f>((1000*coeffs!$D$8/($D$2*coeffs!$D$6))^2*I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22376.762500154928</v>
      </c>
      <c r="L62" s="10">
        <f t="shared" si="3"/>
        <v>2508114885.6425281</v>
      </c>
      <c r="M62" s="1">
        <f t="shared" si="4"/>
        <v>1220356288.4318666</v>
      </c>
      <c r="N62" s="10">
        <f t="shared" si="5"/>
        <v>1128518470.1813076</v>
      </c>
    </row>
    <row r="63" spans="1:14" x14ac:dyDescent="0.25">
      <c r="A63">
        <v>-21.64</v>
      </c>
      <c r="B63">
        <v>0.82352941176470584</v>
      </c>
      <c r="C63" s="10">
        <f>-LN(1-B63)/0.000001-EXP(blanks!$BZ$18*b921_4!A63+blanks!$BZ$17)</f>
        <v>1700795.960936527</v>
      </c>
      <c r="D63" s="1">
        <f>C63*0.000001*coeffs!$D$8/($D$2*coeffs!$D$6/1000)</f>
        <v>62571.004357332291</v>
      </c>
      <c r="E63">
        <f t="shared" si="0"/>
        <v>1.7346010553881062</v>
      </c>
      <c r="F63">
        <v>1.3876999999999999</v>
      </c>
      <c r="G63">
        <v>2.2084999999999999</v>
      </c>
      <c r="H63">
        <f t="shared" si="1"/>
        <v>0.34690105538810623</v>
      </c>
      <c r="I63">
        <f t="shared" si="2"/>
        <v>0.47389894461189375</v>
      </c>
      <c r="J63" s="2">
        <f>((1000*coeffs!$D$8/($D$2*coeffs!$D$6))^2*H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20348.531158706082</v>
      </c>
      <c r="K63" s="10">
        <f>((1000*coeffs!$D$8/($D$2*coeffs!$D$6))^2*I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23561.537308879069</v>
      </c>
      <c r="L63" s="10">
        <f t="shared" si="3"/>
        <v>2631585236.998724</v>
      </c>
      <c r="M63" s="1">
        <f t="shared" si="4"/>
        <v>1283132968.9207752</v>
      </c>
      <c r="N63" s="10">
        <f t="shared" si="5"/>
        <v>1181895236.569155</v>
      </c>
    </row>
    <row r="64" spans="1:14" x14ac:dyDescent="0.25">
      <c r="A64">
        <v>-21.67</v>
      </c>
      <c r="B64">
        <v>0.83823529411764708</v>
      </c>
      <c r="C64" s="10">
        <f>-LN(1-B64)/0.000001-EXP(blanks!$BZ$18*b921_4!A64+blanks!$BZ$17)</f>
        <v>1787438.456868456</v>
      </c>
      <c r="D64" s="1">
        <f>C64*0.000001*coeffs!$D$8/($D$2*coeffs!$D$6/1000)</f>
        <v>65758.516625118777</v>
      </c>
      <c r="E64">
        <f t="shared" si="0"/>
        <v>1.8216124323777363</v>
      </c>
      <c r="F64">
        <v>1.4572000000000001</v>
      </c>
      <c r="G64">
        <v>2.3191999999999999</v>
      </c>
      <c r="H64">
        <f t="shared" si="1"/>
        <v>0.36441243237773624</v>
      </c>
      <c r="I64">
        <f t="shared" si="2"/>
        <v>0.49758756762226364</v>
      </c>
      <c r="J64" s="2">
        <f>((1000*coeffs!$D$8/($D$2*coeffs!$D$6))^2*H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21371.797687389662</v>
      </c>
      <c r="K64" s="10">
        <f>((1000*coeffs!$D$8/($D$2*coeffs!$D$6))^2*I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24741.171136244688</v>
      </c>
      <c r="L64" s="10">
        <f t="shared" si="3"/>
        <v>2765644300.1832561</v>
      </c>
      <c r="M64" s="1">
        <f t="shared" si="4"/>
        <v>1347828278.8849633</v>
      </c>
      <c r="N64" s="10">
        <f t="shared" si="5"/>
        <v>1241697685.2165995</v>
      </c>
    </row>
    <row r="65" spans="1:14" x14ac:dyDescent="0.25">
      <c r="A65">
        <v>-21.71</v>
      </c>
      <c r="B65">
        <v>0.8529411764705882</v>
      </c>
      <c r="C65" s="10">
        <f>-LN(1-B65)/0.000001-EXP(blanks!$BZ$18*b921_4!A65+blanks!$BZ$17)</f>
        <v>1882250.5262178013</v>
      </c>
      <c r="D65" s="1">
        <f>C65*0.000001*coeffs!$D$8/($D$2*coeffs!$D$6/1000)</f>
        <v>69246.581355187212</v>
      </c>
      <c r="E65">
        <f t="shared" si="0"/>
        <v>1.9169226121820608</v>
      </c>
      <c r="F65">
        <v>1.4933000000000001</v>
      </c>
      <c r="G65">
        <v>2.4354</v>
      </c>
      <c r="H65">
        <f t="shared" si="1"/>
        <v>0.42362261218206076</v>
      </c>
      <c r="I65">
        <f t="shared" si="2"/>
        <v>0.51847738781793917</v>
      </c>
      <c r="J65" s="2">
        <f>((1000*coeffs!$D$8/($D$2*coeffs!$D$6))^2*H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23444.660041389034</v>
      </c>
      <c r="K65" s="10">
        <f>((1000*coeffs!$D$8/($D$2*coeffs!$D$6))^2*I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25895.943679411717</v>
      </c>
      <c r="L65" s="10">
        <f t="shared" si="3"/>
        <v>2912343873.6298251</v>
      </c>
      <c r="M65" s="1">
        <f t="shared" si="4"/>
        <v>1414211389.8488379</v>
      </c>
      <c r="N65" s="10">
        <f t="shared" si="5"/>
        <v>1336434242.1086125</v>
      </c>
    </row>
    <row r="66" spans="1:14" x14ac:dyDescent="0.25">
      <c r="A66">
        <v>-21.76</v>
      </c>
      <c r="B66">
        <v>0.86764705882352944</v>
      </c>
      <c r="C66" s="10">
        <f>-LN(1-B66)/0.000001-EXP(blanks!$BZ$18*b921_4!A66+blanks!$BZ$17)</f>
        <v>1986978.1816131917</v>
      </c>
      <c r="D66" s="1">
        <f>C66*0.000001*coeffs!$D$8/($D$2*coeffs!$D$6/1000)</f>
        <v>73099.433039095209</v>
      </c>
      <c r="E66">
        <f t="shared" si="0"/>
        <v>2.0222831278398874</v>
      </c>
      <c r="F66">
        <v>1.607</v>
      </c>
      <c r="G66">
        <v>2.6208</v>
      </c>
      <c r="H66">
        <f t="shared" si="1"/>
        <v>0.41528312783988741</v>
      </c>
      <c r="I66">
        <f t="shared" si="2"/>
        <v>0.59851687216011262</v>
      </c>
      <c r="J66" s="2">
        <f>((1000*coeffs!$D$8/($D$2*coeffs!$D$6))^2*H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23975.653819169413</v>
      </c>
      <c r="K66" s="10">
        <f>((1000*coeffs!$D$8/($D$2*coeffs!$D$6))^2*I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28744.596475873826</v>
      </c>
      <c r="L66" s="10">
        <f t="shared" si="3"/>
        <v>3074385504.8271646</v>
      </c>
      <c r="M66" s="1">
        <f t="shared" si="4"/>
        <v>1538959618.8974102</v>
      </c>
      <c r="N66" s="10">
        <f t="shared" si="5"/>
        <v>1386966163.4157028</v>
      </c>
    </row>
    <row r="67" spans="1:14" x14ac:dyDescent="0.25">
      <c r="A67">
        <v>-21.76</v>
      </c>
      <c r="B67">
        <v>0.88235294117647056</v>
      </c>
      <c r="C67" s="10">
        <f>-LN(1-B67)/0.000001-EXP(blanks!$BZ$18*b921_4!A67+blanks!$BZ$17)</f>
        <v>2104761.2172695748</v>
      </c>
      <c r="D67" s="1">
        <f>C67*0.000001*coeffs!$D$8/($D$2*coeffs!$D$6/1000)</f>
        <v>77432.582344798662</v>
      </c>
      <c r="E67">
        <f t="shared" si="0"/>
        <v>2.1400661634962708</v>
      </c>
      <c r="F67">
        <v>1.6468</v>
      </c>
      <c r="G67">
        <v>2.7522000000000002</v>
      </c>
      <c r="H67">
        <f t="shared" si="1"/>
        <v>0.49326616349627073</v>
      </c>
      <c r="I67">
        <f t="shared" si="2"/>
        <v>0.61213383650372943</v>
      </c>
      <c r="J67" s="2">
        <f>((1000*coeffs!$D$8/($D$2*coeffs!$D$6))^2*H67^2+(1000*(E67-coeffs!$D$2*blanks!$BZ$18*A67-coeffs!$D$2*blanks!$BZ$17)/($D$2*coeffs!$D$6))^2*coeffs!$E$8^2+(1000*coeffs!$D$2*coeffs!$D$8*(E67/coeffs!$D$2-blanks!$BZ$18*A67-blanks!$BZ$17)/($D$2^2*coeffs!$D$6))^2*coeffs!$D$11^2+(1000*coeffs!$D$2*coeffs!$D$8*(E67/coeffs!$D$2-blanks!$BZ$18*A67-blanks!$BZ$17)/($D$2*coeffs!$D$6^2))^2*coeffs!$E$6^2 +(-1000*coeffs!$D$8*blanks!$BZ$18*A67/($D$2*coeffs!$D$6)-1000*coeffs!$D$8*blanks!$BZ$17/($D$2*coeffs!$D$6))^2*coeffs!$E$2^2 + (1000*coeffs!$D$2*coeffs!$D$8*A67/($D$2*coeffs!$D$6))^2*blanks!$CA$18^2+(1000*coeffs!$D$2*coeffs!$D$8/($D$2*coeffs!$D$6))^2*blanks!$CA$17^2)^0.5</f>
        <v>26676.840828185934</v>
      </c>
      <c r="K67" s="10">
        <f>((1000*coeffs!$D$8/($D$2*coeffs!$D$6))^2*I67^2+(1000*(E67-coeffs!$D$2*blanks!$BZ$18*A67-coeffs!$D$2*blanks!$BZ$17)/($D$2*coeffs!$D$6))^2*coeffs!$E$8^2+(1000*coeffs!$D$2*coeffs!$D$8*(E67/coeffs!$D$2-blanks!$BZ$18*A67-blanks!$BZ$17)/($D$2^2*coeffs!$D$6))^2*coeffs!$D$11^2+(1000*coeffs!$D$2*coeffs!$D$8*(E67/coeffs!$D$2-blanks!$BZ$18*A67-blanks!$BZ$17)/($D$2*coeffs!$D$6^2))^2*coeffs!$E$6^2 +(-1000*coeffs!$D$8*blanks!$BZ$18*A67/($D$2*coeffs!$D$6)-1000*coeffs!$D$8*blanks!$BZ$17/($D$2*coeffs!$D$6))^2*coeffs!$E$2^2 + (1000*coeffs!$D$2*coeffs!$D$8*A67/($D$2*coeffs!$D$6))^2*blanks!$CA$18^2+(1000*coeffs!$D$2*coeffs!$D$8/($D$2*coeffs!$D$6))^2*blanks!$CA$17^2)^0.5</f>
        <v>29824.352994734876</v>
      </c>
      <c r="L67" s="10">
        <f t="shared" si="3"/>
        <v>3256627293.3316221</v>
      </c>
      <c r="M67" s="1">
        <f t="shared" si="4"/>
        <v>1609646347.2724268</v>
      </c>
      <c r="N67" s="10">
        <f t="shared" si="5"/>
        <v>1508772346.1926413</v>
      </c>
    </row>
    <row r="68" spans="1:14" x14ac:dyDescent="0.25">
      <c r="A68">
        <v>-22.1</v>
      </c>
      <c r="B68">
        <v>0.8970588235294118</v>
      </c>
      <c r="C68" s="10">
        <f>-LN(1-B68)/0.000001-EXP(blanks!$BZ$18*b921_4!A68+blanks!$BZ$17)</f>
        <v>2233671.7656857702</v>
      </c>
      <c r="D68" s="1">
        <f>C68*0.000001*coeffs!$D$8/($D$2*coeffs!$D$6/1000)</f>
        <v>82175.104476738794</v>
      </c>
      <c r="E68">
        <f t="shared" si="0"/>
        <v>2.2735975561207935</v>
      </c>
      <c r="F68">
        <v>1.7721</v>
      </c>
      <c r="G68">
        <v>2.9617</v>
      </c>
      <c r="H68">
        <f t="shared" si="1"/>
        <v>0.5014975561207935</v>
      </c>
      <c r="I68">
        <f t="shared" si="2"/>
        <v>0.68810244387920649</v>
      </c>
      <c r="J68" s="2">
        <f>((1000*coeffs!$D$8/($D$2*coeffs!$D$6))^2*H68^2+(1000*(E68-coeffs!$D$2*blanks!$BZ$18*A68-coeffs!$D$2*blanks!$BZ$17)/($D$2*coeffs!$D$6))^2*coeffs!$E$8^2+(1000*coeffs!$D$2*coeffs!$D$8*(E68/coeffs!$D$2-blanks!$BZ$18*A68-blanks!$BZ$17)/($D$2^2*coeffs!$D$6))^2*coeffs!$D$11^2+(1000*coeffs!$D$2*coeffs!$D$8*(E68/coeffs!$D$2-blanks!$BZ$18*A68-blanks!$BZ$17)/($D$2*coeffs!$D$6^2))^2*coeffs!$E$6^2 +(-1000*coeffs!$D$8*blanks!$BZ$18*A68/($D$2*coeffs!$D$6)-1000*coeffs!$D$8*blanks!$BZ$17/($D$2*coeffs!$D$6))^2*coeffs!$E$2^2 + (1000*coeffs!$D$2*coeffs!$D$8*A68/($D$2*coeffs!$D$6))^2*blanks!$CA$18^2+(1000*coeffs!$D$2*coeffs!$D$8/($D$2*coeffs!$D$6))^2*blanks!$CA$17^2)^0.5</f>
        <v>27783.776959007708</v>
      </c>
      <c r="K68" s="10">
        <f>((1000*coeffs!$D$8/($D$2*coeffs!$D$6))^2*I68^2+(1000*(E68-coeffs!$D$2*blanks!$BZ$18*A68-coeffs!$D$2*blanks!$BZ$17)/($D$2*coeffs!$D$6))^2*coeffs!$E$8^2+(1000*coeffs!$D$2*coeffs!$D$8*(E68/coeffs!$D$2-blanks!$BZ$18*A68-blanks!$BZ$17)/($D$2^2*coeffs!$D$6))^2*coeffs!$D$11^2+(1000*coeffs!$D$2*coeffs!$D$8*(E68/coeffs!$D$2-blanks!$BZ$18*A68-blanks!$BZ$17)/($D$2*coeffs!$D$6^2))^2*coeffs!$E$6^2 +(-1000*coeffs!$D$8*blanks!$BZ$18*A68/($D$2*coeffs!$D$6)-1000*coeffs!$D$8*blanks!$BZ$17/($D$2*coeffs!$D$6))^2*coeffs!$E$2^2 + (1000*coeffs!$D$2*coeffs!$D$8*A68/($D$2*coeffs!$D$6))^2*blanks!$CA$18^2+(1000*coeffs!$D$2*coeffs!$D$8/($D$2*coeffs!$D$6))^2*blanks!$CA$17^2)^0.5</f>
        <v>32747.271988024349</v>
      </c>
      <c r="L68" s="10">
        <f t="shared" si="3"/>
        <v>3456086313.6356635</v>
      </c>
      <c r="M68" s="1">
        <f t="shared" si="4"/>
        <v>1744400780.2097702</v>
      </c>
      <c r="N68" s="10">
        <f t="shared" si="5"/>
        <v>1584769339.3543601</v>
      </c>
    </row>
    <row r="69" spans="1:14" x14ac:dyDescent="0.25">
      <c r="A69">
        <v>-22.31</v>
      </c>
      <c r="B69">
        <v>0.91176470588235292</v>
      </c>
      <c r="C69" s="10">
        <f>-LN(1-B69)/0.000001-EXP(blanks!$BZ$18*b921_4!A69+blanks!$BZ$17)</f>
        <v>2384671.0848029871</v>
      </c>
      <c r="D69" s="1">
        <f>C69*0.000001*coeffs!$D$8/($D$2*coeffs!$D$6/1000)</f>
        <v>87730.255871404035</v>
      </c>
      <c r="E69">
        <f t="shared" si="0"/>
        <v>2.4277482359480516</v>
      </c>
      <c r="F69">
        <v>1.861</v>
      </c>
      <c r="G69">
        <v>3.1871999999999998</v>
      </c>
      <c r="H69">
        <f t="shared" si="1"/>
        <v>0.56674823594805157</v>
      </c>
      <c r="I69">
        <f t="shared" si="2"/>
        <v>0.75945176405194825</v>
      </c>
      <c r="J69" s="2">
        <f>((1000*coeffs!$D$8/($D$2*coeffs!$D$6))^2*H69^2+(1000*(E69-coeffs!$D$2*blanks!$BZ$18*A69-coeffs!$D$2*blanks!$BZ$17)/($D$2*coeffs!$D$6))^2*coeffs!$E$8^2+(1000*coeffs!$D$2*coeffs!$D$8*(E69/coeffs!$D$2-blanks!$BZ$18*A69-blanks!$BZ$17)/($D$2^2*coeffs!$D$6))^2*coeffs!$D$11^2+(1000*coeffs!$D$2*coeffs!$D$8*(E69/coeffs!$D$2-blanks!$BZ$18*A69-blanks!$BZ$17)/($D$2*coeffs!$D$6^2))^2*coeffs!$E$6^2 +(-1000*coeffs!$D$8*blanks!$BZ$18*A69/($D$2*coeffs!$D$6)-1000*coeffs!$D$8*blanks!$BZ$17/($D$2*coeffs!$D$6))^2*coeffs!$E$2^2 + (1000*coeffs!$D$2*coeffs!$D$8*A69/($D$2*coeffs!$D$6))^2*blanks!$CA$18^2+(1000*coeffs!$D$2*coeffs!$D$8/($D$2*coeffs!$D$6))^2*blanks!$CA$17^2)^0.5</f>
        <v>30443.069089474742</v>
      </c>
      <c r="K69" s="10">
        <f>((1000*coeffs!$D$8/($D$2*coeffs!$D$6))^2*I69^2+(1000*(E69-coeffs!$D$2*blanks!$BZ$18*A69-coeffs!$D$2*blanks!$BZ$17)/($D$2*coeffs!$D$6))^2*coeffs!$E$8^2+(1000*coeffs!$D$2*coeffs!$D$8*(E69/coeffs!$D$2-blanks!$BZ$18*A69-blanks!$BZ$17)/($D$2^2*coeffs!$D$6))^2*coeffs!$D$11^2+(1000*coeffs!$D$2*coeffs!$D$8*(E69/coeffs!$D$2-blanks!$BZ$18*A69-blanks!$BZ$17)/($D$2*coeffs!$D$6^2))^2*coeffs!$E$6^2 +(-1000*coeffs!$D$8*blanks!$BZ$18*A69/($D$2*coeffs!$D$6)-1000*coeffs!$D$8*blanks!$BZ$17/($D$2*coeffs!$D$6))^2*coeffs!$E$2^2 + (1000*coeffs!$D$2*coeffs!$D$8*A69/($D$2*coeffs!$D$6))^2*blanks!$CA$18^2+(1000*coeffs!$D$2*coeffs!$D$8/($D$2*coeffs!$D$6))^2*blanks!$CA$17^2)^0.5</f>
        <v>35674.535031639432</v>
      </c>
      <c r="L69" s="10">
        <f t="shared" si="3"/>
        <v>3689722556.96665</v>
      </c>
      <c r="M69" s="1">
        <f t="shared" si="4"/>
        <v>1886107203.9922597</v>
      </c>
      <c r="N69" s="10">
        <f t="shared" si="5"/>
        <v>1716267076.4030707</v>
      </c>
    </row>
    <row r="70" spans="1:14" x14ac:dyDescent="0.25">
      <c r="A70">
        <v>-22.45</v>
      </c>
      <c r="B70">
        <v>0.92647058823529416</v>
      </c>
      <c r="C70" s="10">
        <f>-LN(1-B70)/0.000001-EXP(blanks!$BZ$18*b921_4!A70+blanks!$BZ$17)</f>
        <v>2564754.7276524138</v>
      </c>
      <c r="D70" s="1">
        <f>C70*0.000001*coeffs!$D$8/($D$2*coeffs!$D$6/1000)</f>
        <v>94355.397663962838</v>
      </c>
      <c r="E70">
        <f t="shared" si="0"/>
        <v>2.6100697927420069</v>
      </c>
      <c r="F70">
        <v>2.0026000000000002</v>
      </c>
      <c r="G70">
        <v>3.5146999999999999</v>
      </c>
      <c r="H70">
        <f t="shared" si="1"/>
        <v>0.60746979274200674</v>
      </c>
      <c r="I70">
        <f t="shared" si="2"/>
        <v>0.90463020725799304</v>
      </c>
      <c r="J70" s="2">
        <f>((1000*coeffs!$D$8/($D$2*coeffs!$D$6))^2*H70^2+(1000*(E70-coeffs!$D$2*blanks!$BZ$18*A70-coeffs!$D$2*blanks!$BZ$17)/($D$2*coeffs!$D$6))^2*coeffs!$E$8^2+(1000*coeffs!$D$2*coeffs!$D$8*(E70/coeffs!$D$2-blanks!$BZ$18*A70-blanks!$BZ$17)/($D$2^2*coeffs!$D$6))^2*coeffs!$D$11^2+(1000*coeffs!$D$2*coeffs!$D$8*(E70/coeffs!$D$2-blanks!$BZ$18*A70-blanks!$BZ$17)/($D$2*coeffs!$D$6^2))^2*coeffs!$E$6^2 +(-1000*coeffs!$D$8*blanks!$BZ$18*A70/($D$2*coeffs!$D$6)-1000*coeffs!$D$8*blanks!$BZ$17/($D$2*coeffs!$D$6))^2*coeffs!$E$2^2 + (1000*coeffs!$D$2*coeffs!$D$8*A70/($D$2*coeffs!$D$6))^2*blanks!$CA$18^2+(1000*coeffs!$D$2*coeffs!$D$8/($D$2*coeffs!$D$6))^2*blanks!$CA$17^2)^0.5</f>
        <v>32682.972225671208</v>
      </c>
      <c r="K70" s="10">
        <f>((1000*coeffs!$D$8/($D$2*coeffs!$D$6))^2*I70^2+(1000*(E70-coeffs!$D$2*blanks!$BZ$18*A70-coeffs!$D$2*blanks!$BZ$17)/($D$2*coeffs!$D$6))^2*coeffs!$E$8^2+(1000*coeffs!$D$2*coeffs!$D$8*(E70/coeffs!$D$2-blanks!$BZ$18*A70-blanks!$BZ$17)/($D$2^2*coeffs!$D$6))^2*coeffs!$D$11^2+(1000*coeffs!$D$2*coeffs!$D$8*(E70/coeffs!$D$2-blanks!$BZ$18*A70-blanks!$BZ$17)/($D$2*coeffs!$D$6^2))^2*coeffs!$E$6^2 +(-1000*coeffs!$D$8*blanks!$BZ$18*A70/($D$2*coeffs!$D$6)-1000*coeffs!$D$8*blanks!$BZ$17/($D$2*coeffs!$D$6))^2*coeffs!$E$2^2 + (1000*coeffs!$D$2*coeffs!$D$8*A70/($D$2*coeffs!$D$6))^2*blanks!$CA$18^2+(1000*coeffs!$D$2*coeffs!$D$8/($D$2*coeffs!$D$6))^2*blanks!$CA$17^2)^0.5</f>
        <v>40943.012640299166</v>
      </c>
      <c r="L70" s="10">
        <f t="shared" si="3"/>
        <v>3968360010.7424412</v>
      </c>
      <c r="M70" s="1">
        <f t="shared" si="4"/>
        <v>2115689958.4818232</v>
      </c>
      <c r="N70" s="10">
        <f t="shared" si="5"/>
        <v>1844022063.3507698</v>
      </c>
    </row>
    <row r="71" spans="1:14" x14ac:dyDescent="0.25">
      <c r="A71">
        <v>-22.75</v>
      </c>
      <c r="B71">
        <v>0.94117647058823528</v>
      </c>
      <c r="C71" s="10">
        <f>-LN(1-B71)/0.000001-EXP(blanks!$BZ$18*b921_4!A71+blanks!$BZ$17)</f>
        <v>2782703.4904502006</v>
      </c>
      <c r="D71" s="1">
        <f>C71*0.000001*coeffs!$D$8/($D$2*coeffs!$D$6/1000)</f>
        <v>102373.5687438061</v>
      </c>
      <c r="E71">
        <f t="shared" si="0"/>
        <v>2.8332133440562157</v>
      </c>
      <c r="F71">
        <v>2.1030000000000002</v>
      </c>
      <c r="G71">
        <v>3.8759000000000001</v>
      </c>
      <c r="H71">
        <f t="shared" si="1"/>
        <v>0.73021334405621552</v>
      </c>
      <c r="I71">
        <f t="shared" si="2"/>
        <v>1.0426866559437844</v>
      </c>
      <c r="J71" s="2">
        <f>((1000*coeffs!$D$8/($D$2*coeffs!$D$6))^2*H71^2+(1000*(E71-coeffs!$D$2*blanks!$BZ$18*A71-coeffs!$D$2*blanks!$BZ$17)/($D$2*coeffs!$D$6))^2*coeffs!$E$8^2+(1000*coeffs!$D$2*coeffs!$D$8*(E71/coeffs!$D$2-blanks!$BZ$18*A71-blanks!$BZ$17)/($D$2^2*coeffs!$D$6))^2*coeffs!$D$11^2+(1000*coeffs!$D$2*coeffs!$D$8*(E71/coeffs!$D$2-blanks!$BZ$18*A71-blanks!$BZ$17)/($D$2*coeffs!$D$6^2))^2*coeffs!$E$6^2 +(-1000*coeffs!$D$8*blanks!$BZ$18*A71/($D$2*coeffs!$D$6)-1000*coeffs!$D$8*blanks!$BZ$17/($D$2*coeffs!$D$6))^2*coeffs!$E$2^2 + (1000*coeffs!$D$2*coeffs!$D$8*A71/($D$2*coeffs!$D$6))^2*blanks!$CA$18^2+(1000*coeffs!$D$2*coeffs!$D$8/($D$2*coeffs!$D$6))^2*blanks!$CA$17^2)^0.5</f>
        <v>37306.887170880327</v>
      </c>
      <c r="K71" s="10">
        <f>((1000*coeffs!$D$8/($D$2*coeffs!$D$6))^2*I71^2+(1000*(E71-coeffs!$D$2*blanks!$BZ$18*A71-coeffs!$D$2*blanks!$BZ$17)/($D$2*coeffs!$D$6))^2*coeffs!$E$8^2+(1000*coeffs!$D$2*coeffs!$D$8*(E71/coeffs!$D$2-blanks!$BZ$18*A71-blanks!$BZ$17)/($D$2^2*coeffs!$D$6))^2*coeffs!$D$11^2+(1000*coeffs!$D$2*coeffs!$D$8*(E71/coeffs!$D$2-blanks!$BZ$18*A71-blanks!$BZ$17)/($D$2*coeffs!$D$6^2))^2*coeffs!$E$6^2 +(-1000*coeffs!$D$8*blanks!$BZ$18*A71/($D$2*coeffs!$D$6)-1000*coeffs!$D$8*blanks!$BZ$17/($D$2*coeffs!$D$6))^2*coeffs!$E$2^2 + (1000*coeffs!$D$2*coeffs!$D$8*A71/($D$2*coeffs!$D$6))^2*blanks!$CA$18^2+(1000*coeffs!$D$2*coeffs!$D$8/($D$2*coeffs!$D$6))^2*blanks!$CA$17^2)^0.5</f>
        <v>46277.345465332182</v>
      </c>
      <c r="L71" s="10">
        <f t="shared" si="3"/>
        <v>4305584910.0095892</v>
      </c>
      <c r="M71" s="1">
        <f t="shared" si="4"/>
        <v>2359413518.6351976</v>
      </c>
      <c r="N71" s="10">
        <f t="shared" si="5"/>
        <v>2059265732.7440364</v>
      </c>
    </row>
    <row r="72" spans="1:14" x14ac:dyDescent="0.25">
      <c r="A72">
        <v>-22.99</v>
      </c>
      <c r="B72">
        <v>0.95588235294117652</v>
      </c>
      <c r="C72" s="10">
        <f>-LN(1-B72)/0.000001-EXP(blanks!$BZ$18*b921_4!A72+blanks!$BZ$17)</f>
        <v>3065804.1304008369</v>
      </c>
      <c r="D72" s="1">
        <f>C72*0.000001*coeffs!$D$8/($D$2*coeffs!$D$6/1000)</f>
        <v>112788.6283880922</v>
      </c>
      <c r="E72">
        <f t="shared" si="0"/>
        <v>3.1208954165079978</v>
      </c>
      <c r="F72">
        <v>2.3191999999999999</v>
      </c>
      <c r="G72">
        <v>4.3800999999999997</v>
      </c>
      <c r="H72">
        <f t="shared" si="1"/>
        <v>0.80169541650799792</v>
      </c>
      <c r="I72">
        <f t="shared" si="2"/>
        <v>1.2592045834920018</v>
      </c>
      <c r="J72" s="2">
        <f>((1000*coeffs!$D$8/($D$2*coeffs!$D$6))^2*H72^2+(1000*(E72-coeffs!$D$2*blanks!$BZ$18*A72-coeffs!$D$2*blanks!$BZ$17)/($D$2*coeffs!$D$6))^2*coeffs!$E$8^2+(1000*coeffs!$D$2*coeffs!$D$8*(E72/coeffs!$D$2-blanks!$BZ$18*A72-blanks!$BZ$17)/($D$2^2*coeffs!$D$6))^2*coeffs!$D$11^2+(1000*coeffs!$D$2*coeffs!$D$8*(E72/coeffs!$D$2-blanks!$BZ$18*A72-blanks!$BZ$17)/($D$2*coeffs!$D$6^2))^2*coeffs!$E$6^2 +(-1000*coeffs!$D$8*blanks!$BZ$18*A72/($D$2*coeffs!$D$6)-1000*coeffs!$D$8*blanks!$BZ$17/($D$2*coeffs!$D$6))^2*coeffs!$E$2^2 + (1000*coeffs!$D$2*coeffs!$D$8*A72/($D$2*coeffs!$D$6))^2*blanks!$CA$18^2+(1000*coeffs!$D$2*coeffs!$D$8/($D$2*coeffs!$D$6))^2*blanks!$CA$17^2)^0.5</f>
        <v>41024.502389133115</v>
      </c>
      <c r="K72" s="10">
        <f>((1000*coeffs!$D$8/($D$2*coeffs!$D$6))^2*I72^2+(1000*(E72-coeffs!$D$2*blanks!$BZ$18*A72-coeffs!$D$2*blanks!$BZ$17)/($D$2*coeffs!$D$6))^2*coeffs!$E$8^2+(1000*coeffs!$D$2*coeffs!$D$8*(E72/coeffs!$D$2-blanks!$BZ$18*A72-blanks!$BZ$17)/($D$2^2*coeffs!$D$6))^2*coeffs!$D$11^2+(1000*coeffs!$D$2*coeffs!$D$8*(E72/coeffs!$D$2-blanks!$BZ$18*A72-blanks!$BZ$17)/($D$2*coeffs!$D$6^2))^2*coeffs!$E$6^2 +(-1000*coeffs!$D$8*blanks!$BZ$18*A72/($D$2*coeffs!$D$6)-1000*coeffs!$D$8*blanks!$BZ$17/($D$2*coeffs!$D$6))^2*coeffs!$E$2^2 + (1000*coeffs!$D$2*coeffs!$D$8*A72/($D$2*coeffs!$D$6))^2*blanks!$CA$18^2+(1000*coeffs!$D$2*coeffs!$D$8/($D$2*coeffs!$D$6))^2*blanks!$CA$17^2)^0.5</f>
        <v>54398.073847793516</v>
      </c>
      <c r="L72" s="10">
        <f t="shared" si="3"/>
        <v>4743617150.0842638</v>
      </c>
      <c r="M72" s="1">
        <f t="shared" si="4"/>
        <v>2719059655.6248493</v>
      </c>
      <c r="N72" s="10">
        <f t="shared" si="5"/>
        <v>2266273677.7522192</v>
      </c>
    </row>
    <row r="73" spans="1:14" x14ac:dyDescent="0.25">
      <c r="A73">
        <v>-23.1</v>
      </c>
      <c r="B73">
        <v>0.97058823529411764</v>
      </c>
      <c r="C73" s="10">
        <f>-LN(1-B73)/0.000001-EXP(blanks!$BZ$18*b921_4!A73+blanks!$BZ$17)</f>
        <v>3469032.7352628768</v>
      </c>
      <c r="D73" s="1">
        <f>C73*0.000001*coeffs!$D$8/($D$2*coeffs!$D$6/1000)</f>
        <v>127623.10552192244</v>
      </c>
      <c r="E73">
        <f>-LN(1-B73)</f>
        <v>3.5263605246161611</v>
      </c>
      <c r="F73">
        <v>2.4956999999999998</v>
      </c>
      <c r="G73">
        <v>5.3266</v>
      </c>
      <c r="H73">
        <f>E73-F73</f>
        <v>1.0306605246161613</v>
      </c>
      <c r="I73">
        <f>G73-E73</f>
        <v>1.8002394753838389</v>
      </c>
      <c r="J73" s="2">
        <f>((1000*coeffs!$D$8/($D$2*coeffs!$D$6))^2*H73^2+(1000*(E73-coeffs!$D$2*blanks!$BZ$18*A73-coeffs!$D$2*blanks!$BZ$17)/($D$2*coeffs!$D$6))^2*coeffs!$E$8^2+(1000*coeffs!$D$2*coeffs!$D$8*(E73/coeffs!$D$2-blanks!$BZ$18*A73-blanks!$BZ$17)/($D$2^2*coeffs!$D$6))^2*coeffs!$D$11^2+(1000*coeffs!$D$2*coeffs!$D$8*(E73/coeffs!$D$2-blanks!$BZ$18*A73-blanks!$BZ$17)/($D$2*coeffs!$D$6^2))^2*coeffs!$E$6^2 +(-1000*coeffs!$D$8*blanks!$BZ$18*A73/($D$2*coeffs!$D$6)-1000*coeffs!$D$8*blanks!$BZ$17/($D$2*coeffs!$D$6))^2*coeffs!$E$2^2 + (1000*coeffs!$D$2*coeffs!$D$8*A73/($D$2*coeffs!$D$6))^2*blanks!$CA$18^2+(1000*coeffs!$D$2*coeffs!$D$8/($D$2*coeffs!$D$6))^2*blanks!$CA$17^2)^0.5</f>
        <v>49757.916031563247</v>
      </c>
      <c r="K73" s="10">
        <f>((1000*coeffs!$D$8/($D$2*coeffs!$D$6))^2*I73^2+(1000*(E73-coeffs!$D$2*blanks!$BZ$18*A73-coeffs!$D$2*blanks!$BZ$17)/($D$2*coeffs!$D$6))^2*coeffs!$E$8^2+(1000*coeffs!$D$2*coeffs!$D$8*(E73/coeffs!$D$2-blanks!$BZ$18*A73-blanks!$BZ$17)/($D$2^2*coeffs!$D$6))^2*coeffs!$D$11^2+(1000*coeffs!$D$2*coeffs!$D$8*(E73/coeffs!$D$2-blanks!$BZ$18*A73-blanks!$BZ$17)/($D$2*coeffs!$D$6^2))^2*coeffs!$E$6^2 +(-1000*coeffs!$D$8*blanks!$BZ$18*A73/($D$2*coeffs!$D$6)-1000*coeffs!$D$8*blanks!$BZ$17/($D$2*coeffs!$D$6))^2*coeffs!$E$2^2 + (1000*coeffs!$D$2*coeffs!$D$8*A73/($D$2*coeffs!$D$6))^2*blanks!$CA$18^2+(1000*coeffs!$D$2*coeffs!$D$8/($D$2*coeffs!$D$6))^2*blanks!$CA$17^2)^0.5</f>
        <v>73651.036066620771</v>
      </c>
      <c r="L73" s="10">
        <f>1000000000000*D73/(1000000*$D$3)</f>
        <v>5367519410.0039282</v>
      </c>
      <c r="M73" s="1">
        <f>((1/(0.000001*$D$3))^2*K73^2+(D73/(0.000001*$D$3)^2)^2*(0.000001*$E$3)^2)^0.5</f>
        <v>3515583594.2552757</v>
      </c>
      <c r="N73" s="10">
        <f>((1/(0.000001*$D$3))^2*J73^2+(D73/(0.000001*$D$3)^2)^2*(0.000001*$E$3)^2)^0.5</f>
        <v>2672766613.5811458</v>
      </c>
    </row>
    <row r="74" spans="1:14" x14ac:dyDescent="0.25">
      <c r="A74">
        <v>-23.23</v>
      </c>
      <c r="B74">
        <v>0.98529411764705888</v>
      </c>
      <c r="C74" s="10">
        <f>-LN(1-B74)/0.000001-EXP(blanks!$BZ$18*b921_4!A74+blanks!$BZ$17)</f>
        <v>4159419.4335169811</v>
      </c>
      <c r="D74" s="1">
        <f>C74*0.000001*coeffs!$D$8/($D$2*coeffs!$D$6/1000)</f>
        <v>153021.91296083192</v>
      </c>
      <c r="E74">
        <f>-LN(1-B74)</f>
        <v>4.2195077051761105</v>
      </c>
      <c r="F74">
        <v>2.8902000000000001</v>
      </c>
      <c r="G74">
        <v>7.1433999999999997</v>
      </c>
      <c r="H74">
        <f>E74-F74</f>
        <v>1.3293077051761104</v>
      </c>
      <c r="I74">
        <f>G74-E74</f>
        <v>2.9238922948238892</v>
      </c>
      <c r="J74" s="2">
        <f>((1000*coeffs!$D$8/($D$2*coeffs!$D$6))^2*H74^2+(1000*(E74-coeffs!$D$2*blanks!$BZ$18*A74-coeffs!$D$2*blanks!$BZ$17)/($D$2*coeffs!$D$6))^2*coeffs!$E$8^2+(1000*coeffs!$D$2*coeffs!$D$8*(E74/coeffs!$D$2-blanks!$BZ$18*A74-blanks!$BZ$17)/($D$2^2*coeffs!$D$6))^2*coeffs!$D$11^2+(1000*coeffs!$D$2*coeffs!$D$8*(E74/coeffs!$D$2-blanks!$BZ$18*A74-blanks!$BZ$17)/($D$2*coeffs!$D$6^2))^2*coeffs!$E$6^2 +(-1000*coeffs!$D$8*blanks!$BZ$18*A74/($D$2*coeffs!$D$6)-1000*coeffs!$D$8*blanks!$BZ$17/($D$2*coeffs!$D$6))^2*coeffs!$E$2^2 + (1000*coeffs!$D$2*coeffs!$D$8*A74/($D$2*coeffs!$D$6))^2*blanks!$CA$18^2+(1000*coeffs!$D$2*coeffs!$D$8/($D$2*coeffs!$D$6))^2*blanks!$CA$17^2)^0.5</f>
        <v>62273.449855165432</v>
      </c>
      <c r="K74" s="10">
        <f>((1000*coeffs!$D$8/($D$2*coeffs!$D$6))^2*I74^2+(1000*(E74-coeffs!$D$2*blanks!$BZ$18*A74-coeffs!$D$2*blanks!$BZ$17)/($D$2*coeffs!$D$6))^2*coeffs!$E$8^2+(1000*coeffs!$D$2*coeffs!$D$8*(E74/coeffs!$D$2-blanks!$BZ$18*A74-blanks!$BZ$17)/($D$2^2*coeffs!$D$6))^2*coeffs!$D$11^2+(1000*coeffs!$D$2*coeffs!$D$8*(E74/coeffs!$D$2-blanks!$BZ$18*A74-blanks!$BZ$17)/($D$2*coeffs!$D$6^2))^2*coeffs!$E$6^2 +(-1000*coeffs!$D$8*blanks!$BZ$18*A74/($D$2*coeffs!$D$6)-1000*coeffs!$D$8*blanks!$BZ$17/($D$2*coeffs!$D$6))^2*coeffs!$E$2^2 + (1000*coeffs!$D$2*coeffs!$D$8*A74/($D$2*coeffs!$D$6))^2*blanks!$CA$18^2+(1000*coeffs!$D$2*coeffs!$D$8/($D$2*coeffs!$D$6))^2*blanks!$CA$17^2)^0.5</f>
        <v>114268.06237788168</v>
      </c>
      <c r="L74" s="10">
        <f>1000000000000*D74/(1000000*$D$3)</f>
        <v>6435731873.2704716</v>
      </c>
      <c r="M74" s="1">
        <f>((1/(0.000001*$D$3))^2*K74^2+(D74/(0.000001*$D$3)^2)^2*(0.000001*$E$3)^2)^0.5</f>
        <v>5202896832.0691605</v>
      </c>
      <c r="N74" s="10">
        <f>((1/(0.000001*$D$3))^2*J74^2+(D74/(0.000001*$D$3)^2)^2*(0.000001*$E$3)^2)^0.5</f>
        <v>3291440873.7253785</v>
      </c>
    </row>
    <row r="75" spans="1:14" x14ac:dyDescent="0.25">
      <c r="D75" s="1"/>
      <c r="J75" s="2"/>
    </row>
    <row r="76" spans="1:14" x14ac:dyDescent="0.25">
      <c r="D76" s="1"/>
      <c r="J76" s="2"/>
    </row>
    <row r="77" spans="1:14" x14ac:dyDescent="0.25">
      <c r="D77" s="1"/>
      <c r="J77" s="2"/>
    </row>
    <row r="78" spans="1:14" x14ac:dyDescent="0.25">
      <c r="D78" s="1"/>
      <c r="J78" s="2"/>
    </row>
    <row r="79" spans="1:14" x14ac:dyDescent="0.25">
      <c r="D79" s="1"/>
      <c r="J79" s="2"/>
    </row>
    <row r="80" spans="1:14" x14ac:dyDescent="0.25">
      <c r="D80" s="1"/>
      <c r="J80" s="2"/>
    </row>
    <row r="81" spans="4:10" x14ac:dyDescent="0.25">
      <c r="D81" s="1"/>
      <c r="J81" s="2"/>
    </row>
    <row r="82" spans="4:10" x14ac:dyDescent="0.25">
      <c r="D82" s="1"/>
      <c r="J82" s="2"/>
    </row>
    <row r="83" spans="4:10" x14ac:dyDescent="0.25">
      <c r="D83" s="1"/>
      <c r="J83" s="2"/>
    </row>
    <row r="84" spans="4:10" x14ac:dyDescent="0.25">
      <c r="D84" s="1"/>
      <c r="J84" s="2"/>
    </row>
    <row r="85" spans="4:10" x14ac:dyDescent="0.25">
      <c r="D85" s="1"/>
      <c r="J85" s="2"/>
    </row>
    <row r="86" spans="4:10" x14ac:dyDescent="0.25">
      <c r="D86" s="1"/>
      <c r="J86" s="2"/>
    </row>
    <row r="87" spans="4:10" x14ac:dyDescent="0.25">
      <c r="D87" s="1"/>
      <c r="J87" s="2"/>
    </row>
    <row r="88" spans="4:10" x14ac:dyDescent="0.25">
      <c r="D88" s="1"/>
      <c r="J88" s="2"/>
    </row>
    <row r="89" spans="4:10" x14ac:dyDescent="0.25">
      <c r="D89" s="1"/>
      <c r="J89" s="2"/>
    </row>
    <row r="90" spans="4:10" x14ac:dyDescent="0.25">
      <c r="D90" s="1"/>
      <c r="J90" s="2"/>
    </row>
    <row r="91" spans="4:10" x14ac:dyDescent="0.25">
      <c r="D91" s="1"/>
      <c r="J91" s="2"/>
    </row>
    <row r="92" spans="4:10" x14ac:dyDescent="0.25">
      <c r="D92" s="1"/>
      <c r="J92" s="2"/>
    </row>
    <row r="93" spans="4:10" x14ac:dyDescent="0.25">
      <c r="D93" s="1"/>
      <c r="J93" s="2"/>
    </row>
    <row r="94" spans="4:10" x14ac:dyDescent="0.25">
      <c r="D94" s="1"/>
      <c r="J94" s="2"/>
    </row>
    <row r="95" spans="4:10" x14ac:dyDescent="0.25">
      <c r="D95" s="1"/>
      <c r="J95" s="2"/>
    </row>
    <row r="96" spans="4:10" x14ac:dyDescent="0.25">
      <c r="D96" s="1"/>
      <c r="J96" s="2"/>
    </row>
    <row r="97" spans="4:10" x14ac:dyDescent="0.25">
      <c r="D97" s="1"/>
      <c r="J97" s="2"/>
    </row>
    <row r="98" spans="4:10" x14ac:dyDescent="0.25">
      <c r="D98" s="1"/>
      <c r="J98" s="2"/>
    </row>
    <row r="99" spans="4:10" x14ac:dyDescent="0.25">
      <c r="D99" s="1"/>
      <c r="J99" s="2"/>
    </row>
    <row r="100" spans="4:10" x14ac:dyDescent="0.25">
      <c r="D100" s="1"/>
      <c r="J100" s="2"/>
    </row>
    <row r="101" spans="4:10" x14ac:dyDescent="0.25">
      <c r="D101" s="1"/>
      <c r="J101" s="2"/>
    </row>
    <row r="102" spans="4:10" x14ac:dyDescent="0.25">
      <c r="D102" s="1"/>
      <c r="J102" s="2"/>
    </row>
    <row r="103" spans="4:10" x14ac:dyDescent="0.25">
      <c r="D103" s="1"/>
      <c r="J103" s="2"/>
    </row>
    <row r="104" spans="4:10" x14ac:dyDescent="0.25">
      <c r="D104" s="1"/>
      <c r="J104" s="2"/>
    </row>
    <row r="105" spans="4:10" x14ac:dyDescent="0.25">
      <c r="D105" s="1"/>
      <c r="J105" s="2"/>
    </row>
    <row r="106" spans="4:10" x14ac:dyDescent="0.25">
      <c r="D106" s="1"/>
      <c r="J106" s="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workbookViewId="0">
      <selection activeCell="K8" sqref="K8:K109"/>
    </sheetView>
  </sheetViews>
  <sheetFormatPr defaultRowHeight="15" x14ac:dyDescent="0.25"/>
  <cols>
    <col min="3" max="3" width="15.7109375" customWidth="1"/>
  </cols>
  <sheetData>
    <row r="1" spans="1:14" x14ac:dyDescent="0.25">
      <c r="A1" s="6" t="s">
        <v>26</v>
      </c>
      <c r="B1" s="6"/>
      <c r="C1" s="8" t="s">
        <v>34</v>
      </c>
      <c r="D1" s="6"/>
    </row>
    <row r="2" spans="1:14" x14ac:dyDescent="0.25">
      <c r="A2" s="6" t="s">
        <v>0</v>
      </c>
      <c r="B2" s="6"/>
      <c r="C2" s="6"/>
      <c r="D2" s="7">
        <v>107</v>
      </c>
    </row>
    <row r="3" spans="1:14" x14ac:dyDescent="0.25">
      <c r="A3" t="s">
        <v>113</v>
      </c>
      <c r="D3">
        <f>'size dists'!D12</f>
        <v>92.515672183765602</v>
      </c>
      <c r="E3">
        <f>'size dists'!E12</f>
        <v>9.7046629476150787</v>
      </c>
    </row>
    <row r="4" spans="1:14" x14ac:dyDescent="0.25">
      <c r="A4" t="s">
        <v>114</v>
      </c>
      <c r="D4" s="10">
        <f>'size dists'!H12</f>
        <v>80.866891166644407</v>
      </c>
      <c r="E4" s="10">
        <f>'size dists'!I12</f>
        <v>9.6657960524761304</v>
      </c>
    </row>
    <row r="5" spans="1:14" x14ac:dyDescent="0.25">
      <c r="A5" t="s">
        <v>115</v>
      </c>
      <c r="D5">
        <f>'size dists'!F12</f>
        <v>102.13083265066795</v>
      </c>
      <c r="E5">
        <f>'size dists'!G12</f>
        <v>43.195481913247598</v>
      </c>
    </row>
    <row r="6" spans="1:14" x14ac:dyDescent="0.25">
      <c r="A6" t="s">
        <v>116</v>
      </c>
      <c r="D6">
        <f>'size dists'!J12</f>
        <v>9.6528766997585187</v>
      </c>
      <c r="E6">
        <f>'size dists'!K12</f>
        <v>0.8459546449321117</v>
      </c>
    </row>
    <row r="7" spans="1:14" x14ac:dyDescent="0.2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s="6" t="s">
        <v>182</v>
      </c>
      <c r="M7" s="10" t="s">
        <v>183</v>
      </c>
      <c r="N7" s="10" t="s">
        <v>185</v>
      </c>
    </row>
    <row r="8" spans="1:14" x14ac:dyDescent="0.25">
      <c r="A8">
        <v>-15.39</v>
      </c>
      <c r="B8">
        <v>9.8039215686274508E-3</v>
      </c>
      <c r="C8" s="10">
        <f>-LN(1-B8)/0.000001-EXP(blanks!$BZ$18*b921_6!A8+blanks!$BZ$17)</f>
        <v>6328.3102131288197</v>
      </c>
      <c r="D8" s="1">
        <f>C8*0.000001*coeffs!$D$8/($D$2*coeffs!$D$6/1000)</f>
        <v>73.978208458112434</v>
      </c>
      <c r="E8">
        <f>-LN(1-B8)</f>
        <v>9.8522964430115944E-3</v>
      </c>
      <c r="F8">
        <v>4.0000000000000002E-4</v>
      </c>
      <c r="G8">
        <v>1.6199999999999999E-2</v>
      </c>
      <c r="H8">
        <f>E8-F8</f>
        <v>9.4522964430115951E-3</v>
      </c>
      <c r="I8">
        <f>G8-E8</f>
        <v>6.3477035569884047E-3</v>
      </c>
      <c r="J8" s="2">
        <f>((1000*coeffs!$D$8/($D$2*coeffs!$D$6))^2*H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114.12878867469982</v>
      </c>
      <c r="K8">
        <f>((1000*coeffs!$D$8/($D$2*coeffs!$D$6))^2*I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79.51100759085881</v>
      </c>
      <c r="L8" s="10">
        <f>1000000000000*D8/(1000000*$D$3)</f>
        <v>799628.93542153749</v>
      </c>
      <c r="M8" s="1">
        <f>((1/(0.000001*$D$3))^2*K8^2+(D8/(0.000001*$D$3)^2)^2*(0.000001*$E$3)^2)^0.5</f>
        <v>863516.36884421716</v>
      </c>
      <c r="N8" s="10">
        <f>((1/(0.000001*$D$3))^2*J8^2+(D8/(0.000001*$D$3)^2)^2*(0.000001*$E$3)^2)^0.5</f>
        <v>1236464.1015102635</v>
      </c>
    </row>
    <row r="9" spans="1:14" x14ac:dyDescent="0.25">
      <c r="A9">
        <v>-16.829999999999998</v>
      </c>
      <c r="B9">
        <v>1.9607843137254902E-2</v>
      </c>
      <c r="C9" s="10">
        <f>-LN(1-B9)/0.000001-EXP(blanks!$BZ$18*b921_6!A9+blanks!$BZ$17)</f>
        <v>13869.618248509341</v>
      </c>
      <c r="D9" s="1">
        <f>C9*0.000001*coeffs!$D$8/($D$2*coeffs!$D$6/1000)</f>
        <v>162.13641169075507</v>
      </c>
      <c r="E9">
        <f t="shared" ref="E9:E72" si="0">-LN(1-B9)</f>
        <v>1.9802627296179754E-2</v>
      </c>
      <c r="F9">
        <v>1.15E-2</v>
      </c>
      <c r="G9">
        <v>2.7699999999999999E-2</v>
      </c>
      <c r="H9">
        <f t="shared" ref="H9:H72" si="1">E9-F9</f>
        <v>8.3026272961797543E-3</v>
      </c>
      <c r="I9">
        <f t="shared" ref="I9:I72" si="2">G9-E9</f>
        <v>7.8973727038202449E-3</v>
      </c>
      <c r="J9" s="2">
        <f>((1000*coeffs!$D$8/($D$2*coeffs!$D$6))^2*H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112.76229599592963</v>
      </c>
      <c r="K9" s="10">
        <f>((1000*coeffs!$D$8/($D$2*coeffs!$D$6))^2*I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108.71138277961653</v>
      </c>
      <c r="L9" s="10">
        <f t="shared" ref="L9:L72" si="3">1000000000000*D9/(1000000*$D$3)</f>
        <v>1752529.1430483311</v>
      </c>
      <c r="M9" s="1">
        <f t="shared" ref="M9:M72" si="4">((1/(0.000001*$D$3))^2*K9^2+(D9/(0.000001*$D$3)^2)^2*(0.000001*$E$3)^2)^0.5</f>
        <v>1189352.5738689573</v>
      </c>
      <c r="N9" s="10">
        <f t="shared" ref="N9:N72" si="5">((1/(0.000001*$D$3))^2*J9^2+(D9/(0.000001*$D$3)^2)^2*(0.000001*$E$3)^2)^0.5</f>
        <v>1232631.1751950397</v>
      </c>
    </row>
    <row r="10" spans="1:14" x14ac:dyDescent="0.25">
      <c r="A10">
        <v>-16.920000000000002</v>
      </c>
      <c r="B10">
        <v>2.9411764705882353E-2</v>
      </c>
      <c r="C10" s="10">
        <f>-LN(1-B10)/0.000001-EXP(blanks!$BZ$18*b921_6!A10+blanks!$BZ$17)</f>
        <v>23723.604119338848</v>
      </c>
      <c r="D10" s="1">
        <f>C10*0.000001*coeffs!$D$8/($D$2*coeffs!$D$6/1000)</f>
        <v>277.32991459191896</v>
      </c>
      <c r="E10">
        <f t="shared" si="0"/>
        <v>2.985296314968116E-2</v>
      </c>
      <c r="F10">
        <v>2.1700000000000001E-2</v>
      </c>
      <c r="G10">
        <v>3.8100000000000002E-2</v>
      </c>
      <c r="H10">
        <f t="shared" si="1"/>
        <v>8.152963149681159E-3</v>
      </c>
      <c r="I10">
        <f t="shared" si="2"/>
        <v>8.2470368503188424E-3</v>
      </c>
      <c r="J10" s="2">
        <f>((1000*coeffs!$D$8/($D$2*coeffs!$D$6))^2*H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128.73301701567311</v>
      </c>
      <c r="K10" s="10">
        <f>((1000*coeffs!$D$8/($D$2*coeffs!$D$6))^2*I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129.54931641040571</v>
      </c>
      <c r="L10" s="10">
        <f t="shared" si="3"/>
        <v>2997653.3493812094</v>
      </c>
      <c r="M10" s="1">
        <f t="shared" si="4"/>
        <v>1435167.2770907693</v>
      </c>
      <c r="N10" s="10">
        <f t="shared" si="5"/>
        <v>1426559.6117331341</v>
      </c>
    </row>
    <row r="11" spans="1:14" x14ac:dyDescent="0.25">
      <c r="A11">
        <v>-17.3</v>
      </c>
      <c r="B11">
        <v>3.9215686274509803E-2</v>
      </c>
      <c r="C11" s="10">
        <f>-LN(1-B11)/0.000001-EXP(blanks!$BZ$18*b921_6!A11+blanks!$BZ$17)</f>
        <v>32972.709025061115</v>
      </c>
      <c r="D11" s="1">
        <f>C11*0.000001*coeffs!$D$8/($D$2*coeffs!$D$6/1000)</f>
        <v>385.45233396177741</v>
      </c>
      <c r="E11">
        <f t="shared" si="0"/>
        <v>4.000533461369913E-2</v>
      </c>
      <c r="F11">
        <v>3.1300000000000001E-2</v>
      </c>
      <c r="G11">
        <v>5.11E-2</v>
      </c>
      <c r="H11">
        <f t="shared" si="1"/>
        <v>8.7053346136991283E-3</v>
      </c>
      <c r="I11">
        <f t="shared" si="2"/>
        <v>1.109466538630087E-2</v>
      </c>
      <c r="J11" s="2">
        <f>((1000*coeffs!$D$8/($D$2*coeffs!$D$6))^2*H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154.28601716743233</v>
      </c>
      <c r="K11" s="10">
        <f>((1000*coeffs!$D$8/($D$2*coeffs!$D$6))^2*I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173.98060257694371</v>
      </c>
      <c r="L11" s="10">
        <f t="shared" si="3"/>
        <v>4166346.3590919632</v>
      </c>
      <c r="M11" s="1">
        <f t="shared" si="4"/>
        <v>1930668.809778339</v>
      </c>
      <c r="N11" s="10">
        <f t="shared" si="5"/>
        <v>1723989.9200499407</v>
      </c>
    </row>
    <row r="12" spans="1:14" x14ac:dyDescent="0.25">
      <c r="A12">
        <v>-18.329999999999998</v>
      </c>
      <c r="B12">
        <v>4.9019607843137254E-2</v>
      </c>
      <c r="C12" s="10">
        <f>-LN(1-B12)/0.000001-EXP(blanks!$BZ$18*b921_6!A12+blanks!$BZ$17)</f>
        <v>40053.791121086193</v>
      </c>
      <c r="D12" s="1">
        <f>C12*0.000001*coeffs!$D$8/($D$2*coeffs!$D$6/1000)</f>
        <v>468.23047690457616</v>
      </c>
      <c r="E12">
        <f t="shared" si="0"/>
        <v>5.0261834780888311E-2</v>
      </c>
      <c r="F12">
        <v>4.1000000000000002E-2</v>
      </c>
      <c r="G12">
        <v>6.2100000000000002E-2</v>
      </c>
      <c r="H12">
        <f t="shared" si="1"/>
        <v>9.2618347808883089E-3</v>
      </c>
      <c r="I12">
        <f t="shared" si="2"/>
        <v>1.1838165219111692E-2</v>
      </c>
      <c r="J12" s="2">
        <f>((1000*coeffs!$D$8/($D$2*coeffs!$D$6))^2*H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181.52137552208981</v>
      </c>
      <c r="K12" s="10">
        <f>((1000*coeffs!$D$8/($D$2*coeffs!$D$6))^2*I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200.94468443036757</v>
      </c>
      <c r="L12" s="10">
        <f t="shared" si="3"/>
        <v>5061093.6055733487</v>
      </c>
      <c r="M12" s="1">
        <f t="shared" si="4"/>
        <v>2235948.3236481738</v>
      </c>
      <c r="N12" s="10">
        <f t="shared" si="5"/>
        <v>2032617.3529138209</v>
      </c>
    </row>
    <row r="13" spans="1:14" x14ac:dyDescent="0.25">
      <c r="A13">
        <v>-18.48</v>
      </c>
      <c r="B13">
        <v>5.8823529411764705E-2</v>
      </c>
      <c r="C13" s="10">
        <f>-LN(1-B13)/0.000001-EXP(blanks!$BZ$18*b921_6!A13+blanks!$BZ$17)</f>
        <v>49847.339249133656</v>
      </c>
      <c r="D13" s="1">
        <f>C13*0.000001*coeffs!$D$8/($D$2*coeffs!$D$6/1000)</f>
        <v>582.71746008978312</v>
      </c>
      <c r="E13">
        <f t="shared" si="0"/>
        <v>6.0624621816434854E-2</v>
      </c>
      <c r="F13">
        <v>5.11E-2</v>
      </c>
      <c r="G13">
        <v>7.3700000000000002E-2</v>
      </c>
      <c r="H13">
        <f t="shared" si="1"/>
        <v>9.5246218164348542E-3</v>
      </c>
      <c r="I13">
        <f t="shared" si="2"/>
        <v>1.3075378183565148E-2</v>
      </c>
      <c r="J13" s="2">
        <f>((1000*coeffs!$D$8/($D$2*coeffs!$D$6))^2*H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208.03882420787443</v>
      </c>
      <c r="K13" s="10">
        <f>((1000*coeffs!$D$8/($D$2*coeffs!$D$6))^2*I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232.90874814419328</v>
      </c>
      <c r="L13" s="10">
        <f t="shared" si="3"/>
        <v>6298581.0548111303</v>
      </c>
      <c r="M13" s="1">
        <f t="shared" si="4"/>
        <v>2602761.5101610133</v>
      </c>
      <c r="N13" s="10">
        <f t="shared" si="5"/>
        <v>2343742.0022607059</v>
      </c>
    </row>
    <row r="14" spans="1:14" x14ac:dyDescent="0.25">
      <c r="A14">
        <v>-18.48</v>
      </c>
      <c r="B14">
        <v>6.8627450980392163E-2</v>
      </c>
      <c r="C14" s="10">
        <f>-LN(1-B14)/0.000001-EXP(blanks!$BZ$18*b921_6!A14+blanks!$BZ$17)</f>
        <v>60318.639116429025</v>
      </c>
      <c r="D14" s="1">
        <f>C14*0.000001*coeffs!$D$8/($D$2*coeffs!$D$6/1000)</f>
        <v>705.12738917370871</v>
      </c>
      <c r="E14">
        <f t="shared" si="0"/>
        <v>7.1095921683730218E-2</v>
      </c>
      <c r="F14">
        <v>6.0600000000000001E-2</v>
      </c>
      <c r="G14">
        <v>8.5400000000000004E-2</v>
      </c>
      <c r="H14">
        <f t="shared" si="1"/>
        <v>1.0495921683730217E-2</v>
      </c>
      <c r="I14">
        <f t="shared" si="2"/>
        <v>1.4304078316269786E-2</v>
      </c>
      <c r="J14" s="2">
        <f>((1000*coeffs!$D$8/($D$2*coeffs!$D$6))^2*H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239.84851251502707</v>
      </c>
      <c r="K14" s="10">
        <f>((1000*coeffs!$D$8/($D$2*coeffs!$D$6))^2*I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265.39313229368014</v>
      </c>
      <c r="L14" s="10">
        <f t="shared" si="3"/>
        <v>7621707.4634998171</v>
      </c>
      <c r="M14" s="1">
        <f t="shared" si="4"/>
        <v>2977957.190074842</v>
      </c>
      <c r="N14" s="10">
        <f t="shared" si="5"/>
        <v>2712995.5605642414</v>
      </c>
    </row>
    <row r="15" spans="1:14" x14ac:dyDescent="0.25">
      <c r="A15">
        <v>-18.64</v>
      </c>
      <c r="B15">
        <v>7.8431372549019607E-2</v>
      </c>
      <c r="C15" s="10">
        <f>-LN(1-B15)/0.000001-EXP(blanks!$BZ$18*b921_6!A15+blanks!$BZ$17)</f>
        <v>70258.529742201645</v>
      </c>
      <c r="D15" s="1">
        <f>C15*0.000001*coeffs!$D$8/($D$2*coeffs!$D$6/1000)</f>
        <v>821.32512221762727</v>
      </c>
      <c r="E15">
        <f t="shared" si="0"/>
        <v>8.1678031014267127E-2</v>
      </c>
      <c r="F15">
        <v>7.1999999999999995E-2</v>
      </c>
      <c r="G15">
        <v>9.8900000000000002E-2</v>
      </c>
      <c r="H15">
        <f t="shared" si="1"/>
        <v>9.6780310142671327E-3</v>
      </c>
      <c r="I15">
        <f t="shared" si="2"/>
        <v>1.7221968985732874E-2</v>
      </c>
      <c r="J15" s="2">
        <f>((1000*coeffs!$D$8/($D$2*coeffs!$D$6))^2*H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262.40591643833898</v>
      </c>
      <c r="K15" s="10">
        <f>((1000*coeffs!$D$8/($D$2*coeffs!$D$6))^2*I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310.78762487822985</v>
      </c>
      <c r="L15" s="10">
        <f t="shared" si="3"/>
        <v>8877686.3728149086</v>
      </c>
      <c r="M15" s="1">
        <f t="shared" si="4"/>
        <v>3485985.9294274417</v>
      </c>
      <c r="N15" s="10">
        <f t="shared" si="5"/>
        <v>2985305.1294648321</v>
      </c>
    </row>
    <row r="16" spans="1:14" x14ac:dyDescent="0.25">
      <c r="A16">
        <v>-18.66</v>
      </c>
      <c r="B16">
        <v>8.8235294117647065E-2</v>
      </c>
      <c r="C16" s="10">
        <f>-LN(1-B16)/0.000001-EXP(blanks!$BZ$18*b921_6!A16+blanks!$BZ$17)</f>
        <v>80870.896177659277</v>
      </c>
      <c r="D16" s="1">
        <f>C16*0.000001*coeffs!$D$8/($D$2*coeffs!$D$6/1000)</f>
        <v>945.38412532518851</v>
      </c>
      <c r="E16">
        <f t="shared" si="0"/>
        <v>9.2373320131015166E-2</v>
      </c>
      <c r="F16">
        <v>8.1299999999999997E-2</v>
      </c>
      <c r="G16">
        <v>0.1118</v>
      </c>
      <c r="H16">
        <f t="shared" si="1"/>
        <v>1.1073320131015169E-2</v>
      </c>
      <c r="I16">
        <f t="shared" si="2"/>
        <v>1.9426679868984831E-2</v>
      </c>
      <c r="J16" s="2">
        <f>((1000*coeffs!$D$8/($D$2*coeffs!$D$6))^2*H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297.4147595089471</v>
      </c>
      <c r="K16" s="10">
        <f>((1000*coeffs!$D$8/($D$2*coeffs!$D$6))^2*I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351.10209561346375</v>
      </c>
      <c r="L16" s="10">
        <f t="shared" si="3"/>
        <v>10218637.588746633</v>
      </c>
      <c r="M16" s="1">
        <f t="shared" si="4"/>
        <v>3943530.794814894</v>
      </c>
      <c r="N16" s="10">
        <f t="shared" si="5"/>
        <v>3388747.2366382722</v>
      </c>
    </row>
    <row r="17" spans="1:14" x14ac:dyDescent="0.25">
      <c r="A17">
        <v>-18.690000000000001</v>
      </c>
      <c r="B17">
        <v>9.8039215686274508E-2</v>
      </c>
      <c r="C17" s="10">
        <f>-LN(1-B17)/0.000001-EXP(blanks!$BZ$18*b921_6!A17+blanks!$BZ$17)</f>
        <v>91556.297876934594</v>
      </c>
      <c r="D17" s="1">
        <f>C17*0.000001*coeffs!$D$8/($D$2*coeffs!$D$6/1000)</f>
        <v>1070.2969136912993</v>
      </c>
      <c r="E17">
        <f t="shared" si="0"/>
        <v>0.10318423623523075</v>
      </c>
      <c r="F17">
        <v>9.1899999999999996E-2</v>
      </c>
      <c r="G17">
        <v>0.1232</v>
      </c>
      <c r="H17">
        <f t="shared" si="1"/>
        <v>1.1284236235230755E-2</v>
      </c>
      <c r="I17">
        <f t="shared" si="2"/>
        <v>2.0015763764769254E-2</v>
      </c>
      <c r="J17" s="2">
        <f>((1000*coeffs!$D$8/($D$2*coeffs!$D$6))^2*H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326.90150095329255</v>
      </c>
      <c r="K17" s="10">
        <f>((1000*coeffs!$D$8/($D$2*coeffs!$D$6))^2*I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379.75325194119142</v>
      </c>
      <c r="L17" s="10">
        <f t="shared" si="3"/>
        <v>11568817.351997925</v>
      </c>
      <c r="M17" s="1">
        <f t="shared" si="4"/>
        <v>4280375.1901575103</v>
      </c>
      <c r="N17" s="10">
        <f t="shared" si="5"/>
        <v>3736054.2084177667</v>
      </c>
    </row>
    <row r="18" spans="1:14" x14ac:dyDescent="0.25">
      <c r="A18">
        <v>-18.739999999999998</v>
      </c>
      <c r="B18">
        <v>0.10784313725490197</v>
      </c>
      <c r="C18" s="10">
        <f>-LN(1-B18)/0.000001-EXP(blanks!$BZ$18*b921_6!A18+blanks!$BZ$17)</f>
        <v>102273.12677680411</v>
      </c>
      <c r="D18" s="1">
        <f>C18*0.000001*coeffs!$D$8/($D$2*coeffs!$D$6/1000)</f>
        <v>1195.5770873338131</v>
      </c>
      <c r="E18">
        <f t="shared" si="0"/>
        <v>0.11411330676742111</v>
      </c>
      <c r="F18">
        <v>0.1013</v>
      </c>
      <c r="G18">
        <v>0.13589999999999999</v>
      </c>
      <c r="H18">
        <f t="shared" si="1"/>
        <v>1.2813306767421109E-2</v>
      </c>
      <c r="I18">
        <f t="shared" si="2"/>
        <v>2.1786693232578883E-2</v>
      </c>
      <c r="J18" s="2">
        <f>((1000*coeffs!$D$8/($D$2*coeffs!$D$6))^2*H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363.1187510560984</v>
      </c>
      <c r="K18" s="10">
        <f>((1000*coeffs!$D$8/($D$2*coeffs!$D$6))^2*I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417.47383236839892</v>
      </c>
      <c r="L18" s="10">
        <f t="shared" si="3"/>
        <v>12922968.175154323</v>
      </c>
      <c r="M18" s="1">
        <f t="shared" si="4"/>
        <v>4711684.0351702729</v>
      </c>
      <c r="N18" s="10">
        <f t="shared" si="5"/>
        <v>4152444.4420068273</v>
      </c>
    </row>
    <row r="19" spans="1:14" x14ac:dyDescent="0.25">
      <c r="A19">
        <v>-18.84</v>
      </c>
      <c r="B19">
        <v>0.11764705882352941</v>
      </c>
      <c r="C19" s="10">
        <f>-LN(1-B19)/0.000001-EXP(blanks!$BZ$18*b921_6!A19+blanks!$BZ$17)</f>
        <v>112886.78701951867</v>
      </c>
      <c r="D19" s="1">
        <f>C19*0.000001*coeffs!$D$8/($D$2*coeffs!$D$6/1000)</f>
        <v>1319.6512151017866</v>
      </c>
      <c r="E19">
        <f t="shared" si="0"/>
        <v>0.12516314295400605</v>
      </c>
      <c r="F19">
        <v>0.1118</v>
      </c>
      <c r="G19">
        <v>0.14990000000000001</v>
      </c>
      <c r="H19">
        <f t="shared" si="1"/>
        <v>1.3363142954006049E-2</v>
      </c>
      <c r="I19">
        <f t="shared" si="2"/>
        <v>2.473685704599396E-2</v>
      </c>
      <c r="J19" s="2">
        <f>((1000*coeffs!$D$8/($D$2*coeffs!$D$6))^2*H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395.01717451828046</v>
      </c>
      <c r="K19" s="10">
        <f>((1000*coeffs!$D$8/($D$2*coeffs!$D$6))^2*I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463.95833655642372</v>
      </c>
      <c r="L19" s="10">
        <f t="shared" si="3"/>
        <v>14264082.873229725</v>
      </c>
      <c r="M19" s="1">
        <f t="shared" si="4"/>
        <v>5233373.4546031496</v>
      </c>
      <c r="N19" s="10">
        <f t="shared" si="5"/>
        <v>4524315.3923252914</v>
      </c>
    </row>
    <row r="20" spans="1:14" x14ac:dyDescent="0.25">
      <c r="A20">
        <v>-18.86</v>
      </c>
      <c r="B20">
        <v>0.12745098039215685</v>
      </c>
      <c r="C20" s="10">
        <f>-LN(1-B20)/0.000001-EXP(blanks!$BZ$18*b921_6!A20+blanks!$BZ$17)</f>
        <v>123970.94288826297</v>
      </c>
      <c r="D20" s="1">
        <f>C20*0.000001*coeffs!$D$8/($D$2*coeffs!$D$6/1000)</f>
        <v>1449.2254562221126</v>
      </c>
      <c r="E20">
        <f t="shared" si="0"/>
        <v>0.13633644355213123</v>
      </c>
      <c r="F20">
        <v>0.1203</v>
      </c>
      <c r="G20">
        <v>0.1613</v>
      </c>
      <c r="H20">
        <f t="shared" si="1"/>
        <v>1.6036443552131227E-2</v>
      </c>
      <c r="I20">
        <f t="shared" si="2"/>
        <v>2.4963556447868768E-2</v>
      </c>
      <c r="J20" s="2">
        <f>((1000*coeffs!$D$8/($D$2*coeffs!$D$6))^2*H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437.41299467152885</v>
      </c>
      <c r="K20" s="10">
        <f>((1000*coeffs!$D$8/($D$2*coeffs!$D$6))^2*I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491.27202649816905</v>
      </c>
      <c r="L20" s="10">
        <f t="shared" si="3"/>
        <v>15664648.183536828</v>
      </c>
      <c r="M20" s="1">
        <f t="shared" si="4"/>
        <v>5558572.9825602947</v>
      </c>
      <c r="N20" s="10">
        <f t="shared" si="5"/>
        <v>5005389.0811005197</v>
      </c>
    </row>
    <row r="21" spans="1:14" x14ac:dyDescent="0.25">
      <c r="A21">
        <v>-18.86</v>
      </c>
      <c r="B21">
        <v>0.13725490196078433</v>
      </c>
      <c r="C21" s="10">
        <f>-LN(1-B21)/0.000001-EXP(blanks!$BZ$18*b921_6!A21+blanks!$BZ$17)</f>
        <v>135270.4981421963</v>
      </c>
      <c r="D21" s="1">
        <f>C21*0.000001*coeffs!$D$8/($D$2*coeffs!$D$6/1000)</f>
        <v>1581.3177250753722</v>
      </c>
      <c r="E21">
        <f t="shared" si="0"/>
        <v>0.14763599880606457</v>
      </c>
      <c r="F21">
        <v>0.12939999999999999</v>
      </c>
      <c r="G21">
        <v>0.1736</v>
      </c>
      <c r="H21">
        <f t="shared" si="1"/>
        <v>1.8235998806064579E-2</v>
      </c>
      <c r="I21">
        <f t="shared" si="2"/>
        <v>2.5964001193935438E-2</v>
      </c>
      <c r="J21" s="2">
        <f>((1000*coeffs!$D$8/($D$2*coeffs!$D$6))^2*H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478.11525039317138</v>
      </c>
      <c r="K21" s="10">
        <f>((1000*coeffs!$D$8/($D$2*coeffs!$D$6))^2*I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524.66484584333784</v>
      </c>
      <c r="L21" s="10">
        <f t="shared" si="3"/>
        <v>17092430.80387906</v>
      </c>
      <c r="M21" s="1">
        <f t="shared" si="4"/>
        <v>5947769.396835872</v>
      </c>
      <c r="N21" s="10">
        <f t="shared" si="5"/>
        <v>5470124.6675371407</v>
      </c>
    </row>
    <row r="22" spans="1:14" x14ac:dyDescent="0.25">
      <c r="A22">
        <v>-18.899999999999999</v>
      </c>
      <c r="B22">
        <v>0.14705882352941177</v>
      </c>
      <c r="C22" s="10">
        <f>-LN(1-B22)/0.000001-EXP(blanks!$BZ$18*b921_6!A22+blanks!$BZ$17)</f>
        <v>146518.95783379363</v>
      </c>
      <c r="D22" s="1">
        <f>C22*0.000001*coeffs!$D$8/($D$2*coeffs!$D$6/1000)</f>
        <v>1712.8126846889652</v>
      </c>
      <c r="E22">
        <f t="shared" si="0"/>
        <v>0.15906469462968739</v>
      </c>
      <c r="F22">
        <v>0.14269999999999999</v>
      </c>
      <c r="G22">
        <v>0.18679999999999999</v>
      </c>
      <c r="H22">
        <f t="shared" si="1"/>
        <v>1.6364694629687399E-2</v>
      </c>
      <c r="I22">
        <f t="shared" si="2"/>
        <v>2.7735305370312602E-2</v>
      </c>
      <c r="J22" s="2">
        <f>((1000*coeffs!$D$8/($D$2*coeffs!$D$6))^2*H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499.19829718494452</v>
      </c>
      <c r="K22" s="10">
        <f>((1000*coeffs!$D$8/($D$2*coeffs!$D$6))^2*I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563.67082393705482</v>
      </c>
      <c r="L22" s="10">
        <f t="shared" si="3"/>
        <v>18513757.120920803</v>
      </c>
      <c r="M22" s="1">
        <f t="shared" si="4"/>
        <v>6394733.5232706424</v>
      </c>
      <c r="N22" s="10">
        <f t="shared" si="5"/>
        <v>5734672.1118774405</v>
      </c>
    </row>
    <row r="23" spans="1:14" x14ac:dyDescent="0.25">
      <c r="A23">
        <v>-18.940000000000001</v>
      </c>
      <c r="B23">
        <v>0.15686274509803921</v>
      </c>
      <c r="C23" s="10">
        <f>-LN(1-B23)/0.000001-EXP(blanks!$BZ$18*b921_6!A23+blanks!$BZ$17)</f>
        <v>157896.9170306235</v>
      </c>
      <c r="D23" s="1">
        <f>C23*0.000001*coeffs!$D$8/($D$2*coeffs!$D$6/1000)</f>
        <v>1845.8214988815325</v>
      </c>
      <c r="E23">
        <f t="shared" si="0"/>
        <v>0.17062551703076334</v>
      </c>
      <c r="F23">
        <v>0.14990000000000001</v>
      </c>
      <c r="G23">
        <v>0.20100000000000001</v>
      </c>
      <c r="H23">
        <f t="shared" si="1"/>
        <v>2.0725517030763335E-2</v>
      </c>
      <c r="I23">
        <f t="shared" si="2"/>
        <v>3.0374482969236671E-2</v>
      </c>
      <c r="J23" s="2">
        <f>((1000*coeffs!$D$8/($D$2*coeffs!$D$6))^2*H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550.75331317089501</v>
      </c>
      <c r="K23" s="10">
        <f>((1000*coeffs!$D$8/($D$2*coeffs!$D$6))^2*I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608.85929501397982</v>
      </c>
      <c r="L23" s="10">
        <f t="shared" si="3"/>
        <v>19951446.661006179</v>
      </c>
      <c r="M23" s="1">
        <f t="shared" si="4"/>
        <v>6905907.1808481179</v>
      </c>
      <c r="N23" s="10">
        <f t="shared" si="5"/>
        <v>6310247.7324846527</v>
      </c>
    </row>
    <row r="24" spans="1:14" x14ac:dyDescent="0.25">
      <c r="A24">
        <v>-19.05</v>
      </c>
      <c r="B24">
        <v>0.16666666666666666</v>
      </c>
      <c r="C24" s="10">
        <f>-LN(1-B24)/0.000001-EXP(blanks!$BZ$18*b921_6!A24+blanks!$BZ$17)</f>
        <v>169076.22252909743</v>
      </c>
      <c r="D24" s="1">
        <f>C24*0.000001*coeffs!$D$8/($D$2*coeffs!$D$6/1000)</f>
        <v>1976.5080431137144</v>
      </c>
      <c r="E24">
        <f t="shared" si="0"/>
        <v>0.18232155679395459</v>
      </c>
      <c r="F24">
        <v>0.1613</v>
      </c>
      <c r="G24">
        <v>0.21629999999999999</v>
      </c>
      <c r="H24">
        <f t="shared" si="1"/>
        <v>2.1021556793954593E-2</v>
      </c>
      <c r="I24">
        <f t="shared" si="2"/>
        <v>3.39784432060454E-2</v>
      </c>
      <c r="J24" s="2">
        <f>((1000*coeffs!$D$8/($D$2*coeffs!$D$6))^2*H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582.8423475657097</v>
      </c>
      <c r="K24" s="10">
        <f>((1000*coeffs!$D$8/($D$2*coeffs!$D$6))^2*I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661.12854890464189</v>
      </c>
      <c r="L24" s="10">
        <f t="shared" si="3"/>
        <v>21364034.832798272</v>
      </c>
      <c r="M24" s="1">
        <f t="shared" si="4"/>
        <v>7489281.2772917366</v>
      </c>
      <c r="N24" s="10">
        <f t="shared" si="5"/>
        <v>6686655.5941663468</v>
      </c>
    </row>
    <row r="25" spans="1:14" x14ac:dyDescent="0.25">
      <c r="A25">
        <v>-19.13</v>
      </c>
      <c r="B25">
        <v>0.17647058823529413</v>
      </c>
      <c r="C25" s="10">
        <f>-LN(1-B25)/0.000001-EXP(blanks!$BZ$18*b921_6!A25+blanks!$BZ$17)</f>
        <v>180521.74549314668</v>
      </c>
      <c r="D25" s="1">
        <f>C25*0.000001*coeffs!$D$8/($D$2*coeffs!$D$6/1000)</f>
        <v>2110.3066805430126</v>
      </c>
      <c r="E25">
        <f t="shared" si="0"/>
        <v>0.19415601444095751</v>
      </c>
      <c r="F25">
        <v>0.1736</v>
      </c>
      <c r="G25">
        <v>0.2271</v>
      </c>
      <c r="H25">
        <f t="shared" si="1"/>
        <v>2.0556014440957504E-2</v>
      </c>
      <c r="I25">
        <f t="shared" si="2"/>
        <v>3.2943985559042488E-2</v>
      </c>
      <c r="J25" s="2">
        <f>((1000*coeffs!$D$8/($D$2*coeffs!$D$6))^2*H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611.96204152133123</v>
      </c>
      <c r="K25" s="10">
        <f>((1000*coeffs!$D$8/($D$2*coeffs!$D$6))^2*I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681.95886555943548</v>
      </c>
      <c r="L25" s="10">
        <f t="shared" si="3"/>
        <v>22810261.556023404</v>
      </c>
      <c r="M25" s="1">
        <f t="shared" si="4"/>
        <v>7749900.7525187535</v>
      </c>
      <c r="N25" s="10">
        <f t="shared" si="5"/>
        <v>7034149.670581636</v>
      </c>
    </row>
    <row r="26" spans="1:14" x14ac:dyDescent="0.25">
      <c r="A26">
        <v>-19.309999999999999</v>
      </c>
      <c r="B26">
        <v>0.18627450980392157</v>
      </c>
      <c r="C26" s="10">
        <f>-LN(1-B26)/0.000001-EXP(blanks!$BZ$18*b921_6!A26+blanks!$BZ$17)</f>
        <v>191580.56496489269</v>
      </c>
      <c r="D26" s="1">
        <f>C26*0.000001*coeffs!$D$8/($D$2*coeffs!$D$6/1000)</f>
        <v>2239.5847381332032</v>
      </c>
      <c r="E26">
        <f t="shared" si="0"/>
        <v>0.20613220548767316</v>
      </c>
      <c r="F26">
        <v>0.18229999999999999</v>
      </c>
      <c r="G26">
        <v>0.24440000000000001</v>
      </c>
      <c r="H26">
        <f t="shared" si="1"/>
        <v>2.3832205487673175E-2</v>
      </c>
      <c r="I26">
        <f t="shared" si="2"/>
        <v>3.8267794512326841E-2</v>
      </c>
      <c r="J26" s="2">
        <f>((1000*coeffs!$D$8/($D$2*coeffs!$D$6))^2*H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659.28201343498858</v>
      </c>
      <c r="K26" s="10">
        <f>((1000*coeffs!$D$8/($D$2*coeffs!$D$6))^2*I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746.43084927759446</v>
      </c>
      <c r="L26" s="10">
        <f t="shared" si="3"/>
        <v>24207625.424638048</v>
      </c>
      <c r="M26" s="1">
        <f t="shared" si="4"/>
        <v>8458326.069498783</v>
      </c>
      <c r="N26" s="10">
        <f t="shared" si="5"/>
        <v>7565076.43003444</v>
      </c>
    </row>
    <row r="27" spans="1:14" x14ac:dyDescent="0.25">
      <c r="A27">
        <v>-19.440000000000001</v>
      </c>
      <c r="B27">
        <v>0.19607843137254902</v>
      </c>
      <c r="C27" s="10">
        <f>-LN(1-B27)/0.000001-EXP(blanks!$BZ$18*b921_6!A27+blanks!$BZ$17)</f>
        <v>203001.22612199027</v>
      </c>
      <c r="D27" s="1">
        <f>C27*0.000001*coeffs!$D$8/($D$2*coeffs!$D$6/1000)</f>
        <v>2373.0927400096648</v>
      </c>
      <c r="E27">
        <f t="shared" si="0"/>
        <v>0.21825356602001794</v>
      </c>
      <c r="F27">
        <v>0.19139999999999999</v>
      </c>
      <c r="G27">
        <v>0.25669999999999998</v>
      </c>
      <c r="H27">
        <f t="shared" si="1"/>
        <v>2.6853566020017955E-2</v>
      </c>
      <c r="I27">
        <f t="shared" si="2"/>
        <v>3.8446433979982042E-2</v>
      </c>
      <c r="J27" s="2">
        <f>((1000*coeffs!$D$8/($D$2*coeffs!$D$6))^2*H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706.26133935269286</v>
      </c>
      <c r="K27" s="10">
        <f>((1000*coeffs!$D$8/($D$2*coeffs!$D$6))^2*I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776.05182253444218</v>
      </c>
      <c r="L27" s="10">
        <f t="shared" si="3"/>
        <v>25650710.674143367</v>
      </c>
      <c r="M27" s="1">
        <f t="shared" si="4"/>
        <v>8809307.1405458637</v>
      </c>
      <c r="N27" s="10">
        <f t="shared" si="5"/>
        <v>8094272.8669960033</v>
      </c>
    </row>
    <row r="28" spans="1:14" x14ac:dyDescent="0.25">
      <c r="A28">
        <v>-19.57</v>
      </c>
      <c r="B28">
        <v>0.20588235294117646</v>
      </c>
      <c r="C28" s="10">
        <f>-LN(1-B28)/0.000001-EXP(blanks!$BZ$18*b921_6!A28+blanks!$BZ$17)</f>
        <v>214536.87883942234</v>
      </c>
      <c r="D28" s="1">
        <f>C28*0.000001*coeffs!$D$8/($D$2*coeffs!$D$6/1000)</f>
        <v>2507.9449979884425</v>
      </c>
      <c r="E28">
        <f t="shared" si="0"/>
        <v>0.23052365861183224</v>
      </c>
      <c r="F28">
        <v>0.20100000000000001</v>
      </c>
      <c r="G28">
        <v>0.26960000000000001</v>
      </c>
      <c r="H28">
        <f t="shared" si="1"/>
        <v>2.9523658611832232E-2</v>
      </c>
      <c r="I28">
        <f t="shared" si="2"/>
        <v>3.9076341388167762E-2</v>
      </c>
      <c r="J28" s="2">
        <f>((1000*coeffs!$D$8/($D$2*coeffs!$D$6))^2*H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752.09455929201374</v>
      </c>
      <c r="K28" s="10">
        <f>((1000*coeffs!$D$8/($D$2*coeffs!$D$6))^2*I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809.44395813949188</v>
      </c>
      <c r="L28" s="10">
        <f t="shared" si="3"/>
        <v>27108325.960242331</v>
      </c>
      <c r="M28" s="1">
        <f t="shared" si="4"/>
        <v>9199763.1210233606</v>
      </c>
      <c r="N28" s="10">
        <f t="shared" si="5"/>
        <v>8612361.3766827788</v>
      </c>
    </row>
    <row r="29" spans="1:14" x14ac:dyDescent="0.25">
      <c r="A29">
        <v>-19.600000000000001</v>
      </c>
      <c r="B29">
        <v>0.21568627450980393</v>
      </c>
      <c r="C29" s="10">
        <f>-LN(1-B29)/0.000001-EXP(blanks!$BZ$18*b921_6!A29+blanks!$BZ$17)</f>
        <v>226784.95115997866</v>
      </c>
      <c r="D29" s="1">
        <f>C29*0.000001*coeffs!$D$8/($D$2*coeffs!$D$6/1000)</f>
        <v>2651.1254706303121</v>
      </c>
      <c r="E29">
        <f t="shared" si="0"/>
        <v>0.24294617861038947</v>
      </c>
      <c r="F29">
        <v>0.21629999999999999</v>
      </c>
      <c r="G29">
        <v>0.28310000000000002</v>
      </c>
      <c r="H29">
        <f t="shared" si="1"/>
        <v>2.6646178610389482E-2</v>
      </c>
      <c r="I29">
        <f t="shared" si="2"/>
        <v>4.0153821389610544E-2</v>
      </c>
      <c r="J29" s="2">
        <f>((1000*coeffs!$D$8/($D$2*coeffs!$D$6))^2*H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770.05245458016361</v>
      </c>
      <c r="K29" s="10">
        <f>((1000*coeffs!$D$8/($D$2*coeffs!$D$6))^2*I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846.33793220841278</v>
      </c>
      <c r="L29" s="10">
        <f t="shared" si="3"/>
        <v>28655960.747540504</v>
      </c>
      <c r="M29" s="1">
        <f t="shared" si="4"/>
        <v>9629250.9543268085</v>
      </c>
      <c r="N29" s="10">
        <f t="shared" si="5"/>
        <v>8849633.1104503777</v>
      </c>
    </row>
    <row r="30" spans="1:14" x14ac:dyDescent="0.25">
      <c r="A30">
        <v>-19.63</v>
      </c>
      <c r="B30">
        <v>0.22549019607843138</v>
      </c>
      <c r="C30" s="10">
        <f>-LN(1-B30)/0.000001-EXP(blanks!$BZ$18*b921_6!A30+blanks!$BZ$17)</f>
        <v>239187.38211646158</v>
      </c>
      <c r="D30" s="1">
        <f>C30*0.000001*coeffs!$D$8/($D$2*coeffs!$D$6/1000)</f>
        <v>2796.1104021184296</v>
      </c>
      <c r="E30">
        <f t="shared" si="0"/>
        <v>0.25552496081724957</v>
      </c>
      <c r="F30">
        <v>0.2271</v>
      </c>
      <c r="G30">
        <v>0.29730000000000001</v>
      </c>
      <c r="H30">
        <f t="shared" si="1"/>
        <v>2.8424960817249573E-2</v>
      </c>
      <c r="I30">
        <f t="shared" si="2"/>
        <v>4.177503918275044E-2</v>
      </c>
      <c r="J30" s="2">
        <f>((1000*coeffs!$D$8/($D$2*coeffs!$D$6))^2*H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811.82139003121245</v>
      </c>
      <c r="K30" s="10">
        <f>((1000*coeffs!$D$8/($D$2*coeffs!$D$6))^2*I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887.20100637439168</v>
      </c>
      <c r="L30" s="10">
        <f t="shared" si="3"/>
        <v>30223099.893437117</v>
      </c>
      <c r="M30" s="1">
        <f t="shared" si="4"/>
        <v>10100200.100769864</v>
      </c>
      <c r="N30" s="10">
        <f t="shared" si="5"/>
        <v>9330107.9012125414</v>
      </c>
    </row>
    <row r="31" spans="1:14" x14ac:dyDescent="0.25">
      <c r="A31">
        <v>-19.68</v>
      </c>
      <c r="B31">
        <v>0.23529411764705882</v>
      </c>
      <c r="C31" s="10">
        <f>-LN(1-B31)/0.000001-EXP(blanks!$BZ$18*b921_6!A31+blanks!$BZ$17)</f>
        <v>251628.20246273244</v>
      </c>
      <c r="D31" s="1">
        <f>C31*0.000001*coeffs!$D$8/($D$2*coeffs!$D$6/1000)</f>
        <v>2941.5441071629421</v>
      </c>
      <c r="E31">
        <f t="shared" si="0"/>
        <v>0.26826398659467943</v>
      </c>
      <c r="F31">
        <v>0.23849999999999999</v>
      </c>
      <c r="G31">
        <v>0.31219999999999998</v>
      </c>
      <c r="H31">
        <f t="shared" si="1"/>
        <v>2.9763986594679437E-2</v>
      </c>
      <c r="I31">
        <f t="shared" si="2"/>
        <v>4.3936013405320551E-2</v>
      </c>
      <c r="J31" s="2">
        <f>((1000*coeffs!$D$8/($D$2*coeffs!$D$6))^2*H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851.92099850537863</v>
      </c>
      <c r="K31" s="10">
        <f>((1000*coeffs!$D$8/($D$2*coeffs!$D$6))^2*I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931.93601730964122</v>
      </c>
      <c r="L31" s="10">
        <f t="shared" si="3"/>
        <v>31795089.823485237</v>
      </c>
      <c r="M31" s="1">
        <f t="shared" si="4"/>
        <v>10611062.344700672</v>
      </c>
      <c r="N31" s="10">
        <f t="shared" si="5"/>
        <v>9793788.6757651772</v>
      </c>
    </row>
    <row r="32" spans="1:14" x14ac:dyDescent="0.25">
      <c r="A32">
        <v>-19.71</v>
      </c>
      <c r="B32">
        <v>0.24509803921568626</v>
      </c>
      <c r="C32" s="10">
        <f>-LN(1-B32)/0.000001-EXP(blanks!$BZ$18*b921_6!A32+blanks!$BZ$17)</f>
        <v>264350.07768762065</v>
      </c>
      <c r="D32" s="1">
        <f>C32*0.000001*coeffs!$D$8/($D$2*coeffs!$D$6/1000)</f>
        <v>3090.2633553774763</v>
      </c>
      <c r="E32">
        <f t="shared" si="0"/>
        <v>0.28116739143058728</v>
      </c>
      <c r="F32">
        <v>0.24440000000000001</v>
      </c>
      <c r="G32">
        <v>0.32779999999999998</v>
      </c>
      <c r="H32">
        <f t="shared" si="1"/>
        <v>3.6767391430587271E-2</v>
      </c>
      <c r="I32">
        <f t="shared" si="2"/>
        <v>4.6632608569412703E-2</v>
      </c>
      <c r="J32" s="2">
        <f>((1000*coeffs!$D$8/($D$2*coeffs!$D$6))^2*H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921.42038149811697</v>
      </c>
      <c r="K32" s="10">
        <f>((1000*coeffs!$D$8/($D$2*coeffs!$D$6))^2*I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980.53626509692901</v>
      </c>
      <c r="L32" s="10">
        <f t="shared" si="3"/>
        <v>33402593.122160196</v>
      </c>
      <c r="M32" s="1">
        <f t="shared" si="4"/>
        <v>11162759.491096452</v>
      </c>
      <c r="N32" s="10">
        <f t="shared" si="5"/>
        <v>10557976.391122714</v>
      </c>
    </row>
    <row r="33" spans="1:14" x14ac:dyDescent="0.25">
      <c r="A33">
        <v>-19.71</v>
      </c>
      <c r="B33">
        <v>0.25490196078431371</v>
      </c>
      <c r="C33" s="10">
        <f>-LN(1-B33)/0.000001-EXP(blanks!$BZ$18*b921_6!A33+blanks!$BZ$17)</f>
        <v>277422.15925497335</v>
      </c>
      <c r="D33" s="1">
        <f>C33*0.000001*coeffs!$D$8/($D$2*coeffs!$D$6/1000)</f>
        <v>3243.0765302380905</v>
      </c>
      <c r="E33">
        <f t="shared" si="0"/>
        <v>0.29423947299793995</v>
      </c>
      <c r="F33">
        <v>0.25669999999999998</v>
      </c>
      <c r="G33">
        <v>0.34420000000000001</v>
      </c>
      <c r="H33">
        <f t="shared" si="1"/>
        <v>3.7539472997939971E-2</v>
      </c>
      <c r="I33">
        <f t="shared" si="2"/>
        <v>4.9960527002060051E-2</v>
      </c>
      <c r="J33" s="2">
        <f>((1000*coeffs!$D$8/($D$2*coeffs!$D$6))^2*H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959.19698833031384</v>
      </c>
      <c r="K33" s="10">
        <f>((1000*coeffs!$D$8/($D$2*coeffs!$D$6))^2*I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1033.723142115811</v>
      </c>
      <c r="L33" s="10">
        <f t="shared" si="3"/>
        <v>35054347.589847341</v>
      </c>
      <c r="M33" s="1">
        <f t="shared" si="4"/>
        <v>11762996.721190691</v>
      </c>
      <c r="N33" s="10">
        <f t="shared" si="5"/>
        <v>11000697.925219866</v>
      </c>
    </row>
    <row r="34" spans="1:14" x14ac:dyDescent="0.25">
      <c r="A34">
        <v>-19.78</v>
      </c>
      <c r="B34">
        <v>0.26470588235294118</v>
      </c>
      <c r="C34" s="10">
        <f>-LN(1-B34)/0.000001-EXP(blanks!$BZ$18*b921_6!A34+blanks!$BZ$17)</f>
        <v>290236.07621226076</v>
      </c>
      <c r="D34" s="1">
        <f>C34*0.000001*coeffs!$D$8/($D$2*coeffs!$D$6/1000)</f>
        <v>3392.871750115984</v>
      </c>
      <c r="E34">
        <f t="shared" si="0"/>
        <v>0.30748469974796055</v>
      </c>
      <c r="F34">
        <v>0.26960000000000001</v>
      </c>
      <c r="G34">
        <v>0.36149999999999999</v>
      </c>
      <c r="H34">
        <f t="shared" si="1"/>
        <v>3.7884699747960549E-2</v>
      </c>
      <c r="I34">
        <f t="shared" si="2"/>
        <v>5.4015300252039433E-2</v>
      </c>
      <c r="J34" s="2">
        <f>((1000*coeffs!$D$8/($D$2*coeffs!$D$6))^2*H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995.2821474527035</v>
      </c>
      <c r="K34" s="10">
        <f>((1000*coeffs!$D$8/($D$2*coeffs!$D$6))^2*I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1092.3219716403578</v>
      </c>
      <c r="L34" s="10">
        <f t="shared" si="3"/>
        <v>36673481.044126876</v>
      </c>
      <c r="M34" s="1">
        <f t="shared" si="4"/>
        <v>12417794.730232347</v>
      </c>
      <c r="N34" s="10">
        <f t="shared" si="5"/>
        <v>11425117.097874125</v>
      </c>
    </row>
    <row r="35" spans="1:14" x14ac:dyDescent="0.25">
      <c r="A35">
        <v>-19.87</v>
      </c>
      <c r="B35">
        <v>0.27450980392156865</v>
      </c>
      <c r="C35" s="10">
        <f>-LN(1-B35)/0.000001-EXP(blanks!$BZ$18*b921_6!A35+blanks!$BZ$17)</f>
        <v>303088.26192993589</v>
      </c>
      <c r="D35" s="1">
        <f>C35*0.000001*coeffs!$D$8/($D$2*coeffs!$D$6/1000)</f>
        <v>3543.1143333875875</v>
      </c>
      <c r="E35">
        <f t="shared" si="0"/>
        <v>0.32090772008010138</v>
      </c>
      <c r="F35">
        <v>0.28310000000000002</v>
      </c>
      <c r="G35">
        <v>0.37959999999999999</v>
      </c>
      <c r="H35">
        <f t="shared" si="1"/>
        <v>3.7807720080101359E-2</v>
      </c>
      <c r="I35">
        <f t="shared" si="2"/>
        <v>5.8692279919898616E-2</v>
      </c>
      <c r="J35" s="2">
        <f>((1000*coeffs!$D$8/($D$2*coeffs!$D$6))^2*H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1029.8866367440874</v>
      </c>
      <c r="K35" s="10">
        <f>((1000*coeffs!$D$8/($D$2*coeffs!$D$6))^2*I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1155.8891282834918</v>
      </c>
      <c r="L35" s="10">
        <f t="shared" si="3"/>
        <v>38297450.040138423</v>
      </c>
      <c r="M35" s="1">
        <f t="shared" si="4"/>
        <v>13123960.402355785</v>
      </c>
      <c r="N35" s="10">
        <f t="shared" si="5"/>
        <v>11834724.39776128</v>
      </c>
    </row>
    <row r="36" spans="1:14" x14ac:dyDescent="0.25">
      <c r="A36">
        <v>-19.87</v>
      </c>
      <c r="B36">
        <v>0.28431372549019607</v>
      </c>
      <c r="C36" s="10">
        <f>-LN(1-B36)/0.000001-EXP(blanks!$BZ$18*b921_6!A36+blanks!$BZ$17)</f>
        <v>316693.91398571443</v>
      </c>
      <c r="D36" s="1">
        <f>C36*0.000001*coeffs!$D$8/($D$2*coeffs!$D$6/1000)</f>
        <v>3702.1649693540076</v>
      </c>
      <c r="E36">
        <f t="shared" si="0"/>
        <v>0.33451337213587995</v>
      </c>
      <c r="F36">
        <v>0.29010000000000002</v>
      </c>
      <c r="G36">
        <v>0.38900000000000001</v>
      </c>
      <c r="H36">
        <f t="shared" si="1"/>
        <v>4.4413372135879925E-2</v>
      </c>
      <c r="I36">
        <f t="shared" si="2"/>
        <v>5.4486627864120063E-2</v>
      </c>
      <c r="J36" s="2">
        <f>((1000*coeffs!$D$8/($D$2*coeffs!$D$6))^2*H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1099.9176224792343</v>
      </c>
      <c r="K36" s="10">
        <f>((1000*coeffs!$D$8/($D$2*coeffs!$D$6))^2*I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1160.1563239495351</v>
      </c>
      <c r="L36" s="10">
        <f t="shared" si="3"/>
        <v>40016625.096776344</v>
      </c>
      <c r="M36" s="1">
        <f t="shared" si="4"/>
        <v>13224011.140895236</v>
      </c>
      <c r="N36" s="10">
        <f t="shared" si="5"/>
        <v>12608260.265082214</v>
      </c>
    </row>
    <row r="37" spans="1:14" x14ac:dyDescent="0.25">
      <c r="A37">
        <v>-19.899999999999999</v>
      </c>
      <c r="B37">
        <v>0.29411764705882354</v>
      </c>
      <c r="C37" s="10">
        <f>-LN(1-B37)/0.000001-EXP(blanks!$BZ$18*b921_6!A37+blanks!$BZ$17)</f>
        <v>330292.79026079923</v>
      </c>
      <c r="D37" s="1">
        <f>C37*0.000001*coeffs!$D$8/($D$2*coeffs!$D$6/1000)</f>
        <v>3861.1363961635211</v>
      </c>
      <c r="E37">
        <f t="shared" si="0"/>
        <v>0.34830669426821587</v>
      </c>
      <c r="F37">
        <v>0.30459999999999998</v>
      </c>
      <c r="G37">
        <v>0.40849999999999997</v>
      </c>
      <c r="H37">
        <f t="shared" si="1"/>
        <v>4.3706694268215884E-2</v>
      </c>
      <c r="I37">
        <f t="shared" si="2"/>
        <v>6.0193305731784108E-2</v>
      </c>
      <c r="J37" s="2">
        <f>((1000*coeffs!$D$8/($D$2*coeffs!$D$6))^2*H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1131.5690434767562</v>
      </c>
      <c r="K37" s="10">
        <f>((1000*coeffs!$D$8/($D$2*coeffs!$D$6))^2*I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1230.6650420147425</v>
      </c>
      <c r="L37" s="10">
        <f t="shared" si="3"/>
        <v>41734943.983264521</v>
      </c>
      <c r="M37" s="1">
        <f t="shared" si="4"/>
        <v>14004118.678182088</v>
      </c>
      <c r="N37" s="10">
        <f t="shared" si="5"/>
        <v>12990993.045048555</v>
      </c>
    </row>
    <row r="38" spans="1:14" x14ac:dyDescent="0.25">
      <c r="A38">
        <v>-20.059999999999999</v>
      </c>
      <c r="B38">
        <v>0.30392156862745096</v>
      </c>
      <c r="C38" s="10">
        <f>-LN(1-B38)/0.000001-EXP(blanks!$BZ$18*b921_6!A38+blanks!$BZ$17)</f>
        <v>343205.58296600881</v>
      </c>
      <c r="D38" s="1">
        <f>C38*0.000001*coeffs!$D$8/($D$2*coeffs!$D$6/1000)</f>
        <v>4012.0874776292458</v>
      </c>
      <c r="E38">
        <f t="shared" si="0"/>
        <v>0.36229293624295572</v>
      </c>
      <c r="F38">
        <v>0.31990000000000002</v>
      </c>
      <c r="G38">
        <v>0.41860000000000003</v>
      </c>
      <c r="H38">
        <f t="shared" si="1"/>
        <v>4.2392936242955703E-2</v>
      </c>
      <c r="I38">
        <f t="shared" si="2"/>
        <v>5.6307063757044307E-2</v>
      </c>
      <c r="J38" s="2">
        <f>((1000*coeffs!$D$8/($D$2*coeffs!$D$6))^2*H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1161.2501736269892</v>
      </c>
      <c r="K38" s="10">
        <f>((1000*coeffs!$D$8/($D$2*coeffs!$D$6))^2*I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1239.425854979107</v>
      </c>
      <c r="L38" s="10">
        <f t="shared" si="3"/>
        <v>43366571.121701002</v>
      </c>
      <c r="M38" s="1">
        <f t="shared" si="4"/>
        <v>14148197.99209981</v>
      </c>
      <c r="N38" s="10">
        <f t="shared" si="5"/>
        <v>13350832.888247699</v>
      </c>
    </row>
    <row r="39" spans="1:14" x14ac:dyDescent="0.25">
      <c r="A39">
        <v>-20.27</v>
      </c>
      <c r="B39">
        <v>0.31372549019607843</v>
      </c>
      <c r="C39" s="10">
        <f>-LN(1-B39)/0.000001-EXP(blanks!$BZ$18*b921_6!A39+blanks!$BZ$17)</f>
        <v>355883.64452459669</v>
      </c>
      <c r="D39" s="1">
        <f>C39*0.000001*coeffs!$D$8/($D$2*coeffs!$D$6/1000)</f>
        <v>4160.2945422703278</v>
      </c>
      <c r="E39">
        <f t="shared" si="0"/>
        <v>0.3764775712349121</v>
      </c>
      <c r="F39">
        <v>0.32779999999999998</v>
      </c>
      <c r="G39">
        <v>0.43959999999999999</v>
      </c>
      <c r="H39">
        <f t="shared" si="1"/>
        <v>4.867757123491212E-2</v>
      </c>
      <c r="I39">
        <f t="shared" si="2"/>
        <v>6.312242876508789E-2</v>
      </c>
      <c r="J39" s="2">
        <f>((1000*coeffs!$D$8/($D$2*coeffs!$D$6))^2*H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1230.760135402797</v>
      </c>
      <c r="K39" s="10">
        <f>((1000*coeffs!$D$8/($D$2*coeffs!$D$6))^2*I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1317.3696531981232</v>
      </c>
      <c r="L39" s="10">
        <f t="shared" si="3"/>
        <v>44968538.238652773</v>
      </c>
      <c r="M39" s="1">
        <f t="shared" si="4"/>
        <v>15000401.268360069</v>
      </c>
      <c r="N39" s="10">
        <f t="shared" si="5"/>
        <v>14114803.108690338</v>
      </c>
    </row>
    <row r="40" spans="1:14" x14ac:dyDescent="0.25">
      <c r="A40">
        <v>-20.3</v>
      </c>
      <c r="B40">
        <v>0.3235294117647059</v>
      </c>
      <c r="C40" s="10">
        <f>-LN(1-B40)/0.000001-EXP(blanks!$BZ$18*b921_6!A40+blanks!$BZ$17)</f>
        <v>370047.66112942871</v>
      </c>
      <c r="D40" s="1">
        <f>C40*0.000001*coeffs!$D$8/($D$2*coeffs!$D$6/1000)</f>
        <v>4325.8724829380571</v>
      </c>
      <c r="E40">
        <f t="shared" si="0"/>
        <v>0.39086630868701167</v>
      </c>
      <c r="F40">
        <v>0.34420000000000001</v>
      </c>
      <c r="G40">
        <v>0.4617</v>
      </c>
      <c r="H40">
        <f t="shared" si="1"/>
        <v>4.6666308687011659E-2</v>
      </c>
      <c r="I40">
        <f t="shared" si="2"/>
        <v>7.0833691312988334E-2</v>
      </c>
      <c r="J40" s="2">
        <f>((1000*coeffs!$D$8/($D$2*coeffs!$D$6))^2*H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1257.5134800603082</v>
      </c>
      <c r="K40" s="10">
        <f>((1000*coeffs!$D$8/($D$2*coeffs!$D$6))^2*I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1403.3534059916976</v>
      </c>
      <c r="L40" s="10">
        <f t="shared" si="3"/>
        <v>46758266.797710724</v>
      </c>
      <c r="M40" s="1">
        <f t="shared" si="4"/>
        <v>15942093.835683869</v>
      </c>
      <c r="N40" s="10">
        <f t="shared" si="5"/>
        <v>14450317.15767901</v>
      </c>
    </row>
    <row r="41" spans="1:14" x14ac:dyDescent="0.25">
      <c r="A41">
        <v>-20.350000000000001</v>
      </c>
      <c r="B41">
        <v>0.33333333333333331</v>
      </c>
      <c r="C41" s="10">
        <f>-LN(1-B41)/0.000001-EXP(blanks!$BZ$18*b921_6!A41+blanks!$BZ$17)</f>
        <v>384266.46337445406</v>
      </c>
      <c r="D41" s="1">
        <f>C41*0.000001*coeffs!$D$8/($D$2*coeffs!$D$6/1000)</f>
        <v>4492.0908700084165</v>
      </c>
      <c r="E41">
        <f t="shared" si="0"/>
        <v>0.40546510810816427</v>
      </c>
      <c r="F41">
        <v>0.3528</v>
      </c>
      <c r="G41">
        <v>0.47310000000000002</v>
      </c>
      <c r="H41">
        <f t="shared" si="1"/>
        <v>5.2665108108164271E-2</v>
      </c>
      <c r="I41">
        <f t="shared" si="2"/>
        <v>6.7634891891835747E-2</v>
      </c>
      <c r="J41" s="2">
        <f>((1000*coeffs!$D$8/($D$2*coeffs!$D$6))^2*H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1326.8215510994764</v>
      </c>
      <c r="K41" s="10">
        <f>((1000*coeffs!$D$8/($D$2*coeffs!$D$6))^2*I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1416.529688401745</v>
      </c>
      <c r="L41" s="10">
        <f t="shared" si="3"/>
        <v>48554917.928777434</v>
      </c>
      <c r="M41" s="1">
        <f t="shared" si="4"/>
        <v>16136160.594082944</v>
      </c>
      <c r="N41" s="10">
        <f t="shared" si="5"/>
        <v>15219156.140379861</v>
      </c>
    </row>
    <row r="42" spans="1:14" x14ac:dyDescent="0.25">
      <c r="A42">
        <v>-20.37</v>
      </c>
      <c r="B42">
        <v>0.34313725490196079</v>
      </c>
      <c r="C42" s="10">
        <f>-LN(1-B42)/0.000001-EXP(blanks!$BZ$18*b921_6!A42+blanks!$BZ$17)</f>
        <v>398927.61525134771</v>
      </c>
      <c r="D42" s="1">
        <f>C42*0.000001*coeffs!$D$8/($D$2*coeffs!$D$6/1000)</f>
        <v>4663.4803425938071</v>
      </c>
      <c r="E42">
        <f t="shared" si="0"/>
        <v>0.42028019389330501</v>
      </c>
      <c r="F42">
        <v>0.3705</v>
      </c>
      <c r="G42">
        <v>0.48480000000000001</v>
      </c>
      <c r="H42">
        <f t="shared" si="1"/>
        <v>4.9780193893305014E-2</v>
      </c>
      <c r="I42">
        <f t="shared" si="2"/>
        <v>6.4519806106694999E-2</v>
      </c>
      <c r="J42" s="2">
        <f>((1000*coeffs!$D$8/($D$2*coeffs!$D$6))^2*H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1350.1338489923012</v>
      </c>
      <c r="K42" s="10">
        <f>((1000*coeffs!$D$8/($D$2*coeffs!$D$6))^2*I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1432.8617245559244</v>
      </c>
      <c r="L42" s="10">
        <f t="shared" si="3"/>
        <v>50407463.216941766</v>
      </c>
      <c r="M42" s="1">
        <f t="shared" si="4"/>
        <v>16365512.648778196</v>
      </c>
      <c r="N42" s="10">
        <f t="shared" si="5"/>
        <v>15521957.051796913</v>
      </c>
    </row>
    <row r="43" spans="1:14" x14ac:dyDescent="0.25">
      <c r="A43">
        <v>-20.52</v>
      </c>
      <c r="B43">
        <v>0.35294117647058826</v>
      </c>
      <c r="C43" s="10">
        <f>-LN(1-B43)/0.000001-EXP(blanks!$BZ$18*b921_6!A43+blanks!$BZ$17)</f>
        <v>412774.79252255906</v>
      </c>
      <c r="D43" s="1">
        <f>C43*0.000001*coeffs!$D$8/($D$2*coeffs!$D$6/1000)</f>
        <v>4825.3544183306276</v>
      </c>
      <c r="E43">
        <f t="shared" si="0"/>
        <v>0.43531807125784566</v>
      </c>
      <c r="F43">
        <v>0.37959999999999999</v>
      </c>
      <c r="G43">
        <v>0.5091</v>
      </c>
      <c r="H43">
        <f t="shared" si="1"/>
        <v>5.5718071257845669E-2</v>
      </c>
      <c r="I43">
        <f t="shared" si="2"/>
        <v>7.3781928742154335E-2</v>
      </c>
      <c r="J43" s="2">
        <f>((1000*coeffs!$D$8/($D$2*coeffs!$D$6))^2*H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1420.0636356253581</v>
      </c>
      <c r="K43" s="10">
        <f>((1000*coeffs!$D$8/($D$2*coeffs!$D$6))^2*I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1528.4823999279965</v>
      </c>
      <c r="L43" s="10">
        <f t="shared" si="3"/>
        <v>52157156.776053429</v>
      </c>
      <c r="M43" s="1">
        <f t="shared" si="4"/>
        <v>17403679.146428682</v>
      </c>
      <c r="N43" s="10">
        <f t="shared" si="5"/>
        <v>16295361.596966965</v>
      </c>
    </row>
    <row r="44" spans="1:14" x14ac:dyDescent="0.25">
      <c r="A44">
        <v>-20.66</v>
      </c>
      <c r="B44">
        <v>0.36274509803921567</v>
      </c>
      <c r="C44" s="10">
        <f>-LN(1-B44)/0.000001-EXP(blanks!$BZ$18*b921_6!A44+blanks!$BZ$17)</f>
        <v>426871.11204701103</v>
      </c>
      <c r="D44" s="1">
        <f>C44*0.000001*coeffs!$D$8/($D$2*coeffs!$D$6/1000)</f>
        <v>4990.1409773252572</v>
      </c>
      <c r="E44">
        <f t="shared" si="0"/>
        <v>0.45058554338863405</v>
      </c>
      <c r="F44">
        <v>0.38900000000000001</v>
      </c>
      <c r="G44">
        <v>0.52170000000000005</v>
      </c>
      <c r="H44">
        <f t="shared" si="1"/>
        <v>6.1585543388634034E-2</v>
      </c>
      <c r="I44">
        <f t="shared" si="2"/>
        <v>7.1114456611366006E-2</v>
      </c>
      <c r="J44" s="2">
        <f>((1000*coeffs!$D$8/($D$2*coeffs!$D$6))^2*H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1491.4051639132003</v>
      </c>
      <c r="K44" s="10">
        <f>((1000*coeffs!$D$8/($D$2*coeffs!$D$6))^2*I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1548.2539907029238</v>
      </c>
      <c r="L44" s="10">
        <f t="shared" si="3"/>
        <v>53938331.306864925</v>
      </c>
      <c r="M44" s="1">
        <f t="shared" si="4"/>
        <v>17665635.339597806</v>
      </c>
      <c r="N44" s="10">
        <f t="shared" si="5"/>
        <v>17084660.573464561</v>
      </c>
    </row>
    <row r="45" spans="1:14" x14ac:dyDescent="0.25">
      <c r="A45">
        <v>-20.74</v>
      </c>
      <c r="B45">
        <v>0.37254901960784315</v>
      </c>
      <c r="C45" s="10">
        <f>-LN(1-B45)/0.000001-EXP(blanks!$BZ$18*b921_6!A45+blanks!$BZ$17)</f>
        <v>441678.95037077955</v>
      </c>
      <c r="D45" s="1">
        <f>C45*0.000001*coeffs!$D$8/($D$2*coeffs!$D$6/1000)</f>
        <v>5163.2452205491618</v>
      </c>
      <c r="E45">
        <f t="shared" si="0"/>
        <v>0.46608972992459924</v>
      </c>
      <c r="F45">
        <v>0.40849999999999997</v>
      </c>
      <c r="G45">
        <v>0.54790000000000005</v>
      </c>
      <c r="H45">
        <f t="shared" si="1"/>
        <v>5.7589729924599264E-2</v>
      </c>
      <c r="I45">
        <f t="shared" si="2"/>
        <v>8.1810270075400815E-2</v>
      </c>
      <c r="J45" s="2">
        <f>((1000*coeffs!$D$8/($D$2*coeffs!$D$6))^2*H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1509.5147601425849</v>
      </c>
      <c r="K45" s="10">
        <f>((1000*coeffs!$D$8/($D$2*coeffs!$D$6))^2*I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1655.305406058787</v>
      </c>
      <c r="L45" s="10">
        <f t="shared" si="3"/>
        <v>55809411.515632853</v>
      </c>
      <c r="M45" s="1">
        <f t="shared" si="4"/>
        <v>18825565.542966116</v>
      </c>
      <c r="N45" s="10">
        <f t="shared" si="5"/>
        <v>17334778.797849882</v>
      </c>
    </row>
    <row r="46" spans="1:14" x14ac:dyDescent="0.25">
      <c r="A46">
        <v>-20.74</v>
      </c>
      <c r="B46">
        <v>0.38235294117647056</v>
      </c>
      <c r="C46" s="10">
        <f>-LN(1-B46)/0.000001-EXP(blanks!$BZ$18*b921_6!A46+blanks!$BZ$17)</f>
        <v>457427.30733891868</v>
      </c>
      <c r="D46" s="1">
        <f>C46*0.000001*coeffs!$D$8/($D$2*coeffs!$D$6/1000)</f>
        <v>5347.344165674318</v>
      </c>
      <c r="E46">
        <f t="shared" si="0"/>
        <v>0.48183808689273833</v>
      </c>
      <c r="F46">
        <v>0.41860000000000003</v>
      </c>
      <c r="G46">
        <v>0.56140000000000001</v>
      </c>
      <c r="H46">
        <f t="shared" si="1"/>
        <v>6.3238086892738299E-2</v>
      </c>
      <c r="I46">
        <f t="shared" si="2"/>
        <v>7.9561913107261684E-2</v>
      </c>
      <c r="J46" s="2">
        <f>((1000*coeffs!$D$8/($D$2*coeffs!$D$6))^2*H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1580.2969752215856</v>
      </c>
      <c r="K46" s="10">
        <f>((1000*coeffs!$D$8/($D$2*coeffs!$D$6))^2*I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1678.0619618733388</v>
      </c>
      <c r="L46" s="10">
        <f t="shared" si="3"/>
        <v>57799333.231377147</v>
      </c>
      <c r="M46" s="1">
        <f t="shared" si="4"/>
        <v>19124645.402973495</v>
      </c>
      <c r="N46" s="10">
        <f t="shared" si="5"/>
        <v>18125511.854922604</v>
      </c>
    </row>
    <row r="47" spans="1:14" x14ac:dyDescent="0.25">
      <c r="A47">
        <v>-20.82</v>
      </c>
      <c r="B47">
        <v>0.39215686274509803</v>
      </c>
      <c r="C47" s="10">
        <f>-LN(1-B47)/0.000001-EXP(blanks!$BZ$18*b921_6!A47+blanks!$BZ$17)</f>
        <v>472710.85297325708</v>
      </c>
      <c r="D47" s="1">
        <f>C47*0.000001*coeffs!$D$8/($D$2*coeffs!$D$6/1000)</f>
        <v>5526.0094470586737</v>
      </c>
      <c r="E47">
        <f t="shared" si="0"/>
        <v>0.4978384282391794</v>
      </c>
      <c r="F47">
        <v>0.42899999999999999</v>
      </c>
      <c r="G47">
        <v>0.57530000000000003</v>
      </c>
      <c r="H47">
        <f t="shared" si="1"/>
        <v>6.8838428239179406E-2</v>
      </c>
      <c r="I47">
        <f t="shared" si="2"/>
        <v>7.7461571760820636E-2</v>
      </c>
      <c r="J47" s="2">
        <f>((1000*coeffs!$D$8/($D$2*coeffs!$D$6))^2*H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1652.3116919056854</v>
      </c>
      <c r="K47" s="10">
        <f>((1000*coeffs!$D$8/($D$2*coeffs!$D$6))^2*I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1703.6830174872969</v>
      </c>
      <c r="L47" s="10">
        <f t="shared" si="3"/>
        <v>59730522.587375879</v>
      </c>
      <c r="M47" s="1">
        <f t="shared" si="4"/>
        <v>19451799.487896744</v>
      </c>
      <c r="N47" s="10">
        <f t="shared" si="5"/>
        <v>18926967.367761858</v>
      </c>
    </row>
    <row r="48" spans="1:14" x14ac:dyDescent="0.25">
      <c r="A48">
        <v>-20.92</v>
      </c>
      <c r="B48">
        <v>0.40196078431372551</v>
      </c>
      <c r="C48" s="10">
        <f>-LN(1-B48)/0.000001-EXP(blanks!$BZ$18*b921_6!A48+blanks!$BZ$17)</f>
        <v>488045.70853695332</v>
      </c>
      <c r="D48" s="1">
        <f>C48*0.000001*coeffs!$D$8/($D$2*coeffs!$D$6/1000)</f>
        <v>5705.274543642061</v>
      </c>
      <c r="E48">
        <f t="shared" si="0"/>
        <v>0.51409894911095988</v>
      </c>
      <c r="F48">
        <v>0.45050000000000001</v>
      </c>
      <c r="G48">
        <v>0.60419999999999996</v>
      </c>
      <c r="H48">
        <f t="shared" si="1"/>
        <v>6.3598949110959868E-2</v>
      </c>
      <c r="I48">
        <f t="shared" si="2"/>
        <v>9.010105088904008E-2</v>
      </c>
      <c r="J48" s="2">
        <f>((1000*coeffs!$D$8/($D$2*coeffs!$D$6))^2*H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1665.4040443623119</v>
      </c>
      <c r="K48" s="10">
        <f>((1000*coeffs!$D$8/($D$2*coeffs!$D$6))^2*I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1824.890640229514</v>
      </c>
      <c r="L48" s="10">
        <f t="shared" si="3"/>
        <v>61668195.333538383</v>
      </c>
      <c r="M48" s="1">
        <f t="shared" si="4"/>
        <v>20758844.291464873</v>
      </c>
      <c r="N48" s="10">
        <f t="shared" si="5"/>
        <v>19128338.664611168</v>
      </c>
    </row>
    <row r="49" spans="1:14" x14ac:dyDescent="0.25">
      <c r="A49">
        <v>-20.97</v>
      </c>
      <c r="B49">
        <v>0.41176470588235292</v>
      </c>
      <c r="C49" s="10">
        <f>-LN(1-B49)/0.000001-EXP(blanks!$BZ$18*b921_6!A49+blanks!$BZ$17)</f>
        <v>504099.46769319102</v>
      </c>
      <c r="D49" s="1">
        <f>C49*0.000001*coeffs!$D$8/($D$2*coeffs!$D$6/1000)</f>
        <v>5892.9436529933391</v>
      </c>
      <c r="E49">
        <f t="shared" si="0"/>
        <v>0.53062825106217038</v>
      </c>
      <c r="F49">
        <v>0.4617</v>
      </c>
      <c r="G49">
        <v>0.61909999999999998</v>
      </c>
      <c r="H49">
        <f t="shared" si="1"/>
        <v>6.8928251062170376E-2</v>
      </c>
      <c r="I49">
        <f t="shared" si="2"/>
        <v>8.8471748937829608E-2</v>
      </c>
      <c r="J49" s="2">
        <f>((1000*coeffs!$D$8/($D$2*coeffs!$D$6))^2*H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1736.4306874673036</v>
      </c>
      <c r="K49" s="10">
        <f>((1000*coeffs!$D$8/($D$2*coeffs!$D$6))^2*I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1853.5287166426942</v>
      </c>
      <c r="L49" s="10">
        <f t="shared" si="3"/>
        <v>63696706.88105768</v>
      </c>
      <c r="M49" s="1">
        <f t="shared" si="4"/>
        <v>21119552.065739542</v>
      </c>
      <c r="N49" s="10">
        <f t="shared" si="5"/>
        <v>19922879.248535544</v>
      </c>
    </row>
    <row r="50" spans="1:14" x14ac:dyDescent="0.25">
      <c r="A50">
        <v>-20.98</v>
      </c>
      <c r="B50">
        <v>0.42156862745098039</v>
      </c>
      <c r="C50" s="10">
        <f>-LN(1-B50)/0.000001-EXP(blanks!$BZ$18*b921_6!A50+blanks!$BZ$17)</f>
        <v>520810.44088463578</v>
      </c>
      <c r="D50" s="1">
        <f>C50*0.000001*coeffs!$D$8/($D$2*coeffs!$D$6/1000)</f>
        <v>6088.2956216325956</v>
      </c>
      <c r="E50">
        <f t="shared" si="0"/>
        <v>0.54743536937855175</v>
      </c>
      <c r="F50">
        <v>0.47310000000000002</v>
      </c>
      <c r="G50">
        <v>0.63449999999999995</v>
      </c>
      <c r="H50">
        <f t="shared" si="1"/>
        <v>7.433536937855173E-2</v>
      </c>
      <c r="I50">
        <f t="shared" si="2"/>
        <v>8.7064630621448202E-2</v>
      </c>
      <c r="J50" s="2">
        <f>((1000*coeffs!$D$8/($D$2*coeffs!$D$6))^2*H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1809.2268741201581</v>
      </c>
      <c r="K50" s="10">
        <f>((1000*coeffs!$D$8/($D$2*coeffs!$D$6))^2*I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1885.2225880455646</v>
      </c>
      <c r="L50" s="10">
        <f t="shared" si="3"/>
        <v>65808262.296784706</v>
      </c>
      <c r="M50" s="1">
        <f t="shared" si="4"/>
        <v>21514849.913876202</v>
      </c>
      <c r="N50" s="10">
        <f t="shared" si="5"/>
        <v>20738519.017713789</v>
      </c>
    </row>
    <row r="51" spans="1:14" x14ac:dyDescent="0.25">
      <c r="A51">
        <v>-21.01</v>
      </c>
      <c r="B51">
        <v>0.43137254901960786</v>
      </c>
      <c r="C51" s="10">
        <f>-LN(1-B51)/0.000001-EXP(blanks!$BZ$18*b921_6!A51+blanks!$BZ$17)</f>
        <v>537614.34312892554</v>
      </c>
      <c r="D51" s="1">
        <f>C51*0.000001*coeffs!$D$8/($D$2*coeffs!$D$6/1000)</f>
        <v>6284.7339347479692</v>
      </c>
      <c r="E51">
        <f t="shared" si="0"/>
        <v>0.5645298027378518</v>
      </c>
      <c r="F51">
        <v>0.48480000000000001</v>
      </c>
      <c r="G51">
        <v>0.6663</v>
      </c>
      <c r="H51">
        <f t="shared" si="1"/>
        <v>7.9729802737851796E-2</v>
      </c>
      <c r="I51">
        <f t="shared" si="2"/>
        <v>0.1017701972621482</v>
      </c>
      <c r="J51" s="2">
        <f>((1000*coeffs!$D$8/($D$2*coeffs!$D$6))^2*H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1883.2416054182565</v>
      </c>
      <c r="K51" s="10">
        <f>((1000*coeffs!$D$8/($D$2*coeffs!$D$6))^2*I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2023.1837616838316</v>
      </c>
      <c r="L51" s="10">
        <f t="shared" si="3"/>
        <v>67931559.987636313</v>
      </c>
      <c r="M51" s="1">
        <f t="shared" si="4"/>
        <v>23000245.788340215</v>
      </c>
      <c r="N51" s="10">
        <f t="shared" si="5"/>
        <v>21567132.958402</v>
      </c>
    </row>
    <row r="52" spans="1:14" x14ac:dyDescent="0.25">
      <c r="A52">
        <v>-21.1</v>
      </c>
      <c r="B52">
        <v>0.44117647058823528</v>
      </c>
      <c r="C52" s="10">
        <f>-LN(1-B52)/0.000001-EXP(blanks!$BZ$18*b921_6!A52+blanks!$BZ$17)</f>
        <v>554115.33209588099</v>
      </c>
      <c r="D52" s="1">
        <f>C52*0.000001*coeffs!$D$8/($D$2*coeffs!$D$6/1000)</f>
        <v>6477.631179107123</v>
      </c>
      <c r="E52">
        <f t="shared" si="0"/>
        <v>0.58192154544972086</v>
      </c>
      <c r="F52">
        <v>0.5091</v>
      </c>
      <c r="G52">
        <v>0.68279999999999996</v>
      </c>
      <c r="H52">
        <f t="shared" si="1"/>
        <v>7.2821545449720859E-2</v>
      </c>
      <c r="I52">
        <f t="shared" si="2"/>
        <v>0.10087845455027911</v>
      </c>
      <c r="J52" s="2">
        <f>((1000*coeffs!$D$8/($D$2*coeffs!$D$6))^2*H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1889.4763250796755</v>
      </c>
      <c r="K52" s="10">
        <f>((1000*coeffs!$D$8/($D$2*coeffs!$D$6))^2*I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2058.1829292450402</v>
      </c>
      <c r="L52" s="10">
        <f t="shared" si="3"/>
        <v>70016582.339049354</v>
      </c>
      <c r="M52" s="1">
        <f t="shared" si="4"/>
        <v>23427873.905571286</v>
      </c>
      <c r="N52" s="10">
        <f t="shared" si="5"/>
        <v>21703784.292994756</v>
      </c>
    </row>
    <row r="53" spans="1:14" x14ac:dyDescent="0.25">
      <c r="A53">
        <v>-21.15</v>
      </c>
      <c r="B53">
        <v>0.45098039215686275</v>
      </c>
      <c r="C53" s="10">
        <f>-LN(1-B53)/0.000001-EXP(blanks!$BZ$18*b921_6!A53+blanks!$BZ$17)</f>
        <v>571307.36985950021</v>
      </c>
      <c r="D53" s="1">
        <f>C53*0.000001*coeffs!$D$8/($D$2*coeffs!$D$6/1000)</f>
        <v>6678.6068125168431</v>
      </c>
      <c r="E53">
        <f t="shared" si="0"/>
        <v>0.59962112254912181</v>
      </c>
      <c r="F53">
        <v>0.52170000000000005</v>
      </c>
      <c r="G53">
        <v>0.69969999999999999</v>
      </c>
      <c r="H53">
        <f t="shared" si="1"/>
        <v>7.7921122549121757E-2</v>
      </c>
      <c r="I53">
        <f t="shared" si="2"/>
        <v>0.10007887745087818</v>
      </c>
      <c r="J53" s="2">
        <f>((1000*coeffs!$D$8/($D$2*coeffs!$D$6))^2*H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1962.3701292611963</v>
      </c>
      <c r="K53" s="10">
        <f>((1000*coeffs!$D$8/($D$2*coeffs!$D$6))^2*I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2095.2047596132543</v>
      </c>
      <c r="L53" s="10">
        <f t="shared" si="3"/>
        <v>72188923.831748217</v>
      </c>
      <c r="M53" s="1">
        <f t="shared" si="4"/>
        <v>23879479.997990433</v>
      </c>
      <c r="N53" s="10">
        <f t="shared" si="5"/>
        <v>22522380.002359774</v>
      </c>
    </row>
    <row r="54" spans="1:14" x14ac:dyDescent="0.25">
      <c r="A54">
        <v>-21.17</v>
      </c>
      <c r="B54">
        <v>0.46078431372549017</v>
      </c>
      <c r="C54" s="10">
        <f>-LN(1-B54)/0.000001-EXP(blanks!$BZ$18*b921_6!A54+blanks!$BZ$17)</f>
        <v>589120.27511445479</v>
      </c>
      <c r="D54" s="1">
        <f>C54*0.000001*coeffs!$D$8/($D$2*coeffs!$D$6/1000)</f>
        <v>6886.8404126115056</v>
      </c>
      <c r="E54">
        <f t="shared" si="0"/>
        <v>0.61763962805180006</v>
      </c>
      <c r="F54">
        <v>0.53459999999999996</v>
      </c>
      <c r="G54">
        <v>0.71699999999999997</v>
      </c>
      <c r="H54">
        <f t="shared" si="1"/>
        <v>8.3039628051800096E-2</v>
      </c>
      <c r="I54">
        <f t="shared" si="2"/>
        <v>9.936037194819991E-2</v>
      </c>
      <c r="J54" s="2">
        <f>((1000*coeffs!$D$8/($D$2*coeffs!$D$6))^2*H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2036.610855342687</v>
      </c>
      <c r="K54" s="10">
        <f>((1000*coeffs!$D$8/($D$2*coeffs!$D$6))^2*I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2134.150581909817</v>
      </c>
      <c r="L54" s="10">
        <f t="shared" si="3"/>
        <v>74439716.53723757</v>
      </c>
      <c r="M54" s="1">
        <f t="shared" si="4"/>
        <v>24353756.498127967</v>
      </c>
      <c r="N54" s="10">
        <f t="shared" si="5"/>
        <v>23357560.339532483</v>
      </c>
    </row>
    <row r="55" spans="1:14" x14ac:dyDescent="0.25">
      <c r="A55">
        <v>-21.24</v>
      </c>
      <c r="B55">
        <v>0.47058823529411764</v>
      </c>
      <c r="C55" s="10">
        <f>-LN(1-B55)/0.000001-EXP(blanks!$BZ$18*b921_6!A55+blanks!$BZ$17)</f>
        <v>606737.98447162751</v>
      </c>
      <c r="D55" s="1">
        <f>C55*0.000001*coeffs!$D$8/($D$2*coeffs!$D$6/1000)</f>
        <v>7092.7921645776887</v>
      </c>
      <c r="E55">
        <f t="shared" si="0"/>
        <v>0.63598876671999671</v>
      </c>
      <c r="F55">
        <v>0.54790000000000005</v>
      </c>
      <c r="G55">
        <v>0.73470000000000002</v>
      </c>
      <c r="H55">
        <f t="shared" si="1"/>
        <v>8.8088766719996658E-2</v>
      </c>
      <c r="I55">
        <f t="shared" si="2"/>
        <v>9.8711233280003308E-2</v>
      </c>
      <c r="J55" s="2">
        <f>((1000*coeffs!$D$8/($D$2*coeffs!$D$6))^2*H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2111.6699429898695</v>
      </c>
      <c r="K55" s="10">
        <f>((1000*coeffs!$D$8/($D$2*coeffs!$D$6))^2*I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2174.9288245282005</v>
      </c>
      <c r="L55" s="10">
        <f t="shared" si="3"/>
        <v>76665844.793184265</v>
      </c>
      <c r="M55" s="1">
        <f t="shared" si="4"/>
        <v>24846257.301017724</v>
      </c>
      <c r="N55" s="10">
        <f t="shared" si="5"/>
        <v>24200312.981971711</v>
      </c>
    </row>
    <row r="56" spans="1:14" x14ac:dyDescent="0.25">
      <c r="A56">
        <v>-21.32</v>
      </c>
      <c r="B56">
        <v>0.48039215686274511</v>
      </c>
      <c r="C56" s="10">
        <f>-LN(1-B56)/0.000001-EXP(blanks!$BZ$18*b921_6!A56+blanks!$BZ$17)</f>
        <v>624571.20041212125</v>
      </c>
      <c r="D56" s="1">
        <f>C56*0.000001*coeffs!$D$8/($D$2*coeffs!$D$6/1000)</f>
        <v>7301.2631974274045</v>
      </c>
      <c r="E56">
        <f t="shared" si="0"/>
        <v>0.65468089973214938</v>
      </c>
      <c r="F56">
        <v>0.56140000000000001</v>
      </c>
      <c r="G56">
        <v>0.77159999999999995</v>
      </c>
      <c r="H56">
        <f t="shared" si="1"/>
        <v>9.3280899732149369E-2</v>
      </c>
      <c r="I56">
        <f t="shared" si="2"/>
        <v>0.11691910026785057</v>
      </c>
      <c r="J56" s="2">
        <f>((1000*coeffs!$D$8/($D$2*coeffs!$D$6))^2*H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2188.7342712560039</v>
      </c>
      <c r="K56" s="10">
        <f>((1000*coeffs!$D$8/($D$2*coeffs!$D$6))^2*I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2338.7117146042524</v>
      </c>
      <c r="L56" s="10">
        <f t="shared" si="3"/>
        <v>78919203.904445186</v>
      </c>
      <c r="M56" s="1">
        <f t="shared" si="4"/>
        <v>26600086.339476343</v>
      </c>
      <c r="N56" s="10">
        <f t="shared" si="5"/>
        <v>25064567.742839653</v>
      </c>
    </row>
    <row r="57" spans="1:14" x14ac:dyDescent="0.25">
      <c r="A57">
        <v>-21.42</v>
      </c>
      <c r="B57">
        <v>0.49019607843137253</v>
      </c>
      <c r="C57" s="10">
        <f>-LN(1-B57)/0.000001-EXP(blanks!$BZ$18*b921_6!A57+blanks!$BZ$17)</f>
        <v>642510.19547783327</v>
      </c>
      <c r="D57" s="1">
        <f>C57*0.000001*coeffs!$D$8/($D$2*coeffs!$D$6/1000)</f>
        <v>7510.9707926314277</v>
      </c>
      <c r="E57">
        <f t="shared" si="0"/>
        <v>0.67372909470284381</v>
      </c>
      <c r="F57">
        <v>0.57530000000000003</v>
      </c>
      <c r="G57">
        <v>0.79069999999999996</v>
      </c>
      <c r="H57">
        <f t="shared" si="1"/>
        <v>9.8429094702843778E-2</v>
      </c>
      <c r="I57">
        <f t="shared" si="2"/>
        <v>0.11697090529715615</v>
      </c>
      <c r="J57" s="2">
        <f>((1000*coeffs!$D$8/($D$2*coeffs!$D$6))^2*H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2266.7274582993241</v>
      </c>
      <c r="K57" s="10">
        <f>((1000*coeffs!$D$8/($D$2*coeffs!$D$6))^2*I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2384.0823926926273</v>
      </c>
      <c r="L57" s="10">
        <f t="shared" si="3"/>
        <v>81185928.992789969</v>
      </c>
      <c r="M57" s="1">
        <f t="shared" si="4"/>
        <v>27140241.144390166</v>
      </c>
      <c r="N57" s="10">
        <f t="shared" si="5"/>
        <v>25938874.292425651</v>
      </c>
    </row>
    <row r="58" spans="1:14" x14ac:dyDescent="0.25">
      <c r="A58">
        <v>-21.42</v>
      </c>
      <c r="B58">
        <v>0.5</v>
      </c>
      <c r="C58" s="10">
        <f>-LN(1-B58)/0.000001-EXP(blanks!$BZ$18*b921_6!A58+blanks!$BZ$17)</f>
        <v>661928.28133493476</v>
      </c>
      <c r="D58" s="1">
        <f>C58*0.000001*coeffs!$D$8/($D$2*coeffs!$D$6/1000)</f>
        <v>7737.9690204385843</v>
      </c>
      <c r="E58">
        <f t="shared" si="0"/>
        <v>0.69314718055994529</v>
      </c>
      <c r="F58">
        <v>0.60419999999999996</v>
      </c>
      <c r="G58">
        <v>0.81020000000000003</v>
      </c>
      <c r="H58">
        <f t="shared" si="1"/>
        <v>8.8947180559945327E-2</v>
      </c>
      <c r="I58">
        <f t="shared" si="2"/>
        <v>0.11705281944005475</v>
      </c>
      <c r="J58" s="2">
        <f>((1000*coeffs!$D$8/($D$2*coeffs!$D$6))^2*H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2262.362125832869</v>
      </c>
      <c r="K58" s="10">
        <f>((1000*coeffs!$D$8/($D$2*coeffs!$D$6))^2*I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2430.9451321576703</v>
      </c>
      <c r="L58" s="10">
        <f t="shared" si="3"/>
        <v>83639548.173724681</v>
      </c>
      <c r="M58" s="1">
        <f t="shared" si="4"/>
        <v>27702089.602757096</v>
      </c>
      <c r="N58" s="10">
        <f t="shared" si="5"/>
        <v>25980094.192031521</v>
      </c>
    </row>
    <row r="59" spans="1:14" x14ac:dyDescent="0.25">
      <c r="A59">
        <v>-21.46</v>
      </c>
      <c r="B59">
        <v>0.50980392156862742</v>
      </c>
      <c r="C59" s="10">
        <f>-LN(1-B59)/0.000001-EXP(blanks!$BZ$18*b921_6!A59+blanks!$BZ$17)</f>
        <v>681275.8705541807</v>
      </c>
      <c r="D59" s="1">
        <f>C59*0.000001*coeffs!$D$8/($D$2*coeffs!$D$6/1000)</f>
        <v>7964.1431396298194</v>
      </c>
      <c r="E59">
        <f t="shared" si="0"/>
        <v>0.71294980785612494</v>
      </c>
      <c r="F59">
        <v>0.61909999999999998</v>
      </c>
      <c r="G59">
        <v>0.83030000000000004</v>
      </c>
      <c r="H59">
        <f t="shared" si="1"/>
        <v>9.3849807856124956E-2</v>
      </c>
      <c r="I59">
        <f t="shared" si="2"/>
        <v>0.1173501921438751</v>
      </c>
      <c r="J59" s="2">
        <f>((1000*coeffs!$D$8/($D$2*coeffs!$D$6))^2*H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2339.8121613068492</v>
      </c>
      <c r="K59" s="10">
        <f>((1000*coeffs!$D$8/($D$2*coeffs!$D$6))^2*I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2480.5218004360354</v>
      </c>
      <c r="L59" s="10">
        <f t="shared" si="3"/>
        <v>86084259.581560329</v>
      </c>
      <c r="M59" s="1">
        <f t="shared" si="4"/>
        <v>28291691.435638092</v>
      </c>
      <c r="N59" s="10">
        <f t="shared" si="5"/>
        <v>26854703.12177356</v>
      </c>
    </row>
    <row r="60" spans="1:14" x14ac:dyDescent="0.25">
      <c r="A60">
        <v>-21.49</v>
      </c>
      <c r="B60">
        <v>0.51960784313725494</v>
      </c>
      <c r="C60" s="10">
        <f>-LN(1-B60)/0.000001-EXP(blanks!$BZ$18*b921_6!A60+blanks!$BZ$17)</f>
        <v>701132.95199243422</v>
      </c>
      <c r="D60" s="1">
        <f>C60*0.000001*coeffs!$D$8/($D$2*coeffs!$D$6/1000)</f>
        <v>8196.273243960235</v>
      </c>
      <c r="E60">
        <f t="shared" si="0"/>
        <v>0.73315251517364455</v>
      </c>
      <c r="F60">
        <v>0.63449999999999995</v>
      </c>
      <c r="G60">
        <v>0.85089999999999999</v>
      </c>
      <c r="H60">
        <f t="shared" si="1"/>
        <v>9.8652515173644595E-2</v>
      </c>
      <c r="I60">
        <f t="shared" si="2"/>
        <v>0.11774748482635544</v>
      </c>
      <c r="J60" s="2">
        <f>((1000*coeffs!$D$8/($D$2*coeffs!$D$6))^2*H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2417.9643218642709</v>
      </c>
      <c r="K60" s="10">
        <f>((1000*coeffs!$D$8/($D$2*coeffs!$D$6))^2*I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2532.042488193717</v>
      </c>
      <c r="L60" s="10">
        <f t="shared" si="3"/>
        <v>88593349.110406116</v>
      </c>
      <c r="M60" s="1">
        <f t="shared" si="4"/>
        <v>28903544.942859292</v>
      </c>
      <c r="N60" s="10">
        <f t="shared" si="5"/>
        <v>27738784.520428561</v>
      </c>
    </row>
    <row r="61" spans="1:14" x14ac:dyDescent="0.25">
      <c r="A61">
        <v>-21.49</v>
      </c>
      <c r="B61">
        <v>0.52941176470588236</v>
      </c>
      <c r="C61" s="10">
        <f>-LN(1-B61)/0.000001-EXP(blanks!$BZ$18*b921_6!A61+blanks!$BZ$17)</f>
        <v>721752.23919516988</v>
      </c>
      <c r="D61" s="1">
        <f>C61*0.000001*coeffs!$D$8/($D$2*coeffs!$D$6/1000)</f>
        <v>8437.3135652417513</v>
      </c>
      <c r="E61">
        <f t="shared" si="0"/>
        <v>0.7537718023763802</v>
      </c>
      <c r="F61">
        <v>0.6502</v>
      </c>
      <c r="G61">
        <v>0.89349999999999996</v>
      </c>
      <c r="H61">
        <f t="shared" si="1"/>
        <v>0.1035718023763802</v>
      </c>
      <c r="I61">
        <f t="shared" si="2"/>
        <v>0.13972819762361977</v>
      </c>
      <c r="J61" s="2">
        <f>((1000*coeffs!$D$8/($D$2*coeffs!$D$6))^2*H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2498.0230476653569</v>
      </c>
      <c r="K61" s="10">
        <f>((1000*coeffs!$D$8/($D$2*coeffs!$D$6))^2*I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2728.0526037513214</v>
      </c>
      <c r="L61" s="10">
        <f t="shared" si="3"/>
        <v>91198748.991225585</v>
      </c>
      <c r="M61" s="1">
        <f t="shared" si="4"/>
        <v>31000465.955489263</v>
      </c>
      <c r="N61" s="10">
        <f t="shared" si="5"/>
        <v>28645708.831433006</v>
      </c>
    </row>
    <row r="62" spans="1:14" x14ac:dyDescent="0.25">
      <c r="A62">
        <v>-21.49</v>
      </c>
      <c r="B62">
        <v>0.53921568627450978</v>
      </c>
      <c r="C62" s="10">
        <f>-LN(1-B62)/0.000001-EXP(blanks!$BZ$18*b921_6!A62+blanks!$BZ$17)</f>
        <v>742805.64839300222</v>
      </c>
      <c r="D62" s="1">
        <f>C62*0.000001*coeffs!$D$8/($D$2*coeffs!$D$6/1000)</f>
        <v>8683.428790623715</v>
      </c>
      <c r="E62">
        <f t="shared" si="0"/>
        <v>0.77482521157421247</v>
      </c>
      <c r="F62">
        <v>0.6663</v>
      </c>
      <c r="G62">
        <v>0.91559999999999997</v>
      </c>
      <c r="H62">
        <f t="shared" si="1"/>
        <v>0.10852521157421247</v>
      </c>
      <c r="I62">
        <f t="shared" si="2"/>
        <v>0.1407747884257875</v>
      </c>
      <c r="J62" s="2">
        <f>((1000*coeffs!$D$8/($D$2*coeffs!$D$6))^2*H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2579.5559605822646</v>
      </c>
      <c r="K62" s="10">
        <f>((1000*coeffs!$D$8/($D$2*coeffs!$D$6))^2*I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2784.3863088337303</v>
      </c>
      <c r="L62" s="10">
        <f t="shared" si="3"/>
        <v>93859003.406208396</v>
      </c>
      <c r="M62" s="1">
        <f t="shared" si="4"/>
        <v>31665866.48823043</v>
      </c>
      <c r="N62" s="10">
        <f t="shared" si="5"/>
        <v>29569608.701283209</v>
      </c>
    </row>
    <row r="63" spans="1:14" x14ac:dyDescent="0.25">
      <c r="A63">
        <v>-21.55</v>
      </c>
      <c r="B63">
        <v>0.5490196078431373</v>
      </c>
      <c r="C63" s="10">
        <f>-LN(1-B63)/0.000001-EXP(blanks!$BZ$18*b921_6!A63+blanks!$BZ$17)</f>
        <v>763609.24629648181</v>
      </c>
      <c r="D63" s="1">
        <f>C63*0.000001*coeffs!$D$8/($D$2*coeffs!$D$6/1000)</f>
        <v>8926.6237116295615</v>
      </c>
      <c r="E63">
        <f t="shared" si="0"/>
        <v>0.79633141679517616</v>
      </c>
      <c r="F63">
        <v>0.68279999999999996</v>
      </c>
      <c r="G63">
        <v>0.93830000000000002</v>
      </c>
      <c r="H63">
        <f t="shared" si="1"/>
        <v>0.1135314167951762</v>
      </c>
      <c r="I63">
        <f t="shared" si="2"/>
        <v>0.14196858320482386</v>
      </c>
      <c r="J63" s="2">
        <f>((1000*coeffs!$D$8/($D$2*coeffs!$D$6))^2*H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2662.6959213717773</v>
      </c>
      <c r="K63" s="10">
        <f>((1000*coeffs!$D$8/($D$2*coeffs!$D$6))^2*I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2843.0368070012732</v>
      </c>
      <c r="L63" s="10">
        <f t="shared" si="3"/>
        <v>96487692.311184242</v>
      </c>
      <c r="M63" s="1">
        <f t="shared" si="4"/>
        <v>32354196.635185257</v>
      </c>
      <c r="N63" s="10">
        <f t="shared" si="5"/>
        <v>30508826.695410445</v>
      </c>
    </row>
    <row r="64" spans="1:14" x14ac:dyDescent="0.25">
      <c r="A64">
        <v>-21.7</v>
      </c>
      <c r="B64">
        <v>0.55882352941176472</v>
      </c>
      <c r="C64" s="10">
        <f>-LN(1-B64)/0.000001-EXP(blanks!$BZ$18*b921_6!A64+blanks!$BZ$17)</f>
        <v>783763.4417183192</v>
      </c>
      <c r="D64" s="1">
        <f>C64*0.000001*coeffs!$D$8/($D$2*coeffs!$D$6/1000)</f>
        <v>9162.2270907320963</v>
      </c>
      <c r="E64">
        <f t="shared" si="0"/>
        <v>0.81831032351395139</v>
      </c>
      <c r="F64">
        <v>0.69969999999999999</v>
      </c>
      <c r="G64">
        <v>0.96150000000000002</v>
      </c>
      <c r="H64">
        <f t="shared" si="1"/>
        <v>0.1186103235139514</v>
      </c>
      <c r="I64">
        <f t="shared" si="2"/>
        <v>0.14318967648604863</v>
      </c>
      <c r="J64" s="2">
        <f>((1000*coeffs!$D$8/($D$2*coeffs!$D$6))^2*H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2747.593062610395</v>
      </c>
      <c r="K64" s="10">
        <f>((1000*coeffs!$D$8/($D$2*coeffs!$D$6))^2*I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2903.2117966041546</v>
      </c>
      <c r="L64" s="10">
        <f t="shared" si="3"/>
        <v>99034324.395687178</v>
      </c>
      <c r="M64" s="1">
        <f t="shared" si="4"/>
        <v>33055587.282196287</v>
      </c>
      <c r="N64" s="10">
        <f t="shared" si="5"/>
        <v>31463174.907286841</v>
      </c>
    </row>
    <row r="65" spans="1:14" x14ac:dyDescent="0.25">
      <c r="A65">
        <v>-21.73</v>
      </c>
      <c r="B65">
        <v>0.56862745098039214</v>
      </c>
      <c r="C65" s="10">
        <f>-LN(1-B65)/0.000001-EXP(blanks!$BZ$18*b921_6!A65+blanks!$BZ$17)</f>
        <v>805859.32213209581</v>
      </c>
      <c r="D65" s="1">
        <f>C65*0.000001*coeffs!$D$8/($D$2*coeffs!$D$6/1000)</f>
        <v>9420.5288477990453</v>
      </c>
      <c r="E65">
        <f t="shared" si="0"/>
        <v>0.84078317936600988</v>
      </c>
      <c r="F65">
        <v>0.71699999999999997</v>
      </c>
      <c r="G65">
        <v>0.98529999999999995</v>
      </c>
      <c r="H65">
        <f t="shared" si="1"/>
        <v>0.12378317936600991</v>
      </c>
      <c r="I65">
        <f t="shared" si="2"/>
        <v>0.14451682063399007</v>
      </c>
      <c r="J65" s="2">
        <f>((1000*coeffs!$D$8/($D$2*coeffs!$D$6))^2*H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2834.4150571844443</v>
      </c>
      <c r="K65" s="10">
        <f>((1000*coeffs!$D$8/($D$2*coeffs!$D$6))^2*I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2965.4863966220996</v>
      </c>
      <c r="L65" s="10">
        <f t="shared" si="3"/>
        <v>101826302.7812939</v>
      </c>
      <c r="M65" s="1">
        <f t="shared" si="4"/>
        <v>33786713.691707134</v>
      </c>
      <c r="N65" s="10">
        <f t="shared" si="5"/>
        <v>32445719.096465699</v>
      </c>
    </row>
    <row r="66" spans="1:14" x14ac:dyDescent="0.25">
      <c r="A66">
        <v>-21.73</v>
      </c>
      <c r="B66">
        <v>0.57843137254901966</v>
      </c>
      <c r="C66" s="10">
        <f>-LN(1-B66)/0.000001-EXP(blanks!$BZ$18*b921_6!A66+blanks!$BZ$17)</f>
        <v>828848.84035679465</v>
      </c>
      <c r="D66" s="1">
        <f>C66*0.000001*coeffs!$D$8/($D$2*coeffs!$D$6/1000)</f>
        <v>9689.2772678828132</v>
      </c>
      <c r="E66">
        <f t="shared" si="0"/>
        <v>0.86377269759070874</v>
      </c>
      <c r="F66">
        <v>0.73470000000000002</v>
      </c>
      <c r="G66">
        <v>1.0097</v>
      </c>
      <c r="H66">
        <f t="shared" si="1"/>
        <v>0.12907269759070872</v>
      </c>
      <c r="I66">
        <f t="shared" si="2"/>
        <v>0.1459273024092913</v>
      </c>
      <c r="J66" s="2">
        <f>((1000*coeffs!$D$8/($D$2*coeffs!$D$6))^2*H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2923.3477083616453</v>
      </c>
      <c r="K66" s="10">
        <f>((1000*coeffs!$D$8/($D$2*coeffs!$D$6))^2*I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3029.7474426220906</v>
      </c>
      <c r="L66" s="10">
        <f t="shared" si="3"/>
        <v>104731198.93283401</v>
      </c>
      <c r="M66" s="1">
        <f t="shared" si="4"/>
        <v>34542088.870862484</v>
      </c>
      <c r="N66" s="10">
        <f t="shared" si="5"/>
        <v>33453734.022701442</v>
      </c>
    </row>
    <row r="67" spans="1:14" x14ac:dyDescent="0.25">
      <c r="A67">
        <v>-21.79</v>
      </c>
      <c r="B67">
        <v>0.58823529411764708</v>
      </c>
      <c r="C67" s="10">
        <f>-LN(1-B67)/0.000001-EXP(blanks!$BZ$18*b921_6!A67+blanks!$BZ$17)</f>
        <v>851613.00133983477</v>
      </c>
      <c r="D67" s="1">
        <f>C67*0.000001*coeffs!$D$8/($D$2*coeffs!$D$6/1000)</f>
        <v>9955.3912524791449</v>
      </c>
      <c r="E67">
        <f t="shared" si="0"/>
        <v>0.88730319500090282</v>
      </c>
      <c r="F67">
        <v>0.75290000000000001</v>
      </c>
      <c r="G67">
        <v>1.0347</v>
      </c>
      <c r="H67">
        <f t="shared" si="1"/>
        <v>0.13440319500090281</v>
      </c>
      <c r="I67">
        <f t="shared" si="2"/>
        <v>0.14739680499909713</v>
      </c>
      <c r="J67" s="2">
        <f>((1000*coeffs!$D$8/($D$2*coeffs!$D$6))^2*H67^2+(1000*(E67-coeffs!$D$2*blanks!$BZ$18*A67-coeffs!$D$2*blanks!$BZ$17)/($D$2*coeffs!$D$6))^2*coeffs!$E$8^2+(1000*coeffs!$D$2*coeffs!$D$8*(E67/coeffs!$D$2-blanks!$BZ$18*A67-blanks!$BZ$17)/($D$2^2*coeffs!$D$6))^2*coeffs!$D$11^2+(1000*coeffs!$D$2*coeffs!$D$8*(E67/coeffs!$D$2-blanks!$BZ$18*A67-blanks!$BZ$17)/($D$2*coeffs!$D$6^2))^2*coeffs!$E$6^2 +(-1000*coeffs!$D$8*blanks!$BZ$18*A67/($D$2*coeffs!$D$6)-1000*coeffs!$D$8*blanks!$BZ$17/($D$2*coeffs!$D$6))^2*coeffs!$E$2^2 + (1000*coeffs!$D$2*coeffs!$D$8*A67/($D$2*coeffs!$D$6))^2*blanks!$CA$18^2+(1000*coeffs!$D$2*coeffs!$D$8/($D$2*coeffs!$D$6))^2*blanks!$CA$17^2)^0.5</f>
        <v>3013.9862998170179</v>
      </c>
      <c r="K67" s="10">
        <f>((1000*coeffs!$D$8/($D$2*coeffs!$D$6))^2*I67^2+(1000*(E67-coeffs!$D$2*blanks!$BZ$18*A67-coeffs!$D$2*blanks!$BZ$17)/($D$2*coeffs!$D$6))^2*coeffs!$E$8^2+(1000*coeffs!$D$2*coeffs!$D$8*(E67/coeffs!$D$2-blanks!$BZ$18*A67-blanks!$BZ$17)/($D$2^2*coeffs!$D$6))^2*coeffs!$D$11^2+(1000*coeffs!$D$2*coeffs!$D$8*(E67/coeffs!$D$2-blanks!$BZ$18*A67-blanks!$BZ$17)/($D$2*coeffs!$D$6^2))^2*coeffs!$E$6^2 +(-1000*coeffs!$D$8*blanks!$BZ$18*A67/($D$2*coeffs!$D$6)-1000*coeffs!$D$8*blanks!$BZ$17/($D$2*coeffs!$D$6))^2*coeffs!$E$2^2 + (1000*coeffs!$D$2*coeffs!$D$8*A67/($D$2*coeffs!$D$6))^2*blanks!$CA$18^2+(1000*coeffs!$D$2*coeffs!$D$8/($D$2*coeffs!$D$6))^2*blanks!$CA$17^2)^0.5</f>
        <v>3095.8838544811492</v>
      </c>
      <c r="L67" s="10">
        <f t="shared" si="3"/>
        <v>107607619.52531204</v>
      </c>
      <c r="M67" s="1">
        <f t="shared" si="4"/>
        <v>35315849.429132611</v>
      </c>
      <c r="N67" s="10">
        <f t="shared" si="5"/>
        <v>34478216.389122128</v>
      </c>
    </row>
    <row r="68" spans="1:14" x14ac:dyDescent="0.25">
      <c r="A68">
        <v>-21.83</v>
      </c>
      <c r="B68">
        <v>0.59803921568627449</v>
      </c>
      <c r="C68" s="10">
        <f>-LN(1-B68)/0.000001-EXP(blanks!$BZ$18*b921_6!A68+blanks!$BZ$17)</f>
        <v>875190.34248572553</v>
      </c>
      <c r="D68" s="1">
        <f>C68*0.000001*coeffs!$D$8/($D$2*coeffs!$D$6/1000)</f>
        <v>10231.011346854444</v>
      </c>
      <c r="E68">
        <f t="shared" si="0"/>
        <v>0.91140074657996328</v>
      </c>
      <c r="F68">
        <v>0.77159999999999995</v>
      </c>
      <c r="G68">
        <v>1.0604</v>
      </c>
      <c r="H68">
        <f t="shared" si="1"/>
        <v>0.13980074657996333</v>
      </c>
      <c r="I68">
        <f t="shared" si="2"/>
        <v>0.14899925342003673</v>
      </c>
      <c r="J68" s="2">
        <f>((1000*coeffs!$D$8/($D$2*coeffs!$D$6))^2*H68^2+(1000*(E68-coeffs!$D$2*blanks!$BZ$18*A68-coeffs!$D$2*blanks!$BZ$17)/($D$2*coeffs!$D$6))^2*coeffs!$E$8^2+(1000*coeffs!$D$2*coeffs!$D$8*(E68/coeffs!$D$2-blanks!$BZ$18*A68-blanks!$BZ$17)/($D$2^2*coeffs!$D$6))^2*coeffs!$D$11^2+(1000*coeffs!$D$2*coeffs!$D$8*(E68/coeffs!$D$2-blanks!$BZ$18*A68-blanks!$BZ$17)/($D$2*coeffs!$D$6^2))^2*coeffs!$E$6^2 +(-1000*coeffs!$D$8*blanks!$BZ$18*A68/($D$2*coeffs!$D$6)-1000*coeffs!$D$8*blanks!$BZ$17/($D$2*coeffs!$D$6))^2*coeffs!$E$2^2 + (1000*coeffs!$D$2*coeffs!$D$8*A68/($D$2*coeffs!$D$6))^2*blanks!$CA$18^2+(1000*coeffs!$D$2*coeffs!$D$8/($D$2*coeffs!$D$6))^2*blanks!$CA$17^2)^0.5</f>
        <v>3106.5382604761608</v>
      </c>
      <c r="K68" s="10">
        <f>((1000*coeffs!$D$8/($D$2*coeffs!$D$6))^2*I68^2+(1000*(E68-coeffs!$D$2*blanks!$BZ$18*A68-coeffs!$D$2*blanks!$BZ$17)/($D$2*coeffs!$D$6))^2*coeffs!$E$8^2+(1000*coeffs!$D$2*coeffs!$D$8*(E68/coeffs!$D$2-blanks!$BZ$18*A68-blanks!$BZ$17)/($D$2^2*coeffs!$D$6))^2*coeffs!$D$11^2+(1000*coeffs!$D$2*coeffs!$D$8*(E68/coeffs!$D$2-blanks!$BZ$18*A68-blanks!$BZ$17)/($D$2*coeffs!$D$6^2))^2*coeffs!$E$6^2 +(-1000*coeffs!$D$8*blanks!$BZ$18*A68/($D$2*coeffs!$D$6)-1000*coeffs!$D$8*blanks!$BZ$17/($D$2*coeffs!$D$6))^2*coeffs!$E$2^2 + (1000*coeffs!$D$2*coeffs!$D$8*A68/($D$2*coeffs!$D$6))^2*blanks!$CA$18^2+(1000*coeffs!$D$2*coeffs!$D$8/($D$2*coeffs!$D$6))^2*blanks!$CA$17^2)^0.5</f>
        <v>3164.4293953039723</v>
      </c>
      <c r="L68" s="10">
        <f t="shared" si="3"/>
        <v>110586791.46309823</v>
      </c>
      <c r="M68" s="1">
        <f t="shared" si="4"/>
        <v>36117825.681670293</v>
      </c>
      <c r="N68" s="10">
        <f t="shared" si="5"/>
        <v>35525802.881102659</v>
      </c>
    </row>
    <row r="69" spans="1:14" x14ac:dyDescent="0.25">
      <c r="A69">
        <v>-21.87</v>
      </c>
      <c r="B69">
        <v>0.60784313725490191</v>
      </c>
      <c r="C69" s="10">
        <f>-LN(1-B69)/0.000001-EXP(blanks!$BZ$18*b921_6!A69+blanks!$BZ$17)</f>
        <v>899355.16219892714</v>
      </c>
      <c r="D69" s="1">
        <f>C69*0.000001*coeffs!$D$8/($D$2*coeffs!$D$6/1000)</f>
        <v>10513.499090010146</v>
      </c>
      <c r="E69">
        <f t="shared" si="0"/>
        <v>0.93609335917033465</v>
      </c>
      <c r="F69">
        <v>0.81020000000000003</v>
      </c>
      <c r="G69">
        <v>1.1134999999999999</v>
      </c>
      <c r="H69">
        <f t="shared" si="1"/>
        <v>0.12589335917033462</v>
      </c>
      <c r="I69">
        <f t="shared" si="2"/>
        <v>0.17740664082966529</v>
      </c>
      <c r="J69" s="2">
        <f>((1000*coeffs!$D$8/($D$2*coeffs!$D$6))^2*H69^2+(1000*(E69-coeffs!$D$2*blanks!$BZ$18*A69-coeffs!$D$2*blanks!$BZ$17)/($D$2*coeffs!$D$6))^2*coeffs!$E$8^2+(1000*coeffs!$D$2*coeffs!$D$8*(E69/coeffs!$D$2-blanks!$BZ$18*A69-blanks!$BZ$17)/($D$2^2*coeffs!$D$6))^2*coeffs!$D$11^2+(1000*coeffs!$D$2*coeffs!$D$8*(E69/coeffs!$D$2-blanks!$BZ$18*A69-blanks!$BZ$17)/($D$2*coeffs!$D$6^2))^2*coeffs!$E$6^2 +(-1000*coeffs!$D$8*blanks!$BZ$18*A69/($D$2*coeffs!$D$6)-1000*coeffs!$D$8*blanks!$BZ$17/($D$2*coeffs!$D$6))^2*coeffs!$E$2^2 + (1000*coeffs!$D$2*coeffs!$D$8*A69/($D$2*coeffs!$D$6))^2*blanks!$CA$18^2+(1000*coeffs!$D$2*coeffs!$D$8/($D$2*coeffs!$D$6))^2*blanks!$CA$17^2)^0.5</f>
        <v>3086.8987521442104</v>
      </c>
      <c r="K69" s="10">
        <f>((1000*coeffs!$D$8/($D$2*coeffs!$D$6))^2*I69^2+(1000*(E69-coeffs!$D$2*blanks!$BZ$18*A69-coeffs!$D$2*blanks!$BZ$17)/($D$2*coeffs!$D$6))^2*coeffs!$E$8^2+(1000*coeffs!$D$2*coeffs!$D$8*(E69/coeffs!$D$2-blanks!$BZ$18*A69-blanks!$BZ$17)/($D$2^2*coeffs!$D$6))^2*coeffs!$D$11^2+(1000*coeffs!$D$2*coeffs!$D$8*(E69/coeffs!$D$2-blanks!$BZ$18*A69-blanks!$BZ$17)/($D$2*coeffs!$D$6^2))^2*coeffs!$E$6^2 +(-1000*coeffs!$D$8*blanks!$BZ$18*A69/($D$2*coeffs!$D$6)-1000*coeffs!$D$8*blanks!$BZ$17/($D$2*coeffs!$D$6))^2*coeffs!$E$2^2 + (1000*coeffs!$D$2*coeffs!$D$8*A69/($D$2*coeffs!$D$6))^2*blanks!$CA$18^2+(1000*coeffs!$D$2*coeffs!$D$8/($D$2*coeffs!$D$6))^2*blanks!$CA$17^2)^0.5</f>
        <v>3415.2702642632189</v>
      </c>
      <c r="L69" s="10">
        <f t="shared" si="3"/>
        <v>113640195.67546336</v>
      </c>
      <c r="M69" s="1">
        <f t="shared" si="4"/>
        <v>38792532.172761105</v>
      </c>
      <c r="N69" s="10">
        <f t="shared" si="5"/>
        <v>35431695.377165407</v>
      </c>
    </row>
    <row r="70" spans="1:14" x14ac:dyDescent="0.25">
      <c r="A70">
        <v>-21.87</v>
      </c>
      <c r="B70">
        <v>0.61764705882352944</v>
      </c>
      <c r="C70" s="10">
        <f>-LN(1-B70)/0.000001-EXP(blanks!$BZ$18*b921_6!A70+blanks!$BZ$17)</f>
        <v>924672.9701832172</v>
      </c>
      <c r="D70" s="1">
        <f>C70*0.000001*coeffs!$D$8/($D$2*coeffs!$D$6/1000)</f>
        <v>10809.465313802175</v>
      </c>
      <c r="E70">
        <f t="shared" si="0"/>
        <v>0.96141116715462471</v>
      </c>
      <c r="F70">
        <v>0.83030000000000004</v>
      </c>
      <c r="G70">
        <v>1.1411</v>
      </c>
      <c r="H70">
        <f t="shared" si="1"/>
        <v>0.13111116715462467</v>
      </c>
      <c r="I70">
        <f t="shared" si="2"/>
        <v>0.17968883284537529</v>
      </c>
      <c r="J70" s="2">
        <f>((1000*coeffs!$D$8/($D$2*coeffs!$D$6))^2*H70^2+(1000*(E70-coeffs!$D$2*blanks!$BZ$18*A70-coeffs!$D$2*blanks!$BZ$17)/($D$2*coeffs!$D$6))^2*coeffs!$E$8^2+(1000*coeffs!$D$2*coeffs!$D$8*(E70/coeffs!$D$2-blanks!$BZ$18*A70-blanks!$BZ$17)/($D$2^2*coeffs!$D$6))^2*coeffs!$D$11^2+(1000*coeffs!$D$2*coeffs!$D$8*(E70/coeffs!$D$2-blanks!$BZ$18*A70-blanks!$BZ$17)/($D$2*coeffs!$D$6^2))^2*coeffs!$E$6^2 +(-1000*coeffs!$D$8*blanks!$BZ$18*A70/($D$2*coeffs!$D$6)-1000*coeffs!$D$8*blanks!$BZ$17/($D$2*coeffs!$D$6))^2*coeffs!$E$2^2 + (1000*coeffs!$D$2*coeffs!$D$8*A70/($D$2*coeffs!$D$6))^2*blanks!$CA$18^2+(1000*coeffs!$D$2*coeffs!$D$8/($D$2*coeffs!$D$6))^2*blanks!$CA$17^2)^0.5</f>
        <v>3180.5459686533932</v>
      </c>
      <c r="K70" s="10">
        <f>((1000*coeffs!$D$8/($D$2*coeffs!$D$6))^2*I70^2+(1000*(E70-coeffs!$D$2*blanks!$BZ$18*A70-coeffs!$D$2*blanks!$BZ$17)/($D$2*coeffs!$D$6))^2*coeffs!$E$8^2+(1000*coeffs!$D$2*coeffs!$D$8*(E70/coeffs!$D$2-blanks!$BZ$18*A70-blanks!$BZ$17)/($D$2^2*coeffs!$D$6))^2*coeffs!$D$11^2+(1000*coeffs!$D$2*coeffs!$D$8*(E70/coeffs!$D$2-blanks!$BZ$18*A70-blanks!$BZ$17)/($D$2*coeffs!$D$6^2))^2*coeffs!$E$6^2 +(-1000*coeffs!$D$8*blanks!$BZ$18*A70/($D$2*coeffs!$D$6)-1000*coeffs!$D$8*blanks!$BZ$17/($D$2*coeffs!$D$6))^2*coeffs!$E$2^2 + (1000*coeffs!$D$2*coeffs!$D$8*A70/($D$2*coeffs!$D$6))^2*blanks!$CA$18^2+(1000*coeffs!$D$2*coeffs!$D$8/($D$2*coeffs!$D$6))^2*blanks!$CA$17^2)^0.5</f>
        <v>3489.8585457979125</v>
      </c>
      <c r="L70" s="10">
        <f t="shared" si="3"/>
        <v>116839288.50812575</v>
      </c>
      <c r="M70" s="1">
        <f t="shared" si="4"/>
        <v>39662931.064577639</v>
      </c>
      <c r="N70" s="10">
        <f t="shared" si="5"/>
        <v>36497827.895592973</v>
      </c>
    </row>
    <row r="71" spans="1:14" x14ac:dyDescent="0.25">
      <c r="A71">
        <v>-21.97</v>
      </c>
      <c r="B71">
        <v>0.62745098039215685</v>
      </c>
      <c r="C71" s="10">
        <f>-LN(1-B71)/0.000001-EXP(blanks!$BZ$18*b921_6!A71+blanks!$BZ$17)</f>
        <v>949295.07194597425</v>
      </c>
      <c r="D71" s="1">
        <f>C71*0.000001*coeffs!$D$8/($D$2*coeffs!$D$6/1000)</f>
        <v>11097.298703054046</v>
      </c>
      <c r="E71">
        <f t="shared" si="0"/>
        <v>0.98738665355788524</v>
      </c>
      <c r="F71">
        <v>0.83030000000000004</v>
      </c>
      <c r="G71">
        <v>1.1693</v>
      </c>
      <c r="H71">
        <f t="shared" si="1"/>
        <v>0.1570866535578852</v>
      </c>
      <c r="I71">
        <f t="shared" si="2"/>
        <v>0.18191334644211477</v>
      </c>
      <c r="J71" s="2">
        <f>((1000*coeffs!$D$8/($D$2*coeffs!$D$6))^2*H71^2+(1000*(E71-coeffs!$D$2*blanks!$BZ$18*A71-coeffs!$D$2*blanks!$BZ$17)/($D$2*coeffs!$D$6))^2*coeffs!$E$8^2+(1000*coeffs!$D$2*coeffs!$D$8*(E71/coeffs!$D$2-blanks!$BZ$18*A71-blanks!$BZ$17)/($D$2^2*coeffs!$D$6))^2*coeffs!$D$11^2+(1000*coeffs!$D$2*coeffs!$D$8*(E71/coeffs!$D$2-blanks!$BZ$18*A71-blanks!$BZ$17)/($D$2*coeffs!$D$6^2))^2*coeffs!$E$6^2 +(-1000*coeffs!$D$8*blanks!$BZ$18*A71/($D$2*coeffs!$D$6)-1000*coeffs!$D$8*blanks!$BZ$17/($D$2*coeffs!$D$6))^2*coeffs!$E$2^2 + (1000*coeffs!$D$2*coeffs!$D$8*A71/($D$2*coeffs!$D$6))^2*blanks!$CA$18^2+(1000*coeffs!$D$2*coeffs!$D$8/($D$2*coeffs!$D$6))^2*blanks!$CA$17^2)^0.5</f>
        <v>3400.6251539413925</v>
      </c>
      <c r="K71" s="10">
        <f>((1000*coeffs!$D$8/($D$2*coeffs!$D$6))^2*I71^2+(1000*(E71-coeffs!$D$2*blanks!$BZ$18*A71-coeffs!$D$2*blanks!$BZ$17)/($D$2*coeffs!$D$6))^2*coeffs!$E$8^2+(1000*coeffs!$D$2*coeffs!$D$8*(E71/coeffs!$D$2-blanks!$BZ$18*A71-blanks!$BZ$17)/($D$2^2*coeffs!$D$6))^2*coeffs!$D$11^2+(1000*coeffs!$D$2*coeffs!$D$8*(E71/coeffs!$D$2-blanks!$BZ$18*A71-blanks!$BZ$17)/($D$2*coeffs!$D$6^2))^2*coeffs!$E$6^2 +(-1000*coeffs!$D$8*blanks!$BZ$18*A71/($D$2*coeffs!$D$6)-1000*coeffs!$D$8*blanks!$BZ$17/($D$2*coeffs!$D$6))^2*coeffs!$E$2^2 + (1000*coeffs!$D$2*coeffs!$D$8*A71/($D$2*coeffs!$D$6))^2*blanks!$CA$18^2+(1000*coeffs!$D$2*coeffs!$D$8/($D$2*coeffs!$D$6))^2*blanks!$CA$17^2)^0.5</f>
        <v>3565.7245176736742</v>
      </c>
      <c r="L71" s="10">
        <f t="shared" si="3"/>
        <v>119950473.69932388</v>
      </c>
      <c r="M71" s="1">
        <f t="shared" si="4"/>
        <v>40543718.391680144</v>
      </c>
      <c r="N71" s="10">
        <f t="shared" si="5"/>
        <v>38851224.095567912</v>
      </c>
    </row>
    <row r="72" spans="1:14" x14ac:dyDescent="0.25">
      <c r="A72">
        <v>-21.97</v>
      </c>
      <c r="B72">
        <v>0.63725490196078427</v>
      </c>
      <c r="C72" s="10">
        <f>-LN(1-B72)/0.000001-EXP(blanks!$BZ$18*b921_6!A72+blanks!$BZ$17)</f>
        <v>975963.31902813551</v>
      </c>
      <c r="D72" s="1">
        <f>C72*0.000001*coeffs!$D$8/($D$2*coeffs!$D$6/1000)</f>
        <v>11409.051615824288</v>
      </c>
      <c r="E72">
        <f t="shared" si="0"/>
        <v>1.0140549006400466</v>
      </c>
      <c r="F72">
        <v>0.87190000000000001</v>
      </c>
      <c r="G72">
        <v>1.1982999999999999</v>
      </c>
      <c r="H72">
        <f t="shared" si="1"/>
        <v>0.14215490064004654</v>
      </c>
      <c r="I72">
        <f t="shared" si="2"/>
        <v>0.18424509935995337</v>
      </c>
      <c r="J72" s="2">
        <f>((1000*coeffs!$D$8/($D$2*coeffs!$D$6))^2*H72^2+(1000*(E72-coeffs!$D$2*blanks!$BZ$18*A72-coeffs!$D$2*blanks!$BZ$17)/($D$2*coeffs!$D$6))^2*coeffs!$E$8^2+(1000*coeffs!$D$2*coeffs!$D$8*(E72/coeffs!$D$2-blanks!$BZ$18*A72-blanks!$BZ$17)/($D$2^2*coeffs!$D$6))^2*coeffs!$D$11^2+(1000*coeffs!$D$2*coeffs!$D$8*(E72/coeffs!$D$2-blanks!$BZ$18*A72-blanks!$BZ$17)/($D$2*coeffs!$D$6^2))^2*coeffs!$E$6^2 +(-1000*coeffs!$D$8*blanks!$BZ$18*A72/($D$2*coeffs!$D$6)-1000*coeffs!$D$8*blanks!$BZ$17/($D$2*coeffs!$D$6))^2*coeffs!$E$2^2 + (1000*coeffs!$D$2*coeffs!$D$8*A72/($D$2*coeffs!$D$6))^2*blanks!$CA$18^2+(1000*coeffs!$D$2*coeffs!$D$8/($D$2*coeffs!$D$6))^2*blanks!$CA$17^2)^0.5</f>
        <v>3376.7046364059802</v>
      </c>
      <c r="K72" s="10">
        <f>((1000*coeffs!$D$8/($D$2*coeffs!$D$6))^2*I72^2+(1000*(E72-coeffs!$D$2*blanks!$BZ$18*A72-coeffs!$D$2*blanks!$BZ$17)/($D$2*coeffs!$D$6))^2*coeffs!$E$8^2+(1000*coeffs!$D$2*coeffs!$D$8*(E72/coeffs!$D$2-blanks!$BZ$18*A72-blanks!$BZ$17)/($D$2^2*coeffs!$D$6))^2*coeffs!$D$11^2+(1000*coeffs!$D$2*coeffs!$D$8*(E72/coeffs!$D$2-blanks!$BZ$18*A72-blanks!$BZ$17)/($D$2*coeffs!$D$6^2))^2*coeffs!$E$6^2 +(-1000*coeffs!$D$8*blanks!$BZ$18*A72/($D$2*coeffs!$D$6)-1000*coeffs!$D$8*blanks!$BZ$17/($D$2*coeffs!$D$6))^2*coeffs!$E$2^2 + (1000*coeffs!$D$2*coeffs!$D$8*A72/($D$2*coeffs!$D$6))^2*blanks!$CA$18^2+(1000*coeffs!$D$2*coeffs!$D$8/($D$2*coeffs!$D$6))^2*blanks!$CA$17^2)^0.5</f>
        <v>3644.1133242675187</v>
      </c>
      <c r="L72" s="10">
        <f t="shared" si="3"/>
        <v>123320204.52883135</v>
      </c>
      <c r="M72" s="1">
        <f t="shared" si="4"/>
        <v>41458948.893229529</v>
      </c>
      <c r="N72" s="10">
        <f t="shared" si="5"/>
        <v>38723339.009126082</v>
      </c>
    </row>
    <row r="73" spans="1:14" x14ac:dyDescent="0.25">
      <c r="A73">
        <v>-21.97</v>
      </c>
      <c r="B73">
        <v>0.6470588235294118</v>
      </c>
      <c r="C73" s="10">
        <f>-LN(1-B73)/0.000001-EXP(blanks!$BZ$18*b921_6!A73+blanks!$BZ$17)</f>
        <v>1003362.2932162501</v>
      </c>
      <c r="D73" s="1">
        <f>C73*0.000001*coeffs!$D$8/($D$2*coeffs!$D$6/1000)</f>
        <v>11729.346758723839</v>
      </c>
      <c r="E73">
        <f t="shared" ref="E73:E90" si="6">-LN(1-B73)</f>
        <v>1.0414538748281612</v>
      </c>
      <c r="F73">
        <v>0.89349999999999996</v>
      </c>
      <c r="G73">
        <v>1.2279</v>
      </c>
      <c r="H73">
        <f t="shared" ref="H73:H90" si="7">E73-F73</f>
        <v>0.14795387482816125</v>
      </c>
      <c r="I73">
        <f t="shared" ref="I73:I90" si="8">G73-E73</f>
        <v>0.18644612517183878</v>
      </c>
      <c r="J73" s="2">
        <f>((1000*coeffs!$D$8/($D$2*coeffs!$D$6))^2*H73^2+(1000*(E73-coeffs!$D$2*blanks!$BZ$18*A73-coeffs!$D$2*blanks!$BZ$17)/($D$2*coeffs!$D$6))^2*coeffs!$E$8^2+(1000*coeffs!$D$2*coeffs!$D$8*(E73/coeffs!$D$2-blanks!$BZ$18*A73-blanks!$BZ$17)/($D$2^2*coeffs!$D$6))^2*coeffs!$D$11^2+(1000*coeffs!$D$2*coeffs!$D$8*(E73/coeffs!$D$2-blanks!$BZ$18*A73-blanks!$BZ$17)/($D$2*coeffs!$D$6^2))^2*coeffs!$E$6^2 +(-1000*coeffs!$D$8*blanks!$BZ$18*A73/($D$2*coeffs!$D$6)-1000*coeffs!$D$8*blanks!$BZ$17/($D$2*coeffs!$D$6))^2*coeffs!$E$2^2 + (1000*coeffs!$D$2*coeffs!$D$8*A73/($D$2*coeffs!$D$6))^2*blanks!$CA$18^2+(1000*coeffs!$D$2*coeffs!$D$8/($D$2*coeffs!$D$6))^2*blanks!$CA$17^2)^0.5</f>
        <v>3479.2625116773502</v>
      </c>
      <c r="K73" s="10">
        <f>((1000*coeffs!$D$8/($D$2*coeffs!$D$6))^2*I73^2+(1000*(E73-coeffs!$D$2*blanks!$BZ$18*A73-coeffs!$D$2*blanks!$BZ$17)/($D$2*coeffs!$D$6))^2*coeffs!$E$8^2+(1000*coeffs!$D$2*coeffs!$D$8*(E73/coeffs!$D$2-blanks!$BZ$18*A73-blanks!$BZ$17)/($D$2^2*coeffs!$D$6))^2*coeffs!$D$11^2+(1000*coeffs!$D$2*coeffs!$D$8*(E73/coeffs!$D$2-blanks!$BZ$18*A73-blanks!$BZ$17)/($D$2*coeffs!$D$6^2))^2*coeffs!$E$6^2 +(-1000*coeffs!$D$8*blanks!$BZ$18*A73/($D$2*coeffs!$D$6)-1000*coeffs!$D$8*blanks!$BZ$17/($D$2*coeffs!$D$6))^2*coeffs!$E$2^2 + (1000*coeffs!$D$2*coeffs!$D$8*A73/($D$2*coeffs!$D$6))^2*blanks!$CA$18^2+(1000*coeffs!$D$2*coeffs!$D$8/($D$2*coeffs!$D$6))^2*blanks!$CA$17^2)^0.5</f>
        <v>3723.4783790650199</v>
      </c>
      <c r="L73" s="10">
        <f t="shared" ref="L73:L109" si="9">1000000000000*D73/(1000000*$D$3)</f>
        <v>126782268.14831567</v>
      </c>
      <c r="M73" s="1">
        <f t="shared" ref="M73:M109" si="10">((1/(0.000001*$D$3))^2*K73^2+(D73/(0.000001*$D$3)^2)^2*(0.000001*$E$3)^2)^0.5</f>
        <v>42387360.451112874</v>
      </c>
      <c r="N73" s="10">
        <f t="shared" ref="N73:N109" si="11">((1/(0.000001*$D$3))^2*J73^2+(D73/(0.000001*$D$3)^2)^2*(0.000001*$E$3)^2)^0.5</f>
        <v>39889528.653452851</v>
      </c>
    </row>
    <row r="74" spans="1:14" x14ac:dyDescent="0.25">
      <c r="A74">
        <v>-21.97</v>
      </c>
      <c r="B74">
        <v>0.65686274509803921</v>
      </c>
      <c r="C74" s="10">
        <f>-LN(1-B74)/0.000001-EXP(blanks!$BZ$18*b921_6!A74+blanks!$BZ$17)</f>
        <v>1031533.1701829464</v>
      </c>
      <c r="D74" s="1">
        <f>C74*0.000001*coeffs!$D$8/($D$2*coeffs!$D$6/1000)</f>
        <v>12058.665477070885</v>
      </c>
      <c r="E74">
        <f t="shared" si="6"/>
        <v>1.0696247517948574</v>
      </c>
      <c r="F74">
        <v>0.91559999999999997</v>
      </c>
      <c r="G74">
        <v>1.2583</v>
      </c>
      <c r="H74">
        <f t="shared" si="7"/>
        <v>0.15402475179485742</v>
      </c>
      <c r="I74">
        <f t="shared" si="8"/>
        <v>0.18867524820514259</v>
      </c>
      <c r="J74" s="2">
        <f>((1000*coeffs!$D$8/($D$2*coeffs!$D$6))^2*H74^2+(1000*(E74-coeffs!$D$2*blanks!$BZ$18*A74-coeffs!$D$2*blanks!$BZ$17)/($D$2*coeffs!$D$6))^2*coeffs!$E$8^2+(1000*coeffs!$D$2*coeffs!$D$8*(E74/coeffs!$D$2-blanks!$BZ$18*A74-blanks!$BZ$17)/($D$2^2*coeffs!$D$6))^2*coeffs!$D$11^2+(1000*coeffs!$D$2*coeffs!$D$8*(E74/coeffs!$D$2-blanks!$BZ$18*A74-blanks!$BZ$17)/($D$2*coeffs!$D$6^2))^2*coeffs!$E$6^2 +(-1000*coeffs!$D$8*blanks!$BZ$18*A74/($D$2*coeffs!$D$6)-1000*coeffs!$D$8*blanks!$BZ$17/($D$2*coeffs!$D$6))^2*coeffs!$E$2^2 + (1000*coeffs!$D$2*coeffs!$D$8*A74/($D$2*coeffs!$D$6))^2*blanks!$CA$18^2+(1000*coeffs!$D$2*coeffs!$D$8/($D$2*coeffs!$D$6))^2*blanks!$CA$17^2)^0.5</f>
        <v>3585.4587604848116</v>
      </c>
      <c r="K74" s="10">
        <f>((1000*coeffs!$D$8/($D$2*coeffs!$D$6))^2*I74^2+(1000*(E74-coeffs!$D$2*blanks!$BZ$18*A74-coeffs!$D$2*blanks!$BZ$17)/($D$2*coeffs!$D$6))^2*coeffs!$E$8^2+(1000*coeffs!$D$2*coeffs!$D$8*(E74/coeffs!$D$2-blanks!$BZ$18*A74-blanks!$BZ$17)/($D$2^2*coeffs!$D$6))^2*coeffs!$D$11^2+(1000*coeffs!$D$2*coeffs!$D$8*(E74/coeffs!$D$2-blanks!$BZ$18*A74-blanks!$BZ$17)/($D$2*coeffs!$D$6^2))^2*coeffs!$E$6^2 +(-1000*coeffs!$D$8*blanks!$BZ$18*A74/($D$2*coeffs!$D$6)-1000*coeffs!$D$8*blanks!$BZ$17/($D$2*coeffs!$D$6))^2*coeffs!$E$2^2 + (1000*coeffs!$D$2*coeffs!$D$8*A74/($D$2*coeffs!$D$6))^2*blanks!$CA$18^2+(1000*coeffs!$D$2*coeffs!$D$8/($D$2*coeffs!$D$6))^2*blanks!$CA$17^2)^0.5</f>
        <v>3805.0334615875786</v>
      </c>
      <c r="L74" s="10">
        <f t="shared" si="9"/>
        <v>130341867.40943234</v>
      </c>
      <c r="M74" s="1">
        <f t="shared" si="10"/>
        <v>43341597.896489747</v>
      </c>
      <c r="N74" s="10">
        <f t="shared" si="11"/>
        <v>41096227.4212915</v>
      </c>
    </row>
    <row r="75" spans="1:14" x14ac:dyDescent="0.25">
      <c r="A75">
        <v>-22.16</v>
      </c>
      <c r="B75">
        <v>0.66666666666666663</v>
      </c>
      <c r="C75" s="10">
        <f>-LN(1-B75)/0.000001-EXP(blanks!$BZ$18*b921_6!A75+blanks!$BZ$17)</f>
        <v>1057810.4040666157</v>
      </c>
      <c r="D75" s="1">
        <f>C75*0.000001*coeffs!$D$8/($D$2*coeffs!$D$6/1000)</f>
        <v>12365.847429358197</v>
      </c>
      <c r="E75">
        <f t="shared" si="6"/>
        <v>1.0986122886681096</v>
      </c>
      <c r="F75">
        <v>0.93830000000000002</v>
      </c>
      <c r="G75">
        <v>1.2895000000000001</v>
      </c>
      <c r="H75">
        <f t="shared" si="7"/>
        <v>0.16031228866810954</v>
      </c>
      <c r="I75">
        <f t="shared" si="8"/>
        <v>0.19088771133189053</v>
      </c>
      <c r="J75" s="2">
        <f>((1000*coeffs!$D$8/($D$2*coeffs!$D$6))^2*H75^2+(1000*(E75-coeffs!$D$2*blanks!$BZ$18*A75-coeffs!$D$2*blanks!$BZ$17)/($D$2*coeffs!$D$6))^2*coeffs!$E$8^2+(1000*coeffs!$D$2*coeffs!$D$8*(E75/coeffs!$D$2-blanks!$BZ$18*A75-blanks!$BZ$17)/($D$2^2*coeffs!$D$6))^2*coeffs!$D$11^2+(1000*coeffs!$D$2*coeffs!$D$8*(E75/coeffs!$D$2-blanks!$BZ$18*A75-blanks!$BZ$17)/($D$2*coeffs!$D$6^2))^2*coeffs!$E$6^2 +(-1000*coeffs!$D$8*blanks!$BZ$18*A75/($D$2*coeffs!$D$6)-1000*coeffs!$D$8*blanks!$BZ$17/($D$2*coeffs!$D$6))^2*coeffs!$E$2^2 + (1000*coeffs!$D$2*coeffs!$D$8*A75/($D$2*coeffs!$D$6))^2*blanks!$CA$18^2+(1000*coeffs!$D$2*coeffs!$D$8/($D$2*coeffs!$D$6))^2*blanks!$CA$17^2)^0.5</f>
        <v>3695.0954079836611</v>
      </c>
      <c r="K75" s="10">
        <f>((1000*coeffs!$D$8/($D$2*coeffs!$D$6))^2*I75^2+(1000*(E75-coeffs!$D$2*blanks!$BZ$18*A75-coeffs!$D$2*blanks!$BZ$17)/($D$2*coeffs!$D$6))^2*coeffs!$E$8^2+(1000*coeffs!$D$2*coeffs!$D$8*(E75/coeffs!$D$2-blanks!$BZ$18*A75-blanks!$BZ$17)/($D$2^2*coeffs!$D$6))^2*coeffs!$D$11^2+(1000*coeffs!$D$2*coeffs!$D$8*(E75/coeffs!$D$2-blanks!$BZ$18*A75-blanks!$BZ$17)/($D$2*coeffs!$D$6^2))^2*coeffs!$E$6^2 +(-1000*coeffs!$D$8*blanks!$BZ$18*A75/($D$2*coeffs!$D$6)-1000*coeffs!$D$8*blanks!$BZ$17/($D$2*coeffs!$D$6))^2*coeffs!$E$2^2 + (1000*coeffs!$D$2*coeffs!$D$8*A75/($D$2*coeffs!$D$6))^2*blanks!$CA$18^2+(1000*coeffs!$D$2*coeffs!$D$8/($D$2*coeffs!$D$6))^2*blanks!$CA$17^2)^0.5</f>
        <v>3888.5943165132212</v>
      </c>
      <c r="L75" s="10">
        <f t="shared" si="9"/>
        <v>133662190.82098526</v>
      </c>
      <c r="M75" s="1">
        <f t="shared" si="10"/>
        <v>44308582.818942972</v>
      </c>
      <c r="N75" s="10">
        <f t="shared" si="11"/>
        <v>42329706.785656445</v>
      </c>
    </row>
    <row r="76" spans="1:14" x14ac:dyDescent="0.25">
      <c r="A76">
        <v>-22.22</v>
      </c>
      <c r="B76">
        <v>0.67647058823529416</v>
      </c>
      <c r="C76" s="10">
        <f>-LN(1-B76)/0.000001-EXP(blanks!$BZ$18*b921_6!A76+blanks!$BZ$17)</f>
        <v>1086768.048859644</v>
      </c>
      <c r="D76" s="1">
        <f>C76*0.000001*coeffs!$D$8/($D$2*coeffs!$D$6/1000)</f>
        <v>12704.363496176526</v>
      </c>
      <c r="E76">
        <f t="shared" si="6"/>
        <v>1.1284652518177909</v>
      </c>
      <c r="F76">
        <v>0.96150000000000002</v>
      </c>
      <c r="G76">
        <v>1.3213999999999999</v>
      </c>
      <c r="H76">
        <f t="shared" si="7"/>
        <v>0.16696525181779087</v>
      </c>
      <c r="I76">
        <f t="shared" si="8"/>
        <v>0.19293474818220901</v>
      </c>
      <c r="J76" s="2">
        <f>((1000*coeffs!$D$8/($D$2*coeffs!$D$6))^2*H76^2+(1000*(E76-coeffs!$D$2*blanks!$BZ$18*A76-coeffs!$D$2*blanks!$BZ$17)/($D$2*coeffs!$D$6))^2*coeffs!$E$8^2+(1000*coeffs!$D$2*coeffs!$D$8*(E76/coeffs!$D$2-blanks!$BZ$18*A76-blanks!$BZ$17)/($D$2^2*coeffs!$D$6))^2*coeffs!$D$11^2+(1000*coeffs!$D$2*coeffs!$D$8*(E76/coeffs!$D$2-blanks!$BZ$18*A76-blanks!$BZ$17)/($D$2*coeffs!$D$6^2))^2*coeffs!$E$6^2 +(-1000*coeffs!$D$8*blanks!$BZ$18*A76/($D$2*coeffs!$D$6)-1000*coeffs!$D$8*blanks!$BZ$17/($D$2*coeffs!$D$6))^2*coeffs!$E$2^2 + (1000*coeffs!$D$2*coeffs!$D$8*A76/($D$2*coeffs!$D$6))^2*blanks!$CA$18^2+(1000*coeffs!$D$2*coeffs!$D$8/($D$2*coeffs!$D$6))^2*blanks!$CA$17^2)^0.5</f>
        <v>3809.1909023362946</v>
      </c>
      <c r="K76" s="10">
        <f>((1000*coeffs!$D$8/($D$2*coeffs!$D$6))^2*I76^2+(1000*(E76-coeffs!$D$2*blanks!$BZ$18*A76-coeffs!$D$2*blanks!$BZ$17)/($D$2*coeffs!$D$6))^2*coeffs!$E$8^2+(1000*coeffs!$D$2*coeffs!$D$8*(E76/coeffs!$D$2-blanks!$BZ$18*A76-blanks!$BZ$17)/($D$2^2*coeffs!$D$6))^2*coeffs!$D$11^2+(1000*coeffs!$D$2*coeffs!$D$8*(E76/coeffs!$D$2-blanks!$BZ$18*A76-blanks!$BZ$17)/($D$2*coeffs!$D$6^2))^2*coeffs!$E$6^2 +(-1000*coeffs!$D$8*blanks!$BZ$18*A76/($D$2*coeffs!$D$6)-1000*coeffs!$D$8*blanks!$BZ$17/($D$2*coeffs!$D$6))^2*coeffs!$E$2^2 + (1000*coeffs!$D$2*coeffs!$D$8*A76/($D$2*coeffs!$D$6))^2*blanks!$CA$18^2+(1000*coeffs!$D$2*coeffs!$D$8/($D$2*coeffs!$D$6))^2*blanks!$CA$17^2)^0.5</f>
        <v>3973.3096939315028</v>
      </c>
      <c r="L76" s="10">
        <f t="shared" si="9"/>
        <v>137321204.0327785</v>
      </c>
      <c r="M76" s="1">
        <f t="shared" si="10"/>
        <v>45298731.879304774</v>
      </c>
      <c r="N76" s="10">
        <f t="shared" si="11"/>
        <v>43620503.201985873</v>
      </c>
    </row>
    <row r="77" spans="1:14" x14ac:dyDescent="0.25">
      <c r="A77">
        <v>-22.33</v>
      </c>
      <c r="B77">
        <v>0.68627450980392157</v>
      </c>
      <c r="C77" s="10">
        <f>-LN(1-B77)/0.000001-EXP(blanks!$BZ$18*b921_6!A77+blanks!$BZ$17)</f>
        <v>1115846.9547090328</v>
      </c>
      <c r="D77" s="1">
        <f>C77*0.000001*coeffs!$D$8/($D$2*coeffs!$D$6/1000)</f>
        <v>13044.297109765346</v>
      </c>
      <c r="E77">
        <f t="shared" si="6"/>
        <v>1.1592369104845446</v>
      </c>
      <c r="F77">
        <v>0.98529999999999995</v>
      </c>
      <c r="G77">
        <v>1.3876999999999999</v>
      </c>
      <c r="H77">
        <f t="shared" si="7"/>
        <v>0.17393691048454463</v>
      </c>
      <c r="I77">
        <f t="shared" si="8"/>
        <v>0.22846308951545535</v>
      </c>
      <c r="J77" s="2">
        <f>((1000*coeffs!$D$8/($D$2*coeffs!$D$6))^2*H77^2+(1000*(E77-coeffs!$D$2*blanks!$BZ$18*A77-coeffs!$D$2*blanks!$BZ$17)/($D$2*coeffs!$D$6))^2*coeffs!$E$8^2+(1000*coeffs!$D$2*coeffs!$D$8*(E77/coeffs!$D$2-blanks!$BZ$18*A77-blanks!$BZ$17)/($D$2^2*coeffs!$D$6))^2*coeffs!$D$11^2+(1000*coeffs!$D$2*coeffs!$D$8*(E77/coeffs!$D$2-blanks!$BZ$18*A77-blanks!$BZ$17)/($D$2*coeffs!$D$6^2))^2*coeffs!$E$6^2 +(-1000*coeffs!$D$8*blanks!$BZ$18*A77/($D$2*coeffs!$D$6)-1000*coeffs!$D$8*blanks!$BZ$17/($D$2*coeffs!$D$6))^2*coeffs!$E$2^2 + (1000*coeffs!$D$2*coeffs!$D$8*A77/($D$2*coeffs!$D$6))^2*blanks!$CA$18^2+(1000*coeffs!$D$2*coeffs!$D$8/($D$2*coeffs!$D$6))^2*blanks!$CA$17^2)^0.5</f>
        <v>3927.625507405121</v>
      </c>
      <c r="K77" s="10">
        <f>((1000*coeffs!$D$8/($D$2*coeffs!$D$6))^2*I77^2+(1000*(E77-coeffs!$D$2*blanks!$BZ$18*A77-coeffs!$D$2*blanks!$BZ$17)/($D$2*coeffs!$D$6))^2*coeffs!$E$8^2+(1000*coeffs!$D$2*coeffs!$D$8*(E77/coeffs!$D$2-blanks!$BZ$18*A77-blanks!$BZ$17)/($D$2^2*coeffs!$D$6))^2*coeffs!$D$11^2+(1000*coeffs!$D$2*coeffs!$D$8*(E77/coeffs!$D$2-blanks!$BZ$18*A77-blanks!$BZ$17)/($D$2*coeffs!$D$6^2))^2*coeffs!$E$6^2 +(-1000*coeffs!$D$8*blanks!$BZ$18*A77/($D$2*coeffs!$D$6)-1000*coeffs!$D$8*blanks!$BZ$17/($D$2*coeffs!$D$6))^2*coeffs!$E$2^2 + (1000*coeffs!$D$2*coeffs!$D$8*A77/($D$2*coeffs!$D$6))^2*blanks!$CA$18^2+(1000*coeffs!$D$2*coeffs!$D$8/($D$2*coeffs!$D$6))^2*blanks!$CA$17^2)^0.5</f>
        <v>4292.3979969089651</v>
      </c>
      <c r="L77" s="10">
        <f t="shared" si="9"/>
        <v>140995539.47849199</v>
      </c>
      <c r="M77" s="1">
        <f t="shared" si="10"/>
        <v>48696778.880286068</v>
      </c>
      <c r="N77" s="10">
        <f t="shared" si="11"/>
        <v>44956163.162864879</v>
      </c>
    </row>
    <row r="78" spans="1:14" x14ac:dyDescent="0.25">
      <c r="A78">
        <v>-22.37</v>
      </c>
      <c r="B78">
        <v>0.69607843137254899</v>
      </c>
      <c r="C78" s="10">
        <f>-LN(1-B78)/0.000001-EXP(blanks!$BZ$18*b921_6!A78+blanks!$BZ$17)</f>
        <v>1146963.2129784969</v>
      </c>
      <c r="D78" s="1">
        <f>C78*0.000001*coeffs!$D$8/($D$2*coeffs!$D$6/1000)</f>
        <v>13408.047457515248</v>
      </c>
      <c r="E78">
        <f t="shared" si="6"/>
        <v>1.1909856087991246</v>
      </c>
      <c r="F78">
        <v>1.0097</v>
      </c>
      <c r="G78">
        <v>1.4219999999999999</v>
      </c>
      <c r="H78">
        <f t="shared" si="7"/>
        <v>0.18128560879912459</v>
      </c>
      <c r="I78">
        <f t="shared" si="8"/>
        <v>0.2310143912008753</v>
      </c>
      <c r="J78" s="2">
        <f>((1000*coeffs!$D$8/($D$2*coeffs!$D$6))^2*H78^2+(1000*(E78-coeffs!$D$2*blanks!$BZ$18*A78-coeffs!$D$2*blanks!$BZ$17)/($D$2*coeffs!$D$6))^2*coeffs!$E$8^2+(1000*coeffs!$D$2*coeffs!$D$8*(E78/coeffs!$D$2-blanks!$BZ$18*A78-blanks!$BZ$17)/($D$2^2*coeffs!$D$6))^2*coeffs!$D$11^2+(1000*coeffs!$D$2*coeffs!$D$8*(E78/coeffs!$D$2-blanks!$BZ$18*A78-blanks!$BZ$17)/($D$2*coeffs!$D$6^2))^2*coeffs!$E$6^2 +(-1000*coeffs!$D$8*blanks!$BZ$18*A78/($D$2*coeffs!$D$6)-1000*coeffs!$D$8*blanks!$BZ$17/($D$2*coeffs!$D$6))^2*coeffs!$E$2^2 + (1000*coeffs!$D$2*coeffs!$D$8*A78/($D$2*coeffs!$D$6))^2*blanks!$CA$18^2+(1000*coeffs!$D$2*coeffs!$D$8/($D$2*coeffs!$D$6))^2*blanks!$CA$17^2)^0.5</f>
        <v>4050.920338881037</v>
      </c>
      <c r="K78" s="10">
        <f>((1000*coeffs!$D$8/($D$2*coeffs!$D$6))^2*I78^2+(1000*(E78-coeffs!$D$2*blanks!$BZ$18*A78-coeffs!$D$2*blanks!$BZ$17)/($D$2*coeffs!$D$6))^2*coeffs!$E$8^2+(1000*coeffs!$D$2*coeffs!$D$8*(E78/coeffs!$D$2-blanks!$BZ$18*A78-blanks!$BZ$17)/($D$2^2*coeffs!$D$6))^2*coeffs!$D$11^2+(1000*coeffs!$D$2*coeffs!$D$8*(E78/coeffs!$D$2-blanks!$BZ$18*A78-blanks!$BZ$17)/($D$2*coeffs!$D$6^2))^2*coeffs!$E$6^2 +(-1000*coeffs!$D$8*blanks!$BZ$18*A78/($D$2*coeffs!$D$6)-1000*coeffs!$D$8*blanks!$BZ$17/($D$2*coeffs!$D$6))^2*coeffs!$E$2^2 + (1000*coeffs!$D$2*coeffs!$D$8*A78/($D$2*coeffs!$D$6))^2*blanks!$CA$18^2+(1000*coeffs!$D$2*coeffs!$D$8/($D$2*coeffs!$D$6))^2*blanks!$CA$17^2)^0.5</f>
        <v>4383.1335420681608</v>
      </c>
      <c r="L78" s="10">
        <f t="shared" si="9"/>
        <v>144927309.5144636</v>
      </c>
      <c r="M78" s="1">
        <f t="shared" si="10"/>
        <v>49756562.523245513</v>
      </c>
      <c r="N78" s="10">
        <f t="shared" si="11"/>
        <v>46350380.282720245</v>
      </c>
    </row>
    <row r="79" spans="1:14" x14ac:dyDescent="0.25">
      <c r="A79">
        <v>-22.37</v>
      </c>
      <c r="B79">
        <v>0.70588235294117652</v>
      </c>
      <c r="C79" s="10">
        <f>-LN(1-B79)/0.000001-EXP(blanks!$BZ$18*b921_6!A79+blanks!$BZ$17)</f>
        <v>1179753.0358014882</v>
      </c>
      <c r="D79" s="1">
        <f>C79*0.000001*coeffs!$D$8/($D$2*coeffs!$D$6/1000)</f>
        <v>13791.361844201185</v>
      </c>
      <c r="E79">
        <f t="shared" si="6"/>
        <v>1.2237754316221159</v>
      </c>
      <c r="F79">
        <v>1.0347</v>
      </c>
      <c r="G79">
        <v>1.4572000000000001</v>
      </c>
      <c r="H79">
        <f t="shared" si="7"/>
        <v>0.18907543162211593</v>
      </c>
      <c r="I79">
        <f t="shared" si="8"/>
        <v>0.23342456837788417</v>
      </c>
      <c r="J79" s="2">
        <f>((1000*coeffs!$D$8/($D$2*coeffs!$D$6))^2*H79^2+(1000*(E79-coeffs!$D$2*blanks!$BZ$18*A79-coeffs!$D$2*blanks!$BZ$17)/($D$2*coeffs!$D$6))^2*coeffs!$E$8^2+(1000*coeffs!$D$2*coeffs!$D$8*(E79/coeffs!$D$2-blanks!$BZ$18*A79-blanks!$BZ$17)/($D$2^2*coeffs!$D$6))^2*coeffs!$D$11^2+(1000*coeffs!$D$2*coeffs!$D$8*(E79/coeffs!$D$2-blanks!$BZ$18*A79-blanks!$BZ$17)/($D$2*coeffs!$D$6^2))^2*coeffs!$E$6^2 +(-1000*coeffs!$D$8*blanks!$BZ$18*A79/($D$2*coeffs!$D$6)-1000*coeffs!$D$8*blanks!$BZ$17/($D$2*coeffs!$D$6))^2*coeffs!$E$2^2 + (1000*coeffs!$D$2*coeffs!$D$8*A79/($D$2*coeffs!$D$6))^2*blanks!$CA$18^2+(1000*coeffs!$D$2*coeffs!$D$8/($D$2*coeffs!$D$6))^2*blanks!$CA$17^2)^0.5</f>
        <v>4179.6579490614495</v>
      </c>
      <c r="K79" s="10">
        <f>((1000*coeffs!$D$8/($D$2*coeffs!$D$6))^2*I79^2+(1000*(E79-coeffs!$D$2*blanks!$BZ$18*A79-coeffs!$D$2*blanks!$BZ$17)/($D$2*coeffs!$D$6))^2*coeffs!$E$8^2+(1000*coeffs!$D$2*coeffs!$D$8*(E79/coeffs!$D$2-blanks!$BZ$18*A79-blanks!$BZ$17)/($D$2^2*coeffs!$D$6))^2*coeffs!$D$11^2+(1000*coeffs!$D$2*coeffs!$D$8*(E79/coeffs!$D$2-blanks!$BZ$18*A79-blanks!$BZ$17)/($D$2*coeffs!$D$6^2))^2*coeffs!$E$6^2 +(-1000*coeffs!$D$8*blanks!$BZ$18*A79/($D$2*coeffs!$D$6)-1000*coeffs!$D$8*blanks!$BZ$17/($D$2*coeffs!$D$6))^2*coeffs!$E$2^2 + (1000*coeffs!$D$2*coeffs!$D$8*A79/($D$2*coeffs!$D$6))^2*blanks!$CA$18^2+(1000*coeffs!$D$2*coeffs!$D$8/($D$2*coeffs!$D$6))^2*blanks!$CA$17^2)^0.5</f>
        <v>4475.5059816142593</v>
      </c>
      <c r="L79" s="10">
        <f t="shared" si="9"/>
        <v>149070546.8453728</v>
      </c>
      <c r="M79" s="1">
        <f t="shared" si="10"/>
        <v>50840176.046807565</v>
      </c>
      <c r="N79" s="10">
        <f t="shared" si="11"/>
        <v>47807496.494250983</v>
      </c>
    </row>
    <row r="80" spans="1:14" x14ac:dyDescent="0.25">
      <c r="A80">
        <v>-22.55</v>
      </c>
      <c r="B80">
        <v>0.71568627450980393</v>
      </c>
      <c r="C80" s="10">
        <f>-LN(1-B80)/0.000001-EXP(blanks!$BZ$18*b921_6!A80+blanks!$BZ$17)</f>
        <v>1210692.5735442999</v>
      </c>
      <c r="D80" s="1">
        <f>C80*0.000001*coeffs!$D$8/($D$2*coeffs!$D$6/1000)</f>
        <v>14153.046321676213</v>
      </c>
      <c r="E80">
        <f t="shared" si="6"/>
        <v>1.2576769832977972</v>
      </c>
      <c r="F80">
        <v>1.0604</v>
      </c>
      <c r="G80">
        <v>1.4933000000000001</v>
      </c>
      <c r="H80">
        <f t="shared" si="7"/>
        <v>0.19727698329779719</v>
      </c>
      <c r="I80">
        <f t="shared" si="8"/>
        <v>0.23562301670220287</v>
      </c>
      <c r="J80" s="2">
        <f>((1000*coeffs!$D$8/($D$2*coeffs!$D$6))^2*H80^2+(1000*(E80-coeffs!$D$2*blanks!$BZ$18*A80-coeffs!$D$2*blanks!$BZ$17)/($D$2*coeffs!$D$6))^2*coeffs!$E$8^2+(1000*coeffs!$D$2*coeffs!$D$8*(E80/coeffs!$D$2-blanks!$BZ$18*A80-blanks!$BZ$17)/($D$2^2*coeffs!$D$6))^2*coeffs!$D$11^2+(1000*coeffs!$D$2*coeffs!$D$8*(E80/coeffs!$D$2-blanks!$BZ$18*A80-blanks!$BZ$17)/($D$2*coeffs!$D$6^2))^2*coeffs!$E$6^2 +(-1000*coeffs!$D$8*blanks!$BZ$18*A80/($D$2*coeffs!$D$6)-1000*coeffs!$D$8*blanks!$BZ$17/($D$2*coeffs!$D$6))^2*coeffs!$E$2^2 + (1000*coeffs!$D$2*coeffs!$D$8*A80/($D$2*coeffs!$D$6))^2*blanks!$CA$18^2+(1000*coeffs!$D$2*coeffs!$D$8/($D$2*coeffs!$D$6))^2*blanks!$CA$17^2)^0.5</f>
        <v>4313.866350019146</v>
      </c>
      <c r="K80" s="10">
        <f>((1000*coeffs!$D$8/($D$2*coeffs!$D$6))^2*I80^2+(1000*(E80-coeffs!$D$2*blanks!$BZ$18*A80-coeffs!$D$2*blanks!$BZ$17)/($D$2*coeffs!$D$6))^2*coeffs!$E$8^2+(1000*coeffs!$D$2*coeffs!$D$8*(E80/coeffs!$D$2-blanks!$BZ$18*A80-blanks!$BZ$17)/($D$2^2*coeffs!$D$6))^2*coeffs!$D$11^2+(1000*coeffs!$D$2*coeffs!$D$8*(E80/coeffs!$D$2-blanks!$BZ$18*A80-blanks!$BZ$17)/($D$2*coeffs!$D$6^2))^2*coeffs!$E$6^2 +(-1000*coeffs!$D$8*blanks!$BZ$18*A80/($D$2*coeffs!$D$6)-1000*coeffs!$D$8*blanks!$BZ$17/($D$2*coeffs!$D$6))^2*coeffs!$E$2^2 + (1000*coeffs!$D$2*coeffs!$D$8*A80/($D$2*coeffs!$D$6))^2*blanks!$CA$18^2+(1000*coeffs!$D$2*coeffs!$D$8/($D$2*coeffs!$D$6))^2*blanks!$CA$17^2)^0.5</f>
        <v>4569.2395347322999</v>
      </c>
      <c r="L80" s="10">
        <f t="shared" si="9"/>
        <v>152979986.93198436</v>
      </c>
      <c r="M80" s="1">
        <f t="shared" si="10"/>
        <v>51930418.781902872</v>
      </c>
      <c r="N80" s="10">
        <f t="shared" si="11"/>
        <v>49312569.996839017</v>
      </c>
    </row>
    <row r="81" spans="1:14" x14ac:dyDescent="0.25">
      <c r="A81">
        <v>-22.66</v>
      </c>
      <c r="B81">
        <v>0.72549019607843135</v>
      </c>
      <c r="C81" s="10">
        <f>-LN(1-B81)/0.000001-EXP(blanks!$BZ$18*b921_6!A81+blanks!$BZ$17)</f>
        <v>1243876.4994216822</v>
      </c>
      <c r="D81" s="1">
        <f>C81*0.000001*coeffs!$D$8/($D$2*coeffs!$D$6/1000)</f>
        <v>14540.967789388491</v>
      </c>
      <c r="E81">
        <f t="shared" si="6"/>
        <v>1.2927683031090671</v>
      </c>
      <c r="F81">
        <v>1.0866</v>
      </c>
      <c r="G81">
        <v>1.5303</v>
      </c>
      <c r="H81">
        <f t="shared" si="7"/>
        <v>0.20616830310906709</v>
      </c>
      <c r="I81">
        <f t="shared" si="8"/>
        <v>0.2375316968909329</v>
      </c>
      <c r="J81" s="2">
        <f>((1000*coeffs!$D$8/($D$2*coeffs!$D$6))^2*H81^2+(1000*(E81-coeffs!$D$2*blanks!$BZ$18*A81-coeffs!$D$2*blanks!$BZ$17)/($D$2*coeffs!$D$6))^2*coeffs!$E$8^2+(1000*coeffs!$D$2*coeffs!$D$8*(E81/coeffs!$D$2-blanks!$BZ$18*A81-blanks!$BZ$17)/($D$2^2*coeffs!$D$6))^2*coeffs!$D$11^2+(1000*coeffs!$D$2*coeffs!$D$8*(E81/coeffs!$D$2-blanks!$BZ$18*A81-blanks!$BZ$17)/($D$2*coeffs!$D$6^2))^2*coeffs!$E$6^2 +(-1000*coeffs!$D$8*blanks!$BZ$18*A81/($D$2*coeffs!$D$6)-1000*coeffs!$D$8*blanks!$BZ$17/($D$2*coeffs!$D$6))^2*coeffs!$E$2^2 + (1000*coeffs!$D$2*coeffs!$D$8*A81/($D$2*coeffs!$D$6))^2*blanks!$CA$18^2+(1000*coeffs!$D$2*coeffs!$D$8/($D$2*coeffs!$D$6))^2*blanks!$CA$17^2)^0.5</f>
        <v>4455.5228054321078</v>
      </c>
      <c r="K81" s="10">
        <f>((1000*coeffs!$D$8/($D$2*coeffs!$D$6))^2*I81^2+(1000*(E81-coeffs!$D$2*blanks!$BZ$18*A81-coeffs!$D$2*blanks!$BZ$17)/($D$2*coeffs!$D$6))^2*coeffs!$E$8^2+(1000*coeffs!$D$2*coeffs!$D$8*(E81/coeffs!$D$2-blanks!$BZ$18*A81-blanks!$BZ$17)/($D$2^2*coeffs!$D$6))^2*coeffs!$D$11^2+(1000*coeffs!$D$2*coeffs!$D$8*(E81/coeffs!$D$2-blanks!$BZ$18*A81-blanks!$BZ$17)/($D$2*coeffs!$D$6^2))^2*coeffs!$E$6^2 +(-1000*coeffs!$D$8*blanks!$BZ$18*A81/($D$2*coeffs!$D$6)-1000*coeffs!$D$8*blanks!$BZ$17/($D$2*coeffs!$D$6))^2*coeffs!$E$2^2 + (1000*coeffs!$D$2*coeffs!$D$8*A81/($D$2*coeffs!$D$6))^2*blanks!$CA$18^2+(1000*coeffs!$D$2*coeffs!$D$8/($D$2*coeffs!$D$6))^2*blanks!$CA$17^2)^0.5</f>
        <v>4664.053466002325</v>
      </c>
      <c r="L81" s="10">
        <f t="shared" si="9"/>
        <v>157173022.10705981</v>
      </c>
      <c r="M81" s="1">
        <f t="shared" si="10"/>
        <v>53041116.000615053</v>
      </c>
      <c r="N81" s="10">
        <f t="shared" si="11"/>
        <v>50903589.093827792</v>
      </c>
    </row>
    <row r="82" spans="1:14" x14ac:dyDescent="0.25">
      <c r="A82">
        <v>-22.76</v>
      </c>
      <c r="B82">
        <v>0.73529411764705888</v>
      </c>
      <c r="C82" s="10">
        <f>-LN(1-B82)/0.000001-EXP(blanks!$BZ$18*b921_6!A82+blanks!$BZ$17)</f>
        <v>1278443.036798761</v>
      </c>
      <c r="D82" s="1">
        <f>C82*0.000001*coeffs!$D$8/($D$2*coeffs!$D$6/1000)</f>
        <v>14945.052042788637</v>
      </c>
      <c r="E82">
        <f t="shared" si="6"/>
        <v>1.3291359472799422</v>
      </c>
      <c r="F82">
        <v>1.1134999999999999</v>
      </c>
      <c r="G82">
        <v>1.607</v>
      </c>
      <c r="H82">
        <f t="shared" si="7"/>
        <v>0.21563594727994229</v>
      </c>
      <c r="I82">
        <f t="shared" si="8"/>
        <v>0.27786405272005776</v>
      </c>
      <c r="J82" s="2">
        <f>((1000*coeffs!$D$8/($D$2*coeffs!$D$6))^2*H82^2+(1000*(E82-coeffs!$D$2*blanks!$BZ$18*A82-coeffs!$D$2*blanks!$BZ$17)/($D$2*coeffs!$D$6))^2*coeffs!$E$8^2+(1000*coeffs!$D$2*coeffs!$D$8*(E82/coeffs!$D$2-blanks!$BZ$18*A82-blanks!$BZ$17)/($D$2^2*coeffs!$D$6))^2*coeffs!$D$11^2+(1000*coeffs!$D$2*coeffs!$D$8*(E82/coeffs!$D$2-blanks!$BZ$18*A82-blanks!$BZ$17)/($D$2*coeffs!$D$6^2))^2*coeffs!$E$6^2 +(-1000*coeffs!$D$8*blanks!$BZ$18*A82/($D$2*coeffs!$D$6)-1000*coeffs!$D$8*blanks!$BZ$17/($D$2*coeffs!$D$6))^2*coeffs!$E$2^2 + (1000*coeffs!$D$2*coeffs!$D$8*A82/($D$2*coeffs!$D$6))^2*blanks!$CA$18^2+(1000*coeffs!$D$2*coeffs!$D$8/($D$2*coeffs!$D$6))^2*blanks!$CA$17^2)^0.5</f>
        <v>4604.1982458950733</v>
      </c>
      <c r="K82" s="10">
        <f>((1000*coeffs!$D$8/($D$2*coeffs!$D$6))^2*I82^2+(1000*(E82-coeffs!$D$2*blanks!$BZ$18*A82-coeffs!$D$2*blanks!$BZ$17)/($D$2*coeffs!$D$6))^2*coeffs!$E$8^2+(1000*coeffs!$D$2*coeffs!$D$8*(E82/coeffs!$D$2-blanks!$BZ$18*A82-blanks!$BZ$17)/($D$2^2*coeffs!$D$6))^2*coeffs!$D$11^2+(1000*coeffs!$D$2*coeffs!$D$8*(E82/coeffs!$D$2-blanks!$BZ$18*A82-blanks!$BZ$17)/($D$2*coeffs!$D$6^2))^2*coeffs!$E$6^2 +(-1000*coeffs!$D$8*blanks!$BZ$18*A82/($D$2*coeffs!$D$6)-1000*coeffs!$D$8*blanks!$BZ$17/($D$2*coeffs!$D$6))^2*coeffs!$E$2^2 + (1000*coeffs!$D$2*coeffs!$D$8*A82/($D$2*coeffs!$D$6))^2*blanks!$CA$18^2+(1000*coeffs!$D$2*coeffs!$D$8/($D$2*coeffs!$D$6))^2*blanks!$CA$17^2)^0.5</f>
        <v>5039.3770740452828</v>
      </c>
      <c r="L82" s="10">
        <f t="shared" si="9"/>
        <v>161540760.50058848</v>
      </c>
      <c r="M82" s="1">
        <f t="shared" si="10"/>
        <v>57045407.037853077</v>
      </c>
      <c r="N82" s="10">
        <f t="shared" si="11"/>
        <v>52572458.766656592</v>
      </c>
    </row>
    <row r="83" spans="1:14" x14ac:dyDescent="0.25">
      <c r="A83">
        <v>-22.76</v>
      </c>
      <c r="B83">
        <v>0.74509803921568629</v>
      </c>
      <c r="C83" s="10">
        <f>-LN(1-B83)/0.000001-EXP(blanks!$BZ$18*b921_6!A83+blanks!$BZ$17)</f>
        <v>1316183.3647816081</v>
      </c>
      <c r="D83" s="1">
        <f>C83*0.000001*coeffs!$D$8/($D$2*coeffs!$D$6/1000)</f>
        <v>15386.238039802554</v>
      </c>
      <c r="E83">
        <f t="shared" si="6"/>
        <v>1.3668762752627892</v>
      </c>
      <c r="F83">
        <v>1.1411</v>
      </c>
      <c r="G83">
        <v>1.6468</v>
      </c>
      <c r="H83">
        <f t="shared" si="7"/>
        <v>0.22577627526278921</v>
      </c>
      <c r="I83">
        <f t="shared" si="8"/>
        <v>0.27992372473721083</v>
      </c>
      <c r="J83" s="2">
        <f>((1000*coeffs!$D$8/($D$2*coeffs!$D$6))^2*H83^2+(1000*(E83-coeffs!$D$2*blanks!$BZ$18*A83-coeffs!$D$2*blanks!$BZ$17)/($D$2*coeffs!$D$6))^2*coeffs!$E$8^2+(1000*coeffs!$D$2*coeffs!$D$8*(E83/coeffs!$D$2-blanks!$BZ$18*A83-blanks!$BZ$17)/($D$2^2*coeffs!$D$6))^2*coeffs!$D$11^2+(1000*coeffs!$D$2*coeffs!$D$8*(E83/coeffs!$D$2-blanks!$BZ$18*A83-blanks!$BZ$17)/($D$2*coeffs!$D$6^2))^2*coeffs!$E$6^2 +(-1000*coeffs!$D$8*blanks!$BZ$18*A83/($D$2*coeffs!$D$6)-1000*coeffs!$D$8*blanks!$BZ$17/($D$2*coeffs!$D$6))^2*coeffs!$E$2^2 + (1000*coeffs!$D$2*coeffs!$D$8*A83/($D$2*coeffs!$D$6))^2*blanks!$CA$18^2+(1000*coeffs!$D$2*coeffs!$D$8/($D$2*coeffs!$D$6))^2*blanks!$CA$17^2)^0.5</f>
        <v>4760.8076332799374</v>
      </c>
      <c r="K83" s="10">
        <f>((1000*coeffs!$D$8/($D$2*coeffs!$D$6))^2*I83^2+(1000*(E83-coeffs!$D$2*blanks!$BZ$18*A83-coeffs!$D$2*blanks!$BZ$17)/($D$2*coeffs!$D$6))^2*coeffs!$E$8^2+(1000*coeffs!$D$2*coeffs!$D$8*(E83/coeffs!$D$2-blanks!$BZ$18*A83-blanks!$BZ$17)/($D$2^2*coeffs!$D$6))^2*coeffs!$D$11^2+(1000*coeffs!$D$2*coeffs!$D$8*(E83/coeffs!$D$2-blanks!$BZ$18*A83-blanks!$BZ$17)/($D$2*coeffs!$D$6^2))^2*coeffs!$E$6^2 +(-1000*coeffs!$D$8*blanks!$BZ$18*A83/($D$2*coeffs!$D$6)-1000*coeffs!$D$8*blanks!$BZ$17/($D$2*coeffs!$D$6))^2*coeffs!$E$2^2 + (1000*coeffs!$D$2*coeffs!$D$8*A83/($D$2*coeffs!$D$6))^2*blanks!$CA$18^2+(1000*coeffs!$D$2*coeffs!$D$8/($D$2*coeffs!$D$6))^2*blanks!$CA$17^2)^0.5</f>
        <v>5138.801715366887</v>
      </c>
      <c r="L83" s="10">
        <f t="shared" si="9"/>
        <v>166309530.87862328</v>
      </c>
      <c r="M83" s="1">
        <f t="shared" si="10"/>
        <v>58220386.154967867</v>
      </c>
      <c r="N83" s="10">
        <f t="shared" si="11"/>
        <v>54336186.178076006</v>
      </c>
    </row>
    <row r="84" spans="1:14" x14ac:dyDescent="0.25">
      <c r="A84">
        <v>-22.92</v>
      </c>
      <c r="B84">
        <v>0.75490196078431371</v>
      </c>
      <c r="C84" s="10">
        <f>-LN(1-B84)/0.000001-EXP(blanks!$BZ$18*b921_6!A84+blanks!$BZ$17)</f>
        <v>1352383.2853457876</v>
      </c>
      <c r="D84" s="1">
        <f>C84*0.000001*coeffs!$D$8/($D$2*coeffs!$D$6/1000)</f>
        <v>15809.416610301221</v>
      </c>
      <c r="E84">
        <f t="shared" si="6"/>
        <v>1.4060969884160703</v>
      </c>
      <c r="F84">
        <v>1.1693</v>
      </c>
      <c r="G84">
        <v>1.6875</v>
      </c>
      <c r="H84">
        <f t="shared" si="7"/>
        <v>0.23679698841607033</v>
      </c>
      <c r="I84">
        <f t="shared" si="8"/>
        <v>0.28140301158392966</v>
      </c>
      <c r="J84" s="2">
        <f>((1000*coeffs!$D$8/($D$2*coeffs!$D$6))^2*H84^2+(1000*(E84-coeffs!$D$2*blanks!$BZ$18*A84-coeffs!$D$2*blanks!$BZ$17)/($D$2*coeffs!$D$6))^2*coeffs!$E$8^2+(1000*coeffs!$D$2*coeffs!$D$8*(E84/coeffs!$D$2-blanks!$BZ$18*A84-blanks!$BZ$17)/($D$2^2*coeffs!$D$6))^2*coeffs!$D$11^2+(1000*coeffs!$D$2*coeffs!$D$8*(E84/coeffs!$D$2-blanks!$BZ$18*A84-blanks!$BZ$17)/($D$2*coeffs!$D$6^2))^2*coeffs!$E$6^2 +(-1000*coeffs!$D$8*blanks!$BZ$18*A84/($D$2*coeffs!$D$6)-1000*coeffs!$D$8*blanks!$BZ$17/($D$2*coeffs!$D$6))^2*coeffs!$E$2^2 + (1000*coeffs!$D$2*coeffs!$D$8*A84/($D$2*coeffs!$D$6))^2*blanks!$CA$18^2+(1000*coeffs!$D$2*coeffs!$D$8/($D$2*coeffs!$D$6))^2*blanks!$CA$17^2)^0.5</f>
        <v>4927.0491420445369</v>
      </c>
      <c r="K84" s="10">
        <f>((1000*coeffs!$D$8/($D$2*coeffs!$D$6))^2*I84^2+(1000*(E84-coeffs!$D$2*blanks!$BZ$18*A84-coeffs!$D$2*blanks!$BZ$17)/($D$2*coeffs!$D$6))^2*coeffs!$E$8^2+(1000*coeffs!$D$2*coeffs!$D$8*(E84/coeffs!$D$2-blanks!$BZ$18*A84-blanks!$BZ$17)/($D$2^2*coeffs!$D$6))^2*coeffs!$D$11^2+(1000*coeffs!$D$2*coeffs!$D$8*(E84/coeffs!$D$2-blanks!$BZ$18*A84-blanks!$BZ$17)/($D$2*coeffs!$D$6^2))^2*coeffs!$E$6^2 +(-1000*coeffs!$D$8*blanks!$BZ$18*A84/($D$2*coeffs!$D$6)-1000*coeffs!$D$8*blanks!$BZ$17/($D$2*coeffs!$D$6))^2*coeffs!$E$2^2 + (1000*coeffs!$D$2*coeffs!$D$8*A84/($D$2*coeffs!$D$6))^2*blanks!$CA$18^2+(1000*coeffs!$D$2*coeffs!$D$8/($D$2*coeffs!$D$6))^2*blanks!$CA$17^2)^0.5</f>
        <v>5237.8067623195666</v>
      </c>
      <c r="L84" s="10">
        <f t="shared" si="9"/>
        <v>170883659.35339779</v>
      </c>
      <c r="M84" s="1">
        <f t="shared" si="10"/>
        <v>59385289.750696883</v>
      </c>
      <c r="N84" s="10">
        <f t="shared" si="11"/>
        <v>56192139.411834538</v>
      </c>
    </row>
    <row r="85" spans="1:14" x14ac:dyDescent="0.25">
      <c r="A85">
        <v>-22.98</v>
      </c>
      <c r="B85">
        <v>0.76470588235294112</v>
      </c>
      <c r="C85" s="10">
        <f>-LN(1-B85)/0.000001-EXP(blanks!$BZ$18*b921_6!A85+blanks!$BZ$17)</f>
        <v>1392026.6366530552</v>
      </c>
      <c r="D85" s="1">
        <f>C85*0.000001*coeffs!$D$8/($D$2*coeffs!$D$6/1000)</f>
        <v>16272.849028785213</v>
      </c>
      <c r="E85">
        <f t="shared" si="6"/>
        <v>1.4469189829363251</v>
      </c>
      <c r="F85">
        <v>1.2279</v>
      </c>
      <c r="G85">
        <v>1.7293000000000001</v>
      </c>
      <c r="H85">
        <f t="shared" si="7"/>
        <v>0.21901898293632516</v>
      </c>
      <c r="I85">
        <f t="shared" si="8"/>
        <v>0.28238101706367491</v>
      </c>
      <c r="J85" s="2">
        <f>((1000*coeffs!$D$8/($D$2*coeffs!$D$6))^2*H85^2+(1000*(E85-coeffs!$D$2*blanks!$BZ$18*A85-coeffs!$D$2*blanks!$BZ$17)/($D$2*coeffs!$D$6))^2*coeffs!$E$8^2+(1000*coeffs!$D$2*coeffs!$D$8*(E85/coeffs!$D$2-blanks!$BZ$18*A85-blanks!$BZ$17)/($D$2^2*coeffs!$D$6))^2*coeffs!$D$11^2+(1000*coeffs!$D$2*coeffs!$D$8*(E85/coeffs!$D$2-blanks!$BZ$18*A85-blanks!$BZ$17)/($D$2*coeffs!$D$6^2))^2*coeffs!$E$6^2 +(-1000*coeffs!$D$8*blanks!$BZ$18*A85/($D$2*coeffs!$D$6)-1000*coeffs!$D$8*blanks!$BZ$17/($D$2*coeffs!$D$6))^2*coeffs!$E$2^2 + (1000*coeffs!$D$2*coeffs!$D$8*A85/($D$2*coeffs!$D$6))^2*blanks!$CA$18^2+(1000*coeffs!$D$2*coeffs!$D$8/($D$2*coeffs!$D$6))^2*blanks!$CA$17^2)^0.5</f>
        <v>4913.9638745967677</v>
      </c>
      <c r="K85" s="10">
        <f>((1000*coeffs!$D$8/($D$2*coeffs!$D$6))^2*I85^2+(1000*(E85-coeffs!$D$2*blanks!$BZ$18*A85-coeffs!$D$2*blanks!$BZ$17)/($D$2*coeffs!$D$6))^2*coeffs!$E$8^2+(1000*coeffs!$D$2*coeffs!$D$8*(E85/coeffs!$D$2-blanks!$BZ$18*A85-blanks!$BZ$17)/($D$2^2*coeffs!$D$6))^2*coeffs!$D$11^2+(1000*coeffs!$D$2*coeffs!$D$8*(E85/coeffs!$D$2-blanks!$BZ$18*A85-blanks!$BZ$17)/($D$2*coeffs!$D$6^2))^2*coeffs!$E$6^2 +(-1000*coeffs!$D$8*blanks!$BZ$18*A85/($D$2*coeffs!$D$6)-1000*coeffs!$D$8*blanks!$BZ$17/($D$2*coeffs!$D$6))^2*coeffs!$E$2^2 + (1000*coeffs!$D$2*coeffs!$D$8*A85/($D$2*coeffs!$D$6))^2*blanks!$CA$18^2+(1000*coeffs!$D$2*coeffs!$D$8/($D$2*coeffs!$D$6))^2*blanks!$CA$17^2)^0.5</f>
        <v>5337.471151060231</v>
      </c>
      <c r="L85" s="10">
        <f t="shared" si="9"/>
        <v>175892890.84407395</v>
      </c>
      <c r="M85" s="1">
        <f t="shared" si="10"/>
        <v>60571174.614032246</v>
      </c>
      <c r="N85" s="10">
        <f t="shared" si="11"/>
        <v>56228333.829042673</v>
      </c>
    </row>
    <row r="86" spans="1:14" x14ac:dyDescent="0.25">
      <c r="A86">
        <v>-23.13</v>
      </c>
      <c r="B86">
        <v>0.77450980392156865</v>
      </c>
      <c r="C86" s="10">
        <f>-LN(1-B86)/0.000001-EXP(blanks!$BZ$18*b921_6!A86+blanks!$BZ$17)</f>
        <v>1431525.247389883</v>
      </c>
      <c r="D86" s="1">
        <f>C86*0.000001*coeffs!$D$8/($D$2*coeffs!$D$6/1000)</f>
        <v>16734.589424006797</v>
      </c>
      <c r="E86">
        <f t="shared" si="6"/>
        <v>1.4894785973551214</v>
      </c>
      <c r="F86">
        <v>1.2279</v>
      </c>
      <c r="G86">
        <v>1.7721</v>
      </c>
      <c r="H86">
        <f t="shared" si="7"/>
        <v>0.26157859735512146</v>
      </c>
      <c r="I86">
        <f t="shared" si="8"/>
        <v>0.28262140264487856</v>
      </c>
      <c r="J86" s="2">
        <f>((1000*coeffs!$D$8/($D$2*coeffs!$D$6))^2*H86^2+(1000*(E86-coeffs!$D$2*blanks!$BZ$18*A86-coeffs!$D$2*blanks!$BZ$17)/($D$2*coeffs!$D$6))^2*coeffs!$E$8^2+(1000*coeffs!$D$2*coeffs!$D$8*(E86/coeffs!$D$2-blanks!$BZ$18*A86-blanks!$BZ$17)/($D$2^2*coeffs!$D$6))^2*coeffs!$D$11^2+(1000*coeffs!$D$2*coeffs!$D$8*(E86/coeffs!$D$2-blanks!$BZ$18*A86-blanks!$BZ$17)/($D$2*coeffs!$D$6^2))^2*coeffs!$E$6^2 +(-1000*coeffs!$D$8*blanks!$BZ$18*A86/($D$2*coeffs!$D$6)-1000*coeffs!$D$8*blanks!$BZ$17/($D$2*coeffs!$D$6))^2*coeffs!$E$2^2 + (1000*coeffs!$D$2*coeffs!$D$8*A86/($D$2*coeffs!$D$6))^2*blanks!$CA$18^2+(1000*coeffs!$D$2*coeffs!$D$8/($D$2*coeffs!$D$6))^2*blanks!$CA$17^2)^0.5</f>
        <v>5290.7781962670188</v>
      </c>
      <c r="K86" s="10">
        <f>((1000*coeffs!$D$8/($D$2*coeffs!$D$6))^2*I86^2+(1000*(E86-coeffs!$D$2*blanks!$BZ$18*A86-coeffs!$D$2*blanks!$BZ$17)/($D$2*coeffs!$D$6))^2*coeffs!$E$8^2+(1000*coeffs!$D$2*coeffs!$D$8*(E86/coeffs!$D$2-blanks!$BZ$18*A86-blanks!$BZ$17)/($D$2^2*coeffs!$D$6))^2*coeffs!$D$11^2+(1000*coeffs!$D$2*coeffs!$D$8*(E86/coeffs!$D$2-blanks!$BZ$18*A86-blanks!$BZ$17)/($D$2*coeffs!$D$6^2))^2*coeffs!$E$6^2 +(-1000*coeffs!$D$8*blanks!$BZ$18*A86/($D$2*coeffs!$D$6)-1000*coeffs!$D$8*blanks!$BZ$17/($D$2*coeffs!$D$6))^2*coeffs!$E$2^2 + (1000*coeffs!$D$2*coeffs!$D$8*A86/($D$2*coeffs!$D$6))^2*blanks!$CA$18^2+(1000*coeffs!$D$2*coeffs!$D$8/($D$2*coeffs!$D$6))^2*blanks!$CA$17^2)^0.5</f>
        <v>5436.6590481684452</v>
      </c>
      <c r="L86" s="10">
        <f t="shared" si="9"/>
        <v>180883833.29006755</v>
      </c>
      <c r="M86" s="1">
        <f t="shared" si="10"/>
        <v>61752059.269550532</v>
      </c>
      <c r="N86" s="10">
        <f t="shared" si="11"/>
        <v>60253464.674550109</v>
      </c>
    </row>
    <row r="87" spans="1:14" x14ac:dyDescent="0.25">
      <c r="A87">
        <v>-23.21</v>
      </c>
      <c r="B87">
        <v>0.78431372549019607</v>
      </c>
      <c r="C87" s="10">
        <f>-LN(1-B87)/0.000001-EXP(blanks!$BZ$18*b921_6!A87+blanks!$BZ$17)</f>
        <v>1474275.2735345825</v>
      </c>
      <c r="D87" s="1">
        <f>C87*0.000001*coeffs!$D$8/($D$2*coeffs!$D$6/1000)</f>
        <v>17234.338999993321</v>
      </c>
      <c r="E87">
        <f t="shared" si="6"/>
        <v>1.5339303599259553</v>
      </c>
      <c r="F87">
        <v>1.2895000000000001</v>
      </c>
      <c r="G87">
        <v>1.861</v>
      </c>
      <c r="H87">
        <f t="shared" si="7"/>
        <v>0.24443035992595519</v>
      </c>
      <c r="I87">
        <f t="shared" si="8"/>
        <v>0.32706964007404471</v>
      </c>
      <c r="J87" s="2">
        <f>((1000*coeffs!$D$8/($D$2*coeffs!$D$6))^2*H87^2+(1000*(E87-coeffs!$D$2*blanks!$BZ$18*A87-coeffs!$D$2*blanks!$BZ$17)/($D$2*coeffs!$D$6))^2*coeffs!$E$8^2+(1000*coeffs!$D$2*coeffs!$D$8*(E87/coeffs!$D$2-blanks!$BZ$18*A87-blanks!$BZ$17)/($D$2^2*coeffs!$D$6))^2*coeffs!$D$11^2+(1000*coeffs!$D$2*coeffs!$D$8*(E87/coeffs!$D$2-blanks!$BZ$18*A87-blanks!$BZ$17)/($D$2*coeffs!$D$6^2))^2*coeffs!$E$6^2 +(-1000*coeffs!$D$8*blanks!$BZ$18*A87/($D$2*coeffs!$D$6)-1000*coeffs!$D$8*blanks!$BZ$17/($D$2*coeffs!$D$6))^2*coeffs!$E$2^2 + (1000*coeffs!$D$2*coeffs!$D$8*A87/($D$2*coeffs!$D$6))^2*blanks!$CA$18^2+(1000*coeffs!$D$2*coeffs!$D$8/($D$2*coeffs!$D$6))^2*blanks!$CA$17^2)^0.5</f>
        <v>5285.4354177869391</v>
      </c>
      <c r="K87" s="10">
        <f>((1000*coeffs!$D$8/($D$2*coeffs!$D$6))^2*I87^2+(1000*(E87-coeffs!$D$2*blanks!$BZ$18*A87-coeffs!$D$2*blanks!$BZ$17)/($D$2*coeffs!$D$6))^2*coeffs!$E$8^2+(1000*coeffs!$D$2*coeffs!$D$8*(E87/coeffs!$D$2-blanks!$BZ$18*A87-blanks!$BZ$17)/($D$2^2*coeffs!$D$6))^2*coeffs!$D$11^2+(1000*coeffs!$D$2*coeffs!$D$8*(E87/coeffs!$D$2-blanks!$BZ$18*A87-blanks!$BZ$17)/($D$2*coeffs!$D$6^2))^2*coeffs!$E$6^2 +(-1000*coeffs!$D$8*blanks!$BZ$18*A87/($D$2*coeffs!$D$6)-1000*coeffs!$D$8*blanks!$BZ$17/($D$2*coeffs!$D$6))^2*coeffs!$E$2^2 + (1000*coeffs!$D$2*coeffs!$D$8*A87/($D$2*coeffs!$D$6))^2*blanks!$CA$18^2+(1000*coeffs!$D$2*coeffs!$D$8/($D$2*coeffs!$D$6))^2*blanks!$CA$17^2)^0.5</f>
        <v>5864.2915354092556</v>
      </c>
      <c r="L87" s="10">
        <f t="shared" si="9"/>
        <v>186285616.19009188</v>
      </c>
      <c r="M87" s="1">
        <f t="shared" si="10"/>
        <v>66330680.939874299</v>
      </c>
      <c r="N87" s="10">
        <f t="shared" si="11"/>
        <v>60379649.871687263</v>
      </c>
    </row>
    <row r="88" spans="1:14" x14ac:dyDescent="0.25">
      <c r="A88">
        <v>-23.25</v>
      </c>
      <c r="B88">
        <v>0.79411764705882348</v>
      </c>
      <c r="C88" s="10">
        <f>-LN(1-B88)/0.000001-EXP(blanks!$BZ$18*b921_6!A88+blanks!$BZ$17)</f>
        <v>1519925.7730601723</v>
      </c>
      <c r="D88" s="1">
        <f>C88*0.000001*coeffs!$D$8/($D$2*coeffs!$D$6/1000)</f>
        <v>17767.995229916247</v>
      </c>
      <c r="E88">
        <f t="shared" si="6"/>
        <v>1.5804503755608479</v>
      </c>
      <c r="F88">
        <v>1.3213999999999999</v>
      </c>
      <c r="G88">
        <v>1.907</v>
      </c>
      <c r="H88">
        <f t="shared" si="7"/>
        <v>0.25905037556084798</v>
      </c>
      <c r="I88">
        <f t="shared" si="8"/>
        <v>0.32654962443915214</v>
      </c>
      <c r="J88" s="2">
        <f>((1000*coeffs!$D$8/($D$2*coeffs!$D$6))^2*H88^2+(1000*(E88-coeffs!$D$2*blanks!$BZ$18*A88-coeffs!$D$2*blanks!$BZ$17)/($D$2*coeffs!$D$6))^2*coeffs!$E$8^2+(1000*coeffs!$D$2*coeffs!$D$8*(E88/coeffs!$D$2-blanks!$BZ$18*A88-blanks!$BZ$17)/($D$2^2*coeffs!$D$6))^2*coeffs!$D$11^2+(1000*coeffs!$D$2*coeffs!$D$8*(E88/coeffs!$D$2-blanks!$BZ$18*A88-blanks!$BZ$17)/($D$2*coeffs!$D$6^2))^2*coeffs!$E$6^2 +(-1000*coeffs!$D$8*blanks!$BZ$18*A88/($D$2*coeffs!$D$6)-1000*coeffs!$D$8*blanks!$BZ$17/($D$2*coeffs!$D$6))^2*coeffs!$E$2^2 + (1000*coeffs!$D$2*coeffs!$D$8*A88/($D$2*coeffs!$D$6))^2*blanks!$CA$18^2+(1000*coeffs!$D$2*coeffs!$D$8/($D$2*coeffs!$D$6))^2*blanks!$CA$17^2)^0.5</f>
        <v>5491.7337065193478</v>
      </c>
      <c r="K88" s="10">
        <f>((1000*coeffs!$D$8/($D$2*coeffs!$D$6))^2*I88^2+(1000*(E88-coeffs!$D$2*blanks!$BZ$18*A88-coeffs!$D$2*blanks!$BZ$17)/($D$2*coeffs!$D$6))^2*coeffs!$E$8^2+(1000*coeffs!$D$2*coeffs!$D$8*(E88/coeffs!$D$2-blanks!$BZ$18*A88-blanks!$BZ$17)/($D$2^2*coeffs!$D$6))^2*coeffs!$D$11^2+(1000*coeffs!$D$2*coeffs!$D$8*(E88/coeffs!$D$2-blanks!$BZ$18*A88-blanks!$BZ$17)/($D$2*coeffs!$D$6^2))^2*coeffs!$E$6^2 +(-1000*coeffs!$D$8*blanks!$BZ$18*A88/($D$2*coeffs!$D$6)-1000*coeffs!$D$8*blanks!$BZ$17/($D$2*coeffs!$D$6))^2*coeffs!$E$2^2 + (1000*coeffs!$D$2*coeffs!$D$8*A88/($D$2*coeffs!$D$6))^2*blanks!$CA$18^2+(1000*coeffs!$D$2*coeffs!$D$8/($D$2*coeffs!$D$6))^2*blanks!$CA$17^2)^0.5</f>
        <v>5963.2926798831877</v>
      </c>
      <c r="L88" s="10">
        <f t="shared" si="9"/>
        <v>192053895.41593933</v>
      </c>
      <c r="M88" s="1">
        <f t="shared" si="10"/>
        <v>67532059.403321207</v>
      </c>
      <c r="N88" s="10">
        <f t="shared" si="11"/>
        <v>62685518.560190901</v>
      </c>
    </row>
    <row r="89" spans="1:14" x14ac:dyDescent="0.25">
      <c r="A89">
        <v>-23.27</v>
      </c>
      <c r="B89">
        <v>0.80392156862745101</v>
      </c>
      <c r="C89" s="10">
        <f>-LN(1-B89)/0.000001-EXP(blanks!$BZ$18*b921_6!A89+blanks!$BZ$17)</f>
        <v>1568276.4379726916</v>
      </c>
      <c r="D89" s="1">
        <f>C89*0.000001*coeffs!$D$8/($D$2*coeffs!$D$6/1000)</f>
        <v>18333.216505031047</v>
      </c>
      <c r="E89">
        <f t="shared" si="6"/>
        <v>1.6292405397302803</v>
      </c>
      <c r="F89">
        <v>1.3541000000000001</v>
      </c>
      <c r="G89">
        <v>1.9542999999999999</v>
      </c>
      <c r="H89">
        <f t="shared" si="7"/>
        <v>0.27514053973028019</v>
      </c>
      <c r="I89">
        <f t="shared" si="8"/>
        <v>0.32505946026971966</v>
      </c>
      <c r="J89" s="2">
        <f>((1000*coeffs!$D$8/($D$2*coeffs!$D$6))^2*H89^2+(1000*(E89-coeffs!$D$2*blanks!$BZ$18*A89-coeffs!$D$2*blanks!$BZ$17)/($D$2*coeffs!$D$6))^2*coeffs!$E$8^2+(1000*coeffs!$D$2*coeffs!$D$8*(E89/coeffs!$D$2-blanks!$BZ$18*A89-blanks!$BZ$17)/($D$2^2*coeffs!$D$6))^2*coeffs!$D$11^2+(1000*coeffs!$D$2*coeffs!$D$8*(E89/coeffs!$D$2-blanks!$BZ$18*A89-blanks!$BZ$17)/($D$2*coeffs!$D$6^2))^2*coeffs!$E$6^2 +(-1000*coeffs!$D$8*blanks!$BZ$18*A89/($D$2*coeffs!$D$6)-1000*coeffs!$D$8*blanks!$BZ$17/($D$2*coeffs!$D$6))^2*coeffs!$E$2^2 + (1000*coeffs!$D$2*coeffs!$D$8*A89/($D$2*coeffs!$D$6))^2*blanks!$CA$18^2+(1000*coeffs!$D$2*coeffs!$D$8/($D$2*coeffs!$D$6))^2*blanks!$CA$17^2)^0.5</f>
        <v>5713.9838959535919</v>
      </c>
      <c r="K89" s="10">
        <f>((1000*coeffs!$D$8/($D$2*coeffs!$D$6))^2*I89^2+(1000*(E89-coeffs!$D$2*blanks!$BZ$18*A89-coeffs!$D$2*blanks!$BZ$17)/($D$2*coeffs!$D$6))^2*coeffs!$E$8^2+(1000*coeffs!$D$2*coeffs!$D$8*(E89/coeffs!$D$2-blanks!$BZ$18*A89-blanks!$BZ$17)/($D$2^2*coeffs!$D$6))^2*coeffs!$D$11^2+(1000*coeffs!$D$2*coeffs!$D$8*(E89/coeffs!$D$2-blanks!$BZ$18*A89-blanks!$BZ$17)/($D$2*coeffs!$D$6^2))^2*coeffs!$E$6^2 +(-1000*coeffs!$D$8*blanks!$BZ$18*A89/($D$2*coeffs!$D$6)-1000*coeffs!$D$8*blanks!$BZ$17/($D$2*coeffs!$D$6))^2*coeffs!$E$2^2 + (1000*coeffs!$D$2*coeffs!$D$8*A89/($D$2*coeffs!$D$6))^2*blanks!$CA$18^2+(1000*coeffs!$D$2*coeffs!$D$8/($D$2*coeffs!$D$6))^2*blanks!$CA$17^2)^0.5</f>
        <v>6061.6862600549157</v>
      </c>
      <c r="L89" s="10">
        <f t="shared" si="9"/>
        <v>198163360.56679606</v>
      </c>
      <c r="M89" s="1">
        <f t="shared" si="10"/>
        <v>68738979.807311565</v>
      </c>
      <c r="N89" s="10">
        <f t="shared" si="11"/>
        <v>65166546.262997858</v>
      </c>
    </row>
    <row r="90" spans="1:14" x14ac:dyDescent="0.25">
      <c r="A90">
        <v>-23.33</v>
      </c>
      <c r="B90">
        <v>0.81372549019607843</v>
      </c>
      <c r="C90" s="10">
        <f>-LN(1-B90)/0.000001-EXP(blanks!$BZ$18*b921_6!A90+blanks!$BZ$17)</f>
        <v>1618231.9931863402</v>
      </c>
      <c r="D90" s="1">
        <f>C90*0.000001*coeffs!$D$8/($D$2*coeffs!$D$6/1000)</f>
        <v>18917.199014227426</v>
      </c>
      <c r="E90">
        <f t="shared" si="6"/>
        <v>1.6805338341178306</v>
      </c>
      <c r="F90">
        <v>1.3876999999999999</v>
      </c>
      <c r="G90">
        <v>2.0522</v>
      </c>
      <c r="H90">
        <f t="shared" si="7"/>
        <v>0.2928338341178307</v>
      </c>
      <c r="I90">
        <f t="shared" si="8"/>
        <v>0.37166616588216939</v>
      </c>
      <c r="J90" s="2">
        <f>((1000*coeffs!$D$8/($D$2*coeffs!$D$6))^2*H90^2+(1000*(E90-coeffs!$D$2*blanks!$BZ$18*A90-coeffs!$D$2*blanks!$BZ$17)/($D$2*coeffs!$D$6))^2*coeffs!$E$8^2+(1000*coeffs!$D$2*coeffs!$D$8*(E90/coeffs!$D$2-blanks!$BZ$18*A90-blanks!$BZ$17)/($D$2^2*coeffs!$D$6))^2*coeffs!$D$11^2+(1000*coeffs!$D$2*coeffs!$D$8*(E90/coeffs!$D$2-blanks!$BZ$18*A90-blanks!$BZ$17)/($D$2*coeffs!$D$6^2))^2*coeffs!$E$6^2 +(-1000*coeffs!$D$8*blanks!$BZ$18*A90/($D$2*coeffs!$D$6)-1000*coeffs!$D$8*blanks!$BZ$17/($D$2*coeffs!$D$6))^2*coeffs!$E$2^2 + (1000*coeffs!$D$2*coeffs!$D$8*A90/($D$2*coeffs!$D$6))^2*blanks!$CA$18^2+(1000*coeffs!$D$2*coeffs!$D$8/($D$2*coeffs!$D$6))^2*blanks!$CA$17^2)^0.5</f>
        <v>5953.9437560699835</v>
      </c>
      <c r="K90" s="10">
        <f>((1000*coeffs!$D$8/($D$2*coeffs!$D$6))^2*I90^2+(1000*(E90-coeffs!$D$2*blanks!$BZ$18*A90-coeffs!$D$2*blanks!$BZ$17)/($D$2*coeffs!$D$6))^2*coeffs!$E$8^2+(1000*coeffs!$D$2*coeffs!$D$8*(E90/coeffs!$D$2-blanks!$BZ$18*A90-blanks!$BZ$17)/($D$2^2*coeffs!$D$6))^2*coeffs!$D$11^2+(1000*coeffs!$D$2*coeffs!$D$8*(E90/coeffs!$D$2-blanks!$BZ$18*A90-blanks!$BZ$17)/($D$2*coeffs!$D$6^2))^2*coeffs!$E$6^2 +(-1000*coeffs!$D$8*blanks!$BZ$18*A90/($D$2*coeffs!$D$6)-1000*coeffs!$D$8*blanks!$BZ$17/($D$2*coeffs!$D$6))^2*coeffs!$E$2^2 + (1000*coeffs!$D$2*coeffs!$D$8*A90/($D$2*coeffs!$D$6))^2*blanks!$CA$18^2+(1000*coeffs!$D$2*coeffs!$D$8/($D$2*coeffs!$D$6))^2*blanks!$CA$17^2)^0.5</f>
        <v>6527.4881580300025</v>
      </c>
      <c r="L90" s="10">
        <f t="shared" si="9"/>
        <v>204475615.51141134</v>
      </c>
      <c r="M90" s="1">
        <f t="shared" si="10"/>
        <v>73743713.779824659</v>
      </c>
      <c r="N90" s="10">
        <f t="shared" si="11"/>
        <v>67836278.735548154</v>
      </c>
    </row>
    <row r="91" spans="1:14" x14ac:dyDescent="0.25">
      <c r="A91">
        <v>-23.4</v>
      </c>
      <c r="B91">
        <v>0.82352941176470584</v>
      </c>
      <c r="C91" s="10">
        <f>-LN(1-B91)/0.000001-EXP(blanks!$BZ$18*b921_6!A91+blanks!$BZ$17)</f>
        <v>1670701.373415546</v>
      </c>
      <c r="D91" s="1">
        <f>C91*0.000001*coeffs!$D$8/($D$2*coeffs!$D$6/1000)</f>
        <v>19530.568241957659</v>
      </c>
      <c r="E91">
        <f t="shared" ref="E91:E109" si="12">-LN(1-B91)</f>
        <v>1.7346010553881062</v>
      </c>
      <c r="F91">
        <v>1.4219999999999999</v>
      </c>
      <c r="G91">
        <v>2.1030000000000002</v>
      </c>
      <c r="H91">
        <f t="shared" ref="H91:H109" si="13">E91-F91</f>
        <v>0.31260105538810623</v>
      </c>
      <c r="I91">
        <f t="shared" ref="I91:I109" si="14">G91-E91</f>
        <v>0.36839894461189404</v>
      </c>
      <c r="J91" s="2">
        <f>((1000*coeffs!$D$8/($D$2*coeffs!$D$6))^2*H91^2+(1000*(E91-coeffs!$D$2*blanks!$BZ$18*A91-coeffs!$D$2*blanks!$BZ$17)/($D$2*coeffs!$D$6))^2*coeffs!$E$8^2+(1000*coeffs!$D$2*coeffs!$D$8*(E91/coeffs!$D$2-blanks!$BZ$18*A91-blanks!$BZ$17)/($D$2^2*coeffs!$D$6))^2*coeffs!$D$11^2+(1000*coeffs!$D$2*coeffs!$D$8*(E91/coeffs!$D$2-blanks!$BZ$18*A91-blanks!$BZ$17)/($D$2*coeffs!$D$6^2))^2*coeffs!$E$6^2 +(-1000*coeffs!$D$8*blanks!$BZ$18*A91/($D$2*coeffs!$D$6)-1000*coeffs!$D$8*blanks!$BZ$17/($D$2*coeffs!$D$6))^2*coeffs!$E$2^2 + (1000*coeffs!$D$2*coeffs!$D$8*A91/($D$2*coeffs!$D$6))^2*blanks!$CA$18^2+(1000*coeffs!$D$2*coeffs!$D$8/($D$2*coeffs!$D$6))^2*blanks!$CA$17^2)^0.5</f>
        <v>6215.8233201068051</v>
      </c>
      <c r="K91" s="10">
        <f>((1000*coeffs!$D$8/($D$2*coeffs!$D$6))^2*I91^2+(1000*(E91-coeffs!$D$2*blanks!$BZ$18*A91-coeffs!$D$2*blanks!$BZ$17)/($D$2*coeffs!$D$6))^2*coeffs!$E$8^2+(1000*coeffs!$D$2*coeffs!$D$8*(E91/coeffs!$D$2-blanks!$BZ$18*A91-blanks!$BZ$17)/($D$2^2*coeffs!$D$6))^2*coeffs!$D$11^2+(1000*coeffs!$D$2*coeffs!$D$8*(E91/coeffs!$D$2-blanks!$BZ$18*A91-blanks!$BZ$17)/($D$2*coeffs!$D$6^2))^2*coeffs!$E$6^2 +(-1000*coeffs!$D$8*blanks!$BZ$18*A91/($D$2*coeffs!$D$6)-1000*coeffs!$D$8*blanks!$BZ$17/($D$2*coeffs!$D$6))^2*coeffs!$E$2^2 + (1000*coeffs!$D$2*coeffs!$D$8*A91/($D$2*coeffs!$D$6))^2*blanks!$CA$18^2+(1000*coeffs!$D$2*coeffs!$D$8/($D$2*coeffs!$D$6))^2*blanks!$CA$17^2)^0.5</f>
        <v>6620.362857969234</v>
      </c>
      <c r="L91" s="10">
        <f t="shared" si="9"/>
        <v>211105510.8929407</v>
      </c>
      <c r="M91" s="1">
        <f t="shared" si="10"/>
        <v>74907403.774270818</v>
      </c>
      <c r="N91" s="10">
        <f t="shared" si="11"/>
        <v>70741994.599172667</v>
      </c>
    </row>
    <row r="92" spans="1:14" x14ac:dyDescent="0.25">
      <c r="A92">
        <v>-23.44</v>
      </c>
      <c r="B92">
        <v>0.83333333333333337</v>
      </c>
      <c r="C92" s="10">
        <f>-LN(1-B92)/0.000001-EXP(blanks!$BZ$18*b921_6!A92+blanks!$BZ$17)</f>
        <v>1726928.4030900286</v>
      </c>
      <c r="D92" s="1">
        <f>C92*0.000001*coeffs!$D$8/($D$2*coeffs!$D$6/1000)</f>
        <v>20187.864547314151</v>
      </c>
      <c r="E92">
        <f t="shared" si="12"/>
        <v>1.7917594692280552</v>
      </c>
      <c r="F92">
        <v>1.4933000000000001</v>
      </c>
      <c r="G92">
        <v>2.2084999999999999</v>
      </c>
      <c r="H92">
        <f t="shared" si="13"/>
        <v>0.29845946922805511</v>
      </c>
      <c r="I92">
        <f t="shared" si="14"/>
        <v>0.41674053077194473</v>
      </c>
      <c r="J92" s="2">
        <f>((1000*coeffs!$D$8/($D$2*coeffs!$D$6))^2*H92^2+(1000*(E92-coeffs!$D$2*blanks!$BZ$18*A92-coeffs!$D$2*blanks!$BZ$17)/($D$2*coeffs!$D$6))^2*coeffs!$E$8^2+(1000*coeffs!$D$2*coeffs!$D$8*(E92/coeffs!$D$2-blanks!$BZ$18*A92-blanks!$BZ$17)/($D$2^2*coeffs!$D$6))^2*coeffs!$D$11^2+(1000*coeffs!$D$2*coeffs!$D$8*(E92/coeffs!$D$2-blanks!$BZ$18*A92-blanks!$BZ$17)/($D$2*coeffs!$D$6^2))^2*coeffs!$E$6^2 +(-1000*coeffs!$D$8*blanks!$BZ$18*A92/($D$2*coeffs!$D$6)-1000*coeffs!$D$8*blanks!$BZ$17/($D$2*coeffs!$D$6))^2*coeffs!$E$2^2 + (1000*coeffs!$D$2*coeffs!$D$8*A92/($D$2*coeffs!$D$6))^2*blanks!$CA$18^2+(1000*coeffs!$D$2*coeffs!$D$8/($D$2*coeffs!$D$6))^2*blanks!$CA$17^2)^0.5</f>
        <v>6256.9334011469209</v>
      </c>
      <c r="K92" s="10">
        <f>((1000*coeffs!$D$8/($D$2*coeffs!$D$6))^2*I92^2+(1000*(E92-coeffs!$D$2*blanks!$BZ$18*A92-coeffs!$D$2*blanks!$BZ$17)/($D$2*coeffs!$D$6))^2*coeffs!$E$8^2+(1000*coeffs!$D$2*coeffs!$D$8*(E92/coeffs!$D$2-blanks!$BZ$18*A92-blanks!$BZ$17)/($D$2^2*coeffs!$D$6))^2*coeffs!$D$11^2+(1000*coeffs!$D$2*coeffs!$D$8*(E92/coeffs!$D$2-blanks!$BZ$18*A92-blanks!$BZ$17)/($D$2*coeffs!$D$6^2))^2*coeffs!$E$6^2 +(-1000*coeffs!$D$8*blanks!$BZ$18*A92/($D$2*coeffs!$D$6)-1000*coeffs!$D$8*blanks!$BZ$17/($D$2*coeffs!$D$6))^2*coeffs!$E$2^2 + (1000*coeffs!$D$2*coeffs!$D$8*A92/($D$2*coeffs!$D$6))^2*blanks!$CA$18^2+(1000*coeffs!$D$2*coeffs!$D$8/($D$2*coeffs!$D$6))^2*blanks!$CA$17^2)^0.5</f>
        <v>7121.0720883955728</v>
      </c>
      <c r="L92" s="10">
        <f t="shared" si="9"/>
        <v>218210213.15409803</v>
      </c>
      <c r="M92" s="1">
        <f t="shared" si="10"/>
        <v>80302888.132345557</v>
      </c>
      <c r="N92" s="10">
        <f t="shared" si="11"/>
        <v>71399576.715612933</v>
      </c>
    </row>
    <row r="93" spans="1:14" x14ac:dyDescent="0.25">
      <c r="A93">
        <v>-23.61</v>
      </c>
      <c r="B93">
        <v>0.84313725490196079</v>
      </c>
      <c r="C93" s="10">
        <f>-LN(1-B93)/0.000001-EXP(blanks!$BZ$18*b921_6!A93+blanks!$BZ$17)</f>
        <v>1783440.778251892</v>
      </c>
      <c r="D93" s="1">
        <f>C93*0.000001*coeffs!$D$8/($D$2*coeffs!$D$6/1000)</f>
        <v>20848.496553234796</v>
      </c>
      <c r="E93">
        <f t="shared" si="12"/>
        <v>1.8523840910444898</v>
      </c>
      <c r="F93">
        <v>1.5303</v>
      </c>
      <c r="G93">
        <v>2.2631000000000001</v>
      </c>
      <c r="H93">
        <f t="shared" si="13"/>
        <v>0.32208409104448976</v>
      </c>
      <c r="I93">
        <f t="shared" si="14"/>
        <v>0.41071590895551036</v>
      </c>
      <c r="J93" s="2">
        <f>((1000*coeffs!$D$8/($D$2*coeffs!$D$6))^2*H93^2+(1000*(E93-coeffs!$D$2*blanks!$BZ$18*A93-coeffs!$D$2*blanks!$BZ$17)/($D$2*coeffs!$D$6))^2*coeffs!$E$8^2+(1000*coeffs!$D$2*coeffs!$D$8*(E93/coeffs!$D$2-blanks!$BZ$18*A93-blanks!$BZ$17)/($D$2^2*coeffs!$D$6))^2*coeffs!$D$11^2+(1000*coeffs!$D$2*coeffs!$D$8*(E93/coeffs!$D$2-blanks!$BZ$18*A93-blanks!$BZ$17)/($D$2*coeffs!$D$6^2))^2*coeffs!$E$6^2 +(-1000*coeffs!$D$8*blanks!$BZ$18*A93/($D$2*coeffs!$D$6)-1000*coeffs!$D$8*blanks!$BZ$17/($D$2*coeffs!$D$6))^2*coeffs!$E$2^2 + (1000*coeffs!$D$2*coeffs!$D$8*A93/($D$2*coeffs!$D$6))^2*blanks!$CA$18^2+(1000*coeffs!$D$2*coeffs!$D$8/($D$2*coeffs!$D$6))^2*blanks!$CA$17^2)^0.5</f>
        <v>6558.1239370236954</v>
      </c>
      <c r="K93" s="10">
        <f>((1000*coeffs!$D$8/($D$2*coeffs!$D$6))^2*I93^2+(1000*(E93-coeffs!$D$2*blanks!$BZ$18*A93-coeffs!$D$2*blanks!$BZ$17)/($D$2*coeffs!$D$6))^2*coeffs!$E$8^2+(1000*coeffs!$D$2*coeffs!$D$8*(E93/coeffs!$D$2-blanks!$BZ$18*A93-blanks!$BZ$17)/($D$2^2*coeffs!$D$6))^2*coeffs!$D$11^2+(1000*coeffs!$D$2*coeffs!$D$8*(E93/coeffs!$D$2-blanks!$BZ$18*A93-blanks!$BZ$17)/($D$2*coeffs!$D$6^2))^2*coeffs!$E$6^2 +(-1000*coeffs!$D$8*blanks!$BZ$18*A93/($D$2*coeffs!$D$6)-1000*coeffs!$D$8*blanks!$BZ$17/($D$2*coeffs!$D$6))^2*coeffs!$E$2^2 + (1000*coeffs!$D$2*coeffs!$D$8*A93/($D$2*coeffs!$D$6))^2*blanks!$CA$18^2+(1000*coeffs!$D$2*coeffs!$D$8/($D$2*coeffs!$D$6))^2*blanks!$CA$17^2)^0.5</f>
        <v>7203.1093032983554</v>
      </c>
      <c r="L93" s="10">
        <f t="shared" si="9"/>
        <v>225350970.93412495</v>
      </c>
      <c r="M93" s="1">
        <f t="shared" si="10"/>
        <v>81367680.417473421</v>
      </c>
      <c r="N93" s="10">
        <f t="shared" si="11"/>
        <v>74724189.963725001</v>
      </c>
    </row>
    <row r="94" spans="1:14" x14ac:dyDescent="0.25">
      <c r="A94">
        <v>-23.63</v>
      </c>
      <c r="B94">
        <v>0.8529411764705882</v>
      </c>
      <c r="C94" s="10">
        <f>-LN(1-B94)/0.000001-EXP(blanks!$BZ$18*b921_6!A94+blanks!$BZ$17)</f>
        <v>1847478.6676878151</v>
      </c>
      <c r="D94" s="1">
        <f>C94*0.000001*coeffs!$D$8/($D$2*coeffs!$D$6/1000)</f>
        <v>21597.102132664193</v>
      </c>
      <c r="E94">
        <f t="shared" si="12"/>
        <v>1.9169226121820608</v>
      </c>
      <c r="F94">
        <v>1.5682</v>
      </c>
      <c r="G94">
        <v>2.3191999999999999</v>
      </c>
      <c r="H94">
        <f t="shared" si="13"/>
        <v>0.3487226121820608</v>
      </c>
      <c r="I94">
        <f t="shared" si="14"/>
        <v>0.40227738781793909</v>
      </c>
      <c r="J94" s="2">
        <f>((1000*coeffs!$D$8/($D$2*coeffs!$D$6))^2*H94^2+(1000*(E94-coeffs!$D$2*blanks!$BZ$18*A94-coeffs!$D$2*blanks!$BZ$17)/($D$2*coeffs!$D$6))^2*coeffs!$E$8^2+(1000*coeffs!$D$2*coeffs!$D$8*(E94/coeffs!$D$2-blanks!$BZ$18*A94-blanks!$BZ$17)/($D$2^2*coeffs!$D$6))^2*coeffs!$D$11^2+(1000*coeffs!$D$2*coeffs!$D$8*(E94/coeffs!$D$2-blanks!$BZ$18*A94-blanks!$BZ$17)/($D$2*coeffs!$D$6^2))^2*coeffs!$E$6^2 +(-1000*coeffs!$D$8*blanks!$BZ$18*A94/($D$2*coeffs!$D$6)-1000*coeffs!$D$8*blanks!$BZ$17/($D$2*coeffs!$D$6))^2*coeffs!$E$2^2 + (1000*coeffs!$D$2*coeffs!$D$8*A94/($D$2*coeffs!$D$6))^2*blanks!$CA$18^2+(1000*coeffs!$D$2*coeffs!$D$8/($D$2*coeffs!$D$6))^2*blanks!$CA$17^2)^0.5</f>
        <v>6891.6648407325856</v>
      </c>
      <c r="K94" s="10">
        <f>((1000*coeffs!$D$8/($D$2*coeffs!$D$6))^2*I94^2+(1000*(E94-coeffs!$D$2*blanks!$BZ$18*A94-coeffs!$D$2*blanks!$BZ$17)/($D$2*coeffs!$D$6))^2*coeffs!$E$8^2+(1000*coeffs!$D$2*coeffs!$D$8*(E94/coeffs!$D$2-blanks!$BZ$18*A94-blanks!$BZ$17)/($D$2^2*coeffs!$D$6))^2*coeffs!$D$11^2+(1000*coeffs!$D$2*coeffs!$D$8*(E94/coeffs!$D$2-blanks!$BZ$18*A94-blanks!$BZ$17)/($D$2*coeffs!$D$6^2))^2*coeffs!$E$6^2 +(-1000*coeffs!$D$8*blanks!$BZ$18*A94/($D$2*coeffs!$D$6)-1000*coeffs!$D$8*blanks!$BZ$17/($D$2*coeffs!$D$6))^2*coeffs!$E$2^2 + (1000*coeffs!$D$2*coeffs!$D$8*A94/($D$2*coeffs!$D$6))^2*blanks!$CA$18^2+(1000*coeffs!$D$2*coeffs!$D$8/($D$2*coeffs!$D$6))^2*blanks!$CA$17^2)^0.5</f>
        <v>7279.5152232735445</v>
      </c>
      <c r="L94" s="10">
        <f t="shared" si="9"/>
        <v>233442633.26288617</v>
      </c>
      <c r="M94" s="1">
        <f t="shared" si="10"/>
        <v>82406507.37435995</v>
      </c>
      <c r="N94" s="10">
        <f t="shared" si="11"/>
        <v>78413505.342446119</v>
      </c>
    </row>
    <row r="95" spans="1:14" x14ac:dyDescent="0.25">
      <c r="A95">
        <v>-23.65</v>
      </c>
      <c r="B95">
        <v>0.86274509803921573</v>
      </c>
      <c r="C95" s="10">
        <f>-LN(1-B95)/0.000001-EXP(blanks!$BZ$18*b921_6!A95+blanks!$BZ$17)</f>
        <v>1915967.2721372098</v>
      </c>
      <c r="D95" s="1">
        <f>C95*0.000001*coeffs!$D$8/($D$2*coeffs!$D$6/1000)</f>
        <v>22397.736754913138</v>
      </c>
      <c r="E95">
        <f t="shared" si="12"/>
        <v>1.9859154836690127</v>
      </c>
      <c r="F95">
        <v>1.6468</v>
      </c>
      <c r="G95">
        <v>2.4354</v>
      </c>
      <c r="H95">
        <f t="shared" si="13"/>
        <v>0.33911548366901267</v>
      </c>
      <c r="I95">
        <f t="shared" si="14"/>
        <v>0.44948451633098729</v>
      </c>
      <c r="J95" s="2">
        <f>((1000*coeffs!$D$8/($D$2*coeffs!$D$6))^2*H95^2+(1000*(E95-coeffs!$D$2*blanks!$BZ$18*A95-coeffs!$D$2*blanks!$BZ$17)/($D$2*coeffs!$D$6))^2*coeffs!$E$8^2+(1000*coeffs!$D$2*coeffs!$D$8*(E95/coeffs!$D$2-blanks!$BZ$18*A95-blanks!$BZ$17)/($D$2^2*coeffs!$D$6))^2*coeffs!$D$11^2+(1000*coeffs!$D$2*coeffs!$D$8*(E95/coeffs!$D$2-blanks!$BZ$18*A95-blanks!$BZ$17)/($D$2*coeffs!$D$6^2))^2*coeffs!$E$6^2 +(-1000*coeffs!$D$8*blanks!$BZ$18*A95/($D$2*coeffs!$D$6)-1000*coeffs!$D$8*blanks!$BZ$17/($D$2*coeffs!$D$6))^2*coeffs!$E$2^2 + (1000*coeffs!$D$2*coeffs!$D$8*A95/($D$2*coeffs!$D$6))^2*blanks!$CA$18^2+(1000*coeffs!$D$2*coeffs!$D$8/($D$2*coeffs!$D$6))^2*blanks!$CA$17^2)^0.5</f>
        <v>6989.604738504031</v>
      </c>
      <c r="K95" s="10">
        <f>((1000*coeffs!$D$8/($D$2*coeffs!$D$6))^2*I95^2+(1000*(E95-coeffs!$D$2*blanks!$BZ$18*A95-coeffs!$D$2*blanks!$BZ$17)/($D$2*coeffs!$D$6))^2*coeffs!$E$8^2+(1000*coeffs!$D$2*coeffs!$D$8*(E95/coeffs!$D$2-blanks!$BZ$18*A95-blanks!$BZ$17)/($D$2^2*coeffs!$D$6))^2*coeffs!$D$11^2+(1000*coeffs!$D$2*coeffs!$D$8*(E95/coeffs!$D$2-blanks!$BZ$18*A95-blanks!$BZ$17)/($D$2*coeffs!$D$6^2))^2*coeffs!$E$6^2 +(-1000*coeffs!$D$8*blanks!$BZ$18*A95/($D$2*coeffs!$D$6)-1000*coeffs!$D$8*blanks!$BZ$17/($D$2*coeffs!$D$6))^2*coeffs!$E$2^2 + (1000*coeffs!$D$2*coeffs!$D$8*A95/($D$2*coeffs!$D$6))^2*blanks!$CA$18^2+(1000*coeffs!$D$2*coeffs!$D$8/($D$2*coeffs!$D$6))^2*blanks!$CA$17^2)^0.5</f>
        <v>7794.151542292615</v>
      </c>
      <c r="L95" s="10">
        <f t="shared" si="9"/>
        <v>242096676.44660348</v>
      </c>
      <c r="M95" s="1">
        <f t="shared" si="10"/>
        <v>87991195.373920292</v>
      </c>
      <c r="N95" s="10">
        <f t="shared" si="11"/>
        <v>79704455.796124801</v>
      </c>
    </row>
    <row r="96" spans="1:14" x14ac:dyDescent="0.25">
      <c r="A96">
        <v>-23.65</v>
      </c>
      <c r="B96">
        <v>0.87254901960784315</v>
      </c>
      <c r="C96" s="10">
        <f>-LN(1-B96)/0.000001-EXP(blanks!$BZ$18*b921_6!A96+blanks!$BZ$17)</f>
        <v>1990075.2442909314</v>
      </c>
      <c r="D96" s="1">
        <f>C96*0.000001*coeffs!$D$8/($D$2*coeffs!$D$6/1000)</f>
        <v>23264.06201833372</v>
      </c>
      <c r="E96">
        <f t="shared" si="12"/>
        <v>2.0600234558227344</v>
      </c>
      <c r="F96">
        <v>1.6875</v>
      </c>
      <c r="G96">
        <v>2.5575000000000001</v>
      </c>
      <c r="H96">
        <f t="shared" si="13"/>
        <v>0.37252345582273438</v>
      </c>
      <c r="I96">
        <f t="shared" si="14"/>
        <v>0.49747654417726572</v>
      </c>
      <c r="J96" s="2">
        <f>((1000*coeffs!$D$8/($D$2*coeffs!$D$6))^2*H96^2+(1000*(E96-coeffs!$D$2*blanks!$BZ$18*A96-coeffs!$D$2*blanks!$BZ$17)/($D$2*coeffs!$D$6))^2*coeffs!$E$8^2+(1000*coeffs!$D$2*coeffs!$D$8*(E96/coeffs!$D$2-blanks!$BZ$18*A96-blanks!$BZ$17)/($D$2^2*coeffs!$D$6))^2*coeffs!$D$11^2+(1000*coeffs!$D$2*coeffs!$D$8*(E96/coeffs!$D$2-blanks!$BZ$18*A96-blanks!$BZ$17)/($D$2*coeffs!$D$6^2))^2*coeffs!$E$6^2 +(-1000*coeffs!$D$8*blanks!$BZ$18*A96/($D$2*coeffs!$D$6)-1000*coeffs!$D$8*blanks!$BZ$17/($D$2*coeffs!$D$6))^2*coeffs!$E$2^2 + (1000*coeffs!$D$2*coeffs!$D$8*A96/($D$2*coeffs!$D$6))^2*blanks!$CA$18^2+(1000*coeffs!$D$2*coeffs!$D$8/($D$2*coeffs!$D$6))^2*blanks!$CA$17^2)^0.5</f>
        <v>7390.734278606973</v>
      </c>
      <c r="K96" s="10">
        <f>((1000*coeffs!$D$8/($D$2*coeffs!$D$6))^2*I96^2+(1000*(E96-coeffs!$D$2*blanks!$BZ$18*A96-coeffs!$D$2*blanks!$BZ$17)/($D$2*coeffs!$D$6))^2*coeffs!$E$8^2+(1000*coeffs!$D$2*coeffs!$D$8*(E96/coeffs!$D$2-blanks!$BZ$18*A96-blanks!$BZ$17)/($D$2^2*coeffs!$D$6))^2*coeffs!$D$11^2+(1000*coeffs!$D$2*coeffs!$D$8*(E96/coeffs!$D$2-blanks!$BZ$18*A96-blanks!$BZ$17)/($D$2*coeffs!$D$6^2))^2*coeffs!$E$6^2 +(-1000*coeffs!$D$8*blanks!$BZ$18*A96/($D$2*coeffs!$D$6)-1000*coeffs!$D$8*blanks!$BZ$17/($D$2*coeffs!$D$6))^2*coeffs!$E$2^2 + (1000*coeffs!$D$2*coeffs!$D$8*A96/($D$2*coeffs!$D$6))^2*blanks!$CA$18^2+(1000*coeffs!$D$2*coeffs!$D$8/($D$2*coeffs!$D$6))^2*blanks!$CA$17^2)^0.5</f>
        <v>8335.3963278199681</v>
      </c>
      <c r="L96" s="10">
        <f t="shared" si="9"/>
        <v>251460768.42120197</v>
      </c>
      <c r="M96" s="1">
        <f t="shared" si="10"/>
        <v>93879020.77554886</v>
      </c>
      <c r="N96" s="10">
        <f t="shared" si="11"/>
        <v>84128462.806874633</v>
      </c>
    </row>
    <row r="97" spans="1:14" x14ac:dyDescent="0.25">
      <c r="A97">
        <v>-23.67</v>
      </c>
      <c r="B97">
        <v>0.88235294117647056</v>
      </c>
      <c r="C97" s="10">
        <f>-LN(1-B97)/0.000001-EXP(blanks!$BZ$18*b921_6!A97+blanks!$BZ$17)</f>
        <v>2069610.0231930183</v>
      </c>
      <c r="D97" s="1">
        <f>C97*0.000001*coeffs!$D$8/($D$2*coeffs!$D$6/1000)</f>
        <v>24193.826877376465</v>
      </c>
      <c r="E97">
        <f t="shared" si="12"/>
        <v>2.1400661634962708</v>
      </c>
      <c r="F97">
        <v>1.7293000000000001</v>
      </c>
      <c r="G97">
        <v>2.6857000000000002</v>
      </c>
      <c r="H97">
        <f t="shared" si="13"/>
        <v>0.41076616349627071</v>
      </c>
      <c r="I97">
        <f t="shared" si="14"/>
        <v>0.54563383650372943</v>
      </c>
      <c r="J97" s="2">
        <f>((1000*coeffs!$D$8/($D$2*coeffs!$D$6))^2*H97^2+(1000*(E97-coeffs!$D$2*blanks!$BZ$18*A97-coeffs!$D$2*blanks!$BZ$17)/($D$2*coeffs!$D$6))^2*coeffs!$E$8^2+(1000*coeffs!$D$2*coeffs!$D$8*(E97/coeffs!$D$2-blanks!$BZ$18*A97-blanks!$BZ$17)/($D$2^2*coeffs!$D$6))^2*coeffs!$D$11^2+(1000*coeffs!$D$2*coeffs!$D$8*(E97/coeffs!$D$2-blanks!$BZ$18*A97-blanks!$BZ$17)/($D$2*coeffs!$D$6^2))^2*coeffs!$E$6^2 +(-1000*coeffs!$D$8*blanks!$BZ$18*A97/($D$2*coeffs!$D$6)-1000*coeffs!$D$8*blanks!$BZ$17/($D$2*coeffs!$D$6))^2*coeffs!$E$2^2 + (1000*coeffs!$D$2*coeffs!$D$8*A97/($D$2*coeffs!$D$6))^2*blanks!$CA$18^2+(1000*coeffs!$D$2*coeffs!$D$8/($D$2*coeffs!$D$6))^2*blanks!$CA$17^2)^0.5</f>
        <v>7844.833256081416</v>
      </c>
      <c r="K97" s="10">
        <f>((1000*coeffs!$D$8/($D$2*coeffs!$D$6))^2*I97^2+(1000*(E97-coeffs!$D$2*blanks!$BZ$18*A97-coeffs!$D$2*blanks!$BZ$17)/($D$2*coeffs!$D$6))^2*coeffs!$E$8^2+(1000*coeffs!$D$2*coeffs!$D$8*(E97/coeffs!$D$2-blanks!$BZ$18*A97-blanks!$BZ$17)/($D$2^2*coeffs!$D$6))^2*coeffs!$D$11^2+(1000*coeffs!$D$2*coeffs!$D$8*(E97/coeffs!$D$2-blanks!$BZ$18*A97-blanks!$BZ$17)/($D$2*coeffs!$D$6^2))^2*coeffs!$E$6^2 +(-1000*coeffs!$D$8*blanks!$BZ$18*A97/($D$2*coeffs!$D$6)-1000*coeffs!$D$8*blanks!$BZ$17/($D$2*coeffs!$D$6))^2*coeffs!$E$2^2 + (1000*coeffs!$D$2*coeffs!$D$8*A97/($D$2*coeffs!$D$6))^2*blanks!$CA$18^2+(1000*coeffs!$D$2*coeffs!$D$8/($D$2*coeffs!$D$6))^2*blanks!$CA$17^2)^0.5</f>
        <v>8897.6656791943351</v>
      </c>
      <c r="L97" s="10">
        <f t="shared" si="9"/>
        <v>261510577.68158257</v>
      </c>
      <c r="M97" s="1">
        <f t="shared" si="10"/>
        <v>100010370.17726275</v>
      </c>
      <c r="N97" s="10">
        <f t="shared" si="11"/>
        <v>89121463.368102878</v>
      </c>
    </row>
    <row r="98" spans="1:14" x14ac:dyDescent="0.25">
      <c r="A98">
        <v>-23.95</v>
      </c>
      <c r="B98">
        <v>0.89215686274509809</v>
      </c>
      <c r="C98" s="10">
        <f>-LN(1-B98)/0.000001-EXP(blanks!$BZ$18*b921_6!A98+blanks!$BZ$17)</f>
        <v>2149110.6674936926</v>
      </c>
      <c r="D98" s="1">
        <f>C98*0.000001*coeffs!$D$8/($D$2*coeffs!$D$6/1000)</f>
        <v>25123.19270151512</v>
      </c>
      <c r="E98">
        <f t="shared" si="12"/>
        <v>2.2270775404859009</v>
      </c>
      <c r="F98">
        <v>1.8160000000000001</v>
      </c>
      <c r="G98">
        <v>2.7522000000000002</v>
      </c>
      <c r="H98">
        <f t="shared" si="13"/>
        <v>0.41107754048590084</v>
      </c>
      <c r="I98">
        <f t="shared" si="14"/>
        <v>0.5251224595140993</v>
      </c>
      <c r="J98" s="2">
        <f>((1000*coeffs!$D$8/($D$2*coeffs!$D$6))^2*H98^2+(1000*(E98-coeffs!$D$2*blanks!$BZ$18*A98-coeffs!$D$2*blanks!$BZ$17)/($D$2*coeffs!$D$6))^2*coeffs!$E$8^2+(1000*coeffs!$D$2*coeffs!$D$8*(E98/coeffs!$D$2-blanks!$BZ$18*A98-blanks!$BZ$17)/($D$2^2*coeffs!$D$6))^2*coeffs!$D$11^2+(1000*coeffs!$D$2*coeffs!$D$8*(E98/coeffs!$D$2-blanks!$BZ$18*A98-blanks!$BZ$17)/($D$2*coeffs!$D$6^2))^2*coeffs!$E$6^2 +(-1000*coeffs!$D$8*blanks!$BZ$18*A98/($D$2*coeffs!$D$6)-1000*coeffs!$D$8*blanks!$BZ$17/($D$2*coeffs!$D$6))^2*coeffs!$E$2^2 + (1000*coeffs!$D$2*coeffs!$D$8*A98/($D$2*coeffs!$D$6))^2*blanks!$CA$18^2+(1000*coeffs!$D$2*coeffs!$D$8/($D$2*coeffs!$D$6))^2*blanks!$CA$17^2)^0.5</f>
        <v>8047.939780978465</v>
      </c>
      <c r="K98" s="10">
        <f>((1000*coeffs!$D$8/($D$2*coeffs!$D$6))^2*I98^2+(1000*(E98-coeffs!$D$2*blanks!$BZ$18*A98-coeffs!$D$2*blanks!$BZ$17)/($D$2*coeffs!$D$6))^2*coeffs!$E$8^2+(1000*coeffs!$D$2*coeffs!$D$8*(E98/coeffs!$D$2-blanks!$BZ$18*A98-blanks!$BZ$17)/($D$2^2*coeffs!$D$6))^2*coeffs!$D$11^2+(1000*coeffs!$D$2*coeffs!$D$8*(E98/coeffs!$D$2-blanks!$BZ$18*A98-blanks!$BZ$17)/($D$2*coeffs!$D$6^2))^2*coeffs!$E$6^2 +(-1000*coeffs!$D$8*blanks!$BZ$18*A98/($D$2*coeffs!$D$6)-1000*coeffs!$D$8*blanks!$BZ$17/($D$2*coeffs!$D$6))^2*coeffs!$E$2^2 + (1000*coeffs!$D$2*coeffs!$D$8*A98/($D$2*coeffs!$D$6))^2*blanks!$CA$18^2+(1000*coeffs!$D$2*coeffs!$D$8/($D$2*coeffs!$D$6))^2*blanks!$CA$17^2)^0.5</f>
        <v>8908.4259648854004</v>
      </c>
      <c r="L98" s="10">
        <f t="shared" si="9"/>
        <v>271556073.78188264</v>
      </c>
      <c r="M98" s="1">
        <f t="shared" si="10"/>
        <v>100416045.33513825</v>
      </c>
      <c r="N98" s="10">
        <f t="shared" si="11"/>
        <v>91535182.43171221</v>
      </c>
    </row>
    <row r="99" spans="1:14" x14ac:dyDescent="0.25">
      <c r="A99">
        <v>-24.02</v>
      </c>
      <c r="B99">
        <v>0.90196078431372551</v>
      </c>
      <c r="C99" s="10">
        <f>-LN(1-B99)/0.000001-EXP(blanks!$BZ$18*b921_6!A99+blanks!$BZ$17)</f>
        <v>2242421.2487685326</v>
      </c>
      <c r="D99" s="1">
        <f>C99*0.000001*coeffs!$D$8/($D$2*coeffs!$D$6/1000)</f>
        <v>26213.997260775945</v>
      </c>
      <c r="E99">
        <f t="shared" si="12"/>
        <v>2.3223877202902257</v>
      </c>
      <c r="F99">
        <v>1.861</v>
      </c>
      <c r="G99">
        <v>2.8902000000000001</v>
      </c>
      <c r="H99">
        <f t="shared" si="13"/>
        <v>0.46138772029022568</v>
      </c>
      <c r="I99">
        <f t="shared" si="14"/>
        <v>0.56781227970977444</v>
      </c>
      <c r="J99" s="2">
        <f>((1000*coeffs!$D$8/($D$2*coeffs!$D$6))^2*H99^2+(1000*(E99-coeffs!$D$2*blanks!$BZ$18*A99-coeffs!$D$2*blanks!$BZ$17)/($D$2*coeffs!$D$6))^2*coeffs!$E$8^2+(1000*coeffs!$D$2*coeffs!$D$8*(E99/coeffs!$D$2-blanks!$BZ$18*A99-blanks!$BZ$17)/($D$2^2*coeffs!$D$6))^2*coeffs!$D$11^2+(1000*coeffs!$D$2*coeffs!$D$8*(E99/coeffs!$D$2-blanks!$BZ$18*A99-blanks!$BZ$17)/($D$2*coeffs!$D$6^2))^2*coeffs!$E$6^2 +(-1000*coeffs!$D$8*blanks!$BZ$18*A99/($D$2*coeffs!$D$6)-1000*coeffs!$D$8*blanks!$BZ$17/($D$2*coeffs!$D$6))^2*coeffs!$E$2^2 + (1000*coeffs!$D$2*coeffs!$D$8*A99/($D$2*coeffs!$D$6))^2*blanks!$CA$18^2+(1000*coeffs!$D$2*coeffs!$D$8/($D$2*coeffs!$D$6))^2*blanks!$CA$17^2)^0.5</f>
        <v>8626.1952989583951</v>
      </c>
      <c r="K99" s="10">
        <f>((1000*coeffs!$D$8/($D$2*coeffs!$D$6))^2*I99^2+(1000*(E99-coeffs!$D$2*blanks!$BZ$18*A99-coeffs!$D$2*blanks!$BZ$17)/($D$2*coeffs!$D$6))^2*coeffs!$E$8^2+(1000*coeffs!$D$2*coeffs!$D$8*(E99/coeffs!$D$2-blanks!$BZ$18*A99-blanks!$BZ$17)/($D$2^2*coeffs!$D$6))^2*coeffs!$D$11^2+(1000*coeffs!$D$2*coeffs!$D$8*(E99/coeffs!$D$2-blanks!$BZ$18*A99-blanks!$BZ$17)/($D$2*coeffs!$D$6^2))^2*coeffs!$E$6^2 +(-1000*coeffs!$D$8*blanks!$BZ$18*A99/($D$2*coeffs!$D$6)-1000*coeffs!$D$8*blanks!$BZ$17/($D$2*coeffs!$D$6))^2*coeffs!$E$2^2 + (1000*coeffs!$D$2*coeffs!$D$8*A99/($D$2*coeffs!$D$6))^2*blanks!$CA$18^2+(1000*coeffs!$D$2*coeffs!$D$8/($D$2*coeffs!$D$6))^2*blanks!$CA$17^2)^0.5</f>
        <v>9454.0778886767039</v>
      </c>
      <c r="L99" s="10">
        <f t="shared" si="9"/>
        <v>283346557.85353416</v>
      </c>
      <c r="M99" s="1">
        <f t="shared" si="10"/>
        <v>106423662.9310728</v>
      </c>
      <c r="N99" s="10">
        <f t="shared" si="11"/>
        <v>97863088.281780005</v>
      </c>
    </row>
    <row r="100" spans="1:14" x14ac:dyDescent="0.25">
      <c r="A100">
        <v>-24.16</v>
      </c>
      <c r="B100">
        <v>0.91176470588235292</v>
      </c>
      <c r="C100" s="10">
        <f>-LN(1-B100)/0.000001-EXP(blanks!$BZ$18*b921_6!A100+blanks!$BZ$17)</f>
        <v>2343627.4023816059</v>
      </c>
      <c r="D100" s="1">
        <f>C100*0.000001*coeffs!$D$8/($D$2*coeffs!$D$6/1000)</f>
        <v>27397.10138764048</v>
      </c>
      <c r="E100">
        <f t="shared" si="12"/>
        <v>2.4277482359480516</v>
      </c>
      <c r="F100">
        <v>1.9542999999999999</v>
      </c>
      <c r="G100">
        <v>3.0350000000000001</v>
      </c>
      <c r="H100">
        <f t="shared" si="13"/>
        <v>0.47344823594805163</v>
      </c>
      <c r="I100">
        <f t="shared" si="14"/>
        <v>0.60725176405194858</v>
      </c>
      <c r="J100" s="2">
        <f>((1000*coeffs!$D$8/($D$2*coeffs!$D$6))^2*H100^2+(1000*(E100-coeffs!$D$2*blanks!$BZ$18*A100-coeffs!$D$2*blanks!$BZ$17)/($D$2*coeffs!$D$6))^2*coeffs!$E$8^2+(1000*coeffs!$D$2*coeffs!$D$8*(E100/coeffs!$D$2-blanks!$BZ$18*A100-blanks!$BZ$17)/($D$2^2*coeffs!$D$6))^2*coeffs!$D$11^2+(1000*coeffs!$D$2*coeffs!$D$8*(E100/coeffs!$D$2-blanks!$BZ$18*A100-blanks!$BZ$17)/($D$2*coeffs!$D$6^2))^2*coeffs!$E$6^2 +(-1000*coeffs!$D$8*blanks!$BZ$18*A100/($D$2*coeffs!$D$6)-1000*coeffs!$D$8*blanks!$BZ$17/($D$2*coeffs!$D$6))^2*coeffs!$E$2^2 + (1000*coeffs!$D$2*coeffs!$D$8*A100/($D$2*coeffs!$D$6))^2*blanks!$CA$18^2+(1000*coeffs!$D$2*coeffs!$D$8/($D$2*coeffs!$D$6))^2*blanks!$CA$17^2)^0.5</f>
        <v>8953.0642645223124</v>
      </c>
      <c r="K100" s="10">
        <f>((1000*coeffs!$D$8/($D$2*coeffs!$D$6))^2*I100^2+(1000*(E100-coeffs!$D$2*blanks!$BZ$18*A100-coeffs!$D$2*blanks!$BZ$17)/($D$2*coeffs!$D$6))^2*coeffs!$E$8^2+(1000*coeffs!$D$2*coeffs!$D$8*(E100/coeffs!$D$2-blanks!$BZ$18*A100-blanks!$BZ$17)/($D$2^2*coeffs!$D$6))^2*coeffs!$D$11^2+(1000*coeffs!$D$2*coeffs!$D$8*(E100/coeffs!$D$2-blanks!$BZ$18*A100-blanks!$BZ$17)/($D$2*coeffs!$D$6^2))^2*coeffs!$E$6^2 +(-1000*coeffs!$D$8*blanks!$BZ$18*A100/($D$2*coeffs!$D$6)-1000*coeffs!$D$8*blanks!$BZ$17/($D$2*coeffs!$D$6))^2*coeffs!$E$2^2 + (1000*coeffs!$D$2*coeffs!$D$8*A100/($D$2*coeffs!$D$6))^2*blanks!$CA$18^2+(1000*coeffs!$D$2*coeffs!$D$8/($D$2*coeffs!$D$6))^2*blanks!$CA$17^2)^0.5</f>
        <v>9995.9078156639607</v>
      </c>
      <c r="L100" s="10">
        <f t="shared" si="9"/>
        <v>296134706.05521953</v>
      </c>
      <c r="M100" s="1">
        <f t="shared" si="10"/>
        <v>112422429.39309548</v>
      </c>
      <c r="N100" s="10">
        <f t="shared" si="11"/>
        <v>101636937.36380458</v>
      </c>
    </row>
    <row r="101" spans="1:14" x14ac:dyDescent="0.25">
      <c r="A101">
        <v>-24.23</v>
      </c>
      <c r="B101">
        <v>0.92156862745098034</v>
      </c>
      <c r="C101" s="10">
        <f>-LN(1-B101)/0.000001-EXP(blanks!$BZ$18*b921_6!A101+blanks!$BZ$17)</f>
        <v>2459253.0102915238</v>
      </c>
      <c r="D101" s="1">
        <f>C101*0.000001*coeffs!$D$8/($D$2*coeffs!$D$6/1000)</f>
        <v>28748.769532370501</v>
      </c>
      <c r="E101">
        <f t="shared" si="12"/>
        <v>2.5455312716044345</v>
      </c>
      <c r="F101">
        <v>2.0522</v>
      </c>
      <c r="G101">
        <v>3.1871999999999998</v>
      </c>
      <c r="H101">
        <f t="shared" si="13"/>
        <v>0.49333127160443446</v>
      </c>
      <c r="I101">
        <f t="shared" si="14"/>
        <v>0.64166872839556532</v>
      </c>
      <c r="J101" s="2">
        <f>((1000*coeffs!$D$8/($D$2*coeffs!$D$6))^2*H101^2+(1000*(E101-coeffs!$D$2*blanks!$BZ$18*A101-coeffs!$D$2*blanks!$BZ$17)/($D$2*coeffs!$D$6))^2*coeffs!$E$8^2+(1000*coeffs!$D$2*coeffs!$D$8*(E101/coeffs!$D$2-blanks!$BZ$18*A101-blanks!$BZ$17)/($D$2^2*coeffs!$D$6))^2*coeffs!$D$11^2+(1000*coeffs!$D$2*coeffs!$D$8*(E101/coeffs!$D$2-blanks!$BZ$18*A101-blanks!$BZ$17)/($D$2*coeffs!$D$6^2))^2*coeffs!$E$6^2 +(-1000*coeffs!$D$8*blanks!$BZ$18*A101/($D$2*coeffs!$D$6)-1000*coeffs!$D$8*blanks!$BZ$17/($D$2*coeffs!$D$6))^2*coeffs!$E$2^2 + (1000*coeffs!$D$2*coeffs!$D$8*A101/($D$2*coeffs!$D$6))^2*blanks!$CA$18^2+(1000*coeffs!$D$2*coeffs!$D$8/($D$2*coeffs!$D$6))^2*blanks!$CA$17^2)^0.5</f>
        <v>9365.163574778564</v>
      </c>
      <c r="K101" s="10">
        <f>((1000*coeffs!$D$8/($D$2*coeffs!$D$6))^2*I101^2+(1000*(E101-coeffs!$D$2*blanks!$BZ$18*A101-coeffs!$D$2*blanks!$BZ$17)/($D$2*coeffs!$D$6))^2*coeffs!$E$8^2+(1000*coeffs!$D$2*coeffs!$D$8*(E101/coeffs!$D$2-blanks!$BZ$18*A101-blanks!$BZ$17)/($D$2^2*coeffs!$D$6))^2*coeffs!$D$11^2+(1000*coeffs!$D$2*coeffs!$D$8*(E101/coeffs!$D$2-blanks!$BZ$18*A101-blanks!$BZ$17)/($D$2*coeffs!$D$6^2))^2*coeffs!$E$6^2 +(-1000*coeffs!$D$8*blanks!$BZ$18*A101/($D$2*coeffs!$D$6)-1000*coeffs!$D$8*blanks!$BZ$17/($D$2*coeffs!$D$6))^2*coeffs!$E$2^2 + (1000*coeffs!$D$2*coeffs!$D$8*A101/($D$2*coeffs!$D$6))^2*blanks!$CA$18^2+(1000*coeffs!$D$2*coeffs!$D$8/($D$2*coeffs!$D$6))^2*blanks!$CA$17^2)^0.5</f>
        <v>10522.085563062281</v>
      </c>
      <c r="L101" s="10">
        <f t="shared" si="9"/>
        <v>310744859.2630477</v>
      </c>
      <c r="M101" s="1">
        <f t="shared" si="10"/>
        <v>118311958.27551617</v>
      </c>
      <c r="N101" s="10">
        <f t="shared" si="11"/>
        <v>106346614.61216392</v>
      </c>
    </row>
    <row r="102" spans="1:14" x14ac:dyDescent="0.25">
      <c r="A102">
        <v>-24.42</v>
      </c>
      <c r="B102">
        <v>0.93137254901960786</v>
      </c>
      <c r="C102" s="10">
        <f>-LN(1-B102)/0.000001-EXP(blanks!$BZ$18*b921_6!A102+blanks!$BZ$17)</f>
        <v>2586645.5076621082</v>
      </c>
      <c r="D102" s="1">
        <f>C102*0.000001*coeffs!$D$8/($D$2*coeffs!$D$6/1000)</f>
        <v>30237.993102183642</v>
      </c>
      <c r="E102">
        <f t="shared" si="12"/>
        <v>2.6790626642289581</v>
      </c>
      <c r="F102">
        <v>2.1030000000000002</v>
      </c>
      <c r="G102">
        <v>3.4298000000000002</v>
      </c>
      <c r="H102">
        <f t="shared" si="13"/>
        <v>0.57606266422895791</v>
      </c>
      <c r="I102">
        <f t="shared" si="14"/>
        <v>0.75073733577104207</v>
      </c>
      <c r="J102" s="2">
        <f>((1000*coeffs!$D$8/($D$2*coeffs!$D$6))^2*H102^2+(1000*(E102-coeffs!$D$2*blanks!$BZ$18*A102-coeffs!$D$2*blanks!$BZ$17)/($D$2*coeffs!$D$6))^2*coeffs!$E$8^2+(1000*coeffs!$D$2*coeffs!$D$8*(E102/coeffs!$D$2-blanks!$BZ$18*A102-blanks!$BZ$17)/($D$2^2*coeffs!$D$6))^2*coeffs!$D$11^2+(1000*coeffs!$D$2*coeffs!$D$8*(E102/coeffs!$D$2-blanks!$BZ$18*A102-blanks!$BZ$17)/($D$2*coeffs!$D$6^2))^2*coeffs!$E$6^2 +(-1000*coeffs!$D$8*blanks!$BZ$18*A102/($D$2*coeffs!$D$6)-1000*coeffs!$D$8*blanks!$BZ$17/($D$2*coeffs!$D$6))^2*coeffs!$E$2^2 + (1000*coeffs!$D$2*coeffs!$D$8*A102/($D$2*coeffs!$D$6))^2*blanks!$CA$18^2+(1000*coeffs!$D$2*coeffs!$D$8/($D$2*coeffs!$D$6))^2*blanks!$CA$17^2)^0.5</f>
        <v>10279.046688430359</v>
      </c>
      <c r="K102" s="10">
        <f>((1000*coeffs!$D$8/($D$2*coeffs!$D$6))^2*I102^2+(1000*(E102-coeffs!$D$2*blanks!$BZ$18*A102-coeffs!$D$2*blanks!$BZ$17)/($D$2*coeffs!$D$6))^2*coeffs!$E$8^2+(1000*coeffs!$D$2*coeffs!$D$8*(E102/coeffs!$D$2-blanks!$BZ$18*A102-blanks!$BZ$17)/($D$2^2*coeffs!$D$6))^2*coeffs!$D$11^2+(1000*coeffs!$D$2*coeffs!$D$8*(E102/coeffs!$D$2-blanks!$BZ$18*A102-blanks!$BZ$17)/($D$2*coeffs!$D$6^2))^2*coeffs!$E$6^2 +(-1000*coeffs!$D$8*blanks!$BZ$18*A102/($D$2*coeffs!$D$6)-1000*coeffs!$D$8*blanks!$BZ$17/($D$2*coeffs!$D$6))^2*coeffs!$E$2^2 + (1000*coeffs!$D$2*coeffs!$D$8*A102/($D$2*coeffs!$D$6))^2*blanks!$CA$18^2+(1000*coeffs!$D$2*coeffs!$D$8/($D$2*coeffs!$D$6))^2*blanks!$CA$17^2)^0.5</f>
        <v>11718.797636327479</v>
      </c>
      <c r="L102" s="10">
        <f t="shared" si="9"/>
        <v>326841846.23467201</v>
      </c>
      <c r="M102" s="1">
        <f t="shared" si="10"/>
        <v>131226131.8194606</v>
      </c>
      <c r="N102" s="10">
        <f t="shared" si="11"/>
        <v>116275526.85287698</v>
      </c>
    </row>
    <row r="103" spans="1:14" x14ac:dyDescent="0.25">
      <c r="A103">
        <v>-24.56</v>
      </c>
      <c r="B103">
        <v>0.94117647058823528</v>
      </c>
      <c r="C103" s="10">
        <f>-LN(1-B103)/0.000001-EXP(blanks!$BZ$18*b921_6!A103+blanks!$BZ$17)</f>
        <v>2735994.9961873195</v>
      </c>
      <c r="D103" s="1">
        <f>C103*0.000001*coeffs!$D$8/($D$2*coeffs!$D$6/1000)</f>
        <v>31983.894807872613</v>
      </c>
      <c r="E103">
        <f t="shared" si="12"/>
        <v>2.8332133440562157</v>
      </c>
      <c r="F103">
        <v>2.2084999999999999</v>
      </c>
      <c r="G103">
        <v>3.6909000000000001</v>
      </c>
      <c r="H103">
        <f t="shared" si="13"/>
        <v>0.62471334405621581</v>
      </c>
      <c r="I103">
        <f t="shared" si="14"/>
        <v>0.85768665594378435</v>
      </c>
      <c r="J103" s="2">
        <f>((1000*coeffs!$D$8/($D$2*coeffs!$D$6))^2*H103^2+(1000*(E103-coeffs!$D$2*blanks!$BZ$18*A103-coeffs!$D$2*blanks!$BZ$17)/($D$2*coeffs!$D$6))^2*coeffs!$E$8^2+(1000*coeffs!$D$2*coeffs!$D$8*(E103/coeffs!$D$2-blanks!$BZ$18*A103-blanks!$BZ$17)/($D$2^2*coeffs!$D$6))^2*coeffs!$D$11^2+(1000*coeffs!$D$2*coeffs!$D$8*(E103/coeffs!$D$2-blanks!$BZ$18*A103-blanks!$BZ$17)/($D$2*coeffs!$D$6^2))^2*coeffs!$E$6^2 +(-1000*coeffs!$D$8*blanks!$BZ$18*A103/($D$2*coeffs!$D$6)-1000*coeffs!$D$8*blanks!$BZ$17/($D$2*coeffs!$D$6))^2*coeffs!$E$2^2 + (1000*coeffs!$D$2*coeffs!$D$8*A103/($D$2*coeffs!$D$6))^2*blanks!$CA$18^2+(1000*coeffs!$D$2*coeffs!$D$8/($D$2*coeffs!$D$6))^2*blanks!$CA$17^2)^0.5</f>
        <v>10990.089594743911</v>
      </c>
      <c r="K103" s="10">
        <f>((1000*coeffs!$D$8/($D$2*coeffs!$D$6))^2*I103^2+(1000*(E103-coeffs!$D$2*blanks!$BZ$18*A103-coeffs!$D$2*blanks!$BZ$17)/($D$2*coeffs!$D$6))^2*coeffs!$E$8^2+(1000*coeffs!$D$2*coeffs!$D$8*(E103/coeffs!$D$2-blanks!$BZ$18*A103-blanks!$BZ$17)/($D$2^2*coeffs!$D$6))^2*coeffs!$D$11^2+(1000*coeffs!$D$2*coeffs!$D$8*(E103/coeffs!$D$2-blanks!$BZ$18*A103-blanks!$BZ$17)/($D$2*coeffs!$D$6^2))^2*coeffs!$E$6^2 +(-1000*coeffs!$D$8*blanks!$BZ$18*A103/($D$2*coeffs!$D$6)-1000*coeffs!$D$8*blanks!$BZ$17/($D$2*coeffs!$D$6))^2*coeffs!$E$2^2 + (1000*coeffs!$D$2*coeffs!$D$8*A103/($D$2*coeffs!$D$6))^2*blanks!$CA$18^2+(1000*coeffs!$D$2*coeffs!$D$8/($D$2*coeffs!$D$6))^2*blanks!$CA$17^2)^0.5</f>
        <v>12960.629029674188</v>
      </c>
      <c r="L103" s="10">
        <f t="shared" si="9"/>
        <v>345713261.90380377</v>
      </c>
      <c r="M103" s="1">
        <f t="shared" si="10"/>
        <v>144708837.40973371</v>
      </c>
      <c r="N103" s="10">
        <f t="shared" si="11"/>
        <v>124203734.37949568</v>
      </c>
    </row>
    <row r="104" spans="1:14" x14ac:dyDescent="0.25">
      <c r="A104">
        <v>-24.74</v>
      </c>
      <c r="B104">
        <v>0.9509803921568627</v>
      </c>
      <c r="C104" s="10">
        <f>-LN(1-B104)/0.000001-EXP(blanks!$BZ$18*b921_6!A104+blanks!$BZ$17)</f>
        <v>2911775.2892551566</v>
      </c>
      <c r="D104" s="1">
        <f>C104*0.000001*coeffs!$D$8/($D$2*coeffs!$D$6/1000)</f>
        <v>34038.77371321174</v>
      </c>
      <c r="E104">
        <f t="shared" si="12"/>
        <v>3.0155349008501697</v>
      </c>
      <c r="F104">
        <v>2.3765999999999998</v>
      </c>
      <c r="G104">
        <v>3.9719000000000002</v>
      </c>
      <c r="H104">
        <f t="shared" si="13"/>
        <v>0.63893490085016991</v>
      </c>
      <c r="I104">
        <f t="shared" si="14"/>
        <v>0.95636509914983048</v>
      </c>
      <c r="J104" s="2">
        <f>((1000*coeffs!$D$8/($D$2*coeffs!$D$6))^2*H104^2+(1000*(E104-coeffs!$D$2*blanks!$BZ$18*A104-coeffs!$D$2*blanks!$BZ$17)/($D$2*coeffs!$D$6))^2*coeffs!$E$8^2+(1000*coeffs!$D$2*coeffs!$D$8*(E104/coeffs!$D$2-blanks!$BZ$18*A104-blanks!$BZ$17)/($D$2^2*coeffs!$D$6))^2*coeffs!$D$11^2+(1000*coeffs!$D$2*coeffs!$D$8*(E104/coeffs!$D$2-blanks!$BZ$18*A104-blanks!$BZ$17)/($D$2*coeffs!$D$6^2))^2*coeffs!$E$6^2 +(-1000*coeffs!$D$8*blanks!$BZ$18*A104/($D$2*coeffs!$D$6)-1000*coeffs!$D$8*blanks!$BZ$17/($D$2*coeffs!$D$6))^2*coeffs!$E$2^2 + (1000*coeffs!$D$2*coeffs!$D$8*A104/($D$2*coeffs!$D$6))^2*blanks!$CA$18^2+(1000*coeffs!$D$2*coeffs!$D$8/($D$2*coeffs!$D$6))^2*blanks!$CA$17^2)^0.5</f>
        <v>11497.747231707299</v>
      </c>
      <c r="K104" s="10">
        <f>((1000*coeffs!$D$8/($D$2*coeffs!$D$6))^2*I104^2+(1000*(E104-coeffs!$D$2*blanks!$BZ$18*A104-coeffs!$D$2*blanks!$BZ$17)/($D$2*coeffs!$D$6))^2*coeffs!$E$8^2+(1000*coeffs!$D$2*coeffs!$D$8*(E104/coeffs!$D$2-blanks!$BZ$18*A104-blanks!$BZ$17)/($D$2^2*coeffs!$D$6))^2*coeffs!$D$11^2+(1000*coeffs!$D$2*coeffs!$D$8*(E104/coeffs!$D$2-blanks!$BZ$18*A104-blanks!$BZ$17)/($D$2*coeffs!$D$6^2))^2*coeffs!$E$6^2 +(-1000*coeffs!$D$8*blanks!$BZ$18*A104/($D$2*coeffs!$D$6)-1000*coeffs!$D$8*blanks!$BZ$17/($D$2*coeffs!$D$6))^2*coeffs!$E$2^2 + (1000*coeffs!$D$2*coeffs!$D$8*A104/($D$2*coeffs!$D$6))^2*blanks!$CA$18^2+(1000*coeffs!$D$2*coeffs!$D$8/($D$2*coeffs!$D$6))^2*blanks!$CA$17^2)^0.5</f>
        <v>14191.576309352453</v>
      </c>
      <c r="L104" s="10">
        <f t="shared" si="9"/>
        <v>367924405.77635205</v>
      </c>
      <c r="M104" s="1">
        <f t="shared" si="10"/>
        <v>158177106.11876243</v>
      </c>
      <c r="N104" s="10">
        <f t="shared" si="11"/>
        <v>130133670.9639699</v>
      </c>
    </row>
    <row r="105" spans="1:14" x14ac:dyDescent="0.25">
      <c r="A105">
        <v>-25.02</v>
      </c>
      <c r="B105">
        <v>0.96078431372549022</v>
      </c>
      <c r="C105" s="10">
        <f>-LN(1-B105)/0.000001-EXP(blanks!$BZ$18*b921_6!A105+blanks!$BZ$17)</f>
        <v>3123857.9067281759</v>
      </c>
      <c r="D105" s="1">
        <f>C105*0.000001*coeffs!$D$8/($D$2*coeffs!$D$6/1000)</f>
        <v>36518.028294191579</v>
      </c>
      <c r="E105">
        <f t="shared" si="12"/>
        <v>3.2386784521643812</v>
      </c>
      <c r="F105">
        <v>2.4956999999999998</v>
      </c>
      <c r="G105">
        <v>4.3800999999999997</v>
      </c>
      <c r="H105">
        <f t="shared" si="13"/>
        <v>0.74297845216438141</v>
      </c>
      <c r="I105">
        <f t="shared" si="14"/>
        <v>1.1414215478356184</v>
      </c>
      <c r="J105" s="2">
        <f>((1000*coeffs!$D$8/($D$2*coeffs!$D$6))^2*H105^2+(1000*(E105-coeffs!$D$2*blanks!$BZ$18*A105-coeffs!$D$2*blanks!$BZ$17)/($D$2*coeffs!$D$6))^2*coeffs!$E$8^2+(1000*coeffs!$D$2*coeffs!$D$8*(E105/coeffs!$D$2-blanks!$BZ$18*A105-blanks!$BZ$17)/($D$2^2*coeffs!$D$6))^2*coeffs!$D$11^2+(1000*coeffs!$D$2*coeffs!$D$8*(E105/coeffs!$D$2-blanks!$BZ$18*A105-blanks!$BZ$17)/($D$2*coeffs!$D$6^2))^2*coeffs!$E$6^2 +(-1000*coeffs!$D$8*blanks!$BZ$18*A105/($D$2*coeffs!$D$6)-1000*coeffs!$D$8*blanks!$BZ$17/($D$2*coeffs!$D$6))^2*coeffs!$E$2^2 + (1000*coeffs!$D$2*coeffs!$D$8*A105/($D$2*coeffs!$D$6))^2*blanks!$CA$18^2+(1000*coeffs!$D$2*coeffs!$D$8/($D$2*coeffs!$D$6))^2*blanks!$CA$17^2)^0.5</f>
        <v>12789.579533109454</v>
      </c>
      <c r="K105" s="10">
        <f>((1000*coeffs!$D$8/($D$2*coeffs!$D$6))^2*I105^2+(1000*(E105-coeffs!$D$2*blanks!$BZ$18*A105-coeffs!$D$2*blanks!$BZ$17)/($D$2*coeffs!$D$6))^2*coeffs!$E$8^2+(1000*coeffs!$D$2*coeffs!$D$8*(E105/coeffs!$D$2-blanks!$BZ$18*A105-blanks!$BZ$17)/($D$2^2*coeffs!$D$6))^2*coeffs!$D$11^2+(1000*coeffs!$D$2*coeffs!$D$8*(E105/coeffs!$D$2-blanks!$BZ$18*A105-blanks!$BZ$17)/($D$2*coeffs!$D$6^2))^2*coeffs!$E$6^2 +(-1000*coeffs!$D$8*blanks!$BZ$18*A105/($D$2*coeffs!$D$6)-1000*coeffs!$D$8*blanks!$BZ$17/($D$2*coeffs!$D$6))^2*coeffs!$E$2^2 + (1000*coeffs!$D$2*coeffs!$D$8*A105/($D$2*coeffs!$D$6))^2*blanks!$CA$18^2+(1000*coeffs!$D$2*coeffs!$D$8/($D$2*coeffs!$D$6))^2*blanks!$CA$17^2)^0.5</f>
        <v>16314.994566045158</v>
      </c>
      <c r="L105" s="10">
        <f t="shared" si="9"/>
        <v>394722617.60856187</v>
      </c>
      <c r="M105" s="1">
        <f t="shared" si="10"/>
        <v>181144089.63696256</v>
      </c>
      <c r="N105" s="10">
        <f t="shared" si="11"/>
        <v>144309884.32956684</v>
      </c>
    </row>
    <row r="106" spans="1:14" x14ac:dyDescent="0.25">
      <c r="A106">
        <v>-25.17</v>
      </c>
      <c r="B106">
        <v>0.97058823529411764</v>
      </c>
      <c r="C106" s="10">
        <f>-LN(1-B106)/0.000001-EXP(blanks!$BZ$18*b921_6!A106+blanks!$BZ$17)</f>
        <v>3405137.1537198797</v>
      </c>
      <c r="D106" s="1">
        <f>C106*0.000001*coeffs!$D$8/($D$2*coeffs!$D$6/1000)</f>
        <v>39806.194339800939</v>
      </c>
      <c r="E106">
        <f t="shared" si="12"/>
        <v>3.5263605246161611</v>
      </c>
      <c r="F106">
        <v>2.6857000000000002</v>
      </c>
      <c r="G106">
        <v>4.8301999999999996</v>
      </c>
      <c r="H106">
        <f t="shared" si="13"/>
        <v>0.84066052461616092</v>
      </c>
      <c r="I106">
        <f t="shared" si="14"/>
        <v>1.3038394753838385</v>
      </c>
      <c r="J106" s="2">
        <f>((1000*coeffs!$D$8/($D$2*coeffs!$D$6))^2*H106^2+(1000*(E106-coeffs!$D$2*blanks!$BZ$18*A106-coeffs!$D$2*blanks!$BZ$17)/($D$2*coeffs!$D$6))^2*coeffs!$E$8^2+(1000*coeffs!$D$2*coeffs!$D$8*(E106/coeffs!$D$2-blanks!$BZ$18*A106-blanks!$BZ$17)/($D$2^2*coeffs!$D$6))^2*coeffs!$D$11^2+(1000*coeffs!$D$2*coeffs!$D$8*(E106/coeffs!$D$2-blanks!$BZ$18*A106-blanks!$BZ$17)/($D$2*coeffs!$D$6^2))^2*coeffs!$E$6^2 +(-1000*coeffs!$D$8*blanks!$BZ$18*A106/($D$2*coeffs!$D$6)-1000*coeffs!$D$8*blanks!$BZ$17/($D$2*coeffs!$D$6))^2*coeffs!$E$2^2 + (1000*coeffs!$D$2*coeffs!$D$8*A106/($D$2*coeffs!$D$6))^2*blanks!$CA$18^2+(1000*coeffs!$D$2*coeffs!$D$8/($D$2*coeffs!$D$6))^2*blanks!$CA$17^2)^0.5</f>
        <v>14179.789872419329</v>
      </c>
      <c r="K106" s="10">
        <f>((1000*coeffs!$D$8/($D$2*coeffs!$D$6))^2*I106^2+(1000*(E106-coeffs!$D$2*blanks!$BZ$18*A106-coeffs!$D$2*blanks!$BZ$17)/($D$2*coeffs!$D$6))^2*coeffs!$E$8^2+(1000*coeffs!$D$2*coeffs!$D$8*(E106/coeffs!$D$2-blanks!$BZ$18*A106-blanks!$BZ$17)/($D$2^2*coeffs!$D$6))^2*coeffs!$D$11^2+(1000*coeffs!$D$2*coeffs!$D$8*(E106/coeffs!$D$2-blanks!$BZ$18*A106-blanks!$BZ$17)/($D$2*coeffs!$D$6^2))^2*coeffs!$E$6^2 +(-1000*coeffs!$D$8*blanks!$BZ$18*A106/($D$2*coeffs!$D$6)-1000*coeffs!$D$8*blanks!$BZ$17/($D$2*coeffs!$D$6))^2*coeffs!$E$2^2 + (1000*coeffs!$D$2*coeffs!$D$8*A106/($D$2*coeffs!$D$6))^2*blanks!$CA$18^2+(1000*coeffs!$D$2*coeffs!$D$8/($D$2*coeffs!$D$6))^2*blanks!$CA$17^2)^0.5</f>
        <v>18352.279576566489</v>
      </c>
      <c r="L106" s="10">
        <f t="shared" si="9"/>
        <v>430264336.84374201</v>
      </c>
      <c r="M106" s="1">
        <f t="shared" si="10"/>
        <v>203439108.16900402</v>
      </c>
      <c r="N106" s="10">
        <f t="shared" si="11"/>
        <v>159776252.03827694</v>
      </c>
    </row>
    <row r="107" spans="1:14" x14ac:dyDescent="0.25">
      <c r="A107">
        <v>-25.19</v>
      </c>
      <c r="B107">
        <v>0.98039215686274506</v>
      </c>
      <c r="C107" s="10">
        <f>-LN(1-B107)/0.000001-EXP(blanks!$BZ$18*b921_6!A107+blanks!$BZ$17)</f>
        <v>3809721.9986089845</v>
      </c>
      <c r="D107" s="1">
        <f>C107*0.000001*coeffs!$D$8/($D$2*coeffs!$D$6/1000)</f>
        <v>44535.807931136122</v>
      </c>
      <c r="E107">
        <f t="shared" si="12"/>
        <v>3.9318256327243235</v>
      </c>
      <c r="F107">
        <v>2.8902000000000001</v>
      </c>
      <c r="G107">
        <v>5.7321</v>
      </c>
      <c r="H107">
        <f t="shared" si="13"/>
        <v>1.0416256327243234</v>
      </c>
      <c r="I107">
        <f t="shared" si="14"/>
        <v>1.8002743672756765</v>
      </c>
      <c r="J107" s="2">
        <f>((1000*coeffs!$D$8/($D$2*coeffs!$D$6))^2*H107^2+(1000*(E107-coeffs!$D$2*blanks!$BZ$18*A107-coeffs!$D$2*blanks!$BZ$17)/($D$2*coeffs!$D$6))^2*coeffs!$E$8^2+(1000*coeffs!$D$2*coeffs!$D$8*(E107/coeffs!$D$2-blanks!$BZ$18*A107-blanks!$BZ$17)/($D$2^2*coeffs!$D$6))^2*coeffs!$D$11^2+(1000*coeffs!$D$2*coeffs!$D$8*(E107/coeffs!$D$2-blanks!$BZ$18*A107-blanks!$BZ$17)/($D$2*coeffs!$D$6^2))^2*coeffs!$E$6^2 +(-1000*coeffs!$D$8*blanks!$BZ$18*A107/($D$2*coeffs!$D$6)-1000*coeffs!$D$8*blanks!$BZ$17/($D$2*coeffs!$D$6))^2*coeffs!$E$2^2 + (1000*coeffs!$D$2*coeffs!$D$8*A107/($D$2*coeffs!$D$6))^2*blanks!$CA$18^2+(1000*coeffs!$D$2*coeffs!$D$8/($D$2*coeffs!$D$6))^2*blanks!$CA$17^2)^0.5</f>
        <v>16678.438514944715</v>
      </c>
      <c r="K107" s="10">
        <f>((1000*coeffs!$D$8/($D$2*coeffs!$D$6))^2*I107^2+(1000*(E107-coeffs!$D$2*blanks!$BZ$18*A107-coeffs!$D$2*blanks!$BZ$17)/($D$2*coeffs!$D$6))^2*coeffs!$E$8^2+(1000*coeffs!$D$2*coeffs!$D$8*(E107/coeffs!$D$2-blanks!$BZ$18*A107-blanks!$BZ$17)/($D$2^2*coeffs!$D$6))^2*coeffs!$D$11^2+(1000*coeffs!$D$2*coeffs!$D$8*(E107/coeffs!$D$2-blanks!$BZ$18*A107-blanks!$BZ$17)/($D$2*coeffs!$D$6^2))^2*coeffs!$E$6^2 +(-1000*coeffs!$D$8*blanks!$BZ$18*A107/($D$2*coeffs!$D$6)-1000*coeffs!$D$8*blanks!$BZ$17/($D$2*coeffs!$D$6))^2*coeffs!$E$2^2 + (1000*coeffs!$D$2*coeffs!$D$8*A107/($D$2*coeffs!$D$6))^2*blanks!$CA$18^2+(1000*coeffs!$D$2*coeffs!$D$8/($D$2*coeffs!$D$6))^2*blanks!$CA$17^2)^0.5</f>
        <v>23933.313079147047</v>
      </c>
      <c r="L107" s="10">
        <f t="shared" si="9"/>
        <v>481386632.98769331</v>
      </c>
      <c r="M107" s="1">
        <f t="shared" si="10"/>
        <v>263576960.55923507</v>
      </c>
      <c r="N107" s="10">
        <f t="shared" si="11"/>
        <v>187215470.05887681</v>
      </c>
    </row>
    <row r="108" spans="1:14" x14ac:dyDescent="0.25">
      <c r="A108">
        <v>-25.42</v>
      </c>
      <c r="B108">
        <v>0.99019607843137258</v>
      </c>
      <c r="C108" s="10">
        <f>-LN(1-B108)/0.000001-EXP(blanks!$BZ$18*b921_6!A108+blanks!$BZ$17)</f>
        <v>4492274.8447139058</v>
      </c>
      <c r="D108" s="1">
        <f>C108*0.000001*coeffs!$D$8/($D$2*coeffs!$D$6/1000)</f>
        <v>52514.878967835939</v>
      </c>
      <c r="E108">
        <f t="shared" si="12"/>
        <v>4.6249728132842742</v>
      </c>
      <c r="F108">
        <v>3.2660999999999998</v>
      </c>
      <c r="G108">
        <v>7.6872999999999996</v>
      </c>
      <c r="H108">
        <f t="shared" si="13"/>
        <v>1.3588728132842745</v>
      </c>
      <c r="I108">
        <f t="shared" si="14"/>
        <v>3.0623271867157253</v>
      </c>
      <c r="J108" s="2">
        <f>((1000*coeffs!$D$8/($D$2*coeffs!$D$6))^2*H108^2+(1000*(E108-coeffs!$D$2*blanks!$BZ$18*A108-coeffs!$D$2*blanks!$BZ$17)/($D$2*coeffs!$D$6))^2*coeffs!$E$8^2+(1000*coeffs!$D$2*coeffs!$D$8*(E108/coeffs!$D$2-blanks!$BZ$18*A108-blanks!$BZ$17)/($D$2^2*coeffs!$D$6))^2*coeffs!$D$11^2+(1000*coeffs!$D$2*coeffs!$D$8*(E108/coeffs!$D$2-blanks!$BZ$18*A108-blanks!$BZ$17)/($D$2*coeffs!$D$6^2))^2*coeffs!$E$6^2 +(-1000*coeffs!$D$8*blanks!$BZ$18*A108/($D$2*coeffs!$D$6)-1000*coeffs!$D$8*blanks!$BZ$17/($D$2*coeffs!$D$6))^2*coeffs!$E$2^2 + (1000*coeffs!$D$2*coeffs!$D$8*A108/($D$2*coeffs!$D$6))^2*blanks!$CA$18^2+(1000*coeffs!$D$2*coeffs!$D$8/($D$2*coeffs!$D$6))^2*blanks!$CA$17^2)^0.5</f>
        <v>20786.513959028689</v>
      </c>
      <c r="K108" s="10">
        <f>((1000*coeffs!$D$8/($D$2*coeffs!$D$6))^2*I108^2+(1000*(E108-coeffs!$D$2*blanks!$BZ$18*A108-coeffs!$D$2*blanks!$BZ$17)/($D$2*coeffs!$D$6))^2*coeffs!$E$8^2+(1000*coeffs!$D$2*coeffs!$D$8*(E108/coeffs!$D$2-blanks!$BZ$18*A108-blanks!$BZ$17)/($D$2^2*coeffs!$D$6))^2*coeffs!$D$11^2+(1000*coeffs!$D$2*coeffs!$D$8*(E108/coeffs!$D$2-blanks!$BZ$18*A108-blanks!$BZ$17)/($D$2*coeffs!$D$6^2))^2*coeffs!$E$6^2 +(-1000*coeffs!$D$8*blanks!$BZ$18*A108/($D$2*coeffs!$D$6)-1000*coeffs!$D$8*blanks!$BZ$17/($D$2*coeffs!$D$6))^2*coeffs!$E$2^2 + (1000*coeffs!$D$2*coeffs!$D$8*A108/($D$2*coeffs!$D$6))^2*blanks!$CA$18^2+(1000*coeffs!$D$2*coeffs!$D$8/($D$2*coeffs!$D$6))^2*blanks!$CA$17^2)^0.5</f>
        <v>38226.773932440738</v>
      </c>
      <c r="L108" s="10">
        <f t="shared" si="9"/>
        <v>567632247.90200579</v>
      </c>
      <c r="M108" s="1">
        <f t="shared" si="10"/>
        <v>417460614.13072127</v>
      </c>
      <c r="N108" s="10">
        <f t="shared" si="11"/>
        <v>232436972.29457945</v>
      </c>
    </row>
    <row r="109" spans="1:14" x14ac:dyDescent="0.25">
      <c r="A109">
        <v>-25.61</v>
      </c>
      <c r="B109">
        <v>1</v>
      </c>
      <c r="C109" s="10" t="e">
        <f>-LN(1-B109)/0.000001-EXP(blanks!$BZ$18*b921_6!A109+blanks!$BZ$17)</f>
        <v>#NUM!</v>
      </c>
      <c r="D109" s="1" t="e">
        <f>C109*0.000001*coeffs!$D$8/($D$2*coeffs!$D$6/1000)</f>
        <v>#NUM!</v>
      </c>
      <c r="E109" t="e">
        <f t="shared" si="12"/>
        <v>#NUM!</v>
      </c>
      <c r="F109">
        <v>4.3800999999999997</v>
      </c>
      <c r="G109">
        <v>19.470600000000001</v>
      </c>
      <c r="H109" t="e">
        <f t="shared" si="13"/>
        <v>#NUM!</v>
      </c>
      <c r="I109" t="e">
        <f t="shared" si="14"/>
        <v>#NUM!</v>
      </c>
      <c r="J109" s="2" t="e">
        <f>((1000*coeffs!$D$8/($D$2*coeffs!$D$6))^2*H109^2+(1000*(E109-coeffs!$D$2*blanks!$BZ$18*A109-coeffs!$D$2*blanks!$BZ$17)/($D$2*coeffs!$D$6))^2*coeffs!$E$8^2+(1000*coeffs!$D$2*coeffs!$D$8*(E109/coeffs!$D$2-blanks!$BZ$18*A109-blanks!$BZ$17)/($D$2^2*coeffs!$D$6))^2*coeffs!$D$11^2+(1000*coeffs!$D$2*coeffs!$D$8*(E109/coeffs!$D$2-blanks!$BZ$18*A109-blanks!$BZ$17)/($D$2*coeffs!$D$6^2))^2*coeffs!$E$6^2 +(-1000*coeffs!$D$8*blanks!$BZ$18*A109/($D$2*coeffs!$D$6)-1000*coeffs!$D$8*blanks!$BZ$17/($D$2*coeffs!$D$6))^2*coeffs!$E$2^2 + (1000*coeffs!$D$2*coeffs!$D$8*A109/($D$2*coeffs!$D$6))^2*blanks!$CA$18^2+(1000*coeffs!$D$2*coeffs!$D$8/($D$2*coeffs!$D$6))^2*blanks!$CA$17^2)^0.5</f>
        <v>#NUM!</v>
      </c>
      <c r="K109" s="10" t="e">
        <f>((1000*coeffs!$D$8/($D$2*coeffs!$D$6))^2*I109^2+(1000*(E109-coeffs!$D$2*blanks!$BZ$18*A109-coeffs!$D$2*blanks!$BZ$17)/($D$2*coeffs!$D$6))^2*coeffs!$E$8^2+(1000*coeffs!$D$2*coeffs!$D$8*(E109/coeffs!$D$2-blanks!$BZ$18*A109-blanks!$BZ$17)/($D$2^2*coeffs!$D$6))^2*coeffs!$D$11^2+(1000*coeffs!$D$2*coeffs!$D$8*(E109/coeffs!$D$2-blanks!$BZ$18*A109-blanks!$BZ$17)/($D$2*coeffs!$D$6^2))^2*coeffs!$E$6^2 +(-1000*coeffs!$D$8*blanks!$BZ$18*A109/($D$2*coeffs!$D$6)-1000*coeffs!$D$8*blanks!$BZ$17/($D$2*coeffs!$D$6))^2*coeffs!$E$2^2 + (1000*coeffs!$D$2*coeffs!$D$8*A109/($D$2*coeffs!$D$6))^2*blanks!$CA$18^2+(1000*coeffs!$D$2*coeffs!$D$8/($D$2*coeffs!$D$6))^2*blanks!$CA$17^2)^0.5</f>
        <v>#NUM!</v>
      </c>
      <c r="L109" s="10" t="e">
        <f t="shared" si="9"/>
        <v>#NUM!</v>
      </c>
      <c r="M109" s="1" t="e">
        <f t="shared" si="10"/>
        <v>#NUM!</v>
      </c>
      <c r="N109" s="10" t="e">
        <f t="shared" si="11"/>
        <v>#NUM!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workbookViewId="0">
      <selection activeCell="K8" sqref="K8:K115"/>
    </sheetView>
  </sheetViews>
  <sheetFormatPr defaultRowHeight="15" x14ac:dyDescent="0.25"/>
  <cols>
    <col min="3" max="3" width="15.7109375" customWidth="1"/>
  </cols>
  <sheetData>
    <row r="1" spans="1:14" x14ac:dyDescent="0.25">
      <c r="A1" s="6" t="s">
        <v>26</v>
      </c>
      <c r="B1" s="6"/>
      <c r="C1" s="8" t="s">
        <v>33</v>
      </c>
      <c r="D1" s="6"/>
    </row>
    <row r="2" spans="1:14" x14ac:dyDescent="0.25">
      <c r="A2" s="6" t="s">
        <v>0</v>
      </c>
      <c r="B2" s="6"/>
      <c r="C2" s="6"/>
      <c r="D2" s="7">
        <v>99</v>
      </c>
    </row>
    <row r="3" spans="1:14" x14ac:dyDescent="0.25">
      <c r="A3" t="s">
        <v>113</v>
      </c>
      <c r="D3">
        <f>'size dists'!D13</f>
        <v>93.777312298198126</v>
      </c>
      <c r="E3">
        <f>'size dists'!E13</f>
        <v>10.879075636316118</v>
      </c>
    </row>
    <row r="4" spans="1:14" x14ac:dyDescent="0.25">
      <c r="A4" t="s">
        <v>114</v>
      </c>
      <c r="D4" s="10">
        <f>'size dists'!H13</f>
        <v>82.854570268898115</v>
      </c>
      <c r="E4" s="10">
        <f>'size dists'!I13</f>
        <v>10.835837148198564</v>
      </c>
    </row>
    <row r="5" spans="1:14" x14ac:dyDescent="0.25">
      <c r="A5" t="s">
        <v>115</v>
      </c>
      <c r="D5">
        <f>'size dists'!F13</f>
        <v>109.61513991706741</v>
      </c>
      <c r="E5">
        <f>'size dists'!G13</f>
        <v>15.708149800478425</v>
      </c>
    </row>
    <row r="6" spans="1:14" x14ac:dyDescent="0.25">
      <c r="A6" t="s">
        <v>116</v>
      </c>
      <c r="D6">
        <f>'size dists'!J13</f>
        <v>7.5753669122935108</v>
      </c>
      <c r="E6">
        <f>'size dists'!K13</f>
        <v>8.4221182307435658</v>
      </c>
    </row>
    <row r="7" spans="1:14" x14ac:dyDescent="0.2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s="6" t="s">
        <v>182</v>
      </c>
      <c r="M7" s="10" t="s">
        <v>183</v>
      </c>
      <c r="N7" s="10" t="s">
        <v>185</v>
      </c>
    </row>
    <row r="8" spans="1:14" x14ac:dyDescent="0.25">
      <c r="A8">
        <v>-13.38</v>
      </c>
      <c r="B8">
        <v>9.2592592592592587E-3</v>
      </c>
      <c r="C8">
        <f>-LN(1-B8)/0.000001-EXP(blanks!$BZ$18*b922_2!A8+blanks!$BZ$17)</f>
        <v>7599.2942593888729</v>
      </c>
      <c r="D8" s="1">
        <f>C8*0.000001*coeffs!$D$8/($D$2*coeffs!$D$6/1000)</f>
        <v>96.014736478885254</v>
      </c>
      <c r="E8">
        <f>-LN(1-B8)</f>
        <v>9.3023926623135612E-3</v>
      </c>
      <c r="F8">
        <v>4.0000000000000002E-4</v>
      </c>
      <c r="G8">
        <v>1.54E-2</v>
      </c>
      <c r="H8">
        <f>E8-F8</f>
        <v>8.9023926623135619E-3</v>
      </c>
      <c r="I8">
        <f>G8-E8</f>
        <v>6.0976073376864393E-3</v>
      </c>
      <c r="J8" s="2">
        <f>((1000*coeffs!$D$8/($D$2*coeffs!$D$6))^2*H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116.19362356099069</v>
      </c>
      <c r="K8">
        <f>((1000*coeffs!$D$8/($D$2*coeffs!$D$6))^2*I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82.36996910290641</v>
      </c>
      <c r="L8" s="10">
        <f>1000000000000*D8/(1000000*$D$3)</f>
        <v>1023858.9070837565</v>
      </c>
      <c r="M8" s="1">
        <f>((1/(0.000001*$D$3))^2*K8^2+(D8/(0.000001*$D$3)^2)^2*(0.000001*$E$3)^2)^0.5</f>
        <v>886351.6900402155</v>
      </c>
      <c r="N8" s="10">
        <f>((1/(0.000001*$D$3))^2*J8^2+(D8/(0.000001*$D$3)^2)^2*(0.000001*$E$3)^2)^0.5</f>
        <v>1244717.8310905728</v>
      </c>
    </row>
    <row r="9" spans="1:14" x14ac:dyDescent="0.25">
      <c r="A9">
        <v>-15.28</v>
      </c>
      <c r="B9">
        <v>1.8518518518518517E-2</v>
      </c>
      <c r="C9" s="10">
        <f>-LN(1-B9)/0.000001-EXP(blanks!$BZ$18*b922_2!A9+blanks!$BZ$17)</f>
        <v>15305.626471114136</v>
      </c>
      <c r="D9" s="1">
        <f>C9*0.000001*coeffs!$D$8/($D$2*coeffs!$D$6/1000)</f>
        <v>193.38186443466591</v>
      </c>
      <c r="E9">
        <f t="shared" ref="E9:E72" si="0">-LN(1-B9)</f>
        <v>1.8692133012152522E-2</v>
      </c>
      <c r="F9">
        <v>1.09E-2</v>
      </c>
      <c r="G9">
        <v>2.58E-2</v>
      </c>
      <c r="H9">
        <f t="shared" ref="H9:H72" si="1">E9-F9</f>
        <v>7.7921330121525217E-3</v>
      </c>
      <c r="I9">
        <f t="shared" ref="I9:I72" si="2">G9-E9</f>
        <v>7.1078669878474783E-3</v>
      </c>
      <c r="J9" s="2">
        <f>((1000*coeffs!$D$8/($D$2*coeffs!$D$6))^2*H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114.55289594931293</v>
      </c>
      <c r="K9" s="10">
        <f>((1000*coeffs!$D$8/($D$2*coeffs!$D$6))^2*I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107.21377170705665</v>
      </c>
      <c r="L9" s="10">
        <f t="shared" ref="L9:L72" si="3">1000000000000*D9/(1000000*$D$3)</f>
        <v>2062139.1218777939</v>
      </c>
      <c r="M9" s="1">
        <f t="shared" ref="M9:M72" si="4">((1/(0.000001*$D$3))^2*K9^2+(D9/(0.000001*$D$3)^2)^2*(0.000001*$E$3)^2)^0.5</f>
        <v>1168041.2503187875</v>
      </c>
      <c r="N9" s="10">
        <f t="shared" ref="N9:N72" si="5">((1/(0.000001*$D$3))^2*J9^2+(D9/(0.000001*$D$3)^2)^2*(0.000001*$E$3)^2)^0.5</f>
        <v>1244746.6267191977</v>
      </c>
    </row>
    <row r="10" spans="1:14" x14ac:dyDescent="0.25">
      <c r="A10">
        <v>-15.62</v>
      </c>
      <c r="B10">
        <v>2.7777777777777776E-2</v>
      </c>
      <c r="C10" s="10">
        <f>-LN(1-B10)/0.000001-EXP(blanks!$BZ$18*b922_2!A10+blanks!$BZ$17)</f>
        <v>24341.131706750391</v>
      </c>
      <c r="D10" s="1">
        <f>C10*0.000001*coeffs!$D$8/($D$2*coeffs!$D$6/1000)</f>
        <v>307.54268312929162</v>
      </c>
      <c r="E10">
        <f t="shared" si="0"/>
        <v>2.8170876966696335E-2</v>
      </c>
      <c r="F10">
        <v>2.0199999999999999E-2</v>
      </c>
      <c r="G10">
        <v>3.6299999999999999E-2</v>
      </c>
      <c r="H10">
        <f t="shared" si="1"/>
        <v>7.9708769666963358E-3</v>
      </c>
      <c r="I10">
        <f t="shared" si="2"/>
        <v>8.1291230333036639E-3</v>
      </c>
      <c r="J10" s="2">
        <f>((1000*coeffs!$D$8/($D$2*coeffs!$D$6))^2*H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133.91233676320638</v>
      </c>
      <c r="K10" s="10">
        <f>((1000*coeffs!$D$8/($D$2*coeffs!$D$6))^2*I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135.42240194245329</v>
      </c>
      <c r="L10" s="10">
        <f t="shared" si="3"/>
        <v>3279499.8661440727</v>
      </c>
      <c r="M10" s="1">
        <f t="shared" si="4"/>
        <v>1493360.7298293198</v>
      </c>
      <c r="N10" s="10">
        <f t="shared" si="5"/>
        <v>1477795.0865179163</v>
      </c>
    </row>
    <row r="11" spans="1:14" x14ac:dyDescent="0.25">
      <c r="A11">
        <v>-15.9</v>
      </c>
      <c r="B11">
        <v>3.7037037037037035E-2</v>
      </c>
      <c r="C11" s="10">
        <f>-LN(1-B11)/0.000001-EXP(blanks!$BZ$18*b922_2!A11+blanks!$BZ$17)</f>
        <v>33502.326000485562</v>
      </c>
      <c r="D11" s="1">
        <f>C11*0.000001*coeffs!$D$8/($D$2*coeffs!$D$6/1000)</f>
        <v>423.29154426308685</v>
      </c>
      <c r="E11">
        <f t="shared" si="0"/>
        <v>3.7740327982846968E-2</v>
      </c>
      <c r="F11">
        <v>2.98E-2</v>
      </c>
      <c r="G11">
        <v>4.7500000000000001E-2</v>
      </c>
      <c r="H11">
        <f t="shared" si="1"/>
        <v>7.9403279828469675E-3</v>
      </c>
      <c r="I11">
        <f t="shared" si="2"/>
        <v>9.759672017153033E-3</v>
      </c>
      <c r="J11" s="2">
        <f>((1000*coeffs!$D$8/($D$2*coeffs!$D$6))^2*H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155.06874263813049</v>
      </c>
      <c r="K11" s="10">
        <f>((1000*coeffs!$D$8/($D$2*coeffs!$D$6))^2*I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170.84190637940455</v>
      </c>
      <c r="L11" s="10">
        <f t="shared" si="3"/>
        <v>4513794.7963051209</v>
      </c>
      <c r="M11" s="1">
        <f t="shared" si="4"/>
        <v>1895546.3419738319</v>
      </c>
      <c r="N11" s="10">
        <f t="shared" si="5"/>
        <v>1734515.9995869738</v>
      </c>
    </row>
    <row r="12" spans="1:14" x14ac:dyDescent="0.25">
      <c r="A12">
        <v>-16.95</v>
      </c>
      <c r="B12">
        <v>4.6296296296296294E-2</v>
      </c>
      <c r="C12" s="10">
        <f>-LN(1-B12)/0.000001-EXP(blanks!$BZ$18*b922_2!A12+blanks!$BZ$17)</f>
        <v>41205.996322609128</v>
      </c>
      <c r="D12" s="1">
        <f>C12*0.000001*coeffs!$D$8/($D$2*coeffs!$D$6/1000)</f>
        <v>520.62504006568088</v>
      </c>
      <c r="E12">
        <f t="shared" si="0"/>
        <v>4.7402238894583906E-2</v>
      </c>
      <c r="F12">
        <v>3.9E-2</v>
      </c>
      <c r="G12">
        <v>5.9200000000000003E-2</v>
      </c>
      <c r="H12">
        <f t="shared" si="1"/>
        <v>8.4022388945839063E-3</v>
      </c>
      <c r="I12">
        <f t="shared" si="2"/>
        <v>1.1797761105416096E-2</v>
      </c>
      <c r="J12" s="2">
        <f>((1000*coeffs!$D$8/($D$2*coeffs!$D$6))^2*H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182.55560517439508</v>
      </c>
      <c r="K12" s="10">
        <f>((1000*coeffs!$D$8/($D$2*coeffs!$D$6))^2*I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210.4183227427385</v>
      </c>
      <c r="L12" s="10">
        <f t="shared" si="3"/>
        <v>5551716.372614407</v>
      </c>
      <c r="M12" s="1">
        <f t="shared" si="4"/>
        <v>2334412.185047226</v>
      </c>
      <c r="N12" s="10">
        <f t="shared" si="5"/>
        <v>2050467.3446269976</v>
      </c>
    </row>
    <row r="13" spans="1:14" x14ac:dyDescent="0.25">
      <c r="A13">
        <v>-17.010000000000002</v>
      </c>
      <c r="B13">
        <v>5.5555555555555552E-2</v>
      </c>
      <c r="C13" s="10">
        <f>-LN(1-B13)/0.000001-EXP(blanks!$BZ$18*b922_2!A13+blanks!$BZ$17)</f>
        <v>50826.206721944967</v>
      </c>
      <c r="D13" s="1">
        <f>C13*0.000001*coeffs!$D$8/($D$2*coeffs!$D$6/1000)</f>
        <v>642.17342796005141</v>
      </c>
      <c r="E13">
        <f t="shared" si="0"/>
        <v>5.7158413839948637E-2</v>
      </c>
      <c r="F13">
        <v>4.87E-2</v>
      </c>
      <c r="G13">
        <v>7.0199999999999999E-2</v>
      </c>
      <c r="H13">
        <f t="shared" si="1"/>
        <v>8.4584138399486364E-3</v>
      </c>
      <c r="I13">
        <f t="shared" si="2"/>
        <v>1.3041586160051362E-2</v>
      </c>
      <c r="J13" s="2">
        <f>((1000*coeffs!$D$8/($D$2*coeffs!$D$6))^2*H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208.54578665930805</v>
      </c>
      <c r="K13" s="10">
        <f>((1000*coeffs!$D$8/($D$2*coeffs!$D$6))^2*I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243.35474739988757</v>
      </c>
      <c r="L13" s="10">
        <f t="shared" si="3"/>
        <v>6847854.9045853857</v>
      </c>
      <c r="M13" s="1">
        <f t="shared" si="4"/>
        <v>2713902.9395265197</v>
      </c>
      <c r="N13" s="10">
        <f t="shared" si="5"/>
        <v>2361475.322407491</v>
      </c>
    </row>
    <row r="14" spans="1:14" x14ac:dyDescent="0.25">
      <c r="A14">
        <v>-17.16</v>
      </c>
      <c r="B14">
        <v>6.4814814814814811E-2</v>
      </c>
      <c r="C14" s="10">
        <f>-LN(1-B14)/0.000001-EXP(blanks!$BZ$18*b922_2!A14+blanks!$BZ$17)</f>
        <v>60325.395480268198</v>
      </c>
      <c r="D14" s="1">
        <f>C14*0.000001*coeffs!$D$8/($D$2*coeffs!$D$6/1000)</f>
        <v>762.19274478894613</v>
      </c>
      <c r="E14">
        <f t="shared" si="0"/>
        <v>6.7010710282960198E-2</v>
      </c>
      <c r="F14">
        <v>5.7700000000000001E-2</v>
      </c>
      <c r="G14">
        <v>8.1299999999999997E-2</v>
      </c>
      <c r="H14">
        <f t="shared" si="1"/>
        <v>9.3107102829601968E-3</v>
      </c>
      <c r="I14">
        <f t="shared" si="2"/>
        <v>1.4289289717039799E-2</v>
      </c>
      <c r="J14" s="2">
        <f>((1000*coeffs!$D$8/($D$2*coeffs!$D$6))^2*H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240.66071859994008</v>
      </c>
      <c r="K14" s="10">
        <f>((1000*coeffs!$D$8/($D$2*coeffs!$D$6))^2*I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276.90045423290303</v>
      </c>
      <c r="L14" s="10">
        <f t="shared" si="3"/>
        <v>8127688.0954455677</v>
      </c>
      <c r="M14" s="1">
        <f t="shared" si="4"/>
        <v>3099635.9802873512</v>
      </c>
      <c r="N14" s="10">
        <f t="shared" si="5"/>
        <v>2734033.3264098316</v>
      </c>
    </row>
    <row r="15" spans="1:14" x14ac:dyDescent="0.25">
      <c r="A15">
        <v>-17.25</v>
      </c>
      <c r="B15">
        <v>7.407407407407407E-2</v>
      </c>
      <c r="C15" s="10">
        <f>-LN(1-B15)/0.000001-EXP(blanks!$BZ$18*b922_2!A15+blanks!$BZ$17)</f>
        <v>70054.479166085366</v>
      </c>
      <c r="D15" s="1">
        <f>C15*0.000001*coeffs!$D$8/($D$2*coeffs!$D$6/1000)</f>
        <v>885.11671304042409</v>
      </c>
      <c r="E15">
        <f t="shared" si="0"/>
        <v>7.6961041136128325E-2</v>
      </c>
      <c r="F15">
        <v>6.6900000000000001E-2</v>
      </c>
      <c r="G15">
        <v>9.1899999999999996E-2</v>
      </c>
      <c r="H15">
        <f t="shared" si="1"/>
        <v>1.0061041136128324E-2</v>
      </c>
      <c r="I15">
        <f t="shared" si="2"/>
        <v>1.4938958863871671E-2</v>
      </c>
      <c r="J15" s="2">
        <f>((1000*coeffs!$D$8/($D$2*coeffs!$D$6))^2*H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272.58070822621539</v>
      </c>
      <c r="K15" s="10">
        <f>((1000*coeffs!$D$8/($D$2*coeffs!$D$6))^2*I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306.21471863221444</v>
      </c>
      <c r="L15" s="10">
        <f t="shared" si="3"/>
        <v>9438495.2111432087</v>
      </c>
      <c r="M15" s="1">
        <f t="shared" si="4"/>
        <v>3444033.8793681371</v>
      </c>
      <c r="N15" s="10">
        <f t="shared" si="5"/>
        <v>3106078.4446963128</v>
      </c>
    </row>
    <row r="16" spans="1:14" x14ac:dyDescent="0.25">
      <c r="A16">
        <v>-18.55</v>
      </c>
      <c r="B16">
        <v>8.3333333333333329E-2</v>
      </c>
      <c r="C16" s="10">
        <f>-LN(1-B16)/0.000001-EXP(blanks!$BZ$18*b922_2!A16+blanks!$BZ$17)</f>
        <v>75957.691925391598</v>
      </c>
      <c r="D16" s="1">
        <f>C16*0.000001*coeffs!$D$8/($D$2*coeffs!$D$6/1000)</f>
        <v>959.7019834769925</v>
      </c>
      <c r="E16">
        <f t="shared" si="0"/>
        <v>8.701137698962981E-2</v>
      </c>
      <c r="F16">
        <v>7.7399999999999997E-2</v>
      </c>
      <c r="G16">
        <v>0.10390000000000001</v>
      </c>
      <c r="H16">
        <f t="shared" si="1"/>
        <v>9.6113769896298135E-3</v>
      </c>
      <c r="I16">
        <f t="shared" si="2"/>
        <v>1.6888623010370196E-2</v>
      </c>
      <c r="J16" s="2">
        <f>((1000*coeffs!$D$8/($D$2*coeffs!$D$6))^2*H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298.43751418884966</v>
      </c>
      <c r="K16" s="10">
        <f>((1000*coeffs!$D$8/($D$2*coeffs!$D$6))^2*I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346.19382617206048</v>
      </c>
      <c r="L16" s="10">
        <f t="shared" si="3"/>
        <v>10233839.72047824</v>
      </c>
      <c r="M16" s="1">
        <f t="shared" si="4"/>
        <v>3877866.0942907627</v>
      </c>
      <c r="N16" s="10">
        <f t="shared" si="5"/>
        <v>3396647.1751665599</v>
      </c>
    </row>
    <row r="17" spans="1:14" x14ac:dyDescent="0.25">
      <c r="A17">
        <v>-18.600000000000001</v>
      </c>
      <c r="B17">
        <v>9.2592592592592587E-2</v>
      </c>
      <c r="C17" s="10">
        <f>-LN(1-B17)/0.000001-EXP(blanks!$BZ$18*b922_2!A17+blanks!$BZ$17)</f>
        <v>85908.303448059247</v>
      </c>
      <c r="D17" s="1">
        <f>C17*0.000001*coeffs!$D$8/($D$2*coeffs!$D$6/1000)</f>
        <v>1085.4248875443402</v>
      </c>
      <c r="E17">
        <f t="shared" si="0"/>
        <v>9.7163748453647739E-2</v>
      </c>
      <c r="F17">
        <v>8.5400000000000004E-2</v>
      </c>
      <c r="G17">
        <v>0.1145</v>
      </c>
      <c r="H17">
        <f t="shared" si="1"/>
        <v>1.1763748453647735E-2</v>
      </c>
      <c r="I17">
        <f t="shared" si="2"/>
        <v>1.7336251546352266E-2</v>
      </c>
      <c r="J17" s="2">
        <f>((1000*coeffs!$D$8/($D$2*coeffs!$D$6))^2*H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338.76799682645168</v>
      </c>
      <c r="K17" s="10">
        <f>((1000*coeffs!$D$8/($D$2*coeffs!$D$6))^2*I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375.03361210880524</v>
      </c>
      <c r="L17" s="10">
        <f t="shared" si="3"/>
        <v>11574493.456294078</v>
      </c>
      <c r="M17" s="1">
        <f t="shared" si="4"/>
        <v>4218593.8918896494</v>
      </c>
      <c r="N17" s="10">
        <f t="shared" si="5"/>
        <v>3853952.0651626806</v>
      </c>
    </row>
    <row r="18" spans="1:14" x14ac:dyDescent="0.25">
      <c r="A18">
        <v>-19.09</v>
      </c>
      <c r="B18">
        <v>0.10185185185185185</v>
      </c>
      <c r="C18" s="10">
        <f>-LN(1-B18)/0.000001-EXP(blanks!$BZ$18*b922_2!A18+blanks!$BZ$17)</f>
        <v>93981.854011706033</v>
      </c>
      <c r="D18" s="1">
        <f>C18*0.000001*coeffs!$D$8/($D$2*coeffs!$D$6/1000)</f>
        <v>1187.4317059880098</v>
      </c>
      <c r="E18">
        <f t="shared" si="0"/>
        <v>0.10742024862083688</v>
      </c>
      <c r="F18">
        <v>9.4200000000000006E-2</v>
      </c>
      <c r="G18">
        <v>0.1263</v>
      </c>
      <c r="H18">
        <f t="shared" si="1"/>
        <v>1.3220248620836872E-2</v>
      </c>
      <c r="I18">
        <f t="shared" si="2"/>
        <v>1.8879751379163118E-2</v>
      </c>
      <c r="J18" s="2">
        <f>((1000*coeffs!$D$8/($D$2*coeffs!$D$6))^2*H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375.72622554765582</v>
      </c>
      <c r="K18" s="10">
        <f>((1000*coeffs!$D$8/($D$2*coeffs!$D$6))^2*I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412.51808431341607</v>
      </c>
      <c r="L18" s="10">
        <f t="shared" si="3"/>
        <v>12662249.289168693</v>
      </c>
      <c r="M18" s="1">
        <f t="shared" si="4"/>
        <v>4637695.114773511</v>
      </c>
      <c r="N18" s="10">
        <f t="shared" si="5"/>
        <v>4267372.8957309183</v>
      </c>
    </row>
    <row r="19" spans="1:14" x14ac:dyDescent="0.25">
      <c r="A19">
        <v>-19.25</v>
      </c>
      <c r="B19">
        <v>0.1111111111111111</v>
      </c>
      <c r="C19" s="10">
        <f>-LN(1-B19)/0.000001-EXP(blanks!$BZ$18*b922_2!A19+blanks!$BZ$17)</f>
        <v>103543.84656811632</v>
      </c>
      <c r="D19" s="1">
        <f>C19*0.000001*coeffs!$D$8/($D$2*coeffs!$D$6/1000)</f>
        <v>1308.2445294133563</v>
      </c>
      <c r="E19">
        <f t="shared" si="0"/>
        <v>0.11778303565638351</v>
      </c>
      <c r="F19">
        <v>0.10390000000000001</v>
      </c>
      <c r="G19">
        <v>0.13930000000000001</v>
      </c>
      <c r="H19">
        <f t="shared" si="1"/>
        <v>1.3883035656383505E-2</v>
      </c>
      <c r="I19">
        <f t="shared" si="2"/>
        <v>2.1516964343616496E-2</v>
      </c>
      <c r="J19" s="2">
        <f>((1000*coeffs!$D$8/($D$2*coeffs!$D$6))^2*H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408.59047972242666</v>
      </c>
      <c r="K19" s="10">
        <f>((1000*coeffs!$D$8/($D$2*coeffs!$D$6))^2*I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458.35164266487732</v>
      </c>
      <c r="L19" s="10">
        <f t="shared" si="3"/>
        <v>13950544.085261585</v>
      </c>
      <c r="M19" s="1">
        <f t="shared" si="4"/>
        <v>5148634.3083188292</v>
      </c>
      <c r="N19" s="10">
        <f t="shared" si="5"/>
        <v>4647893.6197063411</v>
      </c>
    </row>
    <row r="20" spans="1:14" x14ac:dyDescent="0.25">
      <c r="A20">
        <v>-19.329999999999998</v>
      </c>
      <c r="B20">
        <v>0.12037037037037036</v>
      </c>
      <c r="C20" s="10">
        <f>-LN(1-B20)/0.000001-EXP(blanks!$BZ$18*b922_2!A20+blanks!$BZ$17)</f>
        <v>113597.02829789842</v>
      </c>
      <c r="D20" s="1">
        <f>C20*0.000001*coeffs!$D$8/($D$2*coeffs!$D$6/1000)</f>
        <v>1435.2633763762578</v>
      </c>
      <c r="E20">
        <f t="shared" si="0"/>
        <v>0.12825433552367885</v>
      </c>
      <c r="F20">
        <v>0.1145</v>
      </c>
      <c r="G20">
        <v>0.14990000000000001</v>
      </c>
      <c r="H20">
        <f t="shared" si="1"/>
        <v>1.3754335523678843E-2</v>
      </c>
      <c r="I20">
        <f t="shared" si="2"/>
        <v>2.1645664476321158E-2</v>
      </c>
      <c r="J20" s="2">
        <f>((1000*coeffs!$D$8/($D$2*coeffs!$D$6))^2*H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437.79913949323935</v>
      </c>
      <c r="K20" s="10">
        <f>((1000*coeffs!$D$8/($D$2*coeffs!$D$6))^2*I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486.06864519038015</v>
      </c>
      <c r="L20" s="10">
        <f t="shared" si="3"/>
        <v>15305017.185951442</v>
      </c>
      <c r="M20" s="1">
        <f t="shared" si="4"/>
        <v>5478895.8078440521</v>
      </c>
      <c r="N20" s="10">
        <f t="shared" si="5"/>
        <v>4994734.7429814162</v>
      </c>
    </row>
    <row r="21" spans="1:14" x14ac:dyDescent="0.25">
      <c r="A21">
        <v>-19.36</v>
      </c>
      <c r="B21">
        <v>0.12962962962962962</v>
      </c>
      <c r="C21" s="10">
        <f>-LN(1-B21)/0.000001-EXP(blanks!$BZ$18*b922_2!A21+blanks!$BZ$17)</f>
        <v>124019.19714963448</v>
      </c>
      <c r="D21" s="1">
        <f>C21*0.000001*coeffs!$D$8/($D$2*coeffs!$D$6/1000)</f>
        <v>1566.9442616902525</v>
      </c>
      <c r="E21">
        <f t="shared" si="0"/>
        <v>0.13883644485421581</v>
      </c>
      <c r="F21">
        <v>0.1232</v>
      </c>
      <c r="G21">
        <v>0.1653</v>
      </c>
      <c r="H21">
        <f t="shared" si="1"/>
        <v>1.5636444854215809E-2</v>
      </c>
      <c r="I21">
        <f t="shared" si="2"/>
        <v>2.646355514578419E-2</v>
      </c>
      <c r="J21" s="2">
        <f>((1000*coeffs!$D$8/($D$2*coeffs!$D$6))^2*H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477.74770136171179</v>
      </c>
      <c r="K21" s="10">
        <f>((1000*coeffs!$D$8/($D$2*coeffs!$D$6))^2*I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548.64204977551674</v>
      </c>
      <c r="L21" s="10">
        <f t="shared" si="3"/>
        <v>16709204.212502904</v>
      </c>
      <c r="M21" s="1">
        <f t="shared" si="4"/>
        <v>6163245.4660274601</v>
      </c>
      <c r="N21" s="10">
        <f t="shared" si="5"/>
        <v>5450811.8661449784</v>
      </c>
    </row>
    <row r="22" spans="1:14" x14ac:dyDescent="0.25">
      <c r="A22">
        <v>-19.68</v>
      </c>
      <c r="B22">
        <v>0.1388888888888889</v>
      </c>
      <c r="C22" s="10">
        <f>-LN(1-B22)/0.000001-EXP(blanks!$BZ$18*b922_2!A22+blanks!$BZ$17)</f>
        <v>132895.94983901674</v>
      </c>
      <c r="D22" s="1">
        <f>C22*0.000001*coeffs!$D$8/($D$2*coeffs!$D$6/1000)</f>
        <v>1679.0992909821193</v>
      </c>
      <c r="E22">
        <f t="shared" si="0"/>
        <v>0.1495317339709637</v>
      </c>
      <c r="F22">
        <v>0.1326</v>
      </c>
      <c r="G22">
        <v>0.1736</v>
      </c>
      <c r="H22">
        <f t="shared" si="1"/>
        <v>1.6931733970963703E-2</v>
      </c>
      <c r="I22">
        <f t="shared" si="2"/>
        <v>2.4068266029036306E-2</v>
      </c>
      <c r="J22" s="2">
        <f>((1000*coeffs!$D$8/($D$2*coeffs!$D$6))^2*H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515.026196488408</v>
      </c>
      <c r="K22" s="10">
        <f>((1000*coeffs!$D$8/($D$2*coeffs!$D$6))^2*I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558.53465311569119</v>
      </c>
      <c r="L22" s="10">
        <f t="shared" si="3"/>
        <v>17905176.101047013</v>
      </c>
      <c r="M22" s="1">
        <f t="shared" si="4"/>
        <v>6307789.0761211887</v>
      </c>
      <c r="N22" s="10">
        <f t="shared" si="5"/>
        <v>5871699.477092633</v>
      </c>
    </row>
    <row r="23" spans="1:14" x14ac:dyDescent="0.25">
      <c r="A23">
        <v>-19.760000000000002</v>
      </c>
      <c r="B23">
        <v>0.14814814814814814</v>
      </c>
      <c r="C23" s="10">
        <f>-LN(1-B23)/0.000001-EXP(blanks!$BZ$18*b922_2!A23+blanks!$BZ$17)</f>
        <v>143218.3744263206</v>
      </c>
      <c r="D23" s="1">
        <f>C23*0.000001*coeffs!$D$8/($D$2*coeffs!$D$6/1000)</f>
        <v>1809.5199383137638</v>
      </c>
      <c r="E23">
        <f t="shared" si="0"/>
        <v>0.16034265007517937</v>
      </c>
      <c r="F23">
        <v>0.14269999999999999</v>
      </c>
      <c r="G23">
        <v>0.18679999999999999</v>
      </c>
      <c r="H23">
        <f t="shared" si="1"/>
        <v>1.7642650075179372E-2</v>
      </c>
      <c r="I23">
        <f t="shared" si="2"/>
        <v>2.6457349924820628E-2</v>
      </c>
      <c r="J23" s="2">
        <f>((1000*coeffs!$D$8/($D$2*coeffs!$D$6))^2*H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549.60002199575104</v>
      </c>
      <c r="K23" s="10">
        <f>((1000*coeffs!$D$8/($D$2*coeffs!$D$6))^2*I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603.41941024404082</v>
      </c>
      <c r="L23" s="10">
        <f t="shared" si="3"/>
        <v>19295924.504210096</v>
      </c>
      <c r="M23" s="1">
        <f t="shared" si="4"/>
        <v>6812856.2606168706</v>
      </c>
      <c r="N23" s="10">
        <f t="shared" si="5"/>
        <v>6273648.4755101586</v>
      </c>
    </row>
    <row r="24" spans="1:14" x14ac:dyDescent="0.25">
      <c r="A24">
        <v>-19.78</v>
      </c>
      <c r="B24">
        <v>0.15740740740740741</v>
      </c>
      <c r="C24" s="10">
        <f>-LN(1-B24)/0.000001-EXP(blanks!$BZ$18*b922_2!A24+blanks!$BZ$17)</f>
        <v>154023.09707166991</v>
      </c>
      <c r="D24" s="1">
        <f>C24*0.000001*coeffs!$D$8/($D$2*coeffs!$D$6/1000)</f>
        <v>1946.0342726861879</v>
      </c>
      <c r="E24">
        <f t="shared" si="0"/>
        <v>0.1712717206073697</v>
      </c>
      <c r="F24">
        <v>0.15359999999999999</v>
      </c>
      <c r="G24">
        <v>0.20100000000000001</v>
      </c>
      <c r="H24">
        <f t="shared" si="1"/>
        <v>1.7671720607369712E-2</v>
      </c>
      <c r="I24">
        <f t="shared" si="2"/>
        <v>2.9728279392630313E-2</v>
      </c>
      <c r="J24" s="2">
        <f>((1000*coeffs!$D$8/($D$2*coeffs!$D$6))^2*H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581.20582754100201</v>
      </c>
      <c r="K24" s="10">
        <f>((1000*coeffs!$D$8/($D$2*coeffs!$D$6))^2*I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655.00290579957687</v>
      </c>
      <c r="L24" s="10">
        <f t="shared" si="3"/>
        <v>20751653.304992191</v>
      </c>
      <c r="M24" s="1">
        <f t="shared" si="4"/>
        <v>7387899.1352815656</v>
      </c>
      <c r="N24" s="10">
        <f t="shared" si="5"/>
        <v>6648857.9742662935</v>
      </c>
    </row>
    <row r="25" spans="1:14" x14ac:dyDescent="0.25">
      <c r="A25">
        <v>-19.88</v>
      </c>
      <c r="B25">
        <v>0.16666666666666666</v>
      </c>
      <c r="C25" s="10">
        <f>-LN(1-B25)/0.000001-EXP(blanks!$BZ$18*b922_2!A25+blanks!$BZ$17)</f>
        <v>164437.51769387061</v>
      </c>
      <c r="D25" s="1">
        <f>C25*0.000001*coeffs!$D$8/($D$2*coeffs!$D$6/1000)</f>
        <v>2077.6172615124797</v>
      </c>
      <c r="E25">
        <f t="shared" si="0"/>
        <v>0.18232155679395459</v>
      </c>
      <c r="F25">
        <v>0.1613</v>
      </c>
      <c r="G25">
        <v>0.21110000000000001</v>
      </c>
      <c r="H25">
        <f t="shared" si="1"/>
        <v>2.1021556793954593E-2</v>
      </c>
      <c r="I25">
        <f t="shared" si="2"/>
        <v>2.8778443206045418E-2</v>
      </c>
      <c r="J25" s="2">
        <f>((1000*coeffs!$D$8/($D$2*coeffs!$D$6))^2*H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629.9561825067168</v>
      </c>
      <c r="K25" s="10">
        <f>((1000*coeffs!$D$8/($D$2*coeffs!$D$6))^2*I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677.13427694648044</v>
      </c>
      <c r="L25" s="10">
        <f t="shared" si="3"/>
        <v>22154796.406469416</v>
      </c>
      <c r="M25" s="1">
        <f t="shared" si="4"/>
        <v>7664446.3390808888</v>
      </c>
      <c r="N25" s="10">
        <f t="shared" si="5"/>
        <v>7192468.2355254386</v>
      </c>
    </row>
    <row r="26" spans="1:14" x14ac:dyDescent="0.25">
      <c r="A26">
        <v>-19.98</v>
      </c>
      <c r="B26">
        <v>0.17592592592592593</v>
      </c>
      <c r="C26" s="10">
        <f>-LN(1-B26)/0.000001-EXP(blanks!$BZ$18*b922_2!A26+blanks!$BZ$17)</f>
        <v>174951.99489227767</v>
      </c>
      <c r="D26" s="1">
        <f>C26*0.000001*coeffs!$D$8/($D$2*coeffs!$D$6/1000)</f>
        <v>2210.4644342839533</v>
      </c>
      <c r="E26">
        <f t="shared" si="0"/>
        <v>0.19349485739207986</v>
      </c>
      <c r="F26">
        <v>0.1736</v>
      </c>
      <c r="G26">
        <v>0.2271</v>
      </c>
      <c r="H26">
        <f t="shared" si="1"/>
        <v>1.9894857392079857E-2</v>
      </c>
      <c r="I26">
        <f t="shared" si="2"/>
        <v>3.3605142607920135E-2</v>
      </c>
      <c r="J26" s="2">
        <f>((1000*coeffs!$D$8/($D$2*coeffs!$D$6))^2*H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656.28097639774853</v>
      </c>
      <c r="K26" s="10">
        <f>((1000*coeffs!$D$8/($D$2*coeffs!$D$6))^2*I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740.13332825190184</v>
      </c>
      <c r="L26" s="10">
        <f t="shared" si="3"/>
        <v>23571420.209346585</v>
      </c>
      <c r="M26" s="1">
        <f t="shared" si="4"/>
        <v>8352749.5470197061</v>
      </c>
      <c r="N26" s="10">
        <f t="shared" si="5"/>
        <v>7513564.1101843147</v>
      </c>
    </row>
    <row r="27" spans="1:14" x14ac:dyDescent="0.25">
      <c r="A27">
        <v>-19.98</v>
      </c>
      <c r="B27">
        <v>0.18518518518518517</v>
      </c>
      <c r="C27" s="10">
        <f>-LN(1-B27)/0.000001-EXP(blanks!$BZ$18*b922_2!A27+blanks!$BZ$17)</f>
        <v>186251.55014621094</v>
      </c>
      <c r="D27" s="1">
        <f>C27*0.000001*coeffs!$D$8/($D$2*coeffs!$D$6/1000)</f>
        <v>2353.230825872829</v>
      </c>
      <c r="E27">
        <f t="shared" si="0"/>
        <v>0.20479441264601314</v>
      </c>
      <c r="F27">
        <v>0.18229999999999999</v>
      </c>
      <c r="G27">
        <v>0.23849999999999999</v>
      </c>
      <c r="H27">
        <f t="shared" si="1"/>
        <v>2.2494412646013151E-2</v>
      </c>
      <c r="I27">
        <f t="shared" si="2"/>
        <v>3.3705587353986849E-2</v>
      </c>
      <c r="J27" s="2">
        <f>((1000*coeffs!$D$8/($D$2*coeffs!$D$6))^2*H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701.76426545572247</v>
      </c>
      <c r="K27" s="10">
        <f>((1000*coeffs!$D$8/($D$2*coeffs!$D$6))^2*I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770.10016133842157</v>
      </c>
      <c r="L27" s="10">
        <f t="shared" si="3"/>
        <v>25093818.197624385</v>
      </c>
      <c r="M27" s="1">
        <f t="shared" si="4"/>
        <v>8712734.922702102</v>
      </c>
      <c r="N27" s="10">
        <f t="shared" si="5"/>
        <v>8029602.2543108575</v>
      </c>
    </row>
    <row r="28" spans="1:14" x14ac:dyDescent="0.25">
      <c r="A28">
        <v>-20</v>
      </c>
      <c r="B28">
        <v>0.19444444444444445</v>
      </c>
      <c r="C28" s="10">
        <f>-LN(1-B28)/0.000001-EXP(blanks!$BZ$18*b922_2!A28+blanks!$BZ$17)</f>
        <v>197545.59701795314</v>
      </c>
      <c r="D28" s="1">
        <f>C28*0.000001*coeffs!$D$8/($D$2*coeffs!$D$6/1000)</f>
        <v>2495.9276207535831</v>
      </c>
      <c r="E28">
        <f t="shared" si="0"/>
        <v>0.21622310846963594</v>
      </c>
      <c r="F28">
        <v>0.19139999999999999</v>
      </c>
      <c r="G28">
        <v>0.2505</v>
      </c>
      <c r="H28">
        <f t="shared" si="1"/>
        <v>2.4823108469635952E-2</v>
      </c>
      <c r="I28">
        <f t="shared" si="2"/>
        <v>3.4276891530364062E-2</v>
      </c>
      <c r="J28" s="2">
        <f>((1000*coeffs!$D$8/($D$2*coeffs!$D$6))^2*H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746.52214999723981</v>
      </c>
      <c r="K28" s="10">
        <f>((1000*coeffs!$D$8/($D$2*coeffs!$D$6))^2*I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804.04390223567361</v>
      </c>
      <c r="L28" s="10">
        <f t="shared" si="3"/>
        <v>26615474.037226602</v>
      </c>
      <c r="M28" s="1">
        <f t="shared" si="4"/>
        <v>9112988.9156486094</v>
      </c>
      <c r="N28" s="10">
        <f t="shared" si="5"/>
        <v>8538412.7348062284</v>
      </c>
    </row>
    <row r="29" spans="1:14" x14ac:dyDescent="0.25">
      <c r="A29">
        <v>-20.079999999999998</v>
      </c>
      <c r="B29">
        <v>0.20370370370370369</v>
      </c>
      <c r="C29" s="10">
        <f>-LN(1-B29)/0.000001-EXP(blanks!$BZ$18*b922_2!A29+blanks!$BZ$17)</f>
        <v>208557.97482340297</v>
      </c>
      <c r="D29" s="1">
        <f>C29*0.000001*coeffs!$D$8/($D$2*coeffs!$D$6/1000)</f>
        <v>2635.0656139547073</v>
      </c>
      <c r="E29">
        <f t="shared" si="0"/>
        <v>0.22778393087071197</v>
      </c>
      <c r="F29">
        <v>0.20100000000000001</v>
      </c>
      <c r="G29">
        <v>0.2631</v>
      </c>
      <c r="H29">
        <f t="shared" si="1"/>
        <v>2.6783930870711958E-2</v>
      </c>
      <c r="I29">
        <f t="shared" si="2"/>
        <v>3.531606912928803E-2</v>
      </c>
      <c r="J29" s="2">
        <f>((1000*coeffs!$D$8/($D$2*coeffs!$D$6))^2*H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789.83318983526181</v>
      </c>
      <c r="K29" s="10">
        <f>((1000*coeffs!$D$8/($D$2*coeffs!$D$6))^2*I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841.67607993975685</v>
      </c>
      <c r="L29" s="10">
        <f t="shared" si="3"/>
        <v>28099180.381450739</v>
      </c>
      <c r="M29" s="1">
        <f t="shared" si="4"/>
        <v>9548900.3669068143</v>
      </c>
      <c r="N29" s="10">
        <f t="shared" si="5"/>
        <v>9031253.1431441158</v>
      </c>
    </row>
    <row r="30" spans="1:14" x14ac:dyDescent="0.25">
      <c r="A30">
        <v>-20.079999999999998</v>
      </c>
      <c r="B30">
        <v>0.21296296296296297</v>
      </c>
      <c r="C30" s="10">
        <f>-LN(1-B30)/0.000001-EXP(blanks!$BZ$18*b922_2!A30+blanks!$BZ$17)</f>
        <v>220254.01458659431</v>
      </c>
      <c r="D30" s="1">
        <f>C30*0.000001*coeffs!$D$8/($D$2*coeffs!$D$6/1000)</f>
        <v>2782.8414648926978</v>
      </c>
      <c r="E30">
        <f t="shared" si="0"/>
        <v>0.23947997063390331</v>
      </c>
      <c r="F30">
        <v>0.21110000000000001</v>
      </c>
      <c r="G30">
        <v>0.2762</v>
      </c>
      <c r="H30">
        <f t="shared" si="1"/>
        <v>2.8379970633903295E-2</v>
      </c>
      <c r="I30">
        <f t="shared" si="2"/>
        <v>3.6720029366096696E-2</v>
      </c>
      <c r="J30" s="2">
        <f>((1000*coeffs!$D$8/($D$2*coeffs!$D$6))^2*H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831.58771229771116</v>
      </c>
      <c r="K30" s="10">
        <f>((1000*coeffs!$D$8/($D$2*coeffs!$D$6))^2*I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882.16224810080246</v>
      </c>
      <c r="L30" s="10">
        <f t="shared" si="3"/>
        <v>29674997.040261399</v>
      </c>
      <c r="M30" s="1">
        <f t="shared" si="4"/>
        <v>10017128.657820754</v>
      </c>
      <c r="N30" s="10">
        <f t="shared" si="5"/>
        <v>9512478.6440798547</v>
      </c>
    </row>
    <row r="31" spans="1:14" x14ac:dyDescent="0.25">
      <c r="A31">
        <v>-20.079999999999998</v>
      </c>
      <c r="B31">
        <v>0.22222222222222221</v>
      </c>
      <c r="C31" s="10">
        <f>-LN(1-B31)/0.000001-EXP(blanks!$BZ$18*b922_2!A31+blanks!$BZ$17)</f>
        <v>232088.47223359704</v>
      </c>
      <c r="D31" s="1">
        <f>C31*0.000001*coeffs!$D$8/($D$2*coeffs!$D$6/1000)</f>
        <v>2932.3661830523642</v>
      </c>
      <c r="E31">
        <f t="shared" si="0"/>
        <v>0.25131442828090605</v>
      </c>
      <c r="F31">
        <v>0.22170000000000001</v>
      </c>
      <c r="G31">
        <v>0.29010000000000002</v>
      </c>
      <c r="H31">
        <f t="shared" si="1"/>
        <v>2.9614428280906047E-2</v>
      </c>
      <c r="I31">
        <f t="shared" si="2"/>
        <v>3.878557171909397E-2</v>
      </c>
      <c r="J31" s="2">
        <f>((1000*coeffs!$D$8/($D$2*coeffs!$D$6))^2*H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871.769371723257</v>
      </c>
      <c r="K31" s="10">
        <f>((1000*coeffs!$D$8/($D$2*coeffs!$D$6))^2*I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927.42769497381846</v>
      </c>
      <c r="L31" s="10">
        <f t="shared" si="3"/>
        <v>31269462.849690862</v>
      </c>
      <c r="M31" s="1">
        <f t="shared" si="4"/>
        <v>10533991.735963924</v>
      </c>
      <c r="N31" s="10">
        <f t="shared" si="5"/>
        <v>9978871.5702227317</v>
      </c>
    </row>
    <row r="32" spans="1:14" x14ac:dyDescent="0.25">
      <c r="A32">
        <v>-20.100000000000001</v>
      </c>
      <c r="B32">
        <v>0.23148148148148148</v>
      </c>
      <c r="C32" s="10">
        <f>-LN(1-B32)/0.000001-EXP(blanks!$BZ$18*b922_2!A32+blanks!$BZ$17)</f>
        <v>243925.05404626383</v>
      </c>
      <c r="D32" s="1">
        <f>C32*0.000001*coeffs!$D$8/($D$2*coeffs!$D$6/1000)</f>
        <v>3081.9177393893033</v>
      </c>
      <c r="E32">
        <f t="shared" si="0"/>
        <v>0.26329061932762182</v>
      </c>
      <c r="F32">
        <v>0.23280000000000001</v>
      </c>
      <c r="G32">
        <v>0.30459999999999998</v>
      </c>
      <c r="H32">
        <f t="shared" si="1"/>
        <v>3.0490619327621815E-2</v>
      </c>
      <c r="I32">
        <f t="shared" si="2"/>
        <v>4.130938067237816E-2</v>
      </c>
      <c r="J32" s="2">
        <f>((1000*coeffs!$D$8/($D$2*coeffs!$D$6))^2*H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910.43175168708945</v>
      </c>
      <c r="K32" s="10">
        <f>((1000*coeffs!$D$8/($D$2*coeffs!$D$6))^2*I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976.16018437780156</v>
      </c>
      <c r="L32" s="10">
        <f t="shared" si="3"/>
        <v>32864214.84963502</v>
      </c>
      <c r="M32" s="1">
        <f t="shared" si="4"/>
        <v>11085579.944287291</v>
      </c>
      <c r="N32" s="10">
        <f t="shared" si="5"/>
        <v>10430222.65196822</v>
      </c>
    </row>
    <row r="33" spans="1:14" x14ac:dyDescent="0.25">
      <c r="A33">
        <v>-20.13</v>
      </c>
      <c r="B33">
        <v>0.24074074074074073</v>
      </c>
      <c r="C33" s="10">
        <f>-LN(1-B33)/0.000001-EXP(blanks!$BZ$18*b922_2!A33+blanks!$BZ$17)</f>
        <v>255835.09760642267</v>
      </c>
      <c r="D33" s="1">
        <f>C33*0.000001*coeffs!$D$8/($D$2*coeffs!$D$6/1000)</f>
        <v>3232.3974622224941</v>
      </c>
      <c r="E33">
        <f t="shared" si="0"/>
        <v>0.27541197985996652</v>
      </c>
      <c r="F33">
        <v>0.24440000000000001</v>
      </c>
      <c r="G33">
        <v>0.31990000000000002</v>
      </c>
      <c r="H33">
        <f t="shared" si="1"/>
        <v>3.101197985996651E-2</v>
      </c>
      <c r="I33">
        <f t="shared" si="2"/>
        <v>4.4488020140033502E-2</v>
      </c>
      <c r="J33" s="2">
        <f>((1000*coeffs!$D$8/($D$2*coeffs!$D$6))^2*H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947.68266792283111</v>
      </c>
      <c r="K33" s="10">
        <f>((1000*coeffs!$D$8/($D$2*coeffs!$D$6))^2*I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1029.8165221758429</v>
      </c>
      <c r="L33" s="10">
        <f t="shared" si="3"/>
        <v>34468864.408738263</v>
      </c>
      <c r="M33" s="1">
        <f t="shared" si="4"/>
        <v>11686887.729280574</v>
      </c>
      <c r="N33" s="10">
        <f t="shared" si="5"/>
        <v>10868043.197645191</v>
      </c>
    </row>
    <row r="34" spans="1:14" x14ac:dyDescent="0.25">
      <c r="A34">
        <v>-20.149999999999999</v>
      </c>
      <c r="B34">
        <v>0.25</v>
      </c>
      <c r="C34" s="10">
        <f>-LN(1-B34)/0.000001-EXP(blanks!$BZ$18*b922_2!A34+blanks!$BZ$17)</f>
        <v>267963.03271437722</v>
      </c>
      <c r="D34" s="1">
        <f>C34*0.000001*coeffs!$D$8/($D$2*coeffs!$D$6/1000)</f>
        <v>3385.6301774821504</v>
      </c>
      <c r="E34">
        <f t="shared" si="0"/>
        <v>0.2876820724517809</v>
      </c>
      <c r="F34">
        <v>0.2505</v>
      </c>
      <c r="G34">
        <v>0.33589999999999998</v>
      </c>
      <c r="H34">
        <f t="shared" si="1"/>
        <v>3.7182072451780901E-2</v>
      </c>
      <c r="I34">
        <f t="shared" si="2"/>
        <v>4.8217927548219075E-2</v>
      </c>
      <c r="J34" s="2">
        <f>((1000*coeffs!$D$8/($D$2*coeffs!$D$6))^2*H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1016.41197377232</v>
      </c>
      <c r="K34" s="10">
        <f>((1000*coeffs!$D$8/($D$2*coeffs!$D$6))^2*I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1087.907911463423</v>
      </c>
      <c r="L34" s="10">
        <f t="shared" si="3"/>
        <v>36102870.667868391</v>
      </c>
      <c r="M34" s="1">
        <f t="shared" si="4"/>
        <v>12333865.766792348</v>
      </c>
      <c r="N34" s="10">
        <f t="shared" si="5"/>
        <v>11619651.926471755</v>
      </c>
    </row>
    <row r="35" spans="1:14" x14ac:dyDescent="0.25">
      <c r="A35">
        <v>-20.170000000000002</v>
      </c>
      <c r="B35">
        <v>0.25925925925925924</v>
      </c>
      <c r="C35" s="10">
        <f>-LN(1-B35)/0.000001-EXP(blanks!$BZ$18*b922_2!A35+blanks!$BZ$17)</f>
        <v>280242.36295284424</v>
      </c>
      <c r="D35" s="1">
        <f>C35*0.000001*coeffs!$D$8/($D$2*coeffs!$D$6/1000)</f>
        <v>3540.7757234684732</v>
      </c>
      <c r="E35">
        <f t="shared" si="0"/>
        <v>0.30010459245033816</v>
      </c>
      <c r="F35">
        <v>0.2631</v>
      </c>
      <c r="G35">
        <v>0.34420000000000001</v>
      </c>
      <c r="H35">
        <f t="shared" si="1"/>
        <v>3.7004592450338158E-2</v>
      </c>
      <c r="I35">
        <f t="shared" si="2"/>
        <v>4.4095407549661847E-2</v>
      </c>
      <c r="J35" s="2">
        <f>((1000*coeffs!$D$8/($D$2*coeffs!$D$6))^2*H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1050.079573305728</v>
      </c>
      <c r="K35" s="10">
        <f>((1000*coeffs!$D$8/($D$2*coeffs!$D$6))^2*I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1092.9171382532163</v>
      </c>
      <c r="L35" s="10">
        <f t="shared" si="3"/>
        <v>37757274.512297012</v>
      </c>
      <c r="M35" s="1">
        <f t="shared" si="4"/>
        <v>12450340.600158632</v>
      </c>
      <c r="N35" s="10">
        <f t="shared" si="5"/>
        <v>12023817.101074081</v>
      </c>
    </row>
    <row r="36" spans="1:14" x14ac:dyDescent="0.25">
      <c r="A36">
        <v>-20.170000000000002</v>
      </c>
      <c r="B36">
        <v>0.26851851851851855</v>
      </c>
      <c r="C36" s="10">
        <f>-LN(1-B36)/0.000001-EXP(blanks!$BZ$18*b922_2!A36+blanks!$BZ$17)</f>
        <v>292821.14515970438</v>
      </c>
      <c r="D36" s="1">
        <f>C36*0.000001*coeffs!$D$8/($D$2*coeffs!$D$6/1000)</f>
        <v>3699.7047526115157</v>
      </c>
      <c r="E36">
        <f t="shared" si="0"/>
        <v>0.31268337465719831</v>
      </c>
      <c r="F36">
        <v>0.2762</v>
      </c>
      <c r="G36">
        <v>0.36149999999999999</v>
      </c>
      <c r="H36">
        <f t="shared" si="1"/>
        <v>3.6483374657198309E-2</v>
      </c>
      <c r="I36">
        <f t="shared" si="2"/>
        <v>4.8816625342801678E-2</v>
      </c>
      <c r="J36" s="2">
        <f>((1000*coeffs!$D$8/($D$2*coeffs!$D$6))^2*H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1082.6896528773595</v>
      </c>
      <c r="K36" s="10">
        <f>((1000*coeffs!$D$8/($D$2*coeffs!$D$6))^2*I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1157.6517371292591</v>
      </c>
      <c r="L36" s="10">
        <f t="shared" si="3"/>
        <v>39452023.756524354</v>
      </c>
      <c r="M36" s="1">
        <f t="shared" si="4"/>
        <v>13165811.442676492</v>
      </c>
      <c r="N36" s="10">
        <f t="shared" si="5"/>
        <v>12419412.403444145</v>
      </c>
    </row>
    <row r="37" spans="1:14" x14ac:dyDescent="0.25">
      <c r="A37">
        <v>-20.309999999999999</v>
      </c>
      <c r="B37">
        <v>0.27777777777777779</v>
      </c>
      <c r="C37" s="10">
        <f>-LN(1-B37)/0.000001-EXP(blanks!$BZ$18*b922_2!A37+blanks!$BZ$17)</f>
        <v>304528.30232047045</v>
      </c>
      <c r="D37" s="1">
        <f>C37*0.000001*coeffs!$D$8/($D$2*coeffs!$D$6/1000)</f>
        <v>3847.6210684350654</v>
      </c>
      <c r="E37">
        <f t="shared" si="0"/>
        <v>0.325422400434628</v>
      </c>
      <c r="F37">
        <v>0.28310000000000002</v>
      </c>
      <c r="G37">
        <v>0.37959999999999999</v>
      </c>
      <c r="H37">
        <f t="shared" si="1"/>
        <v>4.2322400434627983E-2</v>
      </c>
      <c r="I37">
        <f t="shared" si="2"/>
        <v>5.4177599565371992E-2</v>
      </c>
      <c r="J37" s="2">
        <f>((1000*coeffs!$D$8/($D$2*coeffs!$D$6))^2*H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1151.2893385849836</v>
      </c>
      <c r="K37" s="10">
        <f>((1000*coeffs!$D$8/($D$2*coeffs!$D$6))^2*I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1228.0449214443533</v>
      </c>
      <c r="L37" s="10">
        <f t="shared" si="3"/>
        <v>41029338.271075569</v>
      </c>
      <c r="M37" s="1">
        <f t="shared" si="4"/>
        <v>13933534.579217138</v>
      </c>
      <c r="N37" s="10">
        <f t="shared" si="5"/>
        <v>13167253.778495042</v>
      </c>
    </row>
    <row r="38" spans="1:14" x14ac:dyDescent="0.25">
      <c r="A38">
        <v>-20.420000000000002</v>
      </c>
      <c r="B38">
        <v>0.28703703703703703</v>
      </c>
      <c r="C38" s="10">
        <f>-LN(1-B38)/0.000001-EXP(blanks!$BZ$18*b922_2!A38+blanks!$BZ$17)</f>
        <v>316583.48375193216</v>
      </c>
      <c r="D38" s="1">
        <f>C38*0.000001*coeffs!$D$8/($D$2*coeffs!$D$6/1000)</f>
        <v>3999.9345634569077</v>
      </c>
      <c r="E38">
        <f t="shared" si="0"/>
        <v>0.33832580527053574</v>
      </c>
      <c r="F38">
        <v>0.29730000000000001</v>
      </c>
      <c r="G38">
        <v>0.38900000000000001</v>
      </c>
      <c r="H38">
        <f t="shared" si="1"/>
        <v>4.1025805270535731E-2</v>
      </c>
      <c r="I38">
        <f t="shared" si="2"/>
        <v>5.0674194729464273E-2</v>
      </c>
      <c r="J38" s="2">
        <f>((1000*coeffs!$D$8/($D$2*coeffs!$D$6))^2*H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1179.9522274709561</v>
      </c>
      <c r="K38" s="10">
        <f>((1000*coeffs!$D$8/($D$2*coeffs!$D$6))^2*I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1238.3561145589863</v>
      </c>
      <c r="L38" s="10">
        <f t="shared" si="3"/>
        <v>42653542.370010577</v>
      </c>
      <c r="M38" s="1">
        <f t="shared" si="4"/>
        <v>14101931.188432414</v>
      </c>
      <c r="N38" s="10">
        <f t="shared" si="5"/>
        <v>13520503.228375213</v>
      </c>
    </row>
    <row r="39" spans="1:14" x14ac:dyDescent="0.25">
      <c r="A39">
        <v>-20.45</v>
      </c>
      <c r="B39">
        <v>0.29629629629629628</v>
      </c>
      <c r="C39" s="10">
        <f>-LN(1-B39)/0.000001-EXP(blanks!$BZ$18*b922_2!A39+blanks!$BZ$17)</f>
        <v>329418.31319238606</v>
      </c>
      <c r="D39" s="1">
        <f>C39*0.000001*coeffs!$D$8/($D$2*coeffs!$D$6/1000)</f>
        <v>4162.0986703348708</v>
      </c>
      <c r="E39">
        <f t="shared" si="0"/>
        <v>0.35139788683788858</v>
      </c>
      <c r="F39">
        <v>0.30459999999999998</v>
      </c>
      <c r="G39">
        <v>0.40849999999999997</v>
      </c>
      <c r="H39">
        <f t="shared" si="1"/>
        <v>4.6797886837888603E-2</v>
      </c>
      <c r="I39">
        <f t="shared" si="2"/>
        <v>5.710211316211139E-2</v>
      </c>
      <c r="J39" s="2">
        <f>((1000*coeffs!$D$8/($D$2*coeffs!$D$6))^2*H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1249.6857181497983</v>
      </c>
      <c r="K39" s="10">
        <f>((1000*coeffs!$D$8/($D$2*coeffs!$D$6))^2*I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1316.2908236210435</v>
      </c>
      <c r="L39" s="10">
        <f t="shared" si="3"/>
        <v>44382789.059895501</v>
      </c>
      <c r="M39" s="1">
        <f t="shared" si="4"/>
        <v>14950902.866965996</v>
      </c>
      <c r="N39" s="10">
        <f t="shared" si="5"/>
        <v>14286195.690944381</v>
      </c>
    </row>
    <row r="40" spans="1:14" x14ac:dyDescent="0.25">
      <c r="A40">
        <v>-20.49</v>
      </c>
      <c r="B40">
        <v>0.30555555555555558</v>
      </c>
      <c r="C40" s="10">
        <f>-LN(1-B40)/0.000001-EXP(blanks!$BZ$18*b922_2!A40+blanks!$BZ$17)</f>
        <v>342343.17173046601</v>
      </c>
      <c r="D40" s="1">
        <f>C40*0.000001*coeffs!$D$8/($D$2*coeffs!$D$6/1000)</f>
        <v>4325.4002670624086</v>
      </c>
      <c r="E40">
        <f t="shared" si="0"/>
        <v>0.3646431135879093</v>
      </c>
      <c r="F40">
        <v>0.31990000000000002</v>
      </c>
      <c r="G40">
        <v>0.41860000000000003</v>
      </c>
      <c r="H40">
        <f t="shared" si="1"/>
        <v>4.4743113587909278E-2</v>
      </c>
      <c r="I40">
        <f t="shared" si="2"/>
        <v>5.3956886412090732E-2</v>
      </c>
      <c r="J40" s="2">
        <f>((1000*coeffs!$D$8/($D$2*coeffs!$D$6))^2*H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1274.6707250491556</v>
      </c>
      <c r="K40" s="10">
        <f>((1000*coeffs!$D$8/($D$2*coeffs!$D$6))^2*I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1330.3976138734386</v>
      </c>
      <c r="L40" s="10">
        <f t="shared" si="3"/>
        <v>46124165.441085249</v>
      </c>
      <c r="M40" s="1">
        <f t="shared" si="4"/>
        <v>15162327.343635727</v>
      </c>
      <c r="N40" s="10">
        <f t="shared" si="5"/>
        <v>14607819.91032958</v>
      </c>
    </row>
    <row r="41" spans="1:14" x14ac:dyDescent="0.25">
      <c r="A41">
        <v>-20.52</v>
      </c>
      <c r="B41">
        <v>0.31481481481481483</v>
      </c>
      <c r="C41" s="10">
        <f>-LN(1-B41)/0.000001-EXP(blanks!$BZ$18*b922_2!A41+blanks!$BZ$17)</f>
        <v>355522.85518476344</v>
      </c>
      <c r="D41" s="1">
        <f>C41*0.000001*coeffs!$D$8/($D$2*coeffs!$D$6/1000)</f>
        <v>4491.9214979222397</v>
      </c>
      <c r="E41">
        <f t="shared" si="0"/>
        <v>0.37806613392005006</v>
      </c>
      <c r="F41">
        <v>0.32779999999999998</v>
      </c>
      <c r="G41">
        <v>0.43959999999999999</v>
      </c>
      <c r="H41">
        <f t="shared" si="1"/>
        <v>5.0266133920050082E-2</v>
      </c>
      <c r="I41">
        <f t="shared" si="2"/>
        <v>6.1533866079949928E-2</v>
      </c>
      <c r="J41" s="2">
        <f>((1000*coeffs!$D$8/($D$2*coeffs!$D$6))^2*H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1344.0288806068813</v>
      </c>
      <c r="K41" s="10">
        <f>((1000*coeffs!$D$8/($D$2*coeffs!$D$6))^2*I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1416.8668089894943</v>
      </c>
      <c r="L41" s="10">
        <f t="shared" si="3"/>
        <v>47899874.584148742</v>
      </c>
      <c r="M41" s="1">
        <f t="shared" si="4"/>
        <v>16098314.998444274</v>
      </c>
      <c r="N41" s="10">
        <f t="shared" si="5"/>
        <v>15371681.6522457</v>
      </c>
    </row>
    <row r="42" spans="1:14" x14ac:dyDescent="0.25">
      <c r="A42">
        <v>-20.52</v>
      </c>
      <c r="B42">
        <v>0.32407407407407407</v>
      </c>
      <c r="C42" s="10">
        <f>-LN(1-B42)/0.000001-EXP(blanks!$BZ$18*b922_2!A42+blanks!$BZ$17)</f>
        <v>369128.50724054198</v>
      </c>
      <c r="D42" s="1">
        <f>C42*0.000001*coeffs!$D$8/($D$2*coeffs!$D$6/1000)</f>
        <v>4663.8247105324117</v>
      </c>
      <c r="E42">
        <f t="shared" si="0"/>
        <v>0.39167178597582858</v>
      </c>
      <c r="F42">
        <v>0.34420000000000001</v>
      </c>
      <c r="G42">
        <v>0.45050000000000001</v>
      </c>
      <c r="H42">
        <f t="shared" si="1"/>
        <v>4.7471785975828573E-2</v>
      </c>
      <c r="I42">
        <f t="shared" si="2"/>
        <v>5.8828214024171432E-2</v>
      </c>
      <c r="J42" s="2">
        <f>((1000*coeffs!$D$8/($D$2*coeffs!$D$6))^2*H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1365.8761728666366</v>
      </c>
      <c r="K42" s="10">
        <f>((1000*coeffs!$D$8/($D$2*coeffs!$D$6))^2*I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1434.6873296688709</v>
      </c>
      <c r="L42" s="10">
        <f t="shared" si="3"/>
        <v>49732974.812736504</v>
      </c>
      <c r="M42" s="1">
        <f t="shared" si="4"/>
        <v>16350619.660433277</v>
      </c>
      <c r="N42" s="10">
        <f t="shared" si="5"/>
        <v>15666187.029370923</v>
      </c>
    </row>
    <row r="43" spans="1:14" x14ac:dyDescent="0.25">
      <c r="A43">
        <v>-20.54</v>
      </c>
      <c r="B43">
        <v>0.33333333333333331</v>
      </c>
      <c r="C43" s="10">
        <f>-LN(1-B43)/0.000001-EXP(blanks!$BZ$18*b922_2!A43+blanks!$BZ$17)</f>
        <v>382758.13140803052</v>
      </c>
      <c r="D43" s="1">
        <f>C43*0.000001*coeffs!$D$8/($D$2*coeffs!$D$6/1000)</f>
        <v>4836.0308033719975</v>
      </c>
      <c r="E43">
        <f t="shared" si="0"/>
        <v>0.40546510810816427</v>
      </c>
      <c r="F43">
        <v>0.3528</v>
      </c>
      <c r="G43">
        <v>0.47310000000000002</v>
      </c>
      <c r="H43">
        <f t="shared" si="1"/>
        <v>5.2665108108164271E-2</v>
      </c>
      <c r="I43">
        <f t="shared" si="2"/>
        <v>6.7634891891835747E-2</v>
      </c>
      <c r="J43" s="2">
        <f>((1000*coeffs!$D$8/($D$2*coeffs!$D$6))^2*H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1434.0730509356395</v>
      </c>
      <c r="K43" s="10">
        <f>((1000*coeffs!$D$8/($D$2*coeffs!$D$6))^2*I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1531.0282030276092</v>
      </c>
      <c r="L43" s="10">
        <f t="shared" si="3"/>
        <v>51569304.822835274</v>
      </c>
      <c r="M43" s="1">
        <f t="shared" si="4"/>
        <v>17387809.987549298</v>
      </c>
      <c r="N43" s="10">
        <f t="shared" si="5"/>
        <v>16420899.515989717</v>
      </c>
    </row>
    <row r="44" spans="1:14" x14ac:dyDescent="0.25">
      <c r="A44">
        <v>-20.6</v>
      </c>
      <c r="B44">
        <v>0.34259259259259262</v>
      </c>
      <c r="C44" s="10">
        <f>-LN(1-B44)/0.000001-EXP(blanks!$BZ$18*b922_2!A44+blanks!$BZ$17)</f>
        <v>396246.11274451111</v>
      </c>
      <c r="D44" s="1">
        <f>C44*0.000001*coeffs!$D$8/($D$2*coeffs!$D$6/1000)</f>
        <v>5006.44728277787</v>
      </c>
      <c r="E44">
        <f t="shared" si="0"/>
        <v>0.41945135008290424</v>
      </c>
      <c r="F44">
        <v>0.3705</v>
      </c>
      <c r="G44">
        <v>0.48480000000000001</v>
      </c>
      <c r="H44">
        <f t="shared" si="1"/>
        <v>4.8951350082904244E-2</v>
      </c>
      <c r="I44">
        <f t="shared" si="2"/>
        <v>6.5348649917095769E-2</v>
      </c>
      <c r="J44" s="2">
        <f>((1000*coeffs!$D$8/($D$2*coeffs!$D$6))^2*H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1452.4380949161293</v>
      </c>
      <c r="K44" s="10">
        <f>((1000*coeffs!$D$8/($D$2*coeffs!$D$6))^2*I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1552.0202779776484</v>
      </c>
      <c r="L44" s="10">
        <f t="shared" si="3"/>
        <v>53386551.182636805</v>
      </c>
      <c r="M44" s="1">
        <f t="shared" si="4"/>
        <v>17670942.188422363</v>
      </c>
      <c r="N44" s="10">
        <f t="shared" si="5"/>
        <v>16680551.273558617</v>
      </c>
    </row>
    <row r="45" spans="1:14" x14ac:dyDescent="0.25">
      <c r="A45">
        <v>-20.73</v>
      </c>
      <c r="B45">
        <v>0.35185185185185186</v>
      </c>
      <c r="C45" s="10">
        <f>-LN(1-B45)/0.000001-EXP(blanks!$BZ$18*b922_2!A45+blanks!$BZ$17)</f>
        <v>409313.35514557583</v>
      </c>
      <c r="D45" s="1">
        <f>C45*0.000001*coeffs!$D$8/($D$2*coeffs!$D$6/1000)</f>
        <v>5171.5478556493354</v>
      </c>
      <c r="E45">
        <f t="shared" si="0"/>
        <v>0.43363598507486073</v>
      </c>
      <c r="F45">
        <v>0.37959999999999999</v>
      </c>
      <c r="G45">
        <v>0.5091</v>
      </c>
      <c r="H45">
        <f t="shared" si="1"/>
        <v>5.4035985074860737E-2</v>
      </c>
      <c r="I45">
        <f t="shared" si="2"/>
        <v>7.5464014925139267E-2</v>
      </c>
      <c r="J45" s="2">
        <f>((1000*coeffs!$D$8/($D$2*coeffs!$D$6))^2*H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1520.5107406651105</v>
      </c>
      <c r="K45" s="10">
        <f>((1000*coeffs!$D$8/($D$2*coeffs!$D$6))^2*I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1659.798184544748</v>
      </c>
      <c r="L45" s="10">
        <f t="shared" si="3"/>
        <v>55147111.053946294</v>
      </c>
      <c r="M45" s="1">
        <f t="shared" si="4"/>
        <v>18820109.610969733</v>
      </c>
      <c r="N45" s="10">
        <f t="shared" si="5"/>
        <v>17430574.56098235</v>
      </c>
    </row>
    <row r="46" spans="1:14" x14ac:dyDescent="0.25">
      <c r="A46">
        <v>-20.75</v>
      </c>
      <c r="B46">
        <v>0.3611111111111111</v>
      </c>
      <c r="C46" s="10">
        <f>-LN(1-B46)/0.000001-EXP(blanks!$BZ$18*b922_2!A46+blanks!$BZ$17)</f>
        <v>423525.47387837077</v>
      </c>
      <c r="D46" s="1">
        <f>C46*0.000001*coeffs!$D$8/($D$2*coeffs!$D$6/1000)</f>
        <v>5351.1135874605516</v>
      </c>
      <c r="E46">
        <f t="shared" si="0"/>
        <v>0.44802472252696041</v>
      </c>
      <c r="F46">
        <v>0.38900000000000001</v>
      </c>
      <c r="G46">
        <v>0.52170000000000005</v>
      </c>
      <c r="H46">
        <f t="shared" si="1"/>
        <v>5.9024722526960394E-2</v>
      </c>
      <c r="I46">
        <f t="shared" si="2"/>
        <v>7.3675277473039646E-2</v>
      </c>
      <c r="J46" s="2">
        <f>((1000*coeffs!$D$8/($D$2*coeffs!$D$6))^2*H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1589.5030576770907</v>
      </c>
      <c r="K46" s="10">
        <f>((1000*coeffs!$D$8/($D$2*coeffs!$D$6))^2*I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1684.3015665327473</v>
      </c>
      <c r="L46" s="10">
        <f t="shared" si="3"/>
        <v>57061921.016085364</v>
      </c>
      <c r="M46" s="1">
        <f t="shared" si="4"/>
        <v>19141731.14459734</v>
      </c>
      <c r="N46" s="10">
        <f t="shared" si="5"/>
        <v>18196573.824271873</v>
      </c>
    </row>
    <row r="47" spans="1:14" x14ac:dyDescent="0.25">
      <c r="A47">
        <v>-20.75</v>
      </c>
      <c r="B47">
        <v>0.37037037037037035</v>
      </c>
      <c r="C47" s="10">
        <f>-LN(1-B47)/0.000001-EXP(blanks!$BZ$18*b922_2!A47+blanks!$BZ$17)</f>
        <v>438124.27329952334</v>
      </c>
      <c r="D47" s="1">
        <f>C47*0.000001*coeffs!$D$8/($D$2*coeffs!$D$6/1000)</f>
        <v>5535.5649103710011</v>
      </c>
      <c r="E47">
        <f t="shared" si="0"/>
        <v>0.46262352194811296</v>
      </c>
      <c r="F47">
        <v>0.40849999999999997</v>
      </c>
      <c r="G47">
        <v>0.53459999999999996</v>
      </c>
      <c r="H47">
        <f t="shared" si="1"/>
        <v>5.4123521948112985E-2</v>
      </c>
      <c r="I47">
        <f t="shared" si="2"/>
        <v>7.1976478051887005E-2</v>
      </c>
      <c r="J47" s="2">
        <f>((1000*coeffs!$D$8/($D$2*coeffs!$D$6))^2*H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1602.6515791707593</v>
      </c>
      <c r="K47" s="10">
        <f>((1000*coeffs!$D$8/($D$2*coeffs!$D$6))^2*I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1711.1027345494213</v>
      </c>
      <c r="L47" s="10">
        <f t="shared" si="3"/>
        <v>59028828.77223774</v>
      </c>
      <c r="M47" s="1">
        <f t="shared" si="4"/>
        <v>19489144.744809005</v>
      </c>
      <c r="N47" s="10">
        <f t="shared" si="5"/>
        <v>18410895.263805047</v>
      </c>
    </row>
    <row r="48" spans="1:14" x14ac:dyDescent="0.25">
      <c r="A48">
        <v>-20.79</v>
      </c>
      <c r="B48">
        <v>0.37962962962962965</v>
      </c>
      <c r="C48" s="10">
        <f>-LN(1-B48)/0.000001-EXP(blanks!$BZ$18*b922_2!A48+blanks!$BZ$17)</f>
        <v>452582.26478383597</v>
      </c>
      <c r="D48" s="1">
        <f>C48*0.000001*coeffs!$D$8/($D$2*coeffs!$D$6/1000)</f>
        <v>5718.2371684777545</v>
      </c>
      <c r="E48">
        <f t="shared" si="0"/>
        <v>0.47743860773325364</v>
      </c>
      <c r="F48">
        <v>0.41860000000000003</v>
      </c>
      <c r="G48">
        <v>0.54790000000000005</v>
      </c>
      <c r="H48">
        <f t="shared" si="1"/>
        <v>5.8838607733253612E-2</v>
      </c>
      <c r="I48">
        <f t="shared" si="2"/>
        <v>7.0461392266746414E-2</v>
      </c>
      <c r="J48" s="2">
        <f>((1000*coeffs!$D$8/($D$2*coeffs!$D$6))^2*H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1670.3978456334985</v>
      </c>
      <c r="K48" s="10">
        <f>((1000*coeffs!$D$8/($D$2*coeffs!$D$6))^2*I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1740.7277880988429</v>
      </c>
      <c r="L48" s="10">
        <f t="shared" si="3"/>
        <v>60976765.364042394</v>
      </c>
      <c r="M48" s="1">
        <f t="shared" si="4"/>
        <v>19864566.979517255</v>
      </c>
      <c r="N48" s="10">
        <f t="shared" si="5"/>
        <v>19165624.015060022</v>
      </c>
    </row>
    <row r="49" spans="1:14" x14ac:dyDescent="0.25">
      <c r="A49">
        <v>-20.79</v>
      </c>
      <c r="B49">
        <v>0.3888888888888889</v>
      </c>
      <c r="C49" s="10">
        <f>-LN(1-B49)/0.000001-EXP(blanks!$BZ$18*b922_2!A49+blanks!$BZ$17)</f>
        <v>467620.14214837638</v>
      </c>
      <c r="D49" s="1">
        <f>C49*0.000001*coeffs!$D$8/($D$2*coeffs!$D$6/1000)</f>
        <v>5908.2361056256696</v>
      </c>
      <c r="E49">
        <f t="shared" si="0"/>
        <v>0.49247648509779407</v>
      </c>
      <c r="F49">
        <v>0.42899999999999999</v>
      </c>
      <c r="G49">
        <v>0.57530000000000003</v>
      </c>
      <c r="H49">
        <f t="shared" si="1"/>
        <v>6.3476485097794078E-2</v>
      </c>
      <c r="I49">
        <f t="shared" si="2"/>
        <v>8.2823514902205964E-2</v>
      </c>
      <c r="J49" s="2">
        <f>((1000*coeffs!$D$8/($D$2*coeffs!$D$6))^2*H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1738.9539436192447</v>
      </c>
      <c r="K49" s="10">
        <f>((1000*coeffs!$D$8/($D$2*coeffs!$D$6))^2*I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1864.3508696783481</v>
      </c>
      <c r="L49" s="10">
        <f t="shared" si="3"/>
        <v>63002830.437689923</v>
      </c>
      <c r="M49" s="1">
        <f t="shared" si="4"/>
        <v>21181584.539682385</v>
      </c>
      <c r="N49" s="10">
        <f t="shared" si="5"/>
        <v>19931877.309721358</v>
      </c>
    </row>
    <row r="50" spans="1:14" x14ac:dyDescent="0.25">
      <c r="A50">
        <v>-20.82</v>
      </c>
      <c r="B50">
        <v>0.39814814814814814</v>
      </c>
      <c r="C50" s="10">
        <f>-LN(1-B50)/0.000001-EXP(blanks!$BZ$18*b922_2!A50+blanks!$BZ$17)</f>
        <v>482616.38196266023</v>
      </c>
      <c r="D50" s="1">
        <f>C50*0.000001*coeffs!$D$8/($D$2*coeffs!$D$6/1000)</f>
        <v>6097.7089651828182</v>
      </c>
      <c r="E50">
        <f t="shared" si="0"/>
        <v>0.50774395722858257</v>
      </c>
      <c r="F50">
        <v>0.43959999999999999</v>
      </c>
      <c r="G50">
        <v>0.58960000000000001</v>
      </c>
      <c r="H50">
        <f t="shared" si="1"/>
        <v>6.8143957228582575E-2</v>
      </c>
      <c r="I50">
        <f t="shared" si="2"/>
        <v>8.1856042771417448E-2</v>
      </c>
      <c r="J50" s="2">
        <f>((1000*coeffs!$D$8/($D$2*coeffs!$D$6))^2*H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1808.8481533099643</v>
      </c>
      <c r="K50" s="10">
        <f>((1000*coeffs!$D$8/($D$2*coeffs!$D$6))^2*I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1897.4382273640317</v>
      </c>
      <c r="L50" s="10">
        <f t="shared" si="3"/>
        <v>65023285.651363052</v>
      </c>
      <c r="M50" s="1">
        <f t="shared" si="4"/>
        <v>21593846.063453734</v>
      </c>
      <c r="N50" s="10">
        <f t="shared" si="5"/>
        <v>20711304.369859055</v>
      </c>
    </row>
    <row r="51" spans="1:14" x14ac:dyDescent="0.25">
      <c r="A51">
        <v>-20.84</v>
      </c>
      <c r="B51">
        <v>0.40740740740740738</v>
      </c>
      <c r="C51" s="10">
        <f>-LN(1-B51)/0.000001-EXP(blanks!$BZ$18*b922_2!A51+blanks!$BZ$17)</f>
        <v>497938.10467067594</v>
      </c>
      <c r="D51" s="1">
        <f>C51*0.000001*coeffs!$D$8/($D$2*coeffs!$D$6/1000)</f>
        <v>6291.2942006005851</v>
      </c>
      <c r="E51">
        <f t="shared" si="0"/>
        <v>0.52324814376454787</v>
      </c>
      <c r="F51">
        <v>0.45050000000000001</v>
      </c>
      <c r="G51">
        <v>0.60419999999999996</v>
      </c>
      <c r="H51">
        <f t="shared" si="1"/>
        <v>7.2748143764547857E-2</v>
      </c>
      <c r="I51">
        <f t="shared" si="2"/>
        <v>8.0951856235452091E-2</v>
      </c>
      <c r="J51" s="2">
        <f>((1000*coeffs!$D$8/($D$2*coeffs!$D$6))^2*H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1879.4665944470935</v>
      </c>
      <c r="K51" s="10">
        <f>((1000*coeffs!$D$8/($D$2*coeffs!$D$6))^2*I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1932.2734477381127</v>
      </c>
      <c r="L51" s="10">
        <f t="shared" si="3"/>
        <v>67087593.431929365</v>
      </c>
      <c r="M51" s="1">
        <f t="shared" si="4"/>
        <v>22025771.475884303</v>
      </c>
      <c r="N51" s="10">
        <f t="shared" si="5"/>
        <v>21499908.69469703</v>
      </c>
    </row>
    <row r="52" spans="1:14" x14ac:dyDescent="0.25">
      <c r="A52">
        <v>-20.88</v>
      </c>
      <c r="B52">
        <v>0.41666666666666669</v>
      </c>
      <c r="C52" s="10">
        <f>-LN(1-B52)/0.000001-EXP(blanks!$BZ$18*b922_2!A52+blanks!$BZ$17)</f>
        <v>513317.54947976104</v>
      </c>
      <c r="D52" s="1">
        <f>C52*0.000001*coeffs!$D$8/($D$2*coeffs!$D$6/1000)</f>
        <v>6485.6087369420975</v>
      </c>
      <c r="E52">
        <f t="shared" si="0"/>
        <v>0.53899650073268712</v>
      </c>
      <c r="F52">
        <v>0.47310000000000002</v>
      </c>
      <c r="G52">
        <v>0.63449999999999995</v>
      </c>
      <c r="H52">
        <f t="shared" si="1"/>
        <v>6.5896500732687102E-2</v>
      </c>
      <c r="I52">
        <f t="shared" si="2"/>
        <v>9.550349926731283E-2</v>
      </c>
      <c r="J52" s="2">
        <f>((1000*coeffs!$D$8/($D$2*coeffs!$D$6))^2*H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1882.8066804054533</v>
      </c>
      <c r="K52" s="10">
        <f>((1000*coeffs!$D$8/($D$2*coeffs!$D$6))^2*I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2075.5216129976229</v>
      </c>
      <c r="L52" s="10">
        <f t="shared" si="3"/>
        <v>69159678.156682625</v>
      </c>
      <c r="M52" s="1">
        <f t="shared" si="4"/>
        <v>23541812.191347897</v>
      </c>
      <c r="N52" s="10">
        <f t="shared" si="5"/>
        <v>21621158.273992583</v>
      </c>
    </row>
    <row r="53" spans="1:14" x14ac:dyDescent="0.25">
      <c r="A53">
        <v>-20.9</v>
      </c>
      <c r="B53">
        <v>0.42592592592592593</v>
      </c>
      <c r="C53" s="10">
        <f>-LN(1-B53)/0.000001-EXP(blanks!$BZ$18*b922_2!A53+blanks!$BZ$17)</f>
        <v>529131.4231828358</v>
      </c>
      <c r="D53" s="1">
        <f>C53*0.000001*coeffs!$D$8/($D$2*coeffs!$D$6/1000)</f>
        <v>6685.4121482174496</v>
      </c>
      <c r="E53">
        <f t="shared" si="0"/>
        <v>0.55499684207912814</v>
      </c>
      <c r="F53">
        <v>0.48480000000000001</v>
      </c>
      <c r="G53">
        <v>0.6502</v>
      </c>
      <c r="H53">
        <f t="shared" si="1"/>
        <v>7.019684207912813E-2</v>
      </c>
      <c r="I53">
        <f t="shared" si="2"/>
        <v>9.5203157920871861E-2</v>
      </c>
      <c r="J53" s="2">
        <f>((1000*coeffs!$D$8/($D$2*coeffs!$D$6))^2*H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1951.9764989330965</v>
      </c>
      <c r="K53" s="10">
        <f>((1000*coeffs!$D$8/($D$2*coeffs!$D$6))^2*I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2114.3489506622686</v>
      </c>
      <c r="L53" s="10">
        <f t="shared" si="3"/>
        <v>71290293.828840166</v>
      </c>
      <c r="M53" s="1">
        <f t="shared" si="4"/>
        <v>24015474.05759231</v>
      </c>
      <c r="N53" s="10">
        <f t="shared" si="5"/>
        <v>22397855.211426646</v>
      </c>
    </row>
    <row r="54" spans="1:14" x14ac:dyDescent="0.25">
      <c r="A54">
        <v>-20.9</v>
      </c>
      <c r="B54">
        <v>0.43518518518518517</v>
      </c>
      <c r="C54" s="10">
        <f>-LN(1-B54)/0.000001-EXP(blanks!$BZ$18*b922_2!A54+blanks!$BZ$17)</f>
        <v>545391.94405461615</v>
      </c>
      <c r="D54" s="1">
        <f>C54*0.000001*coeffs!$D$8/($D$2*coeffs!$D$6/1000)</f>
        <v>6890.8588085549518</v>
      </c>
      <c r="E54">
        <f t="shared" si="0"/>
        <v>0.57125736295090834</v>
      </c>
      <c r="F54">
        <v>0.49680000000000002</v>
      </c>
      <c r="G54">
        <v>0.6663</v>
      </c>
      <c r="H54">
        <f t="shared" si="1"/>
        <v>7.4457362950908323E-2</v>
      </c>
      <c r="I54">
        <f t="shared" si="2"/>
        <v>9.5042637049091661E-2</v>
      </c>
      <c r="J54" s="2">
        <f>((1000*coeffs!$D$8/($D$2*coeffs!$D$6))^2*H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2021.9703941454748</v>
      </c>
      <c r="K54" s="10">
        <f>((1000*coeffs!$D$8/($D$2*coeffs!$D$6))^2*I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2155.3108412423944</v>
      </c>
      <c r="L54" s="10">
        <f t="shared" si="3"/>
        <v>73481086.626187682</v>
      </c>
      <c r="M54" s="1">
        <f t="shared" si="4"/>
        <v>24513238.306480739</v>
      </c>
      <c r="N54" s="10">
        <f t="shared" si="5"/>
        <v>23185372.057100553</v>
      </c>
    </row>
    <row r="55" spans="1:14" x14ac:dyDescent="0.25">
      <c r="A55">
        <v>-20.92</v>
      </c>
      <c r="B55">
        <v>0.44444444444444442</v>
      </c>
      <c r="C55" s="10">
        <f>-LN(1-B55)/0.000001-EXP(blanks!$BZ$18*b922_2!A55+blanks!$BZ$17)</f>
        <v>561733.42432811239</v>
      </c>
      <c r="D55" s="1">
        <f>C55*0.000001*coeffs!$D$8/($D$2*coeffs!$D$6/1000)</f>
        <v>7097.3283659347217</v>
      </c>
      <c r="E55">
        <f t="shared" si="0"/>
        <v>0.58778666490211895</v>
      </c>
      <c r="F55">
        <v>0.5091</v>
      </c>
      <c r="G55">
        <v>0.68279999999999996</v>
      </c>
      <c r="H55">
        <f t="shared" si="1"/>
        <v>7.8686664902118952E-2</v>
      </c>
      <c r="I55">
        <f t="shared" si="2"/>
        <v>9.5013335097881013E-2</v>
      </c>
      <c r="J55" s="2">
        <f>((1000*coeffs!$D$8/($D$2*coeffs!$D$6))^2*H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2092.8017285326355</v>
      </c>
      <c r="K55" s="10">
        <f>((1000*coeffs!$D$8/($D$2*coeffs!$D$6))^2*I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2198.3029753846004</v>
      </c>
      <c r="L55" s="10">
        <f t="shared" si="3"/>
        <v>75682787.147559285</v>
      </c>
      <c r="M55" s="1">
        <f t="shared" si="4"/>
        <v>25032024.393805746</v>
      </c>
      <c r="N55" s="10">
        <f t="shared" si="5"/>
        <v>23981724.752551261</v>
      </c>
    </row>
    <row r="56" spans="1:14" x14ac:dyDescent="0.25">
      <c r="A56">
        <v>-20.94</v>
      </c>
      <c r="B56">
        <v>0.45370370370370372</v>
      </c>
      <c r="C56" s="10">
        <f>-LN(1-B56)/0.000001-EXP(blanks!$BZ$18*b922_2!A56+blanks!$BZ$17)</f>
        <v>578351.35710011399</v>
      </c>
      <c r="D56" s="1">
        <f>C56*0.000001*coeffs!$D$8/($D$2*coeffs!$D$6/1000)</f>
        <v>7307.2908152708897</v>
      </c>
      <c r="E56">
        <f t="shared" si="0"/>
        <v>0.60459378321850032</v>
      </c>
      <c r="F56">
        <v>0.52170000000000005</v>
      </c>
      <c r="G56">
        <v>0.69969999999999999</v>
      </c>
      <c r="H56">
        <f t="shared" si="1"/>
        <v>8.2893783218500272E-2</v>
      </c>
      <c r="I56">
        <f t="shared" si="2"/>
        <v>9.5106216781499664E-2</v>
      </c>
      <c r="J56" s="2">
        <f>((1000*coeffs!$D$8/($D$2*coeffs!$D$6))^2*H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2164.4995287421643</v>
      </c>
      <c r="K56" s="10">
        <f>((1000*coeffs!$D$8/($D$2*coeffs!$D$6))^2*I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2243.2288768613089</v>
      </c>
      <c r="L56" s="10">
        <f t="shared" si="3"/>
        <v>77921734.332018122</v>
      </c>
      <c r="M56" s="1">
        <f t="shared" si="4"/>
        <v>25571872.785909496</v>
      </c>
      <c r="N56" s="10">
        <f t="shared" si="5"/>
        <v>24788319.494452026</v>
      </c>
    </row>
    <row r="57" spans="1:14" x14ac:dyDescent="0.25">
      <c r="A57">
        <v>-20.95</v>
      </c>
      <c r="B57">
        <v>0.46296296296296297</v>
      </c>
      <c r="C57" s="10">
        <f>-LN(1-B57)/0.000001-EXP(blanks!$BZ$18*b922_2!A57+blanks!$BZ$17)</f>
        <v>595350.68314511713</v>
      </c>
      <c r="D57" s="1">
        <f>C57*0.000001*coeffs!$D$8/($D$2*coeffs!$D$6/1000)</f>
        <v>7522.072050845899</v>
      </c>
      <c r="E57">
        <f t="shared" si="0"/>
        <v>0.62168821657780049</v>
      </c>
      <c r="F57">
        <v>0.53459999999999996</v>
      </c>
      <c r="G57">
        <v>0.71699999999999997</v>
      </c>
      <c r="H57">
        <f t="shared" si="1"/>
        <v>8.7088216577800526E-2</v>
      </c>
      <c r="I57">
        <f t="shared" si="2"/>
        <v>9.5311783422199481E-2</v>
      </c>
      <c r="J57" s="2">
        <f>((1000*coeffs!$D$8/($D$2*coeffs!$D$6))^2*H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2237.1069088600889</v>
      </c>
      <c r="K57" s="10">
        <f>((1000*coeffs!$D$8/($D$2*coeffs!$D$6))^2*I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2289.9993532108265</v>
      </c>
      <c r="L57" s="10">
        <f t="shared" si="3"/>
        <v>80212066.932850569</v>
      </c>
      <c r="M57" s="1">
        <f t="shared" si="4"/>
        <v>26132436.316582959</v>
      </c>
      <c r="N57" s="10">
        <f t="shared" si="5"/>
        <v>25606171.881252185</v>
      </c>
    </row>
    <row r="58" spans="1:14" x14ac:dyDescent="0.25">
      <c r="A58">
        <v>-21.01</v>
      </c>
      <c r="B58">
        <v>0.47222222222222221</v>
      </c>
      <c r="C58" s="10">
        <f>-LN(1-B58)/0.000001-EXP(blanks!$BZ$18*b922_2!A58+blanks!$BZ$17)</f>
        <v>612164.4996807432</v>
      </c>
      <c r="D58" s="1">
        <f>C58*0.000001*coeffs!$D$8/($D$2*coeffs!$D$6/1000)</f>
        <v>7734.5094310510312</v>
      </c>
      <c r="E58">
        <f t="shared" si="0"/>
        <v>0.63907995928966954</v>
      </c>
      <c r="F58">
        <v>0.54790000000000005</v>
      </c>
      <c r="G58">
        <v>0.73470000000000002</v>
      </c>
      <c r="H58">
        <f t="shared" si="1"/>
        <v>9.1179959289669488E-2</v>
      </c>
      <c r="I58">
        <f t="shared" si="2"/>
        <v>9.5620040710330478E-2</v>
      </c>
      <c r="J58" s="2">
        <f>((1000*coeffs!$D$8/($D$2*coeffs!$D$6))^2*H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2310.0494922176254</v>
      </c>
      <c r="K58" s="10">
        <f>((1000*coeffs!$D$8/($D$2*coeffs!$D$6))^2*I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2338.5318955746548</v>
      </c>
      <c r="L58" s="10">
        <f t="shared" si="3"/>
        <v>82477405.691223308</v>
      </c>
      <c r="M58" s="1">
        <f t="shared" si="4"/>
        <v>26709693.684086401</v>
      </c>
      <c r="N58" s="10">
        <f t="shared" si="5"/>
        <v>26426350.815427732</v>
      </c>
    </row>
    <row r="59" spans="1:14" x14ac:dyDescent="0.25">
      <c r="A59">
        <v>-21.05</v>
      </c>
      <c r="B59">
        <v>0.48148148148148145</v>
      </c>
      <c r="C59" s="10">
        <f>-LN(1-B59)/0.000001-EXP(blanks!$BZ$18*b922_2!A59+blanks!$BZ$17)</f>
        <v>629471.76445382007</v>
      </c>
      <c r="D59" s="1">
        <f>C59*0.000001*coeffs!$D$8/($D$2*coeffs!$D$6/1000)</f>
        <v>7953.1813773708063</v>
      </c>
      <c r="E59">
        <f t="shared" si="0"/>
        <v>0.65677953638907027</v>
      </c>
      <c r="F59">
        <v>0.56140000000000001</v>
      </c>
      <c r="G59">
        <v>0.77159999999999995</v>
      </c>
      <c r="H59">
        <f t="shared" si="1"/>
        <v>9.5379536389070263E-2</v>
      </c>
      <c r="I59">
        <f t="shared" si="2"/>
        <v>0.11482046361092968</v>
      </c>
      <c r="J59" s="2">
        <f>((1000*coeffs!$D$8/($D$2*coeffs!$D$6))^2*H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2384.6475256170397</v>
      </c>
      <c r="K59" s="10">
        <f>((1000*coeffs!$D$8/($D$2*coeffs!$D$6))^2*I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2517.7154813849311</v>
      </c>
      <c r="L59" s="10">
        <f t="shared" si="3"/>
        <v>84809227.119677454</v>
      </c>
      <c r="M59" s="1">
        <f t="shared" si="4"/>
        <v>28593788.705838442</v>
      </c>
      <c r="N59" s="10">
        <f t="shared" si="5"/>
        <v>27265827.333597746</v>
      </c>
    </row>
    <row r="60" spans="1:14" x14ac:dyDescent="0.25">
      <c r="A60">
        <v>-21.08</v>
      </c>
      <c r="B60">
        <v>0.49074074074074076</v>
      </c>
      <c r="C60" s="10">
        <f>-LN(1-B60)/0.000001-EXP(blanks!$BZ$18*b922_2!A60+blanks!$BZ$17)</f>
        <v>647192.28765654191</v>
      </c>
      <c r="D60" s="1">
        <f>C60*0.000001*coeffs!$D$8/($D$2*coeffs!$D$6/1000)</f>
        <v>8177.0747163443848</v>
      </c>
      <c r="E60">
        <f t="shared" si="0"/>
        <v>0.67479804189174875</v>
      </c>
      <c r="F60">
        <v>0.58960000000000001</v>
      </c>
      <c r="G60">
        <v>0.79069999999999996</v>
      </c>
      <c r="H60">
        <f t="shared" si="1"/>
        <v>8.5198041891748733E-2</v>
      </c>
      <c r="I60">
        <f t="shared" si="2"/>
        <v>0.11590195810825121</v>
      </c>
      <c r="J60" s="2">
        <f>((1000*coeffs!$D$8/($D$2*coeffs!$D$6))^2*H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2372.4599196755444</v>
      </c>
      <c r="K60" s="10">
        <f>((1000*coeffs!$D$8/($D$2*coeffs!$D$6))^2*I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2571.8172899016645</v>
      </c>
      <c r="L60" s="10">
        <f t="shared" si="3"/>
        <v>87196727.18218331</v>
      </c>
      <c r="M60" s="1">
        <f t="shared" si="4"/>
        <v>29230846.211257685</v>
      </c>
      <c r="N60" s="10">
        <f t="shared" si="5"/>
        <v>27246273.546765205</v>
      </c>
    </row>
    <row r="61" spans="1:14" x14ac:dyDescent="0.25">
      <c r="A61">
        <v>-21.15</v>
      </c>
      <c r="B61">
        <v>0.5</v>
      </c>
      <c r="C61" s="10">
        <f>-LN(1-B61)/0.000001-EXP(blanks!$BZ$18*b922_2!A61+blanks!$BZ$17)</f>
        <v>664833.42787032365</v>
      </c>
      <c r="D61" s="1">
        <f>C61*0.000001*coeffs!$D$8/($D$2*coeffs!$D$6/1000)</f>
        <v>8399.9650757643558</v>
      </c>
      <c r="E61">
        <f t="shared" si="0"/>
        <v>0.69314718055994529</v>
      </c>
      <c r="F61">
        <v>0.60419999999999996</v>
      </c>
      <c r="G61">
        <v>0.81020000000000003</v>
      </c>
      <c r="H61">
        <f t="shared" si="1"/>
        <v>8.8947180559945327E-2</v>
      </c>
      <c r="I61">
        <f t="shared" si="2"/>
        <v>0.11705281944005475</v>
      </c>
      <c r="J61" s="2">
        <f>((1000*coeffs!$D$8/($D$2*coeffs!$D$6))^2*H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2445.2368504992091</v>
      </c>
      <c r="K61" s="10">
        <f>((1000*coeffs!$D$8/($D$2*coeffs!$D$6))^2*I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2627.4387327845625</v>
      </c>
      <c r="L61" s="10">
        <f t="shared" si="3"/>
        <v>89573531.912001252</v>
      </c>
      <c r="M61" s="1">
        <f t="shared" si="4"/>
        <v>29882788.965865117</v>
      </c>
      <c r="N61" s="10">
        <f t="shared" si="5"/>
        <v>28069255.290355533</v>
      </c>
    </row>
    <row r="62" spans="1:14" x14ac:dyDescent="0.25">
      <c r="A62">
        <v>-21.15</v>
      </c>
      <c r="B62">
        <v>0.5092592592592593</v>
      </c>
      <c r="C62" s="10">
        <f>-LN(1-B62)/0.000001-EXP(blanks!$BZ$18*b922_2!A62+blanks!$BZ$17)</f>
        <v>683525.56088247639</v>
      </c>
      <c r="D62" s="1">
        <f>C62*0.000001*coeffs!$D$8/($D$2*coeffs!$D$6/1000)</f>
        <v>8636.1344046691756</v>
      </c>
      <c r="E62">
        <f t="shared" si="0"/>
        <v>0.71183931357209795</v>
      </c>
      <c r="F62">
        <v>0.61909999999999998</v>
      </c>
      <c r="G62">
        <v>0.83030000000000004</v>
      </c>
      <c r="H62">
        <f t="shared" si="1"/>
        <v>9.273931357209797E-2</v>
      </c>
      <c r="I62">
        <f t="shared" si="2"/>
        <v>0.11846068642790208</v>
      </c>
      <c r="J62" s="2">
        <f>((1000*coeffs!$D$8/($D$2*coeffs!$D$6))^2*H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2519.3179830855074</v>
      </c>
      <c r="K62" s="10">
        <f>((1000*coeffs!$D$8/($D$2*coeffs!$D$6))^2*I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2685.9186913074791</v>
      </c>
      <c r="L62" s="10">
        <f t="shared" si="3"/>
        <v>92091937.730178639</v>
      </c>
      <c r="M62" s="1">
        <f t="shared" si="4"/>
        <v>30569123.697133891</v>
      </c>
      <c r="N62" s="10">
        <f t="shared" si="5"/>
        <v>28911263.227301437</v>
      </c>
    </row>
    <row r="63" spans="1:14" x14ac:dyDescent="0.25">
      <c r="A63">
        <v>-21.22</v>
      </c>
      <c r="B63">
        <v>0.51851851851851849</v>
      </c>
      <c r="C63" s="10">
        <f>-LN(1-B63)/0.000001-EXP(blanks!$BZ$18*b922_2!A63+blanks!$BZ$17)</f>
        <v>701847.59952459729</v>
      </c>
      <c r="D63" s="1">
        <f>C63*0.000001*coeffs!$D$8/($D$2*coeffs!$D$6/1000)</f>
        <v>8867.6277054853308</v>
      </c>
      <c r="E63">
        <f t="shared" si="0"/>
        <v>0.73088750854279227</v>
      </c>
      <c r="F63">
        <v>0.63449999999999995</v>
      </c>
      <c r="G63">
        <v>0.85089999999999999</v>
      </c>
      <c r="H63">
        <f t="shared" si="1"/>
        <v>9.6387508542792322E-2</v>
      </c>
      <c r="I63">
        <f t="shared" si="2"/>
        <v>0.12001249145720772</v>
      </c>
      <c r="J63" s="2">
        <f>((1000*coeffs!$D$8/($D$2*coeffs!$D$6))^2*H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2593.6207694122372</v>
      </c>
      <c r="K63" s="10">
        <f>((1000*coeffs!$D$8/($D$2*coeffs!$D$6))^2*I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2746.4515688471738</v>
      </c>
      <c r="L63" s="10">
        <f t="shared" si="3"/>
        <v>94560480.442087889</v>
      </c>
      <c r="M63" s="1">
        <f t="shared" si="4"/>
        <v>31274029.009907555</v>
      </c>
      <c r="N63" s="10">
        <f t="shared" si="5"/>
        <v>29753349.3096039</v>
      </c>
    </row>
    <row r="64" spans="1:14" x14ac:dyDescent="0.25">
      <c r="A64">
        <v>-21.31</v>
      </c>
      <c r="B64">
        <v>0.52777777777777779</v>
      </c>
      <c r="C64" s="10">
        <f>-LN(1-B64)/0.000001-EXP(blanks!$BZ$18*b922_2!A64+blanks!$BZ$17)</f>
        <v>720304.62404053099</v>
      </c>
      <c r="D64" s="1">
        <f>C64*0.000001*coeffs!$D$8/($D$2*coeffs!$D$6/1000)</f>
        <v>9100.8265111365563</v>
      </c>
      <c r="E64">
        <f t="shared" si="0"/>
        <v>0.75030559439989397</v>
      </c>
      <c r="F64">
        <v>0.6502</v>
      </c>
      <c r="G64">
        <v>0.87190000000000001</v>
      </c>
      <c r="H64">
        <f t="shared" si="1"/>
        <v>0.10010559439989397</v>
      </c>
      <c r="I64">
        <f t="shared" si="2"/>
        <v>0.12159440560010604</v>
      </c>
      <c r="J64" s="2">
        <f>((1000*coeffs!$D$8/($D$2*coeffs!$D$6))^2*H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2669.424486120834</v>
      </c>
      <c r="K64" s="10">
        <f>((1000*coeffs!$D$8/($D$2*coeffs!$D$6))^2*I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2808.263044036059</v>
      </c>
      <c r="L64" s="10">
        <f t="shared" si="3"/>
        <v>97047209.907202929</v>
      </c>
      <c r="M64" s="1">
        <f t="shared" si="4"/>
        <v>31992494.72989333</v>
      </c>
      <c r="N64" s="10">
        <f t="shared" si="5"/>
        <v>30611117.174512945</v>
      </c>
    </row>
    <row r="65" spans="1:14" x14ac:dyDescent="0.25">
      <c r="A65">
        <v>-21.35</v>
      </c>
      <c r="B65">
        <v>0.53703703703703709</v>
      </c>
      <c r="C65" s="10">
        <f>-LN(1-B65)/0.000001-EXP(blanks!$BZ$18*b922_2!A65+blanks!$BZ$17)</f>
        <v>739669.96545548621</v>
      </c>
      <c r="D65" s="1">
        <f>C65*0.000001*coeffs!$D$8/($D$2*coeffs!$D$6/1000)</f>
        <v>9345.501620339408</v>
      </c>
      <c r="E65">
        <f t="shared" si="0"/>
        <v>0.77010822169607374</v>
      </c>
      <c r="F65">
        <v>0.6663</v>
      </c>
      <c r="G65">
        <v>0.89349999999999996</v>
      </c>
      <c r="H65">
        <f t="shared" si="1"/>
        <v>0.10380822169607373</v>
      </c>
      <c r="I65">
        <f t="shared" si="2"/>
        <v>0.12339177830392623</v>
      </c>
      <c r="J65" s="2">
        <f>((1000*coeffs!$D$8/($D$2*coeffs!$D$6))^2*H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2746.2523210121963</v>
      </c>
      <c r="K65" s="10">
        <f>((1000*coeffs!$D$8/($D$2*coeffs!$D$6))^2*I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2872.660981433522</v>
      </c>
      <c r="L65" s="10">
        <f t="shared" si="3"/>
        <v>99656317.624268025</v>
      </c>
      <c r="M65" s="1">
        <f t="shared" si="4"/>
        <v>32741822.868297063</v>
      </c>
      <c r="N65" s="10">
        <f t="shared" si="5"/>
        <v>31484282.279939983</v>
      </c>
    </row>
    <row r="66" spans="1:14" x14ac:dyDescent="0.25">
      <c r="A66">
        <v>-21.35</v>
      </c>
      <c r="B66">
        <v>0.54629629629629628</v>
      </c>
      <c r="C66" s="10">
        <f>-LN(1-B66)/0.000001-EXP(blanks!$BZ$18*b922_2!A66+blanks!$BZ$17)</f>
        <v>759872.67277300544</v>
      </c>
      <c r="D66" s="1">
        <f>C66*0.000001*coeffs!$D$8/($D$2*coeffs!$D$6/1000)</f>
        <v>9600.7565891616905</v>
      </c>
      <c r="E66">
        <f t="shared" si="0"/>
        <v>0.79031092901359301</v>
      </c>
      <c r="F66">
        <v>0.68279999999999996</v>
      </c>
      <c r="G66">
        <v>0.91559999999999997</v>
      </c>
      <c r="H66">
        <f t="shared" si="1"/>
        <v>0.10751092901359305</v>
      </c>
      <c r="I66">
        <f t="shared" si="2"/>
        <v>0.12528907098640696</v>
      </c>
      <c r="J66" s="2">
        <f>((1000*coeffs!$D$8/($D$2*coeffs!$D$6))^2*H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2824.2274969600039</v>
      </c>
      <c r="K66" s="10">
        <f>((1000*coeffs!$D$8/($D$2*coeffs!$D$6))^2*I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2938.8692196640886</v>
      </c>
      <c r="L66" s="10">
        <f t="shared" si="3"/>
        <v>102378244.30959047</v>
      </c>
      <c r="M66" s="1">
        <f t="shared" si="4"/>
        <v>33513890.84003485</v>
      </c>
      <c r="N66" s="10">
        <f t="shared" si="5"/>
        <v>32373641.562569425</v>
      </c>
    </row>
    <row r="67" spans="1:14" x14ac:dyDescent="0.25">
      <c r="A67">
        <v>-21.43</v>
      </c>
      <c r="B67">
        <v>0.55555555555555558</v>
      </c>
      <c r="C67" s="10">
        <f>-LN(1-B67)/0.000001-EXP(blanks!$BZ$18*b922_2!A67+blanks!$BZ$17)</f>
        <v>779598.17403543426</v>
      </c>
      <c r="D67" s="1">
        <f>C67*0.000001*coeffs!$D$8/($D$2*coeffs!$D$6/1000)</f>
        <v>9849.9822068282338</v>
      </c>
      <c r="E67">
        <f t="shared" si="0"/>
        <v>0.81093021621632877</v>
      </c>
      <c r="F67">
        <v>0.69969999999999999</v>
      </c>
      <c r="G67">
        <v>0.93830000000000002</v>
      </c>
      <c r="H67">
        <f t="shared" si="1"/>
        <v>0.11123021621632878</v>
      </c>
      <c r="I67">
        <f t="shared" si="2"/>
        <v>0.12736978378367125</v>
      </c>
      <c r="J67" s="2">
        <f>((1000*coeffs!$D$8/($D$2*coeffs!$D$6))^2*H67^2+(1000*(E67-coeffs!$D$2*blanks!$BZ$18*A67-coeffs!$D$2*blanks!$BZ$17)/($D$2*coeffs!$D$6))^2*coeffs!$E$8^2+(1000*coeffs!$D$2*coeffs!$D$8*(E67/coeffs!$D$2-blanks!$BZ$18*A67-blanks!$BZ$17)/($D$2^2*coeffs!$D$6))^2*coeffs!$D$11^2+(1000*coeffs!$D$2*coeffs!$D$8*(E67/coeffs!$D$2-blanks!$BZ$18*A67-blanks!$BZ$17)/($D$2*coeffs!$D$6^2))^2*coeffs!$E$6^2 +(-1000*coeffs!$D$8*blanks!$BZ$18*A67/($D$2*coeffs!$D$6)-1000*coeffs!$D$8*blanks!$BZ$17/($D$2*coeffs!$D$6))^2*coeffs!$E$2^2 + (1000*coeffs!$D$2*coeffs!$D$8*A67/($D$2*coeffs!$D$6))^2*blanks!$CA$18^2+(1000*coeffs!$D$2*coeffs!$D$8/($D$2*coeffs!$D$6))^2*blanks!$CA$17^2)^0.5</f>
        <v>2903.4857397856899</v>
      </c>
      <c r="K67" s="10">
        <f>((1000*coeffs!$D$8/($D$2*coeffs!$D$6))^2*I67^2+(1000*(E67-coeffs!$D$2*blanks!$BZ$18*A67-coeffs!$D$2*blanks!$BZ$17)/($D$2*coeffs!$D$6))^2*coeffs!$E$8^2+(1000*coeffs!$D$2*coeffs!$D$8*(E67/coeffs!$D$2-blanks!$BZ$18*A67-blanks!$BZ$17)/($D$2^2*coeffs!$D$6))^2*coeffs!$D$11^2+(1000*coeffs!$D$2*coeffs!$D$8*(E67/coeffs!$D$2-blanks!$BZ$18*A67-blanks!$BZ$17)/($D$2*coeffs!$D$6^2))^2*coeffs!$E$6^2 +(-1000*coeffs!$D$8*blanks!$BZ$18*A67/($D$2*coeffs!$D$6)-1000*coeffs!$D$8*blanks!$BZ$17/($D$2*coeffs!$D$6))^2*coeffs!$E$2^2 + (1000*coeffs!$D$2*coeffs!$D$8*A67/($D$2*coeffs!$D$6))^2*blanks!$CA$18^2+(1000*coeffs!$D$2*coeffs!$D$8/($D$2*coeffs!$D$6))^2*blanks!$CA$17^2)^0.5</f>
        <v>3007.4855976399799</v>
      </c>
      <c r="L67" s="10">
        <f t="shared" si="3"/>
        <v>105035876.64686671</v>
      </c>
      <c r="M67" s="1">
        <f t="shared" si="4"/>
        <v>34307371.537082627</v>
      </c>
      <c r="N67" s="10">
        <f t="shared" si="5"/>
        <v>33273002.661637206</v>
      </c>
    </row>
    <row r="68" spans="1:14" x14ac:dyDescent="0.25">
      <c r="A68">
        <v>-21.53</v>
      </c>
      <c r="B68">
        <v>0.56481481481481477</v>
      </c>
      <c r="C68" s="10">
        <f>-LN(1-B68)/0.000001-EXP(blanks!$BZ$18*b922_2!A68+blanks!$BZ$17)</f>
        <v>799497.35389870685</v>
      </c>
      <c r="D68" s="1">
        <f>C68*0.000001*coeffs!$D$8/($D$2*coeffs!$D$6/1000)</f>
        <v>10101.402199988455</v>
      </c>
      <c r="E68">
        <f t="shared" si="0"/>
        <v>0.83198362541416104</v>
      </c>
      <c r="F68">
        <v>0.71699999999999997</v>
      </c>
      <c r="G68">
        <v>0.96150000000000002</v>
      </c>
      <c r="H68">
        <f t="shared" si="1"/>
        <v>0.11498362541416107</v>
      </c>
      <c r="I68">
        <f t="shared" si="2"/>
        <v>0.12951637458583898</v>
      </c>
      <c r="J68" s="2">
        <f>((1000*coeffs!$D$8/($D$2*coeffs!$D$6))^2*H68^2+(1000*(E68-coeffs!$D$2*blanks!$BZ$18*A68-coeffs!$D$2*blanks!$BZ$17)/($D$2*coeffs!$D$6))^2*coeffs!$E$8^2+(1000*coeffs!$D$2*coeffs!$D$8*(E68/coeffs!$D$2-blanks!$BZ$18*A68-blanks!$BZ$17)/($D$2^2*coeffs!$D$6))^2*coeffs!$D$11^2+(1000*coeffs!$D$2*coeffs!$D$8*(E68/coeffs!$D$2-blanks!$BZ$18*A68-blanks!$BZ$17)/($D$2*coeffs!$D$6^2))^2*coeffs!$E$6^2 +(-1000*coeffs!$D$8*blanks!$BZ$18*A68/($D$2*coeffs!$D$6)-1000*coeffs!$D$8*blanks!$BZ$17/($D$2*coeffs!$D$6))^2*coeffs!$E$2^2 + (1000*coeffs!$D$2*coeffs!$D$8*A68/($D$2*coeffs!$D$6))^2*blanks!$CA$18^2+(1000*coeffs!$D$2*coeffs!$D$8/($D$2*coeffs!$D$6))^2*blanks!$CA$17^2)^0.5</f>
        <v>2984.1753801678688</v>
      </c>
      <c r="K68" s="10">
        <f>((1000*coeffs!$D$8/($D$2*coeffs!$D$6))^2*I68^2+(1000*(E68-coeffs!$D$2*blanks!$BZ$18*A68-coeffs!$D$2*blanks!$BZ$17)/($D$2*coeffs!$D$6))^2*coeffs!$E$8^2+(1000*coeffs!$D$2*coeffs!$D$8*(E68/coeffs!$D$2-blanks!$BZ$18*A68-blanks!$BZ$17)/($D$2^2*coeffs!$D$6))^2*coeffs!$D$11^2+(1000*coeffs!$D$2*coeffs!$D$8*(E68/coeffs!$D$2-blanks!$BZ$18*A68-blanks!$BZ$17)/($D$2*coeffs!$D$6^2))^2*coeffs!$E$6^2 +(-1000*coeffs!$D$8*blanks!$BZ$18*A68/($D$2*coeffs!$D$6)-1000*coeffs!$D$8*blanks!$BZ$17/($D$2*coeffs!$D$6))^2*coeffs!$E$2^2 + (1000*coeffs!$D$2*coeffs!$D$8*A68/($D$2*coeffs!$D$6))^2*blanks!$CA$18^2+(1000*coeffs!$D$2*coeffs!$D$8/($D$2*coeffs!$D$6))^2*blanks!$CA$17^2)^0.5</f>
        <v>3077.7472945088116</v>
      </c>
      <c r="L68" s="10">
        <f t="shared" si="3"/>
        <v>107716908.83896817</v>
      </c>
      <c r="M68" s="1">
        <f t="shared" si="4"/>
        <v>35118238.023766458</v>
      </c>
      <c r="N68" s="10">
        <f t="shared" si="5"/>
        <v>34187578.862029038</v>
      </c>
    </row>
    <row r="69" spans="1:14" x14ac:dyDescent="0.25">
      <c r="A69">
        <v>-21.6</v>
      </c>
      <c r="B69">
        <v>0.57407407407407407</v>
      </c>
      <c r="C69" s="10">
        <f>-LN(1-B69)/0.000001-EXP(blanks!$BZ$18*b922_2!A69+blanks!$BZ$17)</f>
        <v>820170.39115669171</v>
      </c>
      <c r="D69" s="1">
        <f>C69*0.000001*coeffs!$D$8/($D$2*coeffs!$D$6/1000)</f>
        <v>10362.599642381378</v>
      </c>
      <c r="E69">
        <f t="shared" si="0"/>
        <v>0.85348983063512474</v>
      </c>
      <c r="F69">
        <v>0.73470000000000002</v>
      </c>
      <c r="G69">
        <v>0.98529999999999995</v>
      </c>
      <c r="H69">
        <f t="shared" si="1"/>
        <v>0.11878983063512472</v>
      </c>
      <c r="I69">
        <f t="shared" si="2"/>
        <v>0.13181016936487522</v>
      </c>
      <c r="J69" s="2">
        <f>((1000*coeffs!$D$8/($D$2*coeffs!$D$6))^2*H69^2+(1000*(E69-coeffs!$D$2*blanks!$BZ$18*A69-coeffs!$D$2*blanks!$BZ$17)/($D$2*coeffs!$D$6))^2*coeffs!$E$8^2+(1000*coeffs!$D$2*coeffs!$D$8*(E69/coeffs!$D$2-blanks!$BZ$18*A69-blanks!$BZ$17)/($D$2^2*coeffs!$D$6))^2*coeffs!$D$11^2+(1000*coeffs!$D$2*coeffs!$D$8*(E69/coeffs!$D$2-blanks!$BZ$18*A69-blanks!$BZ$17)/($D$2*coeffs!$D$6^2))^2*coeffs!$E$6^2 +(-1000*coeffs!$D$8*blanks!$BZ$18*A69/($D$2*coeffs!$D$6)-1000*coeffs!$D$8*blanks!$BZ$17/($D$2*coeffs!$D$6))^2*coeffs!$E$2^2 + (1000*coeffs!$D$2*coeffs!$D$8*A69/($D$2*coeffs!$D$6))^2*blanks!$CA$18^2+(1000*coeffs!$D$2*coeffs!$D$8/($D$2*coeffs!$D$6))^2*blanks!$CA$17^2)^0.5</f>
        <v>3066.457692848518</v>
      </c>
      <c r="K69" s="10">
        <f>((1000*coeffs!$D$8/($D$2*coeffs!$D$6))^2*I69^2+(1000*(E69-coeffs!$D$2*blanks!$BZ$18*A69-coeffs!$D$2*blanks!$BZ$17)/($D$2*coeffs!$D$6))^2*coeffs!$E$8^2+(1000*coeffs!$D$2*coeffs!$D$8*(E69/coeffs!$D$2-blanks!$BZ$18*A69-blanks!$BZ$17)/($D$2^2*coeffs!$D$6))^2*coeffs!$D$11^2+(1000*coeffs!$D$2*coeffs!$D$8*(E69/coeffs!$D$2-blanks!$BZ$18*A69-blanks!$BZ$17)/($D$2*coeffs!$D$6^2))^2*coeffs!$E$6^2 +(-1000*coeffs!$D$8*blanks!$BZ$18*A69/($D$2*coeffs!$D$6)-1000*coeffs!$D$8*blanks!$BZ$17/($D$2*coeffs!$D$6))^2*coeffs!$E$2^2 + (1000*coeffs!$D$2*coeffs!$D$8*A69/($D$2*coeffs!$D$6))^2*blanks!$CA$18^2+(1000*coeffs!$D$2*coeffs!$D$8/($D$2*coeffs!$D$6))^2*blanks!$CA$17^2)^0.5</f>
        <v>3150.2439118716975</v>
      </c>
      <c r="L69" s="10">
        <f t="shared" si="3"/>
        <v>110502203.44799207</v>
      </c>
      <c r="M69" s="1">
        <f t="shared" si="4"/>
        <v>35955699.343154266</v>
      </c>
      <c r="N69" s="10">
        <f t="shared" si="5"/>
        <v>35122399.599479228</v>
      </c>
    </row>
    <row r="70" spans="1:14" x14ac:dyDescent="0.25">
      <c r="A70">
        <v>-21.68</v>
      </c>
      <c r="B70">
        <v>0.58333333333333337</v>
      </c>
      <c r="C70" s="10">
        <f>-LN(1-B70)/0.000001-EXP(blanks!$BZ$18*b922_2!A70+blanks!$BZ$17)</f>
        <v>841170.90915604285</v>
      </c>
      <c r="D70" s="1">
        <f>C70*0.000001*coeffs!$D$8/($D$2*coeffs!$D$6/1000)</f>
        <v>10627.934702822889</v>
      </c>
      <c r="E70">
        <f t="shared" si="0"/>
        <v>0.87546873735390007</v>
      </c>
      <c r="F70">
        <v>0.75290000000000001</v>
      </c>
      <c r="G70">
        <v>1.0347</v>
      </c>
      <c r="H70">
        <f t="shared" si="1"/>
        <v>0.12256873735390006</v>
      </c>
      <c r="I70">
        <f t="shared" si="2"/>
        <v>0.15923126264609988</v>
      </c>
      <c r="J70" s="2">
        <f>((1000*coeffs!$D$8/($D$2*coeffs!$D$6))^2*H70^2+(1000*(E70-coeffs!$D$2*blanks!$BZ$18*A70-coeffs!$D$2*blanks!$BZ$17)/($D$2*coeffs!$D$6))^2*coeffs!$E$8^2+(1000*coeffs!$D$2*coeffs!$D$8*(E70/coeffs!$D$2-blanks!$BZ$18*A70-blanks!$BZ$17)/($D$2^2*coeffs!$D$6))^2*coeffs!$D$11^2+(1000*coeffs!$D$2*coeffs!$D$8*(E70/coeffs!$D$2-blanks!$BZ$18*A70-blanks!$BZ$17)/($D$2*coeffs!$D$6^2))^2*coeffs!$E$6^2 +(-1000*coeffs!$D$8*blanks!$BZ$18*A70/($D$2*coeffs!$D$6)-1000*coeffs!$D$8*blanks!$BZ$17/($D$2*coeffs!$D$6))^2*coeffs!$E$2^2 + (1000*coeffs!$D$2*coeffs!$D$8*A70/($D$2*coeffs!$D$6))^2*blanks!$CA$18^2+(1000*coeffs!$D$2*coeffs!$D$8/($D$2*coeffs!$D$6))^2*blanks!$CA$17^2)^0.5</f>
        <v>3149.8861069487421</v>
      </c>
      <c r="K70" s="10">
        <f>((1000*coeffs!$D$8/($D$2*coeffs!$D$6))^2*I70^2+(1000*(E70-coeffs!$D$2*blanks!$BZ$18*A70-coeffs!$D$2*blanks!$BZ$17)/($D$2*coeffs!$D$6))^2*coeffs!$E$8^2+(1000*coeffs!$D$2*coeffs!$D$8*(E70/coeffs!$D$2-blanks!$BZ$18*A70-blanks!$BZ$17)/($D$2^2*coeffs!$D$6))^2*coeffs!$D$11^2+(1000*coeffs!$D$2*coeffs!$D$8*(E70/coeffs!$D$2-blanks!$BZ$18*A70-blanks!$BZ$17)/($D$2*coeffs!$D$6^2))^2*coeffs!$E$6^2 +(-1000*coeffs!$D$8*blanks!$BZ$18*A70/($D$2*coeffs!$D$6)-1000*coeffs!$D$8*blanks!$BZ$17/($D$2*coeffs!$D$6))^2*coeffs!$E$2^2 + (1000*coeffs!$D$2*coeffs!$D$8*A70/($D$2*coeffs!$D$6))^2*blanks!$CA$18^2+(1000*coeffs!$D$2*coeffs!$D$8/($D$2*coeffs!$D$6))^2*blanks!$CA$17^2)^0.5</f>
        <v>3401.6254633213048</v>
      </c>
      <c r="L70" s="10">
        <f t="shared" si="3"/>
        <v>113331619.79549611</v>
      </c>
      <c r="M70" s="1">
        <f t="shared" si="4"/>
        <v>38582647.791047111</v>
      </c>
      <c r="N70" s="10">
        <f t="shared" si="5"/>
        <v>36070477.513852738</v>
      </c>
    </row>
    <row r="71" spans="1:14" x14ac:dyDescent="0.25">
      <c r="A71">
        <v>-21.75</v>
      </c>
      <c r="B71">
        <v>0.59259259259259256</v>
      </c>
      <c r="C71" s="10">
        <f>-LN(1-B71)/0.000001-EXP(blanks!$BZ$18*b922_2!A71+blanks!$BZ$17)</f>
        <v>862764.13646591501</v>
      </c>
      <c r="D71" s="1">
        <f>C71*0.000001*coeffs!$D$8/($D$2*coeffs!$D$6/1000)</f>
        <v>10900.758462387739</v>
      </c>
      <c r="E71">
        <f t="shared" si="0"/>
        <v>0.89794159320595845</v>
      </c>
      <c r="F71">
        <v>0.77159999999999995</v>
      </c>
      <c r="G71">
        <v>1.0604</v>
      </c>
      <c r="H71">
        <f t="shared" si="1"/>
        <v>0.1263415932059585</v>
      </c>
      <c r="I71">
        <f t="shared" si="2"/>
        <v>0.16245840679404155</v>
      </c>
      <c r="J71" s="2">
        <f>((1000*coeffs!$D$8/($D$2*coeffs!$D$6))^2*H71^2+(1000*(E71-coeffs!$D$2*blanks!$BZ$18*A71-coeffs!$D$2*blanks!$BZ$17)/($D$2*coeffs!$D$6))^2*coeffs!$E$8^2+(1000*coeffs!$D$2*coeffs!$D$8*(E71/coeffs!$D$2-blanks!$BZ$18*A71-blanks!$BZ$17)/($D$2^2*coeffs!$D$6))^2*coeffs!$D$11^2+(1000*coeffs!$D$2*coeffs!$D$8*(E71/coeffs!$D$2-blanks!$BZ$18*A71-blanks!$BZ$17)/($D$2*coeffs!$D$6^2))^2*coeffs!$E$6^2 +(-1000*coeffs!$D$8*blanks!$BZ$18*A71/($D$2*coeffs!$D$6)-1000*coeffs!$D$8*blanks!$BZ$17/($D$2*coeffs!$D$6))^2*coeffs!$E$2^2 + (1000*coeffs!$D$2*coeffs!$D$8*A71/($D$2*coeffs!$D$6))^2*blanks!$CA$18^2+(1000*coeffs!$D$2*coeffs!$D$8/($D$2*coeffs!$D$6))^2*blanks!$CA$17^2)^0.5</f>
        <v>3234.6416305095613</v>
      </c>
      <c r="K71" s="10">
        <f>((1000*coeffs!$D$8/($D$2*coeffs!$D$6))^2*I71^2+(1000*(E71-coeffs!$D$2*blanks!$BZ$18*A71-coeffs!$D$2*blanks!$BZ$17)/($D$2*coeffs!$D$6))^2*coeffs!$E$8^2+(1000*coeffs!$D$2*coeffs!$D$8*(E71/coeffs!$D$2-blanks!$BZ$18*A71-blanks!$BZ$17)/($D$2^2*coeffs!$D$6))^2*coeffs!$D$11^2+(1000*coeffs!$D$2*coeffs!$D$8*(E71/coeffs!$D$2-blanks!$BZ$18*A71-blanks!$BZ$17)/($D$2*coeffs!$D$6^2))^2*coeffs!$E$6^2 +(-1000*coeffs!$D$8*blanks!$BZ$18*A71/($D$2*coeffs!$D$6)-1000*coeffs!$D$8*blanks!$BZ$17/($D$2*coeffs!$D$6))^2*coeffs!$E$2^2 + (1000*coeffs!$D$2*coeffs!$D$8*A71/($D$2*coeffs!$D$6))^2*blanks!$CA$18^2+(1000*coeffs!$D$2*coeffs!$D$8/($D$2*coeffs!$D$6))^2*blanks!$CA$17^2)^0.5</f>
        <v>3482.5263041833318</v>
      </c>
      <c r="L71" s="10">
        <f t="shared" si="3"/>
        <v>116240892.33571681</v>
      </c>
      <c r="M71" s="1">
        <f t="shared" si="4"/>
        <v>39508721.747609258</v>
      </c>
      <c r="N71" s="10">
        <f t="shared" si="5"/>
        <v>37035118.327322021</v>
      </c>
    </row>
    <row r="72" spans="1:14" x14ac:dyDescent="0.25">
      <c r="A72">
        <v>-21.91</v>
      </c>
      <c r="B72">
        <v>0.60185185185185186</v>
      </c>
      <c r="C72" s="10">
        <f>-LN(1-B72)/0.000001-EXP(blanks!$BZ$18*b922_2!A72+blanks!$BZ$17)</f>
        <v>883657.42861846497</v>
      </c>
      <c r="D72" s="1">
        <f>C72*0.000001*coeffs!$D$8/($D$2*coeffs!$D$6/1000)</f>
        <v>11164.738757363812</v>
      </c>
      <c r="E72">
        <f t="shared" si="0"/>
        <v>0.92093111143065731</v>
      </c>
      <c r="F72">
        <v>0.79069999999999996</v>
      </c>
      <c r="G72">
        <v>1.0866</v>
      </c>
      <c r="H72">
        <f t="shared" si="1"/>
        <v>0.13023111143065735</v>
      </c>
      <c r="I72">
        <f t="shared" si="2"/>
        <v>0.1656688885693427</v>
      </c>
      <c r="J72" s="2">
        <f>((1000*coeffs!$D$8/($D$2*coeffs!$D$6))^2*H72^2+(1000*(E72-coeffs!$D$2*blanks!$BZ$18*A72-coeffs!$D$2*blanks!$BZ$17)/($D$2*coeffs!$D$6))^2*coeffs!$E$8^2+(1000*coeffs!$D$2*coeffs!$D$8*(E72/coeffs!$D$2-blanks!$BZ$18*A72-blanks!$BZ$17)/($D$2^2*coeffs!$D$6))^2*coeffs!$D$11^2+(1000*coeffs!$D$2*coeffs!$D$8*(E72/coeffs!$D$2-blanks!$BZ$18*A72-blanks!$BZ$17)/($D$2*coeffs!$D$6^2))^2*coeffs!$E$6^2 +(-1000*coeffs!$D$8*blanks!$BZ$18*A72/($D$2*coeffs!$D$6)-1000*coeffs!$D$8*blanks!$BZ$17/($D$2*coeffs!$D$6))^2*coeffs!$E$2^2 + (1000*coeffs!$D$2*coeffs!$D$8*A72/($D$2*coeffs!$D$6))^2*blanks!$CA$18^2+(1000*coeffs!$D$2*coeffs!$D$8/($D$2*coeffs!$D$6))^2*blanks!$CA$17^2)^0.5</f>
        <v>3321.547412462538</v>
      </c>
      <c r="K72" s="10">
        <f>((1000*coeffs!$D$8/($D$2*coeffs!$D$6))^2*I72^2+(1000*(E72-coeffs!$D$2*blanks!$BZ$18*A72-coeffs!$D$2*blanks!$BZ$17)/($D$2*coeffs!$D$6))^2*coeffs!$E$8^2+(1000*coeffs!$D$2*coeffs!$D$8*(E72/coeffs!$D$2-blanks!$BZ$18*A72-blanks!$BZ$17)/($D$2^2*coeffs!$D$6))^2*coeffs!$D$11^2+(1000*coeffs!$D$2*coeffs!$D$8*(E72/coeffs!$D$2-blanks!$BZ$18*A72-blanks!$BZ$17)/($D$2*coeffs!$D$6^2))^2*coeffs!$E$6^2 +(-1000*coeffs!$D$8*blanks!$BZ$18*A72/($D$2*coeffs!$D$6)-1000*coeffs!$D$8*blanks!$BZ$17/($D$2*coeffs!$D$6))^2*coeffs!$E$2^2 + (1000*coeffs!$D$2*coeffs!$D$8*A72/($D$2*coeffs!$D$6))^2*blanks!$CA$18^2+(1000*coeffs!$D$2*coeffs!$D$8/($D$2*coeffs!$D$6))^2*blanks!$CA$17^2)^0.5</f>
        <v>3564.6346738964544</v>
      </c>
      <c r="L72" s="10">
        <f t="shared" si="3"/>
        <v>119055862.06034118</v>
      </c>
      <c r="M72" s="1">
        <f t="shared" si="4"/>
        <v>40443172.49079901</v>
      </c>
      <c r="N72" s="10">
        <f t="shared" si="5"/>
        <v>38017148.681915671</v>
      </c>
    </row>
    <row r="73" spans="1:14" x14ac:dyDescent="0.25">
      <c r="A73">
        <v>-21.94</v>
      </c>
      <c r="B73">
        <v>0.61111111111111116</v>
      </c>
      <c r="C73" s="10">
        <f>-LN(1-B73)/0.000001-EXP(blanks!$BZ$18*b922_2!A73+blanks!$BZ$17)</f>
        <v>906781.19574840902</v>
      </c>
      <c r="D73" s="1">
        <f>C73*0.000001*coeffs!$D$8/($D$2*coeffs!$D$6/1000)</f>
        <v>11456.900414959529</v>
      </c>
      <c r="E73">
        <f t="shared" ref="E73:E90" si="6">-LN(1-B73)</f>
        <v>0.94446160884085151</v>
      </c>
      <c r="F73">
        <v>0.81020000000000003</v>
      </c>
      <c r="G73">
        <v>1.1134999999999999</v>
      </c>
      <c r="H73">
        <f t="shared" ref="H73:H90" si="7">E73-F73</f>
        <v>0.13426160884085148</v>
      </c>
      <c r="I73">
        <f t="shared" ref="I73:I90" si="8">G73-E73</f>
        <v>0.16903839115914843</v>
      </c>
      <c r="J73" s="2">
        <f>((1000*coeffs!$D$8/($D$2*coeffs!$D$6))^2*H73^2+(1000*(E73-coeffs!$D$2*blanks!$BZ$18*A73-coeffs!$D$2*blanks!$BZ$17)/($D$2*coeffs!$D$6))^2*coeffs!$E$8^2+(1000*coeffs!$D$2*coeffs!$D$8*(E73/coeffs!$D$2-blanks!$BZ$18*A73-blanks!$BZ$17)/($D$2^2*coeffs!$D$6))^2*coeffs!$D$11^2+(1000*coeffs!$D$2*coeffs!$D$8*(E73/coeffs!$D$2-blanks!$BZ$18*A73-blanks!$BZ$17)/($D$2*coeffs!$D$6^2))^2*coeffs!$E$6^2 +(-1000*coeffs!$D$8*blanks!$BZ$18*A73/($D$2*coeffs!$D$6)-1000*coeffs!$D$8*blanks!$BZ$17/($D$2*coeffs!$D$6))^2*coeffs!$E$2^2 + (1000*coeffs!$D$2*coeffs!$D$8*A73/($D$2*coeffs!$D$6))^2*blanks!$CA$18^2+(1000*coeffs!$D$2*coeffs!$D$8/($D$2*coeffs!$D$6))^2*blanks!$CA$17^2)^0.5</f>
        <v>3410.824243895021</v>
      </c>
      <c r="K73" s="10">
        <f>((1000*coeffs!$D$8/($D$2*coeffs!$D$6))^2*I73^2+(1000*(E73-coeffs!$D$2*blanks!$BZ$18*A73-coeffs!$D$2*blanks!$BZ$17)/($D$2*coeffs!$D$6))^2*coeffs!$E$8^2+(1000*coeffs!$D$2*coeffs!$D$8*(E73/coeffs!$D$2-blanks!$BZ$18*A73-blanks!$BZ$17)/($D$2^2*coeffs!$D$6))^2*coeffs!$D$11^2+(1000*coeffs!$D$2*coeffs!$D$8*(E73/coeffs!$D$2-blanks!$BZ$18*A73-blanks!$BZ$17)/($D$2*coeffs!$D$6^2))^2*coeffs!$E$6^2 +(-1000*coeffs!$D$8*blanks!$BZ$18*A73/($D$2*coeffs!$D$6)-1000*coeffs!$D$8*blanks!$BZ$17/($D$2*coeffs!$D$6))^2*coeffs!$E$2^2 + (1000*coeffs!$D$2*coeffs!$D$8*A73/($D$2*coeffs!$D$6))^2*blanks!$CA$18^2+(1000*coeffs!$D$2*coeffs!$D$8/($D$2*coeffs!$D$6))^2*blanks!$CA$17^2)^0.5</f>
        <v>3649.3183230686709</v>
      </c>
      <c r="L73" s="10">
        <f t="shared" ref="L73:L115" si="9">1000000000000*D73/(1000000*$D$3)</f>
        <v>122171345.43724461</v>
      </c>
      <c r="M73" s="1">
        <f t="shared" ref="M73:M115" si="10">((1/(0.000001*$D$3))^2*K73^2+(D73/(0.000001*$D$3)^2)^2*(0.000001*$E$3)^2)^0.5</f>
        <v>41415352.279660694</v>
      </c>
      <c r="N73" s="10">
        <f t="shared" ref="N73:N115" si="11">((1/(0.000001*$D$3))^2*J73^2+(D73/(0.000001*$D$3)^2)^2*(0.000001*$E$3)^2)^0.5</f>
        <v>39035416.087780863</v>
      </c>
    </row>
    <row r="74" spans="1:14" x14ac:dyDescent="0.25">
      <c r="A74">
        <v>-22</v>
      </c>
      <c r="B74">
        <v>0.62037037037037035</v>
      </c>
      <c r="C74" s="10">
        <f>-LN(1-B74)/0.000001-EXP(blanks!$BZ$18*b922_2!A74+blanks!$BZ$17)</f>
        <v>930051.92361926485</v>
      </c>
      <c r="D74" s="1">
        <f>C74*0.000001*coeffs!$D$8/($D$2*coeffs!$D$6/1000)</f>
        <v>11750.918876138549</v>
      </c>
      <c r="E74">
        <f t="shared" si="6"/>
        <v>0.96855916041991186</v>
      </c>
      <c r="F74">
        <v>0.83030000000000004</v>
      </c>
      <c r="G74">
        <v>1.1411</v>
      </c>
      <c r="H74">
        <f t="shared" si="7"/>
        <v>0.13825916041991182</v>
      </c>
      <c r="I74">
        <f t="shared" si="8"/>
        <v>0.17254083958008815</v>
      </c>
      <c r="J74" s="2">
        <f>((1000*coeffs!$D$8/($D$2*coeffs!$D$6))^2*H74^2+(1000*(E74-coeffs!$D$2*blanks!$BZ$18*A74-coeffs!$D$2*blanks!$BZ$17)/($D$2*coeffs!$D$6))^2*coeffs!$E$8^2+(1000*coeffs!$D$2*coeffs!$D$8*(E74/coeffs!$D$2-blanks!$BZ$18*A74-blanks!$BZ$17)/($D$2^2*coeffs!$D$6))^2*coeffs!$D$11^2+(1000*coeffs!$D$2*coeffs!$D$8*(E74/coeffs!$D$2-blanks!$BZ$18*A74-blanks!$BZ$17)/($D$2*coeffs!$D$6^2))^2*coeffs!$E$6^2 +(-1000*coeffs!$D$8*blanks!$BZ$18*A74/($D$2*coeffs!$D$6)-1000*coeffs!$D$8*blanks!$BZ$17/($D$2*coeffs!$D$6))^2*coeffs!$E$2^2 + (1000*coeffs!$D$2*coeffs!$D$8*A74/($D$2*coeffs!$D$6))^2*blanks!$CA$18^2+(1000*coeffs!$D$2*coeffs!$D$8/($D$2*coeffs!$D$6))^2*blanks!$CA$17^2)^0.5</f>
        <v>3501.4494776465681</v>
      </c>
      <c r="K74" s="10">
        <f>((1000*coeffs!$D$8/($D$2*coeffs!$D$6))^2*I74^2+(1000*(E74-coeffs!$D$2*blanks!$BZ$18*A74-coeffs!$D$2*blanks!$BZ$17)/($D$2*coeffs!$D$6))^2*coeffs!$E$8^2+(1000*coeffs!$D$2*coeffs!$D$8*(E74/coeffs!$D$2-blanks!$BZ$18*A74-blanks!$BZ$17)/($D$2^2*coeffs!$D$6))^2*coeffs!$D$11^2+(1000*coeffs!$D$2*coeffs!$D$8*(E74/coeffs!$D$2-blanks!$BZ$18*A74-blanks!$BZ$17)/($D$2*coeffs!$D$6^2))^2*coeffs!$E$6^2 +(-1000*coeffs!$D$8*blanks!$BZ$18*A74/($D$2*coeffs!$D$6)-1000*coeffs!$D$8*blanks!$BZ$17/($D$2*coeffs!$D$6))^2*coeffs!$E$2^2 + (1000*coeffs!$D$2*coeffs!$D$8*A74/($D$2*coeffs!$D$6))^2*blanks!$CA$18^2+(1000*coeffs!$D$2*coeffs!$D$8/($D$2*coeffs!$D$6))^2*blanks!$CA$17^2)^0.5</f>
        <v>3736.4452763293093</v>
      </c>
      <c r="L74" s="10">
        <f t="shared" si="9"/>
        <v>125306628.95063944</v>
      </c>
      <c r="M74" s="1">
        <f t="shared" si="10"/>
        <v>42412817.564231098</v>
      </c>
      <c r="N74" s="10">
        <f t="shared" si="11"/>
        <v>40067917.847704634</v>
      </c>
    </row>
    <row r="75" spans="1:14" x14ac:dyDescent="0.25">
      <c r="A75">
        <v>-22.08</v>
      </c>
      <c r="B75">
        <v>0.62962962962962965</v>
      </c>
      <c r="C75" s="10">
        <f>-LN(1-B75)/0.000001-EXP(blanks!$BZ$18*b922_2!A75+blanks!$BZ$17)</f>
        <v>953613.81352367019</v>
      </c>
      <c r="D75" s="1">
        <f>C75*0.000001*coeffs!$D$8/($D$2*coeffs!$D$6/1000)</f>
        <v>12048.616079707281</v>
      </c>
      <c r="E75">
        <f t="shared" si="6"/>
        <v>0.99325177301028345</v>
      </c>
      <c r="F75">
        <v>0.85089999999999999</v>
      </c>
      <c r="G75">
        <v>1.1693</v>
      </c>
      <c r="H75">
        <f t="shared" si="7"/>
        <v>0.14235177301028346</v>
      </c>
      <c r="I75">
        <f t="shared" si="8"/>
        <v>0.17604822698971656</v>
      </c>
      <c r="J75" s="2">
        <f>((1000*coeffs!$D$8/($D$2*coeffs!$D$6))^2*H75^2+(1000*(E75-coeffs!$D$2*blanks!$BZ$18*A75-coeffs!$D$2*blanks!$BZ$17)/($D$2*coeffs!$D$6))^2*coeffs!$E$8^2+(1000*coeffs!$D$2*coeffs!$D$8*(E75/coeffs!$D$2-blanks!$BZ$18*A75-blanks!$BZ$17)/($D$2^2*coeffs!$D$6))^2*coeffs!$D$11^2+(1000*coeffs!$D$2*coeffs!$D$8*(E75/coeffs!$D$2-blanks!$BZ$18*A75-blanks!$BZ$17)/($D$2*coeffs!$D$6^2))^2*coeffs!$E$6^2 +(-1000*coeffs!$D$8*blanks!$BZ$18*A75/($D$2*coeffs!$D$6)-1000*coeffs!$D$8*blanks!$BZ$17/($D$2*coeffs!$D$6))^2*coeffs!$E$2^2 + (1000*coeffs!$D$2*coeffs!$D$8*A75/($D$2*coeffs!$D$6))^2*blanks!$CA$18^2+(1000*coeffs!$D$2*coeffs!$D$8/($D$2*coeffs!$D$6))^2*blanks!$CA$17^2)^0.5</f>
        <v>3594.3005436214207</v>
      </c>
      <c r="K75" s="10">
        <f>((1000*coeffs!$D$8/($D$2*coeffs!$D$6))^2*I75^2+(1000*(E75-coeffs!$D$2*blanks!$BZ$18*A75-coeffs!$D$2*blanks!$BZ$17)/($D$2*coeffs!$D$6))^2*coeffs!$E$8^2+(1000*coeffs!$D$2*coeffs!$D$8*(E75/coeffs!$D$2-blanks!$BZ$18*A75-blanks!$BZ$17)/($D$2^2*coeffs!$D$6))^2*coeffs!$D$11^2+(1000*coeffs!$D$2*coeffs!$D$8*(E75/coeffs!$D$2-blanks!$BZ$18*A75-blanks!$BZ$17)/($D$2*coeffs!$D$6^2))^2*coeffs!$E$6^2 +(-1000*coeffs!$D$8*blanks!$BZ$18*A75/($D$2*coeffs!$D$6)-1000*coeffs!$D$8*blanks!$BZ$17/($D$2*coeffs!$D$6))^2*coeffs!$E$2^2 + (1000*coeffs!$D$2*coeffs!$D$8*A75/($D$2*coeffs!$D$6))^2*blanks!$CA$18^2+(1000*coeffs!$D$2*coeffs!$D$8/($D$2*coeffs!$D$6))^2*blanks!$CA$17^2)^0.5</f>
        <v>3825.1427441480628</v>
      </c>
      <c r="L75" s="10">
        <f t="shared" si="9"/>
        <v>128481140.95437546</v>
      </c>
      <c r="M75" s="1">
        <f t="shared" si="10"/>
        <v>43427587.503697105</v>
      </c>
      <c r="N75" s="10">
        <f t="shared" si="11"/>
        <v>41124193.662453078</v>
      </c>
    </row>
    <row r="76" spans="1:14" x14ac:dyDescent="0.25">
      <c r="A76">
        <v>-22.08</v>
      </c>
      <c r="B76">
        <v>0.63888888888888884</v>
      </c>
      <c r="C76" s="10">
        <f>-LN(1-B76)/0.000001-EXP(blanks!$BZ$18*b922_2!A76+blanks!$BZ$17)</f>
        <v>978931.62150795991</v>
      </c>
      <c r="D76" s="1">
        <f>C76*0.000001*coeffs!$D$8/($D$2*coeffs!$D$6/1000)</f>
        <v>12368.498766027955</v>
      </c>
      <c r="E76">
        <f t="shared" si="6"/>
        <v>1.0185695809945732</v>
      </c>
      <c r="F76">
        <v>0.87190000000000001</v>
      </c>
      <c r="G76">
        <v>1.1982999999999999</v>
      </c>
      <c r="H76">
        <f t="shared" si="7"/>
        <v>0.14666958099457317</v>
      </c>
      <c r="I76">
        <f t="shared" si="8"/>
        <v>0.17973041900542674</v>
      </c>
      <c r="J76" s="2">
        <f>((1000*coeffs!$D$8/($D$2*coeffs!$D$6))^2*H76^2+(1000*(E76-coeffs!$D$2*blanks!$BZ$18*A76-coeffs!$D$2*blanks!$BZ$17)/($D$2*coeffs!$D$6))^2*coeffs!$E$8^2+(1000*coeffs!$D$2*coeffs!$D$8*(E76/coeffs!$D$2-blanks!$BZ$18*A76-blanks!$BZ$17)/($D$2^2*coeffs!$D$6))^2*coeffs!$D$11^2+(1000*coeffs!$D$2*coeffs!$D$8*(E76/coeffs!$D$2-blanks!$BZ$18*A76-blanks!$BZ$17)/($D$2*coeffs!$D$6^2))^2*coeffs!$E$6^2 +(-1000*coeffs!$D$8*blanks!$BZ$18*A76/($D$2*coeffs!$D$6)-1000*coeffs!$D$8*blanks!$BZ$17/($D$2*coeffs!$D$6))^2*coeffs!$E$2^2 + (1000*coeffs!$D$2*coeffs!$D$8*A76/($D$2*coeffs!$D$6))^2*blanks!$CA$18^2+(1000*coeffs!$D$2*coeffs!$D$8/($D$2*coeffs!$D$6))^2*blanks!$CA$17^2)^0.5</f>
        <v>3690.2842242737443</v>
      </c>
      <c r="K76" s="10">
        <f>((1000*coeffs!$D$8/($D$2*coeffs!$D$6))^2*I76^2+(1000*(E76-coeffs!$D$2*blanks!$BZ$18*A76-coeffs!$D$2*blanks!$BZ$17)/($D$2*coeffs!$D$6))^2*coeffs!$E$8^2+(1000*coeffs!$D$2*coeffs!$D$8*(E76/coeffs!$D$2-blanks!$BZ$18*A76-blanks!$BZ$17)/($D$2^2*coeffs!$D$6))^2*coeffs!$D$11^2+(1000*coeffs!$D$2*coeffs!$D$8*(E76/coeffs!$D$2-blanks!$BZ$18*A76-blanks!$BZ$17)/($D$2*coeffs!$D$6^2))^2*coeffs!$E$6^2 +(-1000*coeffs!$D$8*blanks!$BZ$18*A76/($D$2*coeffs!$D$6)-1000*coeffs!$D$8*blanks!$BZ$17/($D$2*coeffs!$D$6))^2*coeffs!$E$2^2 + (1000*coeffs!$D$2*coeffs!$D$8*A76/($D$2*coeffs!$D$6))^2*blanks!$CA$18^2+(1000*coeffs!$D$2*coeffs!$D$8/($D$2*coeffs!$D$6))^2*blanks!$CA$17^2)^0.5</f>
        <v>3916.7375047648247</v>
      </c>
      <c r="L76" s="10">
        <f t="shared" si="9"/>
        <v>131892229.18543388</v>
      </c>
      <c r="M76" s="1">
        <f t="shared" si="10"/>
        <v>44480816.089318551</v>
      </c>
      <c r="N76" s="10">
        <f t="shared" si="11"/>
        <v>42221553.327655569</v>
      </c>
    </row>
    <row r="77" spans="1:14" x14ac:dyDescent="0.25">
      <c r="A77">
        <v>-22.14</v>
      </c>
      <c r="B77">
        <v>0.64814814814814814</v>
      </c>
      <c r="C77" s="10">
        <f>-LN(1-B77)/0.000001-EXP(blanks!$BZ$18*b922_2!A77+blanks!$BZ$17)</f>
        <v>1004037.3296376126</v>
      </c>
      <c r="D77" s="1">
        <f>C77*0.000001*coeffs!$D$8/($D$2*coeffs!$D$6/1000)</f>
        <v>12685.701636176884</v>
      </c>
      <c r="E77">
        <f t="shared" si="6"/>
        <v>1.0445450673978338</v>
      </c>
      <c r="F77">
        <v>0.89349999999999996</v>
      </c>
      <c r="G77">
        <v>1.2279</v>
      </c>
      <c r="H77">
        <f t="shared" si="7"/>
        <v>0.15104506739783385</v>
      </c>
      <c r="I77">
        <f t="shared" si="8"/>
        <v>0.18335493260216618</v>
      </c>
      <c r="J77" s="2">
        <f>((1000*coeffs!$D$8/($D$2*coeffs!$D$6))^2*H77^2+(1000*(E77-coeffs!$D$2*blanks!$BZ$18*A77-coeffs!$D$2*blanks!$BZ$17)/($D$2*coeffs!$D$6))^2*coeffs!$E$8^2+(1000*coeffs!$D$2*coeffs!$D$8*(E77/coeffs!$D$2-blanks!$BZ$18*A77-blanks!$BZ$17)/($D$2^2*coeffs!$D$6))^2*coeffs!$D$11^2+(1000*coeffs!$D$2*coeffs!$D$8*(E77/coeffs!$D$2-blanks!$BZ$18*A77-blanks!$BZ$17)/($D$2*coeffs!$D$6^2))^2*coeffs!$E$6^2 +(-1000*coeffs!$D$8*blanks!$BZ$18*A77/($D$2*coeffs!$D$6)-1000*coeffs!$D$8*blanks!$BZ$17/($D$2*coeffs!$D$6))^2*coeffs!$E$2^2 + (1000*coeffs!$D$2*coeffs!$D$8*A77/($D$2*coeffs!$D$6))^2*blanks!$CA$18^2+(1000*coeffs!$D$2*coeffs!$D$8/($D$2*coeffs!$D$6))^2*blanks!$CA$17^2)^0.5</f>
        <v>3788.4296288294231</v>
      </c>
      <c r="K77" s="10">
        <f>((1000*coeffs!$D$8/($D$2*coeffs!$D$6))^2*I77^2+(1000*(E77-coeffs!$D$2*blanks!$BZ$18*A77-coeffs!$D$2*blanks!$BZ$17)/($D$2*coeffs!$D$6))^2*coeffs!$E$8^2+(1000*coeffs!$D$2*coeffs!$D$8*(E77/coeffs!$D$2-blanks!$BZ$18*A77-blanks!$BZ$17)/($D$2^2*coeffs!$D$6))^2*coeffs!$D$11^2+(1000*coeffs!$D$2*coeffs!$D$8*(E77/coeffs!$D$2-blanks!$BZ$18*A77-blanks!$BZ$17)/($D$2*coeffs!$D$6^2))^2*coeffs!$E$6^2 +(-1000*coeffs!$D$8*blanks!$BZ$18*A77/($D$2*coeffs!$D$6)-1000*coeffs!$D$8*blanks!$BZ$17/($D$2*coeffs!$D$6))^2*coeffs!$E$2^2 + (1000*coeffs!$D$2*coeffs!$D$8*A77/($D$2*coeffs!$D$6))^2*blanks!$CA$18^2+(1000*coeffs!$D$2*coeffs!$D$8/($D$2*coeffs!$D$6))^2*blanks!$CA$17^2)^0.5</f>
        <v>4009.6093363626451</v>
      </c>
      <c r="L77" s="10">
        <f t="shared" si="9"/>
        <v>135274741.03585109</v>
      </c>
      <c r="M77" s="1">
        <f t="shared" si="10"/>
        <v>45545714.452711917</v>
      </c>
      <c r="N77" s="10">
        <f t="shared" si="11"/>
        <v>43339198.529719502</v>
      </c>
    </row>
    <row r="78" spans="1:14" x14ac:dyDescent="0.25">
      <c r="A78">
        <v>-22.15</v>
      </c>
      <c r="B78">
        <v>0.65740740740740744</v>
      </c>
      <c r="C78" s="10">
        <f>-LN(1-B78)/0.000001-EXP(blanks!$BZ$18*b922_2!A78+blanks!$BZ$17)</f>
        <v>1030558.7693274528</v>
      </c>
      <c r="D78" s="1">
        <f>C78*0.000001*coeffs!$D$8/($D$2*coeffs!$D$6/1000)</f>
        <v>13020.791837443208</v>
      </c>
      <c r="E78">
        <f t="shared" si="6"/>
        <v>1.0712133144799953</v>
      </c>
      <c r="F78">
        <v>0.91559999999999997</v>
      </c>
      <c r="G78">
        <v>1.2583</v>
      </c>
      <c r="H78">
        <f t="shared" si="7"/>
        <v>0.15561331447999538</v>
      </c>
      <c r="I78">
        <f t="shared" si="8"/>
        <v>0.18708668552000463</v>
      </c>
      <c r="J78" s="2">
        <f>((1000*coeffs!$D$8/($D$2*coeffs!$D$6))^2*H78^2+(1000*(E78-coeffs!$D$2*blanks!$BZ$18*A78-coeffs!$D$2*blanks!$BZ$17)/($D$2*coeffs!$D$6))^2*coeffs!$E$8^2+(1000*coeffs!$D$2*coeffs!$D$8*(E78/coeffs!$D$2-blanks!$BZ$18*A78-blanks!$BZ$17)/($D$2^2*coeffs!$D$6))^2*coeffs!$D$11^2+(1000*coeffs!$D$2*coeffs!$D$8*(E78/coeffs!$D$2-blanks!$BZ$18*A78-blanks!$BZ$17)/($D$2*coeffs!$D$6^2))^2*coeffs!$E$6^2 +(-1000*coeffs!$D$8*blanks!$BZ$18*A78/($D$2*coeffs!$D$6)-1000*coeffs!$D$8*blanks!$BZ$17/($D$2*coeffs!$D$6))^2*coeffs!$E$2^2 + (1000*coeffs!$D$2*coeffs!$D$8*A78/($D$2*coeffs!$D$6))^2*blanks!$CA$18^2+(1000*coeffs!$D$2*coeffs!$D$8/($D$2*coeffs!$D$6))^2*blanks!$CA$17^2)^0.5</f>
        <v>3889.6908124275678</v>
      </c>
      <c r="K78" s="10">
        <f>((1000*coeffs!$D$8/($D$2*coeffs!$D$6))^2*I78^2+(1000*(E78-coeffs!$D$2*blanks!$BZ$18*A78-coeffs!$D$2*blanks!$BZ$17)/($D$2*coeffs!$D$6))^2*coeffs!$E$8^2+(1000*coeffs!$D$2*coeffs!$D$8*(E78/coeffs!$D$2-blanks!$BZ$18*A78-blanks!$BZ$17)/($D$2^2*coeffs!$D$6))^2*coeffs!$D$11^2+(1000*coeffs!$D$2*coeffs!$D$8*(E78/coeffs!$D$2-blanks!$BZ$18*A78-blanks!$BZ$17)/($D$2*coeffs!$D$6^2))^2*coeffs!$E$6^2 +(-1000*coeffs!$D$8*blanks!$BZ$18*A78/($D$2*coeffs!$D$6)-1000*coeffs!$D$8*blanks!$BZ$17/($D$2*coeffs!$D$6))^2*coeffs!$E$2^2 + (1000*coeffs!$D$2*coeffs!$D$8*A78/($D$2*coeffs!$D$6))^2*blanks!$CA$18^2+(1000*coeffs!$D$2*coeffs!$D$8/($D$2*coeffs!$D$6))^2*blanks!$CA$17^2)^0.5</f>
        <v>4105.0590969746581</v>
      </c>
      <c r="L78" s="10">
        <f t="shared" si="9"/>
        <v>138847995.51557842</v>
      </c>
      <c r="M78" s="1">
        <f t="shared" si="10"/>
        <v>46644067.884859137</v>
      </c>
      <c r="N78" s="10">
        <f t="shared" si="11"/>
        <v>44495829.191003405</v>
      </c>
    </row>
    <row r="79" spans="1:14" x14ac:dyDescent="0.25">
      <c r="A79">
        <v>-22.2</v>
      </c>
      <c r="B79">
        <v>0.66666666666666663</v>
      </c>
      <c r="C79" s="10">
        <f>-LN(1-B79)/0.000001-EXP(blanks!$BZ$18*b922_2!A79+blanks!$BZ$17)</f>
        <v>1057215.6870341373</v>
      </c>
      <c r="D79" s="1">
        <f>C79*0.000001*coeffs!$D$8/($D$2*coeffs!$D$6/1000)</f>
        <v>13357.593761619848</v>
      </c>
      <c r="E79">
        <f t="shared" si="6"/>
        <v>1.0986122886681096</v>
      </c>
      <c r="F79">
        <v>0.93830000000000002</v>
      </c>
      <c r="G79">
        <v>1.2895000000000001</v>
      </c>
      <c r="H79">
        <f t="shared" si="7"/>
        <v>0.16031228866810954</v>
      </c>
      <c r="I79">
        <f t="shared" si="8"/>
        <v>0.19088771133189053</v>
      </c>
      <c r="J79" s="2">
        <f>((1000*coeffs!$D$8/($D$2*coeffs!$D$6))^2*H79^2+(1000*(E79-coeffs!$D$2*blanks!$BZ$18*A79-coeffs!$D$2*blanks!$BZ$17)/($D$2*coeffs!$D$6))^2*coeffs!$E$8^2+(1000*coeffs!$D$2*coeffs!$D$8*(E79/coeffs!$D$2-blanks!$BZ$18*A79-blanks!$BZ$17)/($D$2^2*coeffs!$D$6))^2*coeffs!$D$11^2+(1000*coeffs!$D$2*coeffs!$D$8*(E79/coeffs!$D$2-blanks!$BZ$18*A79-blanks!$BZ$17)/($D$2*coeffs!$D$6^2))^2*coeffs!$E$6^2 +(-1000*coeffs!$D$8*blanks!$BZ$18*A79/($D$2*coeffs!$D$6)-1000*coeffs!$D$8*blanks!$BZ$17/($D$2*coeffs!$D$6))^2*coeffs!$E$2^2 + (1000*coeffs!$D$2*coeffs!$D$8*A79/($D$2*coeffs!$D$6))^2*blanks!$CA$18^2+(1000*coeffs!$D$2*coeffs!$D$8/($D$2*coeffs!$D$6))^2*blanks!$CA$17^2)^0.5</f>
        <v>3993.7775425422801</v>
      </c>
      <c r="K79" s="10">
        <f>((1000*coeffs!$D$8/($D$2*coeffs!$D$6))^2*I79^2+(1000*(E79-coeffs!$D$2*blanks!$BZ$18*A79-coeffs!$D$2*blanks!$BZ$17)/($D$2*coeffs!$D$6))^2*coeffs!$E$8^2+(1000*coeffs!$D$2*coeffs!$D$8*(E79/coeffs!$D$2-blanks!$BZ$18*A79-blanks!$BZ$17)/($D$2^2*coeffs!$D$6))^2*coeffs!$D$11^2+(1000*coeffs!$D$2*coeffs!$D$8*(E79/coeffs!$D$2-blanks!$BZ$18*A79-blanks!$BZ$17)/($D$2*coeffs!$D$6^2))^2*coeffs!$E$6^2 +(-1000*coeffs!$D$8*blanks!$BZ$18*A79/($D$2*coeffs!$D$6)-1000*coeffs!$D$8*blanks!$BZ$17/($D$2*coeffs!$D$6))^2*coeffs!$E$2^2 + (1000*coeffs!$D$2*coeffs!$D$8*A79/($D$2*coeffs!$D$6))^2*blanks!$CA$18^2+(1000*coeffs!$D$2*coeffs!$D$8/($D$2*coeffs!$D$6))^2*blanks!$CA$17^2)^0.5</f>
        <v>4202.9083194872701</v>
      </c>
      <c r="L79" s="10">
        <f t="shared" si="9"/>
        <v>142439503.05533022</v>
      </c>
      <c r="M79" s="1">
        <f t="shared" si="10"/>
        <v>47767190.614937633</v>
      </c>
      <c r="N79" s="10">
        <f t="shared" si="11"/>
        <v>45681315.435909174</v>
      </c>
    </row>
    <row r="80" spans="1:14" x14ac:dyDescent="0.25">
      <c r="A80">
        <v>-22.2</v>
      </c>
      <c r="B80">
        <v>0.67592592592592593</v>
      </c>
      <c r="C80" s="10">
        <f>-LN(1-B80)/0.000001-EXP(blanks!$BZ$18*b922_2!A80+blanks!$BZ$17)</f>
        <v>1085386.5640008338</v>
      </c>
      <c r="D80" s="1">
        <f>C80*0.000001*coeffs!$D$8/($D$2*coeffs!$D$6/1000)</f>
        <v>13713.524093570695</v>
      </c>
      <c r="E80">
        <f t="shared" si="6"/>
        <v>1.126783165634806</v>
      </c>
      <c r="F80">
        <v>0.96150000000000002</v>
      </c>
      <c r="G80">
        <v>1.3213999999999999</v>
      </c>
      <c r="H80">
        <f t="shared" si="7"/>
        <v>0.16528316563480594</v>
      </c>
      <c r="I80">
        <f t="shared" si="8"/>
        <v>0.19461683436519395</v>
      </c>
      <c r="J80" s="2">
        <f>((1000*coeffs!$D$8/($D$2*coeffs!$D$6))^2*H80^2+(1000*(E80-coeffs!$D$2*blanks!$BZ$18*A80-coeffs!$D$2*blanks!$BZ$17)/($D$2*coeffs!$D$6))^2*coeffs!$E$8^2+(1000*coeffs!$D$2*coeffs!$D$8*(E80/coeffs!$D$2-blanks!$BZ$18*A80-blanks!$BZ$17)/($D$2^2*coeffs!$D$6))^2*coeffs!$D$11^2+(1000*coeffs!$D$2*coeffs!$D$8*(E80/coeffs!$D$2-blanks!$BZ$18*A80-blanks!$BZ$17)/($D$2*coeffs!$D$6^2))^2*coeffs!$E$6^2 +(-1000*coeffs!$D$8*blanks!$BZ$18*A80/($D$2*coeffs!$D$6)-1000*coeffs!$D$8*blanks!$BZ$17/($D$2*coeffs!$D$6))^2*coeffs!$E$2^2 + (1000*coeffs!$D$2*coeffs!$D$8*A80/($D$2*coeffs!$D$6))^2*blanks!$CA$18^2+(1000*coeffs!$D$2*coeffs!$D$8/($D$2*coeffs!$D$6))^2*blanks!$CA$17^2)^0.5</f>
        <v>4101.7090898908154</v>
      </c>
      <c r="K80" s="10">
        <f>((1000*coeffs!$D$8/($D$2*coeffs!$D$6))^2*I80^2+(1000*(E80-coeffs!$D$2*blanks!$BZ$18*A80-coeffs!$D$2*blanks!$BZ$17)/($D$2*coeffs!$D$6))^2*coeffs!$E$8^2+(1000*coeffs!$D$2*coeffs!$D$8*(E80/coeffs!$D$2-blanks!$BZ$18*A80-blanks!$BZ$17)/($D$2^2*coeffs!$D$6))^2*coeffs!$D$11^2+(1000*coeffs!$D$2*coeffs!$D$8*(E80/coeffs!$D$2-blanks!$BZ$18*A80-blanks!$BZ$17)/($D$2*coeffs!$D$6^2))^2*coeffs!$E$6^2 +(-1000*coeffs!$D$8*blanks!$BZ$18*A80/($D$2*coeffs!$D$6)-1000*coeffs!$D$8*blanks!$BZ$17/($D$2*coeffs!$D$6))^2*coeffs!$E$2^2 + (1000*coeffs!$D$2*coeffs!$D$8*A80/($D$2*coeffs!$D$6))^2*blanks!$CA$18^2+(1000*coeffs!$D$2*coeffs!$D$8/($D$2*coeffs!$D$6))^2*blanks!$CA$17^2)^0.5</f>
        <v>4302.2457534565538</v>
      </c>
      <c r="L80" s="10">
        <f t="shared" si="9"/>
        <v>146234987.51983526</v>
      </c>
      <c r="M80" s="1">
        <f t="shared" si="10"/>
        <v>48913421.034041591</v>
      </c>
      <c r="N80" s="10">
        <f t="shared" si="11"/>
        <v>46913586.771626227</v>
      </c>
    </row>
    <row r="81" spans="1:14" x14ac:dyDescent="0.25">
      <c r="A81">
        <v>-22.2</v>
      </c>
      <c r="B81">
        <v>0.68518518518518523</v>
      </c>
      <c r="C81" s="10">
        <f>-LN(1-B81)/0.000001-EXP(blanks!$BZ$18*b922_2!A81+blanks!$BZ$17)</f>
        <v>1114374.1008740861</v>
      </c>
      <c r="D81" s="1">
        <f>C81*0.000001*coeffs!$D$8/($D$2*coeffs!$D$6/1000)</f>
        <v>14079.772671274954</v>
      </c>
      <c r="E81">
        <f t="shared" si="6"/>
        <v>1.1557707025080584</v>
      </c>
      <c r="F81">
        <v>0.98529999999999995</v>
      </c>
      <c r="G81">
        <v>1.3541000000000001</v>
      </c>
      <c r="H81">
        <f t="shared" si="7"/>
        <v>0.1704707025080584</v>
      </c>
      <c r="I81">
        <f t="shared" si="8"/>
        <v>0.19832929749194173</v>
      </c>
      <c r="J81" s="2">
        <f>((1000*coeffs!$D$8/($D$2*coeffs!$D$6))^2*H81^2+(1000*(E81-coeffs!$D$2*blanks!$BZ$18*A81-coeffs!$D$2*blanks!$BZ$17)/($D$2*coeffs!$D$6))^2*coeffs!$E$8^2+(1000*coeffs!$D$2*coeffs!$D$8*(E81/coeffs!$D$2-blanks!$BZ$18*A81-blanks!$BZ$17)/($D$2^2*coeffs!$D$6))^2*coeffs!$D$11^2+(1000*coeffs!$D$2*coeffs!$D$8*(E81/coeffs!$D$2-blanks!$BZ$18*A81-blanks!$BZ$17)/($D$2*coeffs!$D$6^2))^2*coeffs!$E$6^2 +(-1000*coeffs!$D$8*blanks!$BZ$18*A81/($D$2*coeffs!$D$6)-1000*coeffs!$D$8*blanks!$BZ$17/($D$2*coeffs!$D$6))^2*coeffs!$E$2^2 + (1000*coeffs!$D$2*coeffs!$D$8*A81/($D$2*coeffs!$D$6))^2*blanks!$CA$18^2+(1000*coeffs!$D$2*coeffs!$D$8/($D$2*coeffs!$D$6))^2*blanks!$CA$17^2)^0.5</f>
        <v>4213.2592493659567</v>
      </c>
      <c r="K81" s="10">
        <f>((1000*coeffs!$D$8/($D$2*coeffs!$D$6))^2*I81^2+(1000*(E81-coeffs!$D$2*blanks!$BZ$18*A81-coeffs!$D$2*blanks!$BZ$17)/($D$2*coeffs!$D$6))^2*coeffs!$E$8^2+(1000*coeffs!$D$2*coeffs!$D$8*(E81/coeffs!$D$2-blanks!$BZ$18*A81-blanks!$BZ$17)/($D$2^2*coeffs!$D$6))^2*coeffs!$D$11^2+(1000*coeffs!$D$2*coeffs!$D$8*(E81/coeffs!$D$2-blanks!$BZ$18*A81-blanks!$BZ$17)/($D$2*coeffs!$D$6^2))^2*coeffs!$E$6^2 +(-1000*coeffs!$D$8*blanks!$BZ$18*A81/($D$2*coeffs!$D$6)-1000*coeffs!$D$8*blanks!$BZ$17/($D$2*coeffs!$D$6))^2*coeffs!$E$2^2 + (1000*coeffs!$D$2*coeffs!$D$8*A81/($D$2*coeffs!$D$6))^2*blanks!$CA$18^2+(1000*coeffs!$D$2*coeffs!$D$8/($D$2*coeffs!$D$6))^2*blanks!$CA$17^2)^0.5</f>
        <v>4403.599404211157</v>
      </c>
      <c r="L81" s="10">
        <f t="shared" si="9"/>
        <v>150140501.21743026</v>
      </c>
      <c r="M81" s="1">
        <f t="shared" si="10"/>
        <v>50084290.864123523</v>
      </c>
      <c r="N81" s="10">
        <f t="shared" si="11"/>
        <v>48186450.888741501</v>
      </c>
    </row>
    <row r="82" spans="1:14" x14ac:dyDescent="0.25">
      <c r="A82">
        <v>-22.2</v>
      </c>
      <c r="B82">
        <v>0.69444444444444442</v>
      </c>
      <c r="C82" s="10">
        <f>-LN(1-B82)/0.000001-EXP(blanks!$BZ$18*b922_2!A82+blanks!$BZ$17)</f>
        <v>1144227.0640237674</v>
      </c>
      <c r="D82" s="1">
        <f>C82*0.000001*coeffs!$D$8/($D$2*coeffs!$D$6/1000)</f>
        <v>14456.955642758019</v>
      </c>
      <c r="E82">
        <f t="shared" si="6"/>
        <v>1.1856236656577395</v>
      </c>
      <c r="F82">
        <v>1.0097</v>
      </c>
      <c r="G82">
        <v>1.3876999999999999</v>
      </c>
      <c r="H82">
        <f t="shared" si="7"/>
        <v>0.17592366565773943</v>
      </c>
      <c r="I82">
        <f t="shared" si="8"/>
        <v>0.20207633434226047</v>
      </c>
      <c r="J82" s="2">
        <f>((1000*coeffs!$D$8/($D$2*coeffs!$D$6))^2*H82^2+(1000*(E82-coeffs!$D$2*blanks!$BZ$18*A82-coeffs!$D$2*blanks!$BZ$17)/($D$2*coeffs!$D$6))^2*coeffs!$E$8^2+(1000*coeffs!$D$2*coeffs!$D$8*(E82/coeffs!$D$2-blanks!$BZ$18*A82-blanks!$BZ$17)/($D$2^2*coeffs!$D$6))^2*coeffs!$D$11^2+(1000*coeffs!$D$2*coeffs!$D$8*(E82/coeffs!$D$2-blanks!$BZ$18*A82-blanks!$BZ$17)/($D$2*coeffs!$D$6^2))^2*coeffs!$E$6^2 +(-1000*coeffs!$D$8*blanks!$BZ$18*A82/($D$2*coeffs!$D$6)-1000*coeffs!$D$8*blanks!$BZ$17/($D$2*coeffs!$D$6))^2*coeffs!$E$2^2 + (1000*coeffs!$D$2*coeffs!$D$8*A82/($D$2*coeffs!$D$6))^2*blanks!$CA$18^2+(1000*coeffs!$D$2*coeffs!$D$8/($D$2*coeffs!$D$6))^2*blanks!$CA$17^2)^0.5</f>
        <v>4328.8811212493765</v>
      </c>
      <c r="K82" s="10">
        <f>((1000*coeffs!$D$8/($D$2*coeffs!$D$6))^2*I82^2+(1000*(E82-coeffs!$D$2*blanks!$BZ$18*A82-coeffs!$D$2*blanks!$BZ$17)/($D$2*coeffs!$D$6))^2*coeffs!$E$8^2+(1000*coeffs!$D$2*coeffs!$D$8*(E82/coeffs!$D$2-blanks!$BZ$18*A82-blanks!$BZ$17)/($D$2^2*coeffs!$D$6))^2*coeffs!$D$11^2+(1000*coeffs!$D$2*coeffs!$D$8*(E82/coeffs!$D$2-blanks!$BZ$18*A82-blanks!$BZ$17)/($D$2*coeffs!$D$6^2))^2*coeffs!$E$6^2 +(-1000*coeffs!$D$8*blanks!$BZ$18*A82/($D$2*coeffs!$D$6)-1000*coeffs!$D$8*blanks!$BZ$17/($D$2*coeffs!$D$6))^2*coeffs!$E$2^2 + (1000*coeffs!$D$2*coeffs!$D$8*A82/($D$2*coeffs!$D$6))^2*blanks!$CA$18^2+(1000*coeffs!$D$2*coeffs!$D$8/($D$2*coeffs!$D$6))^2*blanks!$CA$17^2)^0.5</f>
        <v>4507.4739106234665</v>
      </c>
      <c r="L82" s="10">
        <f t="shared" si="9"/>
        <v>154162614.47957709</v>
      </c>
      <c r="M82" s="1">
        <f t="shared" si="10"/>
        <v>51285119.330743268</v>
      </c>
      <c r="N82" s="10">
        <f t="shared" si="11"/>
        <v>49504689.372200362</v>
      </c>
    </row>
    <row r="83" spans="1:14" x14ac:dyDescent="0.25">
      <c r="A83">
        <v>-22.26</v>
      </c>
      <c r="B83">
        <v>0.70370370370370372</v>
      </c>
      <c r="C83" s="10">
        <f>-LN(1-B83)/0.000001-EXP(blanks!$BZ$18*b922_2!A83+blanks!$BZ$17)</f>
        <v>1174090.3544200859</v>
      </c>
      <c r="D83" s="1">
        <f>C83*0.000001*coeffs!$D$8/($D$2*coeffs!$D$6/1000)</f>
        <v>14834.26909581353</v>
      </c>
      <c r="E83">
        <f t="shared" si="6"/>
        <v>1.2163953243244932</v>
      </c>
      <c r="F83">
        <v>1.0347</v>
      </c>
      <c r="G83">
        <v>1.4219999999999999</v>
      </c>
      <c r="H83">
        <f t="shared" si="7"/>
        <v>0.1816953243244932</v>
      </c>
      <c r="I83">
        <f t="shared" si="8"/>
        <v>0.20560467567550678</v>
      </c>
      <c r="J83" s="2">
        <f>((1000*coeffs!$D$8/($D$2*coeffs!$D$6))^2*H83^2+(1000*(E83-coeffs!$D$2*blanks!$BZ$18*A83-coeffs!$D$2*blanks!$BZ$17)/($D$2*coeffs!$D$6))^2*coeffs!$E$8^2+(1000*coeffs!$D$2*coeffs!$D$8*(E83/coeffs!$D$2-blanks!$BZ$18*A83-blanks!$BZ$17)/($D$2^2*coeffs!$D$6))^2*coeffs!$D$11^2+(1000*coeffs!$D$2*coeffs!$D$8*(E83/coeffs!$D$2-blanks!$BZ$18*A83-blanks!$BZ$17)/($D$2*coeffs!$D$6^2))^2*coeffs!$E$6^2 +(-1000*coeffs!$D$8*blanks!$BZ$18*A83/($D$2*coeffs!$D$6)-1000*coeffs!$D$8*blanks!$BZ$17/($D$2*coeffs!$D$6))^2*coeffs!$E$2^2 + (1000*coeffs!$D$2*coeffs!$D$8*A83/($D$2*coeffs!$D$6))^2*blanks!$CA$18^2+(1000*coeffs!$D$2*coeffs!$D$8/($D$2*coeffs!$D$6))^2*blanks!$CA$17^2)^0.5</f>
        <v>4449.0742799459758</v>
      </c>
      <c r="K83" s="10">
        <f>((1000*coeffs!$D$8/($D$2*coeffs!$D$6))^2*I83^2+(1000*(E83-coeffs!$D$2*blanks!$BZ$18*A83-coeffs!$D$2*blanks!$BZ$17)/($D$2*coeffs!$D$6))^2*coeffs!$E$8^2+(1000*coeffs!$D$2*coeffs!$D$8*(E83/coeffs!$D$2-blanks!$BZ$18*A83-blanks!$BZ$17)/($D$2^2*coeffs!$D$6))^2*coeffs!$D$11^2+(1000*coeffs!$D$2*coeffs!$D$8*(E83/coeffs!$D$2-blanks!$BZ$18*A83-blanks!$BZ$17)/($D$2*coeffs!$D$6^2))^2*coeffs!$E$6^2 +(-1000*coeffs!$D$8*blanks!$BZ$18*A83/($D$2*coeffs!$D$6)-1000*coeffs!$D$8*blanks!$BZ$17/($D$2*coeffs!$D$6))^2*coeffs!$E$2^2 + (1000*coeffs!$D$2*coeffs!$D$8*A83/($D$2*coeffs!$D$6))^2*blanks!$CA$18^2+(1000*coeffs!$D$2*coeffs!$D$8/($D$2*coeffs!$D$6))^2*blanks!$CA$17^2)^0.5</f>
        <v>4612.2121167615423</v>
      </c>
      <c r="L83" s="10">
        <f t="shared" si="9"/>
        <v>158186119.13980564</v>
      </c>
      <c r="M83" s="1">
        <f t="shared" si="10"/>
        <v>52494683.975782469</v>
      </c>
      <c r="N83" s="10">
        <f t="shared" si="11"/>
        <v>50868448.879159167</v>
      </c>
    </row>
    <row r="84" spans="1:14" x14ac:dyDescent="0.25">
      <c r="A84">
        <v>-22.35</v>
      </c>
      <c r="B84">
        <v>0.71296296296296291</v>
      </c>
      <c r="C84" s="10">
        <f>-LN(1-B84)/0.000001-EXP(blanks!$BZ$18*b922_2!A84+blanks!$BZ$17)</f>
        <v>1204438.990803035</v>
      </c>
      <c r="D84" s="1">
        <f>C84*0.000001*coeffs!$D$8/($D$2*coeffs!$D$6/1000)</f>
        <v>15217.714745546364</v>
      </c>
      <c r="E84">
        <f t="shared" si="6"/>
        <v>1.2481440226390732</v>
      </c>
      <c r="F84">
        <v>1.0604</v>
      </c>
      <c r="G84">
        <v>1.4933000000000001</v>
      </c>
      <c r="H84">
        <f t="shared" si="7"/>
        <v>0.18774402263907319</v>
      </c>
      <c r="I84">
        <f t="shared" si="8"/>
        <v>0.24515597736092687</v>
      </c>
      <c r="J84" s="2">
        <f>((1000*coeffs!$D$8/($D$2*coeffs!$D$6))^2*H84^2+(1000*(E84-coeffs!$D$2*blanks!$BZ$18*A84-coeffs!$D$2*blanks!$BZ$17)/($D$2*coeffs!$D$6))^2*coeffs!$E$8^2+(1000*coeffs!$D$2*coeffs!$D$8*(E84/coeffs!$D$2-blanks!$BZ$18*A84-blanks!$BZ$17)/($D$2^2*coeffs!$D$6))^2*coeffs!$D$11^2+(1000*coeffs!$D$2*coeffs!$D$8*(E84/coeffs!$D$2-blanks!$BZ$18*A84-blanks!$BZ$17)/($D$2*coeffs!$D$6^2))^2*coeffs!$E$6^2 +(-1000*coeffs!$D$8*blanks!$BZ$18*A84/($D$2*coeffs!$D$6)-1000*coeffs!$D$8*blanks!$BZ$17/($D$2*coeffs!$D$6))^2*coeffs!$E$2^2 + (1000*coeffs!$D$2*coeffs!$D$8*A84/($D$2*coeffs!$D$6))^2*blanks!$CA$18^2+(1000*coeffs!$D$2*coeffs!$D$8/($D$2*coeffs!$D$6))^2*blanks!$CA$17^2)^0.5</f>
        <v>4573.7362542528381</v>
      </c>
      <c r="K84" s="10">
        <f>((1000*coeffs!$D$8/($D$2*coeffs!$D$6))^2*I84^2+(1000*(E84-coeffs!$D$2*blanks!$BZ$18*A84-coeffs!$D$2*blanks!$BZ$17)/($D$2*coeffs!$D$6))^2*coeffs!$E$8^2+(1000*coeffs!$D$2*coeffs!$D$8*(E84/coeffs!$D$2-blanks!$BZ$18*A84-blanks!$BZ$17)/($D$2^2*coeffs!$D$6))^2*coeffs!$D$11^2+(1000*coeffs!$D$2*coeffs!$D$8*(E84/coeffs!$D$2-blanks!$BZ$18*A84-blanks!$BZ$17)/($D$2*coeffs!$D$6^2))^2*coeffs!$E$6^2 +(-1000*coeffs!$D$8*blanks!$BZ$18*A84/($D$2*coeffs!$D$6)-1000*coeffs!$D$8*blanks!$BZ$17/($D$2*coeffs!$D$6))^2*coeffs!$E$2^2 + (1000*coeffs!$D$2*coeffs!$D$8*A84/($D$2*coeffs!$D$6))^2*blanks!$CA$18^2+(1000*coeffs!$D$2*coeffs!$D$8/($D$2*coeffs!$D$6))^2*blanks!$CA$17^2)^0.5</f>
        <v>4988.6454949292111</v>
      </c>
      <c r="L84" s="10">
        <f t="shared" si="9"/>
        <v>162275014.84747463</v>
      </c>
      <c r="M84" s="1">
        <f t="shared" si="10"/>
        <v>56429509.052212693</v>
      </c>
      <c r="N84" s="10">
        <f t="shared" si="11"/>
        <v>52279410.176122732</v>
      </c>
    </row>
    <row r="85" spans="1:14" x14ac:dyDescent="0.25">
      <c r="A85">
        <v>-22.35</v>
      </c>
      <c r="B85">
        <v>0.72222222222222221</v>
      </c>
      <c r="C85" s="10">
        <f>-LN(1-B85)/0.000001-EXP(blanks!$BZ$18*b922_2!A85+blanks!$BZ$17)</f>
        <v>1237228.813626026</v>
      </c>
      <c r="D85" s="1">
        <f>C85*0.000001*coeffs!$D$8/($D$2*coeffs!$D$6/1000)</f>
        <v>15632.004032166515</v>
      </c>
      <c r="E85">
        <f t="shared" si="6"/>
        <v>1.2809338454620642</v>
      </c>
      <c r="F85">
        <v>1.0866</v>
      </c>
      <c r="G85">
        <v>1.5303</v>
      </c>
      <c r="H85">
        <f t="shared" si="7"/>
        <v>0.19433384546206423</v>
      </c>
      <c r="I85">
        <f t="shared" si="8"/>
        <v>0.24936615453793576</v>
      </c>
      <c r="J85" s="2">
        <f>((1000*coeffs!$D$8/($D$2*coeffs!$D$6))^2*H85^2+(1000*(E85-coeffs!$D$2*blanks!$BZ$18*A85-coeffs!$D$2*blanks!$BZ$17)/($D$2*coeffs!$D$6))^2*coeffs!$E$8^2+(1000*coeffs!$D$2*coeffs!$D$8*(E85/coeffs!$D$2-blanks!$BZ$18*A85-blanks!$BZ$17)/($D$2^2*coeffs!$D$6))^2*coeffs!$D$11^2+(1000*coeffs!$D$2*coeffs!$D$8*(E85/coeffs!$D$2-blanks!$BZ$18*A85-blanks!$BZ$17)/($D$2*coeffs!$D$6^2))^2*coeffs!$E$6^2 +(-1000*coeffs!$D$8*blanks!$BZ$18*A85/($D$2*coeffs!$D$6)-1000*coeffs!$D$8*blanks!$BZ$17/($D$2*coeffs!$D$6))^2*coeffs!$E$2^2 + (1000*coeffs!$D$2*coeffs!$D$8*A85/($D$2*coeffs!$D$6))^2*blanks!$CA$18^2+(1000*coeffs!$D$2*coeffs!$D$8/($D$2*coeffs!$D$6))^2*blanks!$CA$17^2)^0.5</f>
        <v>4704.7883576034319</v>
      </c>
      <c r="K85" s="10">
        <f>((1000*coeffs!$D$8/($D$2*coeffs!$D$6))^2*I85^2+(1000*(E85-coeffs!$D$2*blanks!$BZ$18*A85-coeffs!$D$2*blanks!$BZ$17)/($D$2*coeffs!$D$6))^2*coeffs!$E$8^2+(1000*coeffs!$D$2*coeffs!$D$8*(E85/coeffs!$D$2-blanks!$BZ$18*A85-blanks!$BZ$17)/($D$2^2*coeffs!$D$6))^2*coeffs!$D$11^2+(1000*coeffs!$D$2*coeffs!$D$8*(E85/coeffs!$D$2-blanks!$BZ$18*A85-blanks!$BZ$17)/($D$2*coeffs!$D$6^2))^2*coeffs!$E$6^2 +(-1000*coeffs!$D$8*blanks!$BZ$18*A85/($D$2*coeffs!$D$6)-1000*coeffs!$D$8*blanks!$BZ$17/($D$2*coeffs!$D$6))^2*coeffs!$E$2^2 + (1000*coeffs!$D$2*coeffs!$D$8*A85/($D$2*coeffs!$D$6))^2*blanks!$CA$18^2+(1000*coeffs!$D$2*coeffs!$D$8/($D$2*coeffs!$D$6))^2*blanks!$CA$17^2)^0.5</f>
        <v>5102.2529315343945</v>
      </c>
      <c r="L85" s="10">
        <f t="shared" si="9"/>
        <v>166692813.52891657</v>
      </c>
      <c r="M85" s="1">
        <f t="shared" si="10"/>
        <v>57742597.330486052</v>
      </c>
      <c r="N85" s="10">
        <f t="shared" si="11"/>
        <v>53767700.21456188</v>
      </c>
    </row>
    <row r="86" spans="1:14" x14ac:dyDescent="0.25">
      <c r="A86">
        <v>-22.42</v>
      </c>
      <c r="B86">
        <v>0.73148148148148151</v>
      </c>
      <c r="C86" s="10">
        <f>-LN(1-B86)/0.000001-EXP(blanks!$BZ$18*b922_2!A86+blanks!$BZ$17)</f>
        <v>1270009.4723629954</v>
      </c>
      <c r="D86" s="1">
        <f>C86*0.000001*coeffs!$D$8/($D$2*coeffs!$D$6/1000)</f>
        <v>16046.177533389444</v>
      </c>
      <c r="E86">
        <f t="shared" si="6"/>
        <v>1.3148353971377458</v>
      </c>
      <c r="F86">
        <v>1.1134999999999999</v>
      </c>
      <c r="G86">
        <v>1.5682</v>
      </c>
      <c r="H86">
        <f t="shared" si="7"/>
        <v>0.20133539713774584</v>
      </c>
      <c r="I86">
        <f t="shared" si="8"/>
        <v>0.25336460286225426</v>
      </c>
      <c r="J86" s="2">
        <f>((1000*coeffs!$D$8/($D$2*coeffs!$D$6))^2*H86^2+(1000*(E86-coeffs!$D$2*blanks!$BZ$18*A86-coeffs!$D$2*blanks!$BZ$17)/($D$2*coeffs!$D$6))^2*coeffs!$E$8^2+(1000*coeffs!$D$2*coeffs!$D$8*(E86/coeffs!$D$2-blanks!$BZ$18*A86-blanks!$BZ$17)/($D$2^2*coeffs!$D$6))^2*coeffs!$D$11^2+(1000*coeffs!$D$2*coeffs!$D$8*(E86/coeffs!$D$2-blanks!$BZ$18*A86-blanks!$BZ$17)/($D$2*coeffs!$D$6^2))^2*coeffs!$E$6^2 +(-1000*coeffs!$D$8*blanks!$BZ$18*A86/($D$2*coeffs!$D$6)-1000*coeffs!$D$8*blanks!$BZ$17/($D$2*coeffs!$D$6))^2*coeffs!$E$2^2 + (1000*coeffs!$D$2*coeffs!$D$8*A86/($D$2*coeffs!$D$6))^2*blanks!$CA$18^2+(1000*coeffs!$D$2*coeffs!$D$8/($D$2*coeffs!$D$6))^2*blanks!$CA$17^2)^0.5</f>
        <v>4841.6010532298851</v>
      </c>
      <c r="K86" s="10">
        <f>((1000*coeffs!$D$8/($D$2*coeffs!$D$6))^2*I86^2+(1000*(E86-coeffs!$D$2*blanks!$BZ$18*A86-coeffs!$D$2*blanks!$BZ$17)/($D$2*coeffs!$D$6))^2*coeffs!$E$8^2+(1000*coeffs!$D$2*coeffs!$D$8*(E86/coeffs!$D$2-blanks!$BZ$18*A86-blanks!$BZ$17)/($D$2^2*coeffs!$D$6))^2*coeffs!$D$11^2+(1000*coeffs!$D$2*coeffs!$D$8*(E86/coeffs!$D$2-blanks!$BZ$18*A86-blanks!$BZ$17)/($D$2*coeffs!$D$6^2))^2*coeffs!$E$6^2 +(-1000*coeffs!$D$8*blanks!$BZ$18*A86/($D$2*coeffs!$D$6)-1000*coeffs!$D$8*blanks!$BZ$17/($D$2*coeffs!$D$6))^2*coeffs!$E$2^2 + (1000*coeffs!$D$2*coeffs!$D$8*A86/($D$2*coeffs!$D$6))^2*blanks!$CA$18^2+(1000*coeffs!$D$2*coeffs!$D$8/($D$2*coeffs!$D$6))^2*blanks!$CA$17^2)^0.5</f>
        <v>5217.0589867203562</v>
      </c>
      <c r="L86" s="10">
        <f t="shared" si="9"/>
        <v>171109377.52582362</v>
      </c>
      <c r="M86" s="1">
        <f t="shared" si="10"/>
        <v>59067778.73163297</v>
      </c>
      <c r="N86" s="10">
        <f t="shared" si="11"/>
        <v>55313281.97880137</v>
      </c>
    </row>
    <row r="87" spans="1:14" x14ac:dyDescent="0.25">
      <c r="A87">
        <v>-22.6</v>
      </c>
      <c r="B87">
        <v>0.7407407407407407</v>
      </c>
      <c r="C87" s="10">
        <f>-LN(1-B87)/0.000001-EXP(blanks!$BZ$18*b922_2!A87+blanks!$BZ$17)</f>
        <v>1302084.7133975087</v>
      </c>
      <c r="D87" s="1">
        <f>C87*0.000001*coeffs!$D$8/($D$2*coeffs!$D$6/1000)</f>
        <v>16451.438299758713</v>
      </c>
      <c r="E87">
        <f t="shared" si="6"/>
        <v>1.3499267169490157</v>
      </c>
      <c r="F87">
        <v>1.1411</v>
      </c>
      <c r="G87">
        <v>1.607</v>
      </c>
      <c r="H87">
        <f t="shared" si="7"/>
        <v>0.20882671694901567</v>
      </c>
      <c r="I87">
        <f t="shared" si="8"/>
        <v>0.25707328305098431</v>
      </c>
      <c r="J87" s="2">
        <f>((1000*coeffs!$D$8/($D$2*coeffs!$D$6))^2*H87^2+(1000*(E87-coeffs!$D$2*blanks!$BZ$18*A87-coeffs!$D$2*blanks!$BZ$17)/($D$2*coeffs!$D$6))^2*coeffs!$E$8^2+(1000*coeffs!$D$2*coeffs!$D$8*(E87/coeffs!$D$2-blanks!$BZ$18*A87-blanks!$BZ$17)/($D$2^2*coeffs!$D$6))^2*coeffs!$D$11^2+(1000*coeffs!$D$2*coeffs!$D$8*(E87/coeffs!$D$2-blanks!$BZ$18*A87-blanks!$BZ$17)/($D$2*coeffs!$D$6^2))^2*coeffs!$E$6^2 +(-1000*coeffs!$D$8*blanks!$BZ$18*A87/($D$2*coeffs!$D$6)-1000*coeffs!$D$8*blanks!$BZ$17/($D$2*coeffs!$D$6))^2*coeffs!$E$2^2 + (1000*coeffs!$D$2*coeffs!$D$8*A87/($D$2*coeffs!$D$6))^2*blanks!$CA$18^2+(1000*coeffs!$D$2*coeffs!$D$8/($D$2*coeffs!$D$6))^2*blanks!$CA$17^2)^0.5</f>
        <v>4984.9289148782773</v>
      </c>
      <c r="K87" s="10">
        <f>((1000*coeffs!$D$8/($D$2*coeffs!$D$6))^2*I87^2+(1000*(E87-coeffs!$D$2*blanks!$BZ$18*A87-coeffs!$D$2*blanks!$BZ$17)/($D$2*coeffs!$D$6))^2*coeffs!$E$8^2+(1000*coeffs!$D$2*coeffs!$D$8*(E87/coeffs!$D$2-blanks!$BZ$18*A87-blanks!$BZ$17)/($D$2^2*coeffs!$D$6))^2*coeffs!$D$11^2+(1000*coeffs!$D$2*coeffs!$D$8*(E87/coeffs!$D$2-blanks!$BZ$18*A87-blanks!$BZ$17)/($D$2*coeffs!$D$6^2))^2*coeffs!$E$6^2 +(-1000*coeffs!$D$8*blanks!$BZ$18*A87/($D$2*coeffs!$D$6)-1000*coeffs!$D$8*blanks!$BZ$17/($D$2*coeffs!$D$6))^2*coeffs!$E$2^2 + (1000*coeffs!$D$2*coeffs!$D$8*A87/($D$2*coeffs!$D$6))^2*blanks!$CA$18^2+(1000*coeffs!$D$2*coeffs!$D$8/($D$2*coeffs!$D$6))^2*blanks!$CA$17^2)^0.5</f>
        <v>5332.7116277630475</v>
      </c>
      <c r="L87" s="10">
        <f t="shared" si="9"/>
        <v>175430900.03950581</v>
      </c>
      <c r="M87" s="1">
        <f t="shared" si="10"/>
        <v>60397828.815821573</v>
      </c>
      <c r="N87" s="10">
        <f t="shared" si="11"/>
        <v>56919829.968533948</v>
      </c>
    </row>
    <row r="88" spans="1:14" x14ac:dyDescent="0.25">
      <c r="A88">
        <v>-22.63</v>
      </c>
      <c r="B88">
        <v>0.75</v>
      </c>
      <c r="C88" s="10">
        <f>-LN(1-B88)/0.000001-EXP(blanks!$BZ$18*b922_2!A88+blanks!$BZ$17)</f>
        <v>1337930.305813791</v>
      </c>
      <c r="D88" s="1">
        <f>C88*0.000001*coeffs!$D$8/($D$2*coeffs!$D$6/1000)</f>
        <v>16904.336291638247</v>
      </c>
      <c r="E88">
        <f t="shared" si="6"/>
        <v>1.3862943611198906</v>
      </c>
      <c r="F88">
        <v>1.1693</v>
      </c>
      <c r="G88">
        <v>1.6468</v>
      </c>
      <c r="H88">
        <f t="shared" si="7"/>
        <v>0.21699436111989057</v>
      </c>
      <c r="I88">
        <f t="shared" si="8"/>
        <v>0.26050563888010947</v>
      </c>
      <c r="J88" s="2">
        <f>((1000*coeffs!$D$8/($D$2*coeffs!$D$6))^2*H88^2+(1000*(E88-coeffs!$D$2*blanks!$BZ$18*A88-coeffs!$D$2*blanks!$BZ$17)/($D$2*coeffs!$D$6))^2*coeffs!$E$8^2+(1000*coeffs!$D$2*coeffs!$D$8*(E88/coeffs!$D$2-blanks!$BZ$18*A88-blanks!$BZ$17)/($D$2^2*coeffs!$D$6))^2*coeffs!$D$11^2+(1000*coeffs!$D$2*coeffs!$D$8*(E88/coeffs!$D$2-blanks!$BZ$18*A88-blanks!$BZ$17)/($D$2*coeffs!$D$6^2))^2*coeffs!$E$6^2 +(-1000*coeffs!$D$8*blanks!$BZ$18*A88/($D$2*coeffs!$D$6)-1000*coeffs!$D$8*blanks!$BZ$17/($D$2*coeffs!$D$6))^2*coeffs!$E$2^2 + (1000*coeffs!$D$2*coeffs!$D$8*A88/($D$2*coeffs!$D$6))^2*blanks!$CA$18^2+(1000*coeffs!$D$2*coeffs!$D$8/($D$2*coeffs!$D$6))^2*blanks!$CA$17^2)^0.5</f>
        <v>5136.2951625501064</v>
      </c>
      <c r="K88" s="10">
        <f>((1000*coeffs!$D$8/($D$2*coeffs!$D$6))^2*I88^2+(1000*(E88-coeffs!$D$2*blanks!$BZ$18*A88-coeffs!$D$2*blanks!$BZ$17)/($D$2*coeffs!$D$6))^2*coeffs!$E$8^2+(1000*coeffs!$D$2*coeffs!$D$8*(E88/coeffs!$D$2-blanks!$BZ$18*A88-blanks!$BZ$17)/($D$2^2*coeffs!$D$6))^2*coeffs!$D$11^2+(1000*coeffs!$D$2*coeffs!$D$8*(E88/coeffs!$D$2-blanks!$BZ$18*A88-blanks!$BZ$17)/($D$2*coeffs!$D$6^2))^2*coeffs!$E$6^2 +(-1000*coeffs!$D$8*blanks!$BZ$18*A88/($D$2*coeffs!$D$6)-1000*coeffs!$D$8*blanks!$BZ$17/($D$2*coeffs!$D$6))^2*coeffs!$E$2^2 + (1000*coeffs!$D$2*coeffs!$D$8*A88/($D$2*coeffs!$D$6))^2*blanks!$CA$18^2+(1000*coeffs!$D$2*coeffs!$D$8/($D$2*coeffs!$D$6))^2*blanks!$CA$17^2)^0.5</f>
        <v>5449.6068591958683</v>
      </c>
      <c r="L88" s="10">
        <f t="shared" si="9"/>
        <v>180260404.96751425</v>
      </c>
      <c r="M88" s="1">
        <f t="shared" si="10"/>
        <v>61760332.308758669</v>
      </c>
      <c r="N88" s="10">
        <f t="shared" si="11"/>
        <v>58627580.196520261</v>
      </c>
    </row>
    <row r="89" spans="1:14" x14ac:dyDescent="0.25">
      <c r="A89">
        <v>-22.71</v>
      </c>
      <c r="B89">
        <v>0.7592592592592593</v>
      </c>
      <c r="C89" s="10">
        <f>-LN(1-B89)/0.000001-EXP(blanks!$BZ$18*b922_2!A89+blanks!$BZ$17)</f>
        <v>1374250.4764687303</v>
      </c>
      <c r="D89" s="1">
        <f>C89*0.000001*coeffs!$D$8/($D$2*coeffs!$D$6/1000)</f>
        <v>17363.230433024288</v>
      </c>
      <c r="E89">
        <f t="shared" si="6"/>
        <v>1.4240346891027378</v>
      </c>
      <c r="F89">
        <v>1.1982999999999999</v>
      </c>
      <c r="G89">
        <v>1.6875</v>
      </c>
      <c r="H89">
        <f t="shared" si="7"/>
        <v>0.22573468910273786</v>
      </c>
      <c r="I89">
        <f t="shared" si="8"/>
        <v>0.26346531089726222</v>
      </c>
      <c r="J89" s="2">
        <f>((1000*coeffs!$D$8/($D$2*coeffs!$D$6))^2*H89^2+(1000*(E89-coeffs!$D$2*blanks!$BZ$18*A89-coeffs!$D$2*blanks!$BZ$17)/($D$2*coeffs!$D$6))^2*coeffs!$E$8^2+(1000*coeffs!$D$2*coeffs!$D$8*(E89/coeffs!$D$2-blanks!$BZ$18*A89-blanks!$BZ$17)/($D$2^2*coeffs!$D$6))^2*coeffs!$D$11^2+(1000*coeffs!$D$2*coeffs!$D$8*(E89/coeffs!$D$2-blanks!$BZ$18*A89-blanks!$BZ$17)/($D$2*coeffs!$D$6^2))^2*coeffs!$E$6^2 +(-1000*coeffs!$D$8*blanks!$BZ$18*A89/($D$2*coeffs!$D$6)-1000*coeffs!$D$8*blanks!$BZ$17/($D$2*coeffs!$D$6))^2*coeffs!$E$2^2 + (1000*coeffs!$D$2*coeffs!$D$8*A89/($D$2*coeffs!$D$6))^2*blanks!$CA$18^2+(1000*coeffs!$D$2*coeffs!$D$8/($D$2*coeffs!$D$6))^2*blanks!$CA$17^2)^0.5</f>
        <v>5295.3171146900504</v>
      </c>
      <c r="K89" s="10">
        <f>((1000*coeffs!$D$8/($D$2*coeffs!$D$6))^2*I89^2+(1000*(E89-coeffs!$D$2*blanks!$BZ$18*A89-coeffs!$D$2*blanks!$BZ$17)/($D$2*coeffs!$D$6))^2*coeffs!$E$8^2+(1000*coeffs!$D$2*coeffs!$D$8*(E89/coeffs!$D$2-blanks!$BZ$18*A89-blanks!$BZ$17)/($D$2^2*coeffs!$D$6))^2*coeffs!$D$11^2+(1000*coeffs!$D$2*coeffs!$D$8*(E89/coeffs!$D$2-blanks!$BZ$18*A89-blanks!$BZ$17)/($D$2*coeffs!$D$6^2))^2*coeffs!$E$6^2 +(-1000*coeffs!$D$8*blanks!$BZ$18*A89/($D$2*coeffs!$D$6)-1000*coeffs!$D$8*blanks!$BZ$17/($D$2*coeffs!$D$6))^2*coeffs!$E$2^2 + (1000*coeffs!$D$2*coeffs!$D$8*A89/($D$2*coeffs!$D$6))^2*blanks!$CA$18^2+(1000*coeffs!$D$2*coeffs!$D$8/($D$2*coeffs!$D$6))^2*blanks!$CA$17^2)^0.5</f>
        <v>5566.5882966622758</v>
      </c>
      <c r="L89" s="10">
        <f t="shared" si="9"/>
        <v>185153850.19578892</v>
      </c>
      <c r="M89" s="1">
        <f t="shared" si="10"/>
        <v>63126402.792183332</v>
      </c>
      <c r="N89" s="10">
        <f t="shared" si="11"/>
        <v>60414313.409964956</v>
      </c>
    </row>
    <row r="90" spans="1:14" x14ac:dyDescent="0.25">
      <c r="A90">
        <v>-23.02</v>
      </c>
      <c r="B90">
        <v>0.76851851851851849</v>
      </c>
      <c r="C90" s="10">
        <f>-LN(1-B90)/0.000001-EXP(blanks!$BZ$18*b922_2!A90+blanks!$BZ$17)</f>
        <v>1407562.960251529</v>
      </c>
      <c r="D90" s="1">
        <f>C90*0.000001*coeffs!$D$8/($D$2*coeffs!$D$6/1000)</f>
        <v>17784.123379485842</v>
      </c>
      <c r="E90">
        <f t="shared" si="6"/>
        <v>1.4632554022560189</v>
      </c>
      <c r="F90">
        <v>1.2279</v>
      </c>
      <c r="G90">
        <v>1.7293000000000001</v>
      </c>
      <c r="H90">
        <f t="shared" si="7"/>
        <v>0.23535540225601892</v>
      </c>
      <c r="I90">
        <f t="shared" si="8"/>
        <v>0.26604459774398115</v>
      </c>
      <c r="J90" s="2">
        <f>((1000*coeffs!$D$8/($D$2*coeffs!$D$6))^2*H90^2+(1000*(E90-coeffs!$D$2*blanks!$BZ$18*A90-coeffs!$D$2*blanks!$BZ$17)/($D$2*coeffs!$D$6))^2*coeffs!$E$8^2+(1000*coeffs!$D$2*coeffs!$D$8*(E90/coeffs!$D$2-blanks!$BZ$18*A90-blanks!$BZ$17)/($D$2^2*coeffs!$D$6))^2*coeffs!$D$11^2+(1000*coeffs!$D$2*coeffs!$D$8*(E90/coeffs!$D$2-blanks!$BZ$18*A90-blanks!$BZ$17)/($D$2*coeffs!$D$6^2))^2*coeffs!$E$6^2 +(-1000*coeffs!$D$8*blanks!$BZ$18*A90/($D$2*coeffs!$D$6)-1000*coeffs!$D$8*blanks!$BZ$17/($D$2*coeffs!$D$6))^2*coeffs!$E$2^2 + (1000*coeffs!$D$2*coeffs!$D$8*A90/($D$2*coeffs!$D$6))^2*blanks!$CA$18^2+(1000*coeffs!$D$2*coeffs!$D$8/($D$2*coeffs!$D$6))^2*blanks!$CA$17^2)^0.5</f>
        <v>5464.4421359252074</v>
      </c>
      <c r="K90" s="10">
        <f>((1000*coeffs!$D$8/($D$2*coeffs!$D$6))^2*I90^2+(1000*(E90-coeffs!$D$2*blanks!$BZ$18*A90-coeffs!$D$2*blanks!$BZ$17)/($D$2*coeffs!$D$6))^2*coeffs!$E$8^2+(1000*coeffs!$D$2*coeffs!$D$8*(E90/coeffs!$D$2-blanks!$BZ$18*A90-blanks!$BZ$17)/($D$2^2*coeffs!$D$6))^2*coeffs!$D$11^2+(1000*coeffs!$D$2*coeffs!$D$8*(E90/coeffs!$D$2-blanks!$BZ$18*A90-blanks!$BZ$17)/($D$2*coeffs!$D$6^2))^2*coeffs!$E$6^2 +(-1000*coeffs!$D$8*blanks!$BZ$18*A90/($D$2*coeffs!$D$6)-1000*coeffs!$D$8*blanks!$BZ$17/($D$2*coeffs!$D$6))^2*coeffs!$E$2^2 + (1000*coeffs!$D$2*coeffs!$D$8*A90/($D$2*coeffs!$D$6))^2*blanks!$CA$18^2+(1000*coeffs!$D$2*coeffs!$D$8/($D$2*coeffs!$D$6))^2*blanks!$CA$17^2)^0.5</f>
        <v>5684.7627842734119</v>
      </c>
      <c r="L90" s="10">
        <f t="shared" si="9"/>
        <v>189642067.40042767</v>
      </c>
      <c r="M90" s="1">
        <f t="shared" si="10"/>
        <v>64488565.86571344</v>
      </c>
      <c r="N90" s="10">
        <f t="shared" si="11"/>
        <v>62285264.398297861</v>
      </c>
    </row>
    <row r="91" spans="1:14" x14ac:dyDescent="0.25">
      <c r="A91">
        <v>-23.07</v>
      </c>
      <c r="B91">
        <v>0.77777777777777779</v>
      </c>
      <c r="C91" s="10">
        <f>-LN(1-B91)/0.000001-EXP(blanks!$BZ$18*b922_2!A91+blanks!$BZ$17)</f>
        <v>1447368.4156025229</v>
      </c>
      <c r="D91" s="1">
        <f>C91*0.000001*coeffs!$D$8/($D$2*coeffs!$D$6/1000)</f>
        <v>18287.053016830228</v>
      </c>
      <c r="E91">
        <f t="shared" ref="E91:E115" si="12">-LN(1-B91)</f>
        <v>1.5040773967762742</v>
      </c>
      <c r="F91">
        <v>1.2583</v>
      </c>
      <c r="G91">
        <v>1.8160000000000001</v>
      </c>
      <c r="H91">
        <f t="shared" ref="H91:H115" si="13">E91-F91</f>
        <v>0.24577739677627419</v>
      </c>
      <c r="I91">
        <f t="shared" ref="I91:I115" si="14">G91-E91</f>
        <v>0.31192260322372589</v>
      </c>
      <c r="J91" s="2">
        <f>((1000*coeffs!$D$8/($D$2*coeffs!$D$6))^2*H91^2+(1000*(E91-coeffs!$D$2*blanks!$BZ$18*A91-coeffs!$D$2*blanks!$BZ$17)/($D$2*coeffs!$D$6))^2*coeffs!$E$8^2+(1000*coeffs!$D$2*coeffs!$D$8*(E91/coeffs!$D$2-blanks!$BZ$18*A91-blanks!$BZ$17)/($D$2^2*coeffs!$D$6))^2*coeffs!$D$11^2+(1000*coeffs!$D$2*coeffs!$D$8*(E91/coeffs!$D$2-blanks!$BZ$18*A91-blanks!$BZ$17)/($D$2*coeffs!$D$6^2))^2*coeffs!$E$6^2 +(-1000*coeffs!$D$8*blanks!$BZ$18*A91/($D$2*coeffs!$D$6)-1000*coeffs!$D$8*blanks!$BZ$17/($D$2*coeffs!$D$6))^2*coeffs!$E$2^2 + (1000*coeffs!$D$2*coeffs!$D$8*A91/($D$2*coeffs!$D$6))^2*blanks!$CA$18^2+(1000*coeffs!$D$2*coeffs!$D$8/($D$2*coeffs!$D$6))^2*blanks!$CA$17^2)^0.5</f>
        <v>5643.5498865854788</v>
      </c>
      <c r="K91" s="10">
        <f>((1000*coeffs!$D$8/($D$2*coeffs!$D$6))^2*I91^2+(1000*(E91-coeffs!$D$2*blanks!$BZ$18*A91-coeffs!$D$2*blanks!$BZ$17)/($D$2*coeffs!$D$6))^2*coeffs!$E$8^2+(1000*coeffs!$D$2*coeffs!$D$8*(E91/coeffs!$D$2-blanks!$BZ$18*A91-blanks!$BZ$17)/($D$2^2*coeffs!$D$6))^2*coeffs!$D$11^2+(1000*coeffs!$D$2*coeffs!$D$8*(E91/coeffs!$D$2-blanks!$BZ$18*A91-blanks!$BZ$17)/($D$2*coeffs!$D$6^2))^2*coeffs!$E$6^2 +(-1000*coeffs!$D$8*blanks!$BZ$18*A91/($D$2*coeffs!$D$6)-1000*coeffs!$D$8*blanks!$BZ$17/($D$2*coeffs!$D$6))^2*coeffs!$E$2^2 + (1000*coeffs!$D$2*coeffs!$D$8*A91/($D$2*coeffs!$D$6))^2*blanks!$CA$18^2+(1000*coeffs!$D$2*coeffs!$D$8/($D$2*coeffs!$D$6))^2*blanks!$CA$17^2)^0.5</f>
        <v>6143.1649343782374</v>
      </c>
      <c r="L91" s="10">
        <f t="shared" si="9"/>
        <v>195005087.78370696</v>
      </c>
      <c r="M91" s="1">
        <f t="shared" si="10"/>
        <v>69304224.951863632</v>
      </c>
      <c r="N91" s="10">
        <f t="shared" si="11"/>
        <v>64291904.279142447</v>
      </c>
    </row>
    <row r="92" spans="1:14" x14ac:dyDescent="0.25">
      <c r="A92">
        <v>-23.09</v>
      </c>
      <c r="B92">
        <v>0.78703703703703709</v>
      </c>
      <c r="C92" s="10">
        <f>-LN(1-B92)/0.000001-EXP(blanks!$BZ$18*b922_2!A92+blanks!$BZ$17)</f>
        <v>1489516.2378895839</v>
      </c>
      <c r="D92" s="1">
        <f>C92*0.000001*coeffs!$D$8/($D$2*coeffs!$D$6/1000)</f>
        <v>18819.577737142412</v>
      </c>
      <c r="E92">
        <f t="shared" si="12"/>
        <v>1.5466370111950702</v>
      </c>
      <c r="F92">
        <v>1.2895000000000001</v>
      </c>
      <c r="G92">
        <v>1.861</v>
      </c>
      <c r="H92">
        <f t="shared" si="13"/>
        <v>0.25713701119507015</v>
      </c>
      <c r="I92">
        <f t="shared" si="14"/>
        <v>0.31436298880492974</v>
      </c>
      <c r="J92" s="2">
        <f>((1000*coeffs!$D$8/($D$2*coeffs!$D$6))^2*H92^2+(1000*(E92-coeffs!$D$2*blanks!$BZ$18*A92-coeffs!$D$2*blanks!$BZ$17)/($D$2*coeffs!$D$6))^2*coeffs!$E$8^2+(1000*coeffs!$D$2*coeffs!$D$8*(E92/coeffs!$D$2-blanks!$BZ$18*A92-blanks!$BZ$17)/($D$2^2*coeffs!$D$6))^2*coeffs!$D$11^2+(1000*coeffs!$D$2*coeffs!$D$8*(E92/coeffs!$D$2-blanks!$BZ$18*A92-blanks!$BZ$17)/($D$2*coeffs!$D$6^2))^2*coeffs!$E$6^2 +(-1000*coeffs!$D$8*blanks!$BZ$18*A92/($D$2*coeffs!$D$6)-1000*coeffs!$D$8*blanks!$BZ$17/($D$2*coeffs!$D$6))^2*coeffs!$E$2^2 + (1000*coeffs!$D$2*coeffs!$D$8*A92/($D$2*coeffs!$D$6))^2*blanks!$CA$18^2+(1000*coeffs!$D$2*coeffs!$D$8/($D$2*coeffs!$D$6))^2*blanks!$CA$17^2)^0.5</f>
        <v>5834.0503840477422</v>
      </c>
      <c r="K92" s="10">
        <f>((1000*coeffs!$D$8/($D$2*coeffs!$D$6))^2*I92^2+(1000*(E92-coeffs!$D$2*blanks!$BZ$18*A92-coeffs!$D$2*blanks!$BZ$17)/($D$2*coeffs!$D$6))^2*coeffs!$E$8^2+(1000*coeffs!$D$2*coeffs!$D$8*(E92/coeffs!$D$2-blanks!$BZ$18*A92-blanks!$BZ$17)/($D$2^2*coeffs!$D$6))^2*coeffs!$D$11^2+(1000*coeffs!$D$2*coeffs!$D$8*(E92/coeffs!$D$2-blanks!$BZ$18*A92-blanks!$BZ$17)/($D$2*coeffs!$D$6^2))^2*coeffs!$E$6^2 +(-1000*coeffs!$D$8*blanks!$BZ$18*A92/($D$2*coeffs!$D$6)-1000*coeffs!$D$8*blanks!$BZ$17/($D$2*coeffs!$D$6))^2*coeffs!$E$2^2 + (1000*coeffs!$D$2*coeffs!$D$8*A92/($D$2*coeffs!$D$6))^2*blanks!$CA$18^2+(1000*coeffs!$D$2*coeffs!$D$8/($D$2*coeffs!$D$6))^2*blanks!$CA$17^2)^0.5</f>
        <v>6265.537797463785</v>
      </c>
      <c r="L92" s="10">
        <f t="shared" si="9"/>
        <v>200683697.11107641</v>
      </c>
      <c r="M92" s="1">
        <f t="shared" si="10"/>
        <v>70752988.514286831</v>
      </c>
      <c r="N92" s="10">
        <f t="shared" si="11"/>
        <v>66425281.655666105</v>
      </c>
    </row>
    <row r="93" spans="1:14" x14ac:dyDescent="0.25">
      <c r="A93">
        <v>-23.15</v>
      </c>
      <c r="B93">
        <v>0.79629629629629628</v>
      </c>
      <c r="C93" s="10">
        <f>-LN(1-B93)/0.000001-EXP(blanks!$BZ$18*b922_2!A93+blanks!$BZ$17)</f>
        <v>1532714.5956879146</v>
      </c>
      <c r="D93" s="1">
        <f>C93*0.000001*coeffs!$D$8/($D$2*coeffs!$D$6/1000)</f>
        <v>19365.375649258116</v>
      </c>
      <c r="E93">
        <f t="shared" si="12"/>
        <v>1.5910887737659039</v>
      </c>
      <c r="F93">
        <v>1.3213999999999999</v>
      </c>
      <c r="G93">
        <v>1.907</v>
      </c>
      <c r="H93">
        <f t="shared" si="13"/>
        <v>0.26968877376590394</v>
      </c>
      <c r="I93">
        <f t="shared" si="14"/>
        <v>0.31591122623409618</v>
      </c>
      <c r="J93" s="2">
        <f>((1000*coeffs!$D$8/($D$2*coeffs!$D$6))^2*H93^2+(1000*(E93-coeffs!$D$2*blanks!$BZ$18*A93-coeffs!$D$2*blanks!$BZ$17)/($D$2*coeffs!$D$6))^2*coeffs!$E$8^2+(1000*coeffs!$D$2*coeffs!$D$8*(E93/coeffs!$D$2-blanks!$BZ$18*A93-blanks!$BZ$17)/($D$2^2*coeffs!$D$6))^2*coeffs!$D$11^2+(1000*coeffs!$D$2*coeffs!$D$8*(E93/coeffs!$D$2-blanks!$BZ$18*A93-blanks!$BZ$17)/($D$2*coeffs!$D$6^2))^2*coeffs!$E$6^2 +(-1000*coeffs!$D$8*blanks!$BZ$18*A93/($D$2*coeffs!$D$6)-1000*coeffs!$D$8*blanks!$BZ$17/($D$2*coeffs!$D$6))^2*coeffs!$E$2^2 + (1000*coeffs!$D$2*coeffs!$D$8*A93/($D$2*coeffs!$D$6))^2*blanks!$CA$18^2+(1000*coeffs!$D$2*coeffs!$D$8/($D$2*coeffs!$D$6))^2*blanks!$CA$17^2)^0.5</f>
        <v>6038.28477443263</v>
      </c>
      <c r="K93" s="10">
        <f>((1000*coeffs!$D$8/($D$2*coeffs!$D$6))^2*I93^2+(1000*(E93-coeffs!$D$2*blanks!$BZ$18*A93-coeffs!$D$2*blanks!$BZ$17)/($D$2*coeffs!$D$6))^2*coeffs!$E$8^2+(1000*coeffs!$D$2*coeffs!$D$8*(E93/coeffs!$D$2-blanks!$BZ$18*A93-blanks!$BZ$17)/($D$2^2*coeffs!$D$6))^2*coeffs!$D$11^2+(1000*coeffs!$D$2*coeffs!$D$8*(E93/coeffs!$D$2-blanks!$BZ$18*A93-blanks!$BZ$17)/($D$2*coeffs!$D$6^2))^2*coeffs!$E$6^2 +(-1000*coeffs!$D$8*blanks!$BZ$18*A93/($D$2*coeffs!$D$6)-1000*coeffs!$D$8*blanks!$BZ$17/($D$2*coeffs!$D$6))^2*coeffs!$E$2^2 + (1000*coeffs!$D$2*coeffs!$D$8*A93/($D$2*coeffs!$D$6))^2*blanks!$CA$18^2+(1000*coeffs!$D$2*coeffs!$D$8/($D$2*coeffs!$D$6))^2*blanks!$CA$17^2)^0.5</f>
        <v>6386.0687110609078</v>
      </c>
      <c r="L93" s="10">
        <f t="shared" si="9"/>
        <v>206503845.91615355</v>
      </c>
      <c r="M93" s="1">
        <f t="shared" si="10"/>
        <v>72189194.203457713</v>
      </c>
      <c r="N93" s="10">
        <f t="shared" si="11"/>
        <v>68701771.346690223</v>
      </c>
    </row>
    <row r="94" spans="1:14" x14ac:dyDescent="0.25">
      <c r="A94">
        <v>-23.23</v>
      </c>
      <c r="B94">
        <v>0.80555555555555558</v>
      </c>
      <c r="C94" s="10">
        <f>-LN(1-B94)/0.000001-EXP(blanks!$BZ$18*b922_2!A94+blanks!$BZ$17)</f>
        <v>1577520.5177416678</v>
      </c>
      <c r="D94" s="1">
        <f>C94*0.000001*coeffs!$D$8/($D$2*coeffs!$D$6/1000)</f>
        <v>19931.484639361963</v>
      </c>
      <c r="E94">
        <f t="shared" si="12"/>
        <v>1.6376087894007969</v>
      </c>
      <c r="F94">
        <v>1.3541000000000001</v>
      </c>
      <c r="G94">
        <v>1.9542999999999999</v>
      </c>
      <c r="H94">
        <f t="shared" si="13"/>
        <v>0.28350878940079682</v>
      </c>
      <c r="I94">
        <f t="shared" si="14"/>
        <v>0.31669121059920302</v>
      </c>
      <c r="J94" s="2">
        <f>((1000*coeffs!$D$8/($D$2*coeffs!$D$6))^2*H94^2+(1000*(E94-coeffs!$D$2*blanks!$BZ$18*A94-coeffs!$D$2*blanks!$BZ$17)/($D$2*coeffs!$D$6))^2*coeffs!$E$8^2+(1000*coeffs!$D$2*coeffs!$D$8*(E94/coeffs!$D$2-blanks!$BZ$18*A94-blanks!$BZ$17)/($D$2^2*coeffs!$D$6))^2*coeffs!$D$11^2+(1000*coeffs!$D$2*coeffs!$D$8*(E94/coeffs!$D$2-blanks!$BZ$18*A94-blanks!$BZ$17)/($D$2*coeffs!$D$6^2))^2*coeffs!$E$6^2 +(-1000*coeffs!$D$8*blanks!$BZ$18*A94/($D$2*coeffs!$D$6)-1000*coeffs!$D$8*blanks!$BZ$17/($D$2*coeffs!$D$6))^2*coeffs!$E$2^2 + (1000*coeffs!$D$2*coeffs!$D$8*A94/($D$2*coeffs!$D$6))^2*blanks!$CA$18^2+(1000*coeffs!$D$2*coeffs!$D$8/($D$2*coeffs!$D$6))^2*blanks!$CA$17^2)^0.5</f>
        <v>6257.4522038745481</v>
      </c>
      <c r="K94" s="10">
        <f>((1000*coeffs!$D$8/($D$2*coeffs!$D$6))^2*I94^2+(1000*(E94-coeffs!$D$2*blanks!$BZ$18*A94-coeffs!$D$2*blanks!$BZ$17)/($D$2*coeffs!$D$6))^2*coeffs!$E$8^2+(1000*coeffs!$D$2*coeffs!$D$8*(E94/coeffs!$D$2-blanks!$BZ$18*A94-blanks!$BZ$17)/($D$2^2*coeffs!$D$6))^2*coeffs!$D$11^2+(1000*coeffs!$D$2*coeffs!$D$8*(E94/coeffs!$D$2-blanks!$BZ$18*A94-blanks!$BZ$17)/($D$2*coeffs!$D$6^2))^2*coeffs!$E$6^2 +(-1000*coeffs!$D$8*blanks!$BZ$18*A94/($D$2*coeffs!$D$6)-1000*coeffs!$D$8*blanks!$BZ$17/($D$2*coeffs!$D$6))^2*coeffs!$E$2^2 + (1000*coeffs!$D$2*coeffs!$D$8*A94/($D$2*coeffs!$D$6))^2*blanks!$CA$18^2+(1000*coeffs!$D$2*coeffs!$D$8/($D$2*coeffs!$D$6))^2*blanks!$CA$17^2)^0.5</f>
        <v>6506.5368203243088</v>
      </c>
      <c r="L94" s="10">
        <f t="shared" si="9"/>
        <v>212540583.12081671</v>
      </c>
      <c r="M94" s="1">
        <f t="shared" si="10"/>
        <v>73633792.144737348</v>
      </c>
      <c r="N94" s="10">
        <f t="shared" si="11"/>
        <v>71136564.576234415</v>
      </c>
    </row>
    <row r="95" spans="1:14" x14ac:dyDescent="0.25">
      <c r="A95">
        <v>-23.26</v>
      </c>
      <c r="B95">
        <v>0.81481481481481477</v>
      </c>
      <c r="C95" s="10">
        <f>-LN(1-B95)/0.000001-EXP(blanks!$BZ$18*b922_2!A95+blanks!$BZ$17)</f>
        <v>1625654.9989270805</v>
      </c>
      <c r="D95" s="1">
        <f>C95*0.000001*coeffs!$D$8/($D$2*coeffs!$D$6/1000)</f>
        <v>20539.648946311292</v>
      </c>
      <c r="E95">
        <f t="shared" si="12"/>
        <v>1.6863989535702284</v>
      </c>
      <c r="F95">
        <v>1.4219999999999999</v>
      </c>
      <c r="G95">
        <v>2.0026000000000002</v>
      </c>
      <c r="H95">
        <f t="shared" si="13"/>
        <v>0.26439895357022847</v>
      </c>
      <c r="I95">
        <f t="shared" si="14"/>
        <v>0.31620104642977176</v>
      </c>
      <c r="J95" s="2">
        <f>((1000*coeffs!$D$8/($D$2*coeffs!$D$6))^2*H95^2+(1000*(E95-coeffs!$D$2*blanks!$BZ$18*A95-coeffs!$D$2*blanks!$BZ$17)/($D$2*coeffs!$D$6))^2*coeffs!$E$8^2+(1000*coeffs!$D$2*coeffs!$D$8*(E95/coeffs!$D$2-blanks!$BZ$18*A95-blanks!$BZ$17)/($D$2^2*coeffs!$D$6))^2*coeffs!$D$11^2+(1000*coeffs!$D$2*coeffs!$D$8*(E95/coeffs!$D$2-blanks!$BZ$18*A95-blanks!$BZ$17)/($D$2*coeffs!$D$6^2))^2*coeffs!$E$6^2 +(-1000*coeffs!$D$8*blanks!$BZ$18*A95/($D$2*coeffs!$D$6)-1000*coeffs!$D$8*blanks!$BZ$17/($D$2*coeffs!$D$6))^2*coeffs!$E$2^2 + (1000*coeffs!$D$2*coeffs!$D$8*A95/($D$2*coeffs!$D$6))^2*blanks!$CA$18^2+(1000*coeffs!$D$2*coeffs!$D$8/($D$2*coeffs!$D$6))^2*blanks!$CA$17^2)^0.5</f>
        <v>6251.0985912377619</v>
      </c>
      <c r="K95" s="10">
        <f>((1000*coeffs!$D$8/($D$2*coeffs!$D$6))^2*I95^2+(1000*(E95-coeffs!$D$2*blanks!$BZ$18*A95-coeffs!$D$2*blanks!$BZ$17)/($D$2*coeffs!$D$6))^2*coeffs!$E$8^2+(1000*coeffs!$D$2*coeffs!$D$8*(E95/coeffs!$D$2-blanks!$BZ$18*A95-blanks!$BZ$17)/($D$2^2*coeffs!$D$6))^2*coeffs!$D$11^2+(1000*coeffs!$D$2*coeffs!$D$8*(E95/coeffs!$D$2-blanks!$BZ$18*A95-blanks!$BZ$17)/($D$2*coeffs!$D$6^2))^2*coeffs!$E$6^2 +(-1000*coeffs!$D$8*blanks!$BZ$18*A95/($D$2*coeffs!$D$6)-1000*coeffs!$D$8*blanks!$BZ$17/($D$2*coeffs!$D$6))^2*coeffs!$E$2^2 + (1000*coeffs!$D$2*coeffs!$D$8*A95/($D$2*coeffs!$D$6))^2*blanks!$CA$18^2+(1000*coeffs!$D$2*coeffs!$D$8/($D$2*coeffs!$D$6))^2*blanks!$CA$17^2)^0.5</f>
        <v>6624.0075233240232</v>
      </c>
      <c r="L95" s="10">
        <f t="shared" si="9"/>
        <v>219025779.72162622</v>
      </c>
      <c r="M95" s="1">
        <f t="shared" si="10"/>
        <v>75066617.030520171</v>
      </c>
      <c r="N95" s="10">
        <f t="shared" si="11"/>
        <v>71337511.125342637</v>
      </c>
    </row>
    <row r="96" spans="1:14" x14ac:dyDescent="0.25">
      <c r="A96">
        <v>-23.26</v>
      </c>
      <c r="B96">
        <v>0.82407407407407407</v>
      </c>
      <c r="C96" s="10">
        <f>-LN(1-B96)/0.000001-EXP(blanks!$BZ$18*b922_2!A96+blanks!$BZ$17)</f>
        <v>1676948.2933146313</v>
      </c>
      <c r="D96" s="1">
        <f>C96*0.000001*coeffs!$D$8/($D$2*coeffs!$D$6/1000)</f>
        <v>21187.723882700273</v>
      </c>
      <c r="E96">
        <f t="shared" si="12"/>
        <v>1.7376922479577792</v>
      </c>
      <c r="F96">
        <v>1.4572000000000001</v>
      </c>
      <c r="G96">
        <v>2.1030000000000002</v>
      </c>
      <c r="H96">
        <f t="shared" si="13"/>
        <v>0.28049224795777916</v>
      </c>
      <c r="I96">
        <f t="shared" si="14"/>
        <v>0.36530775204222099</v>
      </c>
      <c r="J96" s="2">
        <f>((1000*coeffs!$D$8/($D$2*coeffs!$D$6))^2*H96^2+(1000*(E96-coeffs!$D$2*blanks!$BZ$18*A96-coeffs!$D$2*blanks!$BZ$17)/($D$2*coeffs!$D$6))^2*coeffs!$E$8^2+(1000*coeffs!$D$2*coeffs!$D$8*(E96/coeffs!$D$2-blanks!$BZ$18*A96-blanks!$BZ$17)/($D$2^2*coeffs!$D$6))^2*coeffs!$D$11^2+(1000*coeffs!$D$2*coeffs!$D$8*(E96/coeffs!$D$2-blanks!$BZ$18*A96-blanks!$BZ$17)/($D$2*coeffs!$D$6^2))^2*coeffs!$E$6^2 +(-1000*coeffs!$D$8*blanks!$BZ$18*A96/($D$2*coeffs!$D$6)-1000*coeffs!$D$8*blanks!$BZ$17/($D$2*coeffs!$D$6))^2*coeffs!$E$2^2 + (1000*coeffs!$D$2*coeffs!$D$8*A96/($D$2*coeffs!$D$6))^2*blanks!$CA$18^2+(1000*coeffs!$D$2*coeffs!$D$8/($D$2*coeffs!$D$6))^2*blanks!$CA$17^2)^0.5</f>
        <v>6496.1631317825086</v>
      </c>
      <c r="K96" s="10">
        <f>((1000*coeffs!$D$8/($D$2*coeffs!$D$6))^2*I96^2+(1000*(E96-coeffs!$D$2*blanks!$BZ$18*A96-coeffs!$D$2*blanks!$BZ$17)/($D$2*coeffs!$D$6))^2*coeffs!$E$8^2+(1000*coeffs!$D$2*coeffs!$D$8*(E96/coeffs!$D$2-blanks!$BZ$18*A96-blanks!$BZ$17)/($D$2^2*coeffs!$D$6))^2*coeffs!$D$11^2+(1000*coeffs!$D$2*coeffs!$D$8*(E96/coeffs!$D$2-blanks!$BZ$18*A96-blanks!$BZ$17)/($D$2*coeffs!$D$6^2))^2*coeffs!$E$6^2 +(-1000*coeffs!$D$8*blanks!$BZ$18*A96/($D$2*coeffs!$D$6)-1000*coeffs!$D$8*blanks!$BZ$17/($D$2*coeffs!$D$6))^2*coeffs!$E$2^2 + (1000*coeffs!$D$2*coeffs!$D$8*A96/($D$2*coeffs!$D$6))^2*blanks!$CA$18^2+(1000*coeffs!$D$2*coeffs!$D$8/($D$2*coeffs!$D$6))^2*blanks!$CA$17^2)^0.5</f>
        <v>7137.5053425828819</v>
      </c>
      <c r="L96" s="10">
        <f t="shared" si="9"/>
        <v>225936565.71566492</v>
      </c>
      <c r="M96" s="1">
        <f t="shared" si="10"/>
        <v>80497980.167029426</v>
      </c>
      <c r="N96" s="10">
        <f t="shared" si="11"/>
        <v>74065165.445978686</v>
      </c>
    </row>
    <row r="97" spans="1:14" x14ac:dyDescent="0.25">
      <c r="A97">
        <v>-23.34</v>
      </c>
      <c r="B97">
        <v>0.83333333333333337</v>
      </c>
      <c r="C97" s="10">
        <f>-LN(1-B97)/0.000001-EXP(blanks!$BZ$18*b922_2!A97+blanks!$BZ$17)</f>
        <v>1729231.8351195152</v>
      </c>
      <c r="D97" s="1">
        <f>C97*0.000001*coeffs!$D$8/($D$2*coeffs!$D$6/1000)</f>
        <v>21848.31028944147</v>
      </c>
      <c r="E97">
        <f t="shared" si="12"/>
        <v>1.7917594692280552</v>
      </c>
      <c r="F97">
        <v>1.4933000000000001</v>
      </c>
      <c r="G97">
        <v>2.1551</v>
      </c>
      <c r="H97">
        <f t="shared" si="13"/>
        <v>0.29845946922805511</v>
      </c>
      <c r="I97">
        <f t="shared" si="14"/>
        <v>0.36334053077194484</v>
      </c>
      <c r="J97" s="2">
        <f>((1000*coeffs!$D$8/($D$2*coeffs!$D$6))^2*H97^2+(1000*(E97-coeffs!$D$2*blanks!$BZ$18*A97-coeffs!$D$2*blanks!$BZ$17)/($D$2*coeffs!$D$6))^2*coeffs!$E$8^2+(1000*coeffs!$D$2*coeffs!$D$8*(E97/coeffs!$D$2-blanks!$BZ$18*A97-blanks!$BZ$17)/($D$2^2*coeffs!$D$6))^2*coeffs!$D$11^2+(1000*coeffs!$D$2*coeffs!$D$8*(E97/coeffs!$D$2-blanks!$BZ$18*A97-blanks!$BZ$17)/($D$2*coeffs!$D$6^2))^2*coeffs!$E$6^2 +(-1000*coeffs!$D$8*blanks!$BZ$18*A97/($D$2*coeffs!$D$6)-1000*coeffs!$D$8*blanks!$BZ$17/($D$2*coeffs!$D$6))^2*coeffs!$E$2^2 + (1000*coeffs!$D$2*coeffs!$D$8*A97/($D$2*coeffs!$D$6))^2*blanks!$CA$18^2+(1000*coeffs!$D$2*coeffs!$D$8/($D$2*coeffs!$D$6))^2*blanks!$CA$17^2)^0.5</f>
        <v>6762.6833055526358</v>
      </c>
      <c r="K97" s="10">
        <f>((1000*coeffs!$D$8/($D$2*coeffs!$D$6))^2*I97^2+(1000*(E97-coeffs!$D$2*blanks!$BZ$18*A97-coeffs!$D$2*blanks!$BZ$17)/($D$2*coeffs!$D$6))^2*coeffs!$E$8^2+(1000*coeffs!$D$2*coeffs!$D$8*(E97/coeffs!$D$2-blanks!$BZ$18*A97-blanks!$BZ$17)/($D$2^2*coeffs!$D$6))^2*coeffs!$D$11^2+(1000*coeffs!$D$2*coeffs!$D$8*(E97/coeffs!$D$2-blanks!$BZ$18*A97-blanks!$BZ$17)/($D$2*coeffs!$D$6^2))^2*coeffs!$E$6^2 +(-1000*coeffs!$D$8*blanks!$BZ$18*A97/($D$2*coeffs!$D$6)-1000*coeffs!$D$8*blanks!$BZ$17/($D$2*coeffs!$D$6))^2*coeffs!$E$2^2 + (1000*coeffs!$D$2*coeffs!$D$8*A97/($D$2*coeffs!$D$6))^2*blanks!$CA$18^2+(1000*coeffs!$D$2*coeffs!$D$8/($D$2*coeffs!$D$6))^2*blanks!$CA$17^2)^0.5</f>
        <v>7251.7830217171977</v>
      </c>
      <c r="L97" s="10">
        <f t="shared" si="9"/>
        <v>232980768.52498227</v>
      </c>
      <c r="M97" s="1">
        <f t="shared" si="10"/>
        <v>81917126.90344362</v>
      </c>
      <c r="N97" s="10">
        <f t="shared" si="11"/>
        <v>77012877.862792581</v>
      </c>
    </row>
    <row r="98" spans="1:14" x14ac:dyDescent="0.25">
      <c r="A98">
        <v>-23.51</v>
      </c>
      <c r="B98">
        <v>0.84259259259259256</v>
      </c>
      <c r="C98" s="10">
        <f>-LN(1-B98)/0.000001-EXP(blanks!$BZ$18*b922_2!A98+blanks!$BZ$17)</f>
        <v>1782424.1094294784</v>
      </c>
      <c r="D98" s="1">
        <f>C98*0.000001*coeffs!$D$8/($D$2*coeffs!$D$6/1000)</f>
        <v>22520.378250788504</v>
      </c>
      <c r="E98">
        <f t="shared" si="12"/>
        <v>1.8489178830680033</v>
      </c>
      <c r="F98">
        <v>1.5303</v>
      </c>
      <c r="G98">
        <v>2.2631000000000001</v>
      </c>
      <c r="H98">
        <f t="shared" si="13"/>
        <v>0.31861788306800332</v>
      </c>
      <c r="I98">
        <f t="shared" si="14"/>
        <v>0.4141821169319968</v>
      </c>
      <c r="J98" s="2">
        <f>((1000*coeffs!$D$8/($D$2*coeffs!$D$6))^2*H98^2+(1000*(E98-coeffs!$D$2*blanks!$BZ$18*A98-coeffs!$D$2*blanks!$BZ$17)/($D$2*coeffs!$D$6))^2*coeffs!$E$8^2+(1000*coeffs!$D$2*coeffs!$D$8*(E98/coeffs!$D$2-blanks!$BZ$18*A98-blanks!$BZ$17)/($D$2^2*coeffs!$D$6))^2*coeffs!$D$11^2+(1000*coeffs!$D$2*coeffs!$D$8*(E98/coeffs!$D$2-blanks!$BZ$18*A98-blanks!$BZ$17)/($D$2*coeffs!$D$6^2))^2*coeffs!$E$6^2 +(-1000*coeffs!$D$8*blanks!$BZ$18*A98/($D$2*coeffs!$D$6)-1000*coeffs!$D$8*blanks!$BZ$17/($D$2*coeffs!$D$6))^2*coeffs!$E$2^2 + (1000*coeffs!$D$2*coeffs!$D$8*A98/($D$2*coeffs!$D$6))^2*blanks!$CA$18^2+(1000*coeffs!$D$2*coeffs!$D$8/($D$2*coeffs!$D$6))^2*blanks!$CA$17^2)^0.5</f>
        <v>7054.2426329203145</v>
      </c>
      <c r="K98" s="10">
        <f>((1000*coeffs!$D$8/($D$2*coeffs!$D$6))^2*I98^2+(1000*(E98-coeffs!$D$2*blanks!$BZ$18*A98-coeffs!$D$2*blanks!$BZ$17)/($D$2*coeffs!$D$6))^2*coeffs!$E$8^2+(1000*coeffs!$D$2*coeffs!$D$8*(E98/coeffs!$D$2-blanks!$BZ$18*A98-blanks!$BZ$17)/($D$2^2*coeffs!$D$6))^2*coeffs!$D$11^2+(1000*coeffs!$D$2*coeffs!$D$8*(E98/coeffs!$D$2-blanks!$BZ$18*A98-blanks!$BZ$17)/($D$2*coeffs!$D$6^2))^2*coeffs!$E$6^2 +(-1000*coeffs!$D$8*blanks!$BZ$18*A98/($D$2*coeffs!$D$6)-1000*coeffs!$D$8*blanks!$BZ$17/($D$2*coeffs!$D$6))^2*coeffs!$E$2^2 + (1000*coeffs!$D$2*coeffs!$D$8*A98/($D$2*coeffs!$D$6))^2*blanks!$CA$18^2+(1000*coeffs!$D$2*coeffs!$D$8/($D$2*coeffs!$D$6))^2*blanks!$CA$17^2)^0.5</f>
        <v>7806.505186870656</v>
      </c>
      <c r="L98" s="10">
        <f t="shared" si="9"/>
        <v>240147405.5811815</v>
      </c>
      <c r="M98" s="1">
        <f t="shared" si="10"/>
        <v>87783257.11876595</v>
      </c>
      <c r="N98" s="10">
        <f t="shared" si="11"/>
        <v>80216571.196705833</v>
      </c>
    </row>
    <row r="99" spans="1:14" x14ac:dyDescent="0.25">
      <c r="A99">
        <v>-23.8</v>
      </c>
      <c r="B99">
        <v>0.85185185185185186</v>
      </c>
      <c r="C99" s="10">
        <f>-LN(1-B99)/0.000001-EXP(blanks!$BZ$18*b922_2!A99+blanks!$BZ$17)</f>
        <v>1835693.7179984497</v>
      </c>
      <c r="D99" s="1">
        <f>C99*0.000001*coeffs!$D$8/($D$2*coeffs!$D$6/1000)</f>
        <v>23193.423306619054</v>
      </c>
      <c r="E99">
        <f t="shared" si="12"/>
        <v>1.9095425048844386</v>
      </c>
      <c r="F99">
        <v>1.5682</v>
      </c>
      <c r="G99">
        <v>2.3191999999999999</v>
      </c>
      <c r="H99">
        <f t="shared" si="13"/>
        <v>0.34134250488443851</v>
      </c>
      <c r="I99">
        <f t="shared" si="14"/>
        <v>0.40965749511556138</v>
      </c>
      <c r="J99" s="2">
        <f>((1000*coeffs!$D$8/($D$2*coeffs!$D$6))^2*H99^2+(1000*(E99-coeffs!$D$2*blanks!$BZ$18*A99-coeffs!$D$2*blanks!$BZ$17)/($D$2*coeffs!$D$6))^2*coeffs!$E$8^2+(1000*coeffs!$D$2*coeffs!$D$8*(E99/coeffs!$D$2-blanks!$BZ$18*A99-blanks!$BZ$17)/($D$2^2*coeffs!$D$6))^2*coeffs!$D$11^2+(1000*coeffs!$D$2*coeffs!$D$8*(E99/coeffs!$D$2-blanks!$BZ$18*A99-blanks!$BZ$17)/($D$2*coeffs!$D$6^2))^2*coeffs!$E$6^2 +(-1000*coeffs!$D$8*blanks!$BZ$18*A99/($D$2*coeffs!$D$6)-1000*coeffs!$D$8*blanks!$BZ$17/($D$2*coeffs!$D$6))^2*coeffs!$E$2^2 + (1000*coeffs!$D$2*coeffs!$D$8*A99/($D$2*coeffs!$D$6))^2*blanks!$CA$18^2+(1000*coeffs!$D$2*coeffs!$D$8/($D$2*coeffs!$D$6))^2*blanks!$CA$17^2)^0.5</f>
        <v>7375.168792563104</v>
      </c>
      <c r="K99" s="10">
        <f>((1000*coeffs!$D$8/($D$2*coeffs!$D$6))^2*I99^2+(1000*(E99-coeffs!$D$2*blanks!$BZ$18*A99-coeffs!$D$2*blanks!$BZ$17)/($D$2*coeffs!$D$6))^2*coeffs!$E$8^2+(1000*coeffs!$D$2*coeffs!$D$8*(E99/coeffs!$D$2-blanks!$BZ$18*A99-blanks!$BZ$17)/($D$2^2*coeffs!$D$6))^2*coeffs!$D$11^2+(1000*coeffs!$D$2*coeffs!$D$8*(E99/coeffs!$D$2-blanks!$BZ$18*A99-blanks!$BZ$17)/($D$2*coeffs!$D$6^2))^2*coeffs!$E$6^2 +(-1000*coeffs!$D$8*blanks!$BZ$18*A99/($D$2*coeffs!$D$6)-1000*coeffs!$D$8*blanks!$BZ$17/($D$2*coeffs!$D$6))^2*coeffs!$E$2^2 + (1000*coeffs!$D$2*coeffs!$D$8*A99/($D$2*coeffs!$D$6))^2*blanks!$CA$18^2+(1000*coeffs!$D$2*coeffs!$D$8/($D$2*coeffs!$D$6))^2*blanks!$CA$17^2)^0.5</f>
        <v>7910.9506032560948</v>
      </c>
      <c r="L99" s="10">
        <f t="shared" si="9"/>
        <v>247324461.94306958</v>
      </c>
      <c r="M99" s="1">
        <f t="shared" si="10"/>
        <v>89104747.826170728</v>
      </c>
      <c r="N99" s="10">
        <f t="shared" si="11"/>
        <v>83715924.316623747</v>
      </c>
    </row>
    <row r="100" spans="1:14" x14ac:dyDescent="0.25">
      <c r="A100">
        <v>-23.87</v>
      </c>
      <c r="B100">
        <v>0.86111111111111116</v>
      </c>
      <c r="C100" s="10">
        <f>-LN(1-B100)/0.000001-EXP(blanks!$BZ$18*b922_2!A100+blanks!$BZ$17)</f>
        <v>1898338.2562174527</v>
      </c>
      <c r="D100" s="1">
        <f>C100*0.000001*coeffs!$D$8/($D$2*coeffs!$D$6/1000)</f>
        <v>23984.917703813608</v>
      </c>
      <c r="E100">
        <f t="shared" si="12"/>
        <v>1.9740810260220101</v>
      </c>
      <c r="F100">
        <v>1.607</v>
      </c>
      <c r="G100">
        <v>2.4354</v>
      </c>
      <c r="H100">
        <f t="shared" si="13"/>
        <v>0.36708102602201009</v>
      </c>
      <c r="I100">
        <f t="shared" si="14"/>
        <v>0.46131897397798993</v>
      </c>
      <c r="J100" s="2">
        <f>((1000*coeffs!$D$8/($D$2*coeffs!$D$6))^2*H100^2+(1000*(E100-coeffs!$D$2*blanks!$BZ$18*A100-coeffs!$D$2*blanks!$BZ$17)/($D$2*coeffs!$D$6))^2*coeffs!$E$8^2+(1000*coeffs!$D$2*coeffs!$D$8*(E100/coeffs!$D$2-blanks!$BZ$18*A100-blanks!$BZ$17)/($D$2^2*coeffs!$D$6))^2*coeffs!$D$11^2+(1000*coeffs!$D$2*coeffs!$D$8*(E100/coeffs!$D$2-blanks!$BZ$18*A100-blanks!$BZ$17)/($D$2*coeffs!$D$6^2))^2*coeffs!$E$6^2 +(-1000*coeffs!$D$8*blanks!$BZ$18*A100/($D$2*coeffs!$D$6)-1000*coeffs!$D$8*blanks!$BZ$17/($D$2*coeffs!$D$6))^2*coeffs!$E$2^2 + (1000*coeffs!$D$2*coeffs!$D$8*A100/($D$2*coeffs!$D$6))^2*blanks!$CA$18^2+(1000*coeffs!$D$2*coeffs!$D$8/($D$2*coeffs!$D$6))^2*blanks!$CA$17^2)^0.5</f>
        <v>7730.7328248826134</v>
      </c>
      <c r="K100" s="10">
        <f>((1000*coeffs!$D$8/($D$2*coeffs!$D$6))^2*I100^2+(1000*(E100-coeffs!$D$2*blanks!$BZ$18*A100-coeffs!$D$2*blanks!$BZ$17)/($D$2*coeffs!$D$6))^2*coeffs!$E$8^2+(1000*coeffs!$D$2*coeffs!$D$8*(E100/coeffs!$D$2-blanks!$BZ$18*A100-blanks!$BZ$17)/($D$2^2*coeffs!$D$6))^2*coeffs!$D$11^2+(1000*coeffs!$D$2*coeffs!$D$8*(E100/coeffs!$D$2-blanks!$BZ$18*A100-blanks!$BZ$17)/($D$2*coeffs!$D$6^2))^2*coeffs!$E$6^2 +(-1000*coeffs!$D$8*blanks!$BZ$18*A100/($D$2*coeffs!$D$6)-1000*coeffs!$D$8*blanks!$BZ$17/($D$2*coeffs!$D$6))^2*coeffs!$E$2^2 + (1000*coeffs!$D$2*coeffs!$D$8*A100/($D$2*coeffs!$D$6))^2*blanks!$CA$18^2+(1000*coeffs!$D$2*coeffs!$D$8/($D$2*coeffs!$D$6))^2*blanks!$CA$17^2)^0.5</f>
        <v>8498.6141928861925</v>
      </c>
      <c r="L100" s="10">
        <f t="shared" si="9"/>
        <v>255764609.96818808</v>
      </c>
      <c r="M100" s="1">
        <f t="shared" si="10"/>
        <v>95359091.955671385</v>
      </c>
      <c r="N100" s="10">
        <f t="shared" si="11"/>
        <v>87614264.278746367</v>
      </c>
    </row>
    <row r="101" spans="1:14" x14ac:dyDescent="0.25">
      <c r="A101">
        <v>-23.94</v>
      </c>
      <c r="B101">
        <v>0.87037037037037035</v>
      </c>
      <c r="C101" s="10">
        <f>-LN(1-B101)/0.000001-EXP(blanks!$BZ$18*b922_2!A101+blanks!$BZ$17)</f>
        <v>1965388.5702398322</v>
      </c>
      <c r="D101" s="1">
        <f>C101*0.000001*coeffs!$D$8/($D$2*coeffs!$D$6/1000)</f>
        <v>24832.077717880886</v>
      </c>
      <c r="E101">
        <f t="shared" si="12"/>
        <v>2.0430738975089611</v>
      </c>
      <c r="F101">
        <v>1.6875</v>
      </c>
      <c r="G101">
        <v>2.4956999999999998</v>
      </c>
      <c r="H101">
        <f t="shared" si="13"/>
        <v>0.35557389750896107</v>
      </c>
      <c r="I101">
        <f t="shared" si="14"/>
        <v>0.45262610249103874</v>
      </c>
      <c r="J101" s="2">
        <f>((1000*coeffs!$D$8/($D$2*coeffs!$D$6))^2*H101^2+(1000*(E101-coeffs!$D$2*blanks!$BZ$18*A101-coeffs!$D$2*blanks!$BZ$17)/($D$2*coeffs!$D$6))^2*coeffs!$E$8^2+(1000*coeffs!$D$2*coeffs!$D$8*(E101/coeffs!$D$2-blanks!$BZ$18*A101-blanks!$BZ$17)/($D$2^2*coeffs!$D$6))^2*coeffs!$D$11^2+(1000*coeffs!$D$2*coeffs!$D$8*(E101/coeffs!$D$2-blanks!$BZ$18*A101-blanks!$BZ$17)/($D$2*coeffs!$D$6^2))^2*coeffs!$E$6^2 +(-1000*coeffs!$D$8*blanks!$BZ$18*A101/($D$2*coeffs!$D$6)-1000*coeffs!$D$8*blanks!$BZ$17/($D$2*coeffs!$D$6))^2*coeffs!$E$2^2 + (1000*coeffs!$D$2*coeffs!$D$8*A101/($D$2*coeffs!$D$6))^2*blanks!$CA$18^2+(1000*coeffs!$D$2*coeffs!$D$8/($D$2*coeffs!$D$6))^2*blanks!$CA$17^2)^0.5</f>
        <v>7820.3168329256077</v>
      </c>
      <c r="K101" s="10">
        <f>((1000*coeffs!$D$8/($D$2*coeffs!$D$6))^2*I101^2+(1000*(E101-coeffs!$D$2*blanks!$BZ$18*A101-coeffs!$D$2*blanks!$BZ$17)/($D$2*coeffs!$D$6))^2*coeffs!$E$8^2+(1000*coeffs!$D$2*coeffs!$D$8*(E101/coeffs!$D$2-blanks!$BZ$18*A101-blanks!$BZ$17)/($D$2^2*coeffs!$D$6))^2*coeffs!$D$11^2+(1000*coeffs!$D$2*coeffs!$D$8*(E101/coeffs!$D$2-blanks!$BZ$18*A101-blanks!$BZ$17)/($D$2*coeffs!$D$6^2))^2*coeffs!$E$6^2 +(-1000*coeffs!$D$8*blanks!$BZ$18*A101/($D$2*coeffs!$D$6)-1000*coeffs!$D$8*blanks!$BZ$17/($D$2*coeffs!$D$6))^2*coeffs!$E$2^2 + (1000*coeffs!$D$2*coeffs!$D$8*A101/($D$2*coeffs!$D$6))^2*blanks!$CA$18^2+(1000*coeffs!$D$2*coeffs!$D$8/($D$2*coeffs!$D$6))^2*blanks!$CA$17^2)^0.5</f>
        <v>8583.6340497950387</v>
      </c>
      <c r="L101" s="10">
        <f t="shared" si="9"/>
        <v>264798351.64094397</v>
      </c>
      <c r="M101" s="1">
        <f t="shared" si="10"/>
        <v>96549429.094385117</v>
      </c>
      <c r="N101" s="10">
        <f t="shared" si="11"/>
        <v>88870483.633459806</v>
      </c>
    </row>
    <row r="102" spans="1:14" x14ac:dyDescent="0.25">
      <c r="A102">
        <v>-24.03</v>
      </c>
      <c r="B102">
        <v>0.87962962962962965</v>
      </c>
      <c r="C102" s="10">
        <f>-LN(1-B102)/0.000001-EXP(blanks!$BZ$18*b922_2!A102+blanks!$BZ$17)</f>
        <v>2036925.5851371952</v>
      </c>
      <c r="D102" s="1">
        <f>C102*0.000001*coeffs!$D$8/($D$2*coeffs!$D$6/1000)</f>
        <v>25735.925812112833</v>
      </c>
      <c r="E102">
        <f t="shared" si="12"/>
        <v>2.1171818696626832</v>
      </c>
      <c r="F102">
        <v>1.7293000000000001</v>
      </c>
      <c r="G102">
        <v>2.6208</v>
      </c>
      <c r="H102">
        <f t="shared" si="13"/>
        <v>0.38788186966268312</v>
      </c>
      <c r="I102">
        <f t="shared" si="14"/>
        <v>0.50361813033731684</v>
      </c>
      <c r="J102" s="2">
        <f>((1000*coeffs!$D$8/($D$2*coeffs!$D$6))^2*H102^2+(1000*(E102-coeffs!$D$2*blanks!$BZ$18*A102-coeffs!$D$2*blanks!$BZ$17)/($D$2*coeffs!$D$6))^2*coeffs!$E$8^2+(1000*coeffs!$D$2*coeffs!$D$8*(E102/coeffs!$D$2-blanks!$BZ$18*A102-blanks!$BZ$17)/($D$2^2*coeffs!$D$6))^2*coeffs!$D$11^2+(1000*coeffs!$D$2*coeffs!$D$8*(E102/coeffs!$D$2-blanks!$BZ$18*A102-blanks!$BZ$17)/($D$2*coeffs!$D$6^2))^2*coeffs!$E$6^2 +(-1000*coeffs!$D$8*blanks!$BZ$18*A102/($D$2*coeffs!$D$6)-1000*coeffs!$D$8*blanks!$BZ$17/($D$2*coeffs!$D$6))^2*coeffs!$E$2^2 + (1000*coeffs!$D$2*coeffs!$D$8*A102/($D$2*coeffs!$D$6))^2*blanks!$CA$18^2+(1000*coeffs!$D$2*coeffs!$D$8/($D$2*coeffs!$D$6))^2*blanks!$CA$17^2)^0.5</f>
        <v>8247.3106535780717</v>
      </c>
      <c r="K102" s="10">
        <f>((1000*coeffs!$D$8/($D$2*coeffs!$D$6))^2*I102^2+(1000*(E102-coeffs!$D$2*blanks!$BZ$18*A102-coeffs!$D$2*blanks!$BZ$17)/($D$2*coeffs!$D$6))^2*coeffs!$E$8^2+(1000*coeffs!$D$2*coeffs!$D$8*(E102/coeffs!$D$2-blanks!$BZ$18*A102-blanks!$BZ$17)/($D$2^2*coeffs!$D$6))^2*coeffs!$D$11^2+(1000*coeffs!$D$2*coeffs!$D$8*(E102/coeffs!$D$2-blanks!$BZ$18*A102-blanks!$BZ$17)/($D$2*coeffs!$D$6^2))^2*coeffs!$E$6^2 +(-1000*coeffs!$D$8*blanks!$BZ$18*A102/($D$2*coeffs!$D$6)-1000*coeffs!$D$8*blanks!$BZ$17/($D$2*coeffs!$D$6))^2*coeffs!$E$2^2 + (1000*coeffs!$D$2*coeffs!$D$8*A102/($D$2*coeffs!$D$6))^2*blanks!$CA$18^2+(1000*coeffs!$D$2*coeffs!$D$8/($D$2*coeffs!$D$6))^2*blanks!$CA$17^2)^0.5</f>
        <v>9191.7972410976727</v>
      </c>
      <c r="L102" s="10">
        <f t="shared" si="9"/>
        <v>274436590.06003881</v>
      </c>
      <c r="M102" s="1">
        <f t="shared" si="10"/>
        <v>103058241.73591153</v>
      </c>
      <c r="N102" s="10">
        <f t="shared" si="11"/>
        <v>93531056.154321924</v>
      </c>
    </row>
    <row r="103" spans="1:14" x14ac:dyDescent="0.25">
      <c r="A103">
        <v>-24.39</v>
      </c>
      <c r="B103">
        <v>0.88888888888888884</v>
      </c>
      <c r="C103" s="10">
        <f>-LN(1-B103)/0.000001-EXP(blanks!$BZ$18*b922_2!A103+blanks!$BZ$17)</f>
        <v>2105804.9909366108</v>
      </c>
      <c r="D103" s="1">
        <f>C103*0.000001*coeffs!$D$8/($D$2*coeffs!$D$6/1000)</f>
        <v>26606.195836001199</v>
      </c>
      <c r="E103">
        <f t="shared" si="12"/>
        <v>2.1972245773362191</v>
      </c>
      <c r="F103">
        <v>1.8160000000000001</v>
      </c>
      <c r="G103">
        <v>2.7522000000000002</v>
      </c>
      <c r="H103">
        <f t="shared" si="13"/>
        <v>0.38122457733621906</v>
      </c>
      <c r="I103">
        <f t="shared" si="14"/>
        <v>0.55497542266378108</v>
      </c>
      <c r="J103" s="2">
        <f>((1000*coeffs!$D$8/($D$2*coeffs!$D$6))^2*H103^2+(1000*(E103-coeffs!$D$2*blanks!$BZ$18*A103-coeffs!$D$2*blanks!$BZ$17)/($D$2*coeffs!$D$6))^2*coeffs!$E$8^2+(1000*coeffs!$D$2*coeffs!$D$8*(E103/coeffs!$D$2-blanks!$BZ$18*A103-blanks!$BZ$17)/($D$2^2*coeffs!$D$6))^2*coeffs!$D$11^2+(1000*coeffs!$D$2*coeffs!$D$8*(E103/coeffs!$D$2-blanks!$BZ$18*A103-blanks!$BZ$17)/($D$2*coeffs!$D$6^2))^2*coeffs!$E$6^2 +(-1000*coeffs!$D$8*blanks!$BZ$18*A103/($D$2*coeffs!$D$6)-1000*coeffs!$D$8*blanks!$BZ$17/($D$2*coeffs!$D$6))^2*coeffs!$E$2^2 + (1000*coeffs!$D$2*coeffs!$D$8*A103/($D$2*coeffs!$D$6))^2*blanks!$CA$18^2+(1000*coeffs!$D$2*coeffs!$D$8/($D$2*coeffs!$D$6))^2*blanks!$CA$17^2)^0.5</f>
        <v>8401.8247913808282</v>
      </c>
      <c r="K103" s="10">
        <f>((1000*coeffs!$D$8/($D$2*coeffs!$D$6))^2*I103^2+(1000*(E103-coeffs!$D$2*blanks!$BZ$18*A103-coeffs!$D$2*blanks!$BZ$17)/($D$2*coeffs!$D$6))^2*coeffs!$E$8^2+(1000*coeffs!$D$2*coeffs!$D$8*(E103/coeffs!$D$2-blanks!$BZ$18*A103-blanks!$BZ$17)/($D$2^2*coeffs!$D$6))^2*coeffs!$D$11^2+(1000*coeffs!$D$2*coeffs!$D$8*(E103/coeffs!$D$2-blanks!$BZ$18*A103-blanks!$BZ$17)/($D$2*coeffs!$D$6^2))^2*coeffs!$E$6^2 +(-1000*coeffs!$D$8*blanks!$BZ$18*A103/($D$2*coeffs!$D$6)-1000*coeffs!$D$8*blanks!$BZ$17/($D$2*coeffs!$D$6))^2*coeffs!$E$2^2 + (1000*coeffs!$D$2*coeffs!$D$8*A103/($D$2*coeffs!$D$6))^2*blanks!$CA$18^2+(1000*coeffs!$D$2*coeffs!$D$8/($D$2*coeffs!$D$6))^2*blanks!$CA$17^2)^0.5</f>
        <v>9826.3850025760785</v>
      </c>
      <c r="L103" s="10">
        <f t="shared" si="9"/>
        <v>283716766.71002674</v>
      </c>
      <c r="M103" s="1">
        <f t="shared" si="10"/>
        <v>109831973.82142122</v>
      </c>
      <c r="N103" s="10">
        <f t="shared" si="11"/>
        <v>95447864.736430734</v>
      </c>
    </row>
    <row r="104" spans="1:14" x14ac:dyDescent="0.25">
      <c r="A104">
        <v>-24.46</v>
      </c>
      <c r="B104">
        <v>0.89814814814814814</v>
      </c>
      <c r="C104" s="10">
        <f>-LN(1-B104)/0.000001-EXP(blanks!$BZ$18*b922_2!A104+blanks!$BZ$17)</f>
        <v>2190471.7507380019</v>
      </c>
      <c r="D104" s="1">
        <f>C104*0.000001*coeffs!$D$8/($D$2*coeffs!$D$6/1000)</f>
        <v>27675.934202930202</v>
      </c>
      <c r="E104">
        <f t="shared" si="12"/>
        <v>2.2842359543258492</v>
      </c>
      <c r="F104">
        <v>1.861</v>
      </c>
      <c r="G104">
        <v>2.8203</v>
      </c>
      <c r="H104">
        <f t="shared" si="13"/>
        <v>0.42323595432584926</v>
      </c>
      <c r="I104">
        <f t="shared" si="14"/>
        <v>0.53606404567415078</v>
      </c>
      <c r="J104" s="2">
        <f>((1000*coeffs!$D$8/($D$2*coeffs!$D$6))^2*H104^2+(1000*(E104-coeffs!$D$2*blanks!$BZ$18*A104-coeffs!$D$2*blanks!$BZ$17)/($D$2*coeffs!$D$6))^2*coeffs!$E$8^2+(1000*coeffs!$D$2*coeffs!$D$8*(E104/coeffs!$D$2-blanks!$BZ$18*A104-blanks!$BZ$17)/($D$2^2*coeffs!$D$6))^2*coeffs!$D$11^2+(1000*coeffs!$D$2*coeffs!$D$8*(E104/coeffs!$D$2-blanks!$BZ$18*A104-blanks!$BZ$17)/($D$2*coeffs!$D$6^2))^2*coeffs!$E$6^2 +(-1000*coeffs!$D$8*blanks!$BZ$18*A104/($D$2*coeffs!$D$6)-1000*coeffs!$D$8*blanks!$BZ$17/($D$2*coeffs!$D$6))^2*coeffs!$E$2^2 + (1000*coeffs!$D$2*coeffs!$D$8*A104/($D$2*coeffs!$D$6))^2*blanks!$CA$18^2+(1000*coeffs!$D$2*coeffs!$D$8/($D$2*coeffs!$D$6))^2*blanks!$CA$17^2)^0.5</f>
        <v>8933.8389445785306</v>
      </c>
      <c r="K104" s="10">
        <f>((1000*coeffs!$D$8/($D$2*coeffs!$D$6))^2*I104^2+(1000*(E104-coeffs!$D$2*blanks!$BZ$18*A104-coeffs!$D$2*blanks!$BZ$17)/($D$2*coeffs!$D$6))^2*coeffs!$E$8^2+(1000*coeffs!$D$2*coeffs!$D$8*(E104/coeffs!$D$2-blanks!$BZ$18*A104-blanks!$BZ$17)/($D$2^2*coeffs!$D$6))^2*coeffs!$D$11^2+(1000*coeffs!$D$2*coeffs!$D$8*(E104/coeffs!$D$2-blanks!$BZ$18*A104-blanks!$BZ$17)/($D$2*coeffs!$D$6^2))^2*coeffs!$E$6^2 +(-1000*coeffs!$D$8*blanks!$BZ$18*A104/($D$2*coeffs!$D$6)-1000*coeffs!$D$8*blanks!$BZ$17/($D$2*coeffs!$D$6))^2*coeffs!$E$2^2 + (1000*coeffs!$D$2*coeffs!$D$8*A104/($D$2*coeffs!$D$6))^2*blanks!$CA$18^2+(1000*coeffs!$D$2*coeffs!$D$8/($D$2*coeffs!$D$6))^2*blanks!$CA$17^2)^0.5</f>
        <v>9853.5159179141374</v>
      </c>
      <c r="L104" s="10">
        <f t="shared" si="9"/>
        <v>295123986.01193416</v>
      </c>
      <c r="M104" s="1">
        <f t="shared" si="10"/>
        <v>110510819.3085703</v>
      </c>
      <c r="N104" s="10">
        <f t="shared" si="11"/>
        <v>101231911.07878065</v>
      </c>
    </row>
    <row r="105" spans="1:14" x14ac:dyDescent="0.25">
      <c r="A105">
        <v>-24.5</v>
      </c>
      <c r="B105">
        <v>0.90740740740740744</v>
      </c>
      <c r="C105" s="10">
        <f>-LN(1-B105)/0.000001-EXP(blanks!$BZ$18*b922_2!A105+blanks!$BZ$17)</f>
        <v>2284415.24933495</v>
      </c>
      <c r="D105" s="1">
        <f>C105*0.000001*coeffs!$D$8/($D$2*coeffs!$D$6/1000)</f>
        <v>28862.881300096029</v>
      </c>
      <c r="E105">
        <f t="shared" si="12"/>
        <v>2.3795461341301745</v>
      </c>
      <c r="F105">
        <v>1.9542999999999999</v>
      </c>
      <c r="G105">
        <v>2.9617</v>
      </c>
      <c r="H105">
        <f t="shared" si="13"/>
        <v>0.42524613413017454</v>
      </c>
      <c r="I105">
        <f t="shared" si="14"/>
        <v>0.58215386586982554</v>
      </c>
      <c r="J105" s="2">
        <f>((1000*coeffs!$D$8/($D$2*coeffs!$D$6))^2*H105^2+(1000*(E105-coeffs!$D$2*blanks!$BZ$18*A105-coeffs!$D$2*blanks!$BZ$17)/($D$2*coeffs!$D$6))^2*coeffs!$E$8^2+(1000*coeffs!$D$2*coeffs!$D$8*(E105/coeffs!$D$2-blanks!$BZ$18*A105-blanks!$BZ$17)/($D$2^2*coeffs!$D$6))^2*coeffs!$D$11^2+(1000*coeffs!$D$2*coeffs!$D$8*(E105/coeffs!$D$2-blanks!$BZ$18*A105-blanks!$BZ$17)/($D$2*coeffs!$D$6^2))^2*coeffs!$E$6^2 +(-1000*coeffs!$D$8*blanks!$BZ$18*A105/($D$2*coeffs!$D$6)-1000*coeffs!$D$8*blanks!$BZ$17/($D$2*coeffs!$D$6))^2*coeffs!$E$2^2 + (1000*coeffs!$D$2*coeffs!$D$8*A105/($D$2*coeffs!$D$6))^2*blanks!$CA$18^2+(1000*coeffs!$D$2*coeffs!$D$8/($D$2*coeffs!$D$6))^2*blanks!$CA$17^2)^0.5</f>
        <v>9189.6192088265852</v>
      </c>
      <c r="K105" s="10">
        <f>((1000*coeffs!$D$8/($D$2*coeffs!$D$6))^2*I105^2+(1000*(E105-coeffs!$D$2*blanks!$BZ$18*A105-coeffs!$D$2*blanks!$BZ$17)/($D$2*coeffs!$D$6))^2*coeffs!$E$8^2+(1000*coeffs!$D$2*coeffs!$D$8*(E105/coeffs!$D$2-blanks!$BZ$18*A105-blanks!$BZ$17)/($D$2^2*coeffs!$D$6))^2*coeffs!$D$11^2+(1000*coeffs!$D$2*coeffs!$D$8*(E105/coeffs!$D$2-blanks!$BZ$18*A105-blanks!$BZ$17)/($D$2*coeffs!$D$6^2))^2*coeffs!$E$6^2 +(-1000*coeffs!$D$8*blanks!$BZ$18*A105/($D$2*coeffs!$D$6)-1000*coeffs!$D$8*blanks!$BZ$17/($D$2*coeffs!$D$6))^2*coeffs!$E$2^2 + (1000*coeffs!$D$2*coeffs!$D$8*A105/($D$2*coeffs!$D$6))^2*blanks!$CA$18^2+(1000*coeffs!$D$2*coeffs!$D$8/($D$2*coeffs!$D$6))^2*blanks!$CA$17^2)^0.5</f>
        <v>10472.940783658458</v>
      </c>
      <c r="L105" s="10">
        <f t="shared" si="9"/>
        <v>307781067.645832</v>
      </c>
      <c r="M105" s="1">
        <f t="shared" si="10"/>
        <v>117247815.71147813</v>
      </c>
      <c r="N105" s="10">
        <f t="shared" si="11"/>
        <v>104296326.06606795</v>
      </c>
    </row>
    <row r="106" spans="1:14" x14ac:dyDescent="0.25">
      <c r="A106">
        <v>-24.68</v>
      </c>
      <c r="B106">
        <v>0.91666666666666663</v>
      </c>
      <c r="C106" s="10">
        <f>-LN(1-B106)/0.000001-EXP(blanks!$BZ$18*b922_2!A106+blanks!$BZ$17)</f>
        <v>2383374.9546561958</v>
      </c>
      <c r="D106" s="1">
        <f>C106*0.000001*coeffs!$D$8/($D$2*coeffs!$D$6/1000)</f>
        <v>30113.206620333283</v>
      </c>
      <c r="E106">
        <f t="shared" si="12"/>
        <v>2.4849066497879999</v>
      </c>
      <c r="F106">
        <v>2.0026000000000002</v>
      </c>
      <c r="G106">
        <v>3.1101999999999999</v>
      </c>
      <c r="H106">
        <f t="shared" si="13"/>
        <v>0.48230664978799975</v>
      </c>
      <c r="I106">
        <f t="shared" si="14"/>
        <v>0.62529335021199994</v>
      </c>
      <c r="J106" s="2">
        <f>((1000*coeffs!$D$8/($D$2*coeffs!$D$6))^2*H106^2+(1000*(E106-coeffs!$D$2*blanks!$BZ$18*A106-coeffs!$D$2*blanks!$BZ$17)/($D$2*coeffs!$D$6))^2*coeffs!$E$8^2+(1000*coeffs!$D$2*coeffs!$D$8*(E106/coeffs!$D$2-blanks!$BZ$18*A106-blanks!$BZ$17)/($D$2^2*coeffs!$D$6))^2*coeffs!$D$11^2+(1000*coeffs!$D$2*coeffs!$D$8*(E106/coeffs!$D$2-blanks!$BZ$18*A106-blanks!$BZ$17)/($D$2*coeffs!$D$6^2))^2*coeffs!$E$6^2 +(-1000*coeffs!$D$8*blanks!$BZ$18*A106/($D$2*coeffs!$D$6)-1000*coeffs!$D$8*blanks!$BZ$17/($D$2*coeffs!$D$6))^2*coeffs!$E$2^2 + (1000*coeffs!$D$2*coeffs!$D$8*A106/($D$2*coeffs!$D$6))^2*blanks!$CA$18^2+(1000*coeffs!$D$2*coeffs!$D$8/($D$2*coeffs!$D$6))^2*blanks!$CA$17^2)^0.5</f>
        <v>9886.7026496070739</v>
      </c>
      <c r="K106" s="10">
        <f>((1000*coeffs!$D$8/($D$2*coeffs!$D$6))^2*I106^2+(1000*(E106-coeffs!$D$2*blanks!$BZ$18*A106-coeffs!$D$2*blanks!$BZ$17)/($D$2*coeffs!$D$6))^2*coeffs!$E$8^2+(1000*coeffs!$D$2*coeffs!$D$8*(E106/coeffs!$D$2-blanks!$BZ$18*A106-blanks!$BZ$17)/($D$2^2*coeffs!$D$6))^2*coeffs!$D$11^2+(1000*coeffs!$D$2*coeffs!$D$8*(E106/coeffs!$D$2-blanks!$BZ$18*A106-blanks!$BZ$17)/($D$2*coeffs!$D$6^2))^2*coeffs!$E$6^2 +(-1000*coeffs!$D$8*blanks!$BZ$18*A106/($D$2*coeffs!$D$6)-1000*coeffs!$D$8*blanks!$BZ$17/($D$2*coeffs!$D$6))^2*coeffs!$E$2^2 + (1000*coeffs!$D$2*coeffs!$D$8*A106/($D$2*coeffs!$D$6))^2*blanks!$CA$18^2+(1000*coeffs!$D$2*coeffs!$D$8/($D$2*coeffs!$D$6))^2*blanks!$CA$17^2)^0.5</f>
        <v>11091.829491059418</v>
      </c>
      <c r="L106" s="10">
        <f t="shared" si="9"/>
        <v>321113986.76662534</v>
      </c>
      <c r="M106" s="1">
        <f t="shared" si="10"/>
        <v>124006102.82687537</v>
      </c>
      <c r="N106" s="10">
        <f t="shared" si="11"/>
        <v>111815395.65682438</v>
      </c>
    </row>
    <row r="107" spans="1:14" x14ac:dyDescent="0.25">
      <c r="A107">
        <v>-24.7</v>
      </c>
      <c r="B107">
        <v>0.92592592592592593</v>
      </c>
      <c r="C107" s="10">
        <f>-LN(1-B107)/0.000001-EXP(blanks!$BZ$18*b922_2!A107+blanks!$BZ$17)</f>
        <v>2500420.7181501882</v>
      </c>
      <c r="D107" s="1">
        <f>C107*0.000001*coeffs!$D$8/($D$2*coeffs!$D$6/1000)</f>
        <v>31592.043701021539</v>
      </c>
      <c r="E107">
        <f t="shared" si="12"/>
        <v>2.6026896854443837</v>
      </c>
      <c r="F107">
        <v>2.1030000000000002</v>
      </c>
      <c r="G107">
        <v>3.2660999999999998</v>
      </c>
      <c r="H107">
        <f t="shared" si="13"/>
        <v>0.49968968544438352</v>
      </c>
      <c r="I107">
        <f t="shared" si="14"/>
        <v>0.66341031455561605</v>
      </c>
      <c r="J107" s="2">
        <f>((1000*coeffs!$D$8/($D$2*coeffs!$D$6))^2*H107^2+(1000*(E107-coeffs!$D$2*blanks!$BZ$18*A107-coeffs!$D$2*blanks!$BZ$17)/($D$2*coeffs!$D$6))^2*coeffs!$E$8^2+(1000*coeffs!$D$2*coeffs!$D$8*(E107/coeffs!$D$2-blanks!$BZ$18*A107-blanks!$BZ$17)/($D$2^2*coeffs!$D$6))^2*coeffs!$D$11^2+(1000*coeffs!$D$2*coeffs!$D$8*(E107/coeffs!$D$2-blanks!$BZ$18*A107-blanks!$BZ$17)/($D$2*coeffs!$D$6^2))^2*coeffs!$E$6^2 +(-1000*coeffs!$D$8*blanks!$BZ$18*A107/($D$2*coeffs!$D$6)-1000*coeffs!$D$8*blanks!$BZ$17/($D$2*coeffs!$D$6))^2*coeffs!$E$2^2 + (1000*coeffs!$D$2*coeffs!$D$8*A107/($D$2*coeffs!$D$6))^2*blanks!$CA$18^2+(1000*coeffs!$D$2*coeffs!$D$8/($D$2*coeffs!$D$6))^2*blanks!$CA$17^2)^0.5</f>
        <v>10312.810029539471</v>
      </c>
      <c r="K107" s="10">
        <f>((1000*coeffs!$D$8/($D$2*coeffs!$D$6))^2*I107^2+(1000*(E107-coeffs!$D$2*blanks!$BZ$18*A107-coeffs!$D$2*blanks!$BZ$17)/($D$2*coeffs!$D$6))^2*coeffs!$E$8^2+(1000*coeffs!$D$2*coeffs!$D$8*(E107/coeffs!$D$2-blanks!$BZ$18*A107-blanks!$BZ$17)/($D$2^2*coeffs!$D$6))^2*coeffs!$D$11^2+(1000*coeffs!$D$2*coeffs!$D$8*(E107/coeffs!$D$2-blanks!$BZ$18*A107-blanks!$BZ$17)/($D$2*coeffs!$D$6^2))^2*coeffs!$E$6^2 +(-1000*coeffs!$D$8*blanks!$BZ$18*A107/($D$2*coeffs!$D$6)-1000*coeffs!$D$8*blanks!$BZ$17/($D$2*coeffs!$D$6))^2*coeffs!$E$2^2 + (1000*coeffs!$D$2*coeffs!$D$8*A107/($D$2*coeffs!$D$6))^2*blanks!$CA$18^2+(1000*coeffs!$D$2*coeffs!$D$8/($D$2*coeffs!$D$6))^2*blanks!$CA$17^2)^0.5</f>
        <v>11694.117356661187</v>
      </c>
      <c r="L107" s="10">
        <f t="shared" si="9"/>
        <v>336883654.76463503</v>
      </c>
      <c r="M107" s="1">
        <f t="shared" si="10"/>
        <v>130681690.90024056</v>
      </c>
      <c r="N107" s="10">
        <f t="shared" si="11"/>
        <v>116709315.15185718</v>
      </c>
    </row>
    <row r="108" spans="1:14" x14ac:dyDescent="0.25">
      <c r="A108">
        <v>-24.91</v>
      </c>
      <c r="B108">
        <v>0.93518518518518523</v>
      </c>
      <c r="C108" s="10">
        <f>-LN(1-B108)/0.000001-EXP(blanks!$BZ$18*b922_2!A108+blanks!$BZ$17)</f>
        <v>2625879.9748977292</v>
      </c>
      <c r="D108" s="1">
        <f>C108*0.000001*coeffs!$D$8/($D$2*coeffs!$D$6/1000)</f>
        <v>33177.182671073824</v>
      </c>
      <c r="E108">
        <f t="shared" si="12"/>
        <v>2.7362210780689069</v>
      </c>
      <c r="F108">
        <v>2.1551</v>
      </c>
      <c r="G108">
        <v>3.5146999999999999</v>
      </c>
      <c r="H108">
        <f t="shared" si="13"/>
        <v>0.58112107806890689</v>
      </c>
      <c r="I108">
        <f t="shared" si="14"/>
        <v>0.77847892193109303</v>
      </c>
      <c r="J108" s="2">
        <f>((1000*coeffs!$D$8/($D$2*coeffs!$D$6))^2*H108^2+(1000*(E108-coeffs!$D$2*blanks!$BZ$18*A108-coeffs!$D$2*blanks!$BZ$17)/($D$2*coeffs!$D$6))^2*coeffs!$E$8^2+(1000*coeffs!$D$2*coeffs!$D$8*(E108/coeffs!$D$2-blanks!$BZ$18*A108-blanks!$BZ$17)/($D$2^2*coeffs!$D$6))^2*coeffs!$D$11^2+(1000*coeffs!$D$2*coeffs!$D$8*(E108/coeffs!$D$2-blanks!$BZ$18*A108-blanks!$BZ$17)/($D$2*coeffs!$D$6^2))^2*coeffs!$E$6^2 +(-1000*coeffs!$D$8*blanks!$BZ$18*A108/($D$2*coeffs!$D$6)-1000*coeffs!$D$8*blanks!$BZ$17/($D$2*coeffs!$D$6))^2*coeffs!$E$2^2 + (1000*coeffs!$D$2*coeffs!$D$8*A108/($D$2*coeffs!$D$6))^2*blanks!$CA$18^2+(1000*coeffs!$D$2*coeffs!$D$8/($D$2*coeffs!$D$6))^2*blanks!$CA$17^2)^0.5</f>
        <v>11287.246942799015</v>
      </c>
      <c r="K108" s="10">
        <f>((1000*coeffs!$D$8/($D$2*coeffs!$D$6))^2*I108^2+(1000*(E108-coeffs!$D$2*blanks!$BZ$18*A108-coeffs!$D$2*blanks!$BZ$17)/($D$2*coeffs!$D$6))^2*coeffs!$E$8^2+(1000*coeffs!$D$2*coeffs!$D$8*(E108/coeffs!$D$2-blanks!$BZ$18*A108-blanks!$BZ$17)/($D$2^2*coeffs!$D$6))^2*coeffs!$D$11^2+(1000*coeffs!$D$2*coeffs!$D$8*(E108/coeffs!$D$2-blanks!$BZ$18*A108-blanks!$BZ$17)/($D$2*coeffs!$D$6^2))^2*coeffs!$E$6^2 +(-1000*coeffs!$D$8*blanks!$BZ$18*A108/($D$2*coeffs!$D$6)-1000*coeffs!$D$8*blanks!$BZ$17/($D$2*coeffs!$D$6))^2*coeffs!$E$2^2 + (1000*coeffs!$D$2*coeffs!$D$8*A108/($D$2*coeffs!$D$6))^2*blanks!$CA$18^2+(1000*coeffs!$D$2*coeffs!$D$8/($D$2*coeffs!$D$6))^2*blanks!$CA$17^2)^0.5</f>
        <v>13047.473056670762</v>
      </c>
      <c r="L108" s="10">
        <f t="shared" si="9"/>
        <v>353786879.34215093</v>
      </c>
      <c r="M108" s="1">
        <f t="shared" si="10"/>
        <v>145059847.34039724</v>
      </c>
      <c r="N108" s="10">
        <f t="shared" si="11"/>
        <v>127167492.12998135</v>
      </c>
    </row>
    <row r="109" spans="1:14" x14ac:dyDescent="0.25">
      <c r="A109">
        <v>-25.24</v>
      </c>
      <c r="B109">
        <v>0.94444444444444442</v>
      </c>
      <c r="C109" s="10">
        <f>-LN(1-B109)/0.000001-EXP(blanks!$BZ$18*b922_2!A109+blanks!$BZ$17)</f>
        <v>2766039.3989786804</v>
      </c>
      <c r="D109" s="1">
        <f>C109*0.000001*coeffs!$D$8/($D$2*coeffs!$D$6/1000)</f>
        <v>34948.053716307841</v>
      </c>
      <c r="E109">
        <f t="shared" si="12"/>
        <v>2.8903717578961641</v>
      </c>
      <c r="F109">
        <v>2.2631000000000001</v>
      </c>
      <c r="G109">
        <v>3.7823000000000002</v>
      </c>
      <c r="H109">
        <f t="shared" si="13"/>
        <v>0.62727175789616396</v>
      </c>
      <c r="I109">
        <f t="shared" si="14"/>
        <v>0.89192824210383614</v>
      </c>
      <c r="J109" s="2">
        <f>((1000*coeffs!$D$8/($D$2*coeffs!$D$6))^2*H109^2+(1000*(E109-coeffs!$D$2*blanks!$BZ$18*A109-coeffs!$D$2*blanks!$BZ$17)/($D$2*coeffs!$D$6))^2*coeffs!$E$8^2+(1000*coeffs!$D$2*coeffs!$D$8*(E109/coeffs!$D$2-blanks!$BZ$18*A109-blanks!$BZ$17)/($D$2^2*coeffs!$D$6))^2*coeffs!$D$11^2+(1000*coeffs!$D$2*coeffs!$D$8*(E109/coeffs!$D$2-blanks!$BZ$18*A109-blanks!$BZ$17)/($D$2*coeffs!$D$6^2))^2*coeffs!$E$6^2 +(-1000*coeffs!$D$8*blanks!$BZ$18*A109/($D$2*coeffs!$D$6)-1000*coeffs!$D$8*blanks!$BZ$17/($D$2*coeffs!$D$6))^2*coeffs!$E$2^2 + (1000*coeffs!$D$2*coeffs!$D$8*A109/($D$2*coeffs!$D$6))^2*blanks!$CA$18^2+(1000*coeffs!$D$2*coeffs!$D$8/($D$2*coeffs!$D$6))^2*blanks!$CA$17^2)^0.5</f>
        <v>12034.05621483502</v>
      </c>
      <c r="K109" s="10">
        <f>((1000*coeffs!$D$8/($D$2*coeffs!$D$6))^2*I109^2+(1000*(E109-coeffs!$D$2*blanks!$BZ$18*A109-coeffs!$D$2*blanks!$BZ$17)/($D$2*coeffs!$D$6))^2*coeffs!$E$8^2+(1000*coeffs!$D$2*coeffs!$D$8*(E109/coeffs!$D$2-blanks!$BZ$18*A109-blanks!$BZ$17)/($D$2^2*coeffs!$D$6))^2*coeffs!$D$11^2+(1000*coeffs!$D$2*coeffs!$D$8*(E109/coeffs!$D$2-blanks!$BZ$18*A109-blanks!$BZ$17)/($D$2*coeffs!$D$6^2))^2*coeffs!$E$6^2 +(-1000*coeffs!$D$8*blanks!$BZ$18*A109/($D$2*coeffs!$D$6)-1000*coeffs!$D$8*blanks!$BZ$17/($D$2*coeffs!$D$6))^2*coeffs!$E$2^2 + (1000*coeffs!$D$2*coeffs!$D$8*A109/($D$2*coeffs!$D$6))^2*blanks!$CA$18^2+(1000*coeffs!$D$2*coeffs!$D$8/($D$2*coeffs!$D$6))^2*blanks!$CA$17^2)^0.5</f>
        <v>14456.91895130231</v>
      </c>
      <c r="L109" s="10">
        <f t="shared" si="9"/>
        <v>372670669.05455923</v>
      </c>
      <c r="M109" s="1">
        <f t="shared" si="10"/>
        <v>160109706.94792533</v>
      </c>
      <c r="N109" s="10">
        <f t="shared" si="11"/>
        <v>135412920.04782173</v>
      </c>
    </row>
    <row r="110" spans="1:14" x14ac:dyDescent="0.25">
      <c r="A110">
        <v>-25.42</v>
      </c>
      <c r="B110">
        <v>0.95370370370370372</v>
      </c>
      <c r="C110" s="10">
        <f>-LN(1-B110)/0.000001-EXP(blanks!$BZ$18*b922_2!A110+blanks!$BZ$17)</f>
        <v>2939995.3461197517</v>
      </c>
      <c r="D110" s="1">
        <f>C110*0.000001*coeffs!$D$8/($D$2*coeffs!$D$6/1000)</f>
        <v>37145.933394812098</v>
      </c>
      <c r="E110">
        <f t="shared" si="12"/>
        <v>3.0726933146901199</v>
      </c>
      <c r="F110">
        <v>2.4354</v>
      </c>
      <c r="G110">
        <v>4.0701999999999998</v>
      </c>
      <c r="H110">
        <f t="shared" si="13"/>
        <v>0.63729331469011985</v>
      </c>
      <c r="I110">
        <f t="shared" si="14"/>
        <v>0.99750668530987996</v>
      </c>
      <c r="J110" s="2">
        <f>((1000*coeffs!$D$8/($D$2*coeffs!$D$6))^2*H110^2+(1000*(E110-coeffs!$D$2*blanks!$BZ$18*A110-coeffs!$D$2*blanks!$BZ$17)/($D$2*coeffs!$D$6))^2*coeffs!$E$8^2+(1000*coeffs!$D$2*coeffs!$D$8*(E110/coeffs!$D$2-blanks!$BZ$18*A110-blanks!$BZ$17)/($D$2^2*coeffs!$D$6))^2*coeffs!$D$11^2+(1000*coeffs!$D$2*coeffs!$D$8*(E110/coeffs!$D$2-blanks!$BZ$18*A110-blanks!$BZ$17)/($D$2*coeffs!$D$6^2))^2*coeffs!$E$6^2 +(-1000*coeffs!$D$8*blanks!$BZ$18*A110/($D$2*coeffs!$D$6)-1000*coeffs!$D$8*blanks!$BZ$17/($D$2*coeffs!$D$6))^2*coeffs!$E$2^2 + (1000*coeffs!$D$2*coeffs!$D$8*A110/($D$2*coeffs!$D$6))^2*blanks!$CA$18^2+(1000*coeffs!$D$2*coeffs!$D$8/($D$2*coeffs!$D$6))^2*blanks!$CA$17^2)^0.5</f>
        <v>12550.44443580141</v>
      </c>
      <c r="K110" s="10">
        <f>((1000*coeffs!$D$8/($D$2*coeffs!$D$6))^2*I110^2+(1000*(E110-coeffs!$D$2*blanks!$BZ$18*A110-coeffs!$D$2*blanks!$BZ$17)/($D$2*coeffs!$D$6))^2*coeffs!$E$8^2+(1000*coeffs!$D$2*coeffs!$D$8*(E110/coeffs!$D$2-blanks!$BZ$18*A110-blanks!$BZ$17)/($D$2^2*coeffs!$D$6))^2*coeffs!$D$11^2+(1000*coeffs!$D$2*coeffs!$D$8*(E110/coeffs!$D$2-blanks!$BZ$18*A110-blanks!$BZ$17)/($D$2*coeffs!$D$6^2))^2*coeffs!$E$6^2 +(-1000*coeffs!$D$8*blanks!$BZ$18*A110/($D$2*coeffs!$D$6)-1000*coeffs!$D$8*blanks!$BZ$17/($D$2*coeffs!$D$6))^2*coeffs!$E$2^2 + (1000*coeffs!$D$2*coeffs!$D$8*A110/($D$2*coeffs!$D$6))^2*blanks!$CA$18^2+(1000*coeffs!$D$2*coeffs!$D$8/($D$2*coeffs!$D$6))^2*blanks!$CA$17^2)^0.5</f>
        <v>15859.358596878057</v>
      </c>
      <c r="L110" s="10">
        <f t="shared" si="9"/>
        <v>396107890.96507126</v>
      </c>
      <c r="M110" s="1">
        <f t="shared" si="10"/>
        <v>175249117.76164204</v>
      </c>
      <c r="N110" s="10">
        <f t="shared" si="11"/>
        <v>141501711.46066481</v>
      </c>
    </row>
    <row r="111" spans="1:14" x14ac:dyDescent="0.25">
      <c r="A111">
        <v>-25.58</v>
      </c>
      <c r="B111">
        <v>0.96296296296296291</v>
      </c>
      <c r="C111" s="10">
        <f>-LN(1-B111)/0.000001-EXP(blanks!$BZ$18*b922_2!A111+blanks!$BZ$17)</f>
        <v>3155231.4201113665</v>
      </c>
      <c r="D111" s="1">
        <f>C111*0.000001*coeffs!$D$8/($D$2*coeffs!$D$6/1000)</f>
        <v>39865.374729712668</v>
      </c>
      <c r="E111">
        <f t="shared" si="12"/>
        <v>3.2958368660043278</v>
      </c>
      <c r="F111">
        <v>2.5575000000000001</v>
      </c>
      <c r="G111">
        <v>4.3800999999999997</v>
      </c>
      <c r="H111">
        <f t="shared" si="13"/>
        <v>0.73833686600432769</v>
      </c>
      <c r="I111">
        <f t="shared" si="14"/>
        <v>1.0842631339956719</v>
      </c>
      <c r="J111" s="2">
        <f>((1000*coeffs!$D$8/($D$2*coeffs!$D$6))^2*H111^2+(1000*(E111-coeffs!$D$2*blanks!$BZ$18*A111-coeffs!$D$2*blanks!$BZ$17)/($D$2*coeffs!$D$6))^2*coeffs!$E$8^2+(1000*coeffs!$D$2*coeffs!$D$8*(E111/coeffs!$D$2-blanks!$BZ$18*A111-blanks!$BZ$17)/($D$2^2*coeffs!$D$6))^2*coeffs!$D$11^2+(1000*coeffs!$D$2*coeffs!$D$8*(E111/coeffs!$D$2-blanks!$BZ$18*A111-blanks!$BZ$17)/($D$2*coeffs!$D$6^2))^2*coeffs!$E$6^2 +(-1000*coeffs!$D$8*blanks!$BZ$18*A111/($D$2*coeffs!$D$6)-1000*coeffs!$D$8*blanks!$BZ$17/($D$2*coeffs!$D$6))^2*coeffs!$E$2^2 + (1000*coeffs!$D$2*coeffs!$D$8*A111/($D$2*coeffs!$D$6))^2*blanks!$CA$18^2+(1000*coeffs!$D$2*coeffs!$D$8/($D$2*coeffs!$D$6))^2*blanks!$CA$17^2)^0.5</f>
        <v>13915.907543423391</v>
      </c>
      <c r="K111" s="10">
        <f>((1000*coeffs!$D$8/($D$2*coeffs!$D$6))^2*I111^2+(1000*(E111-coeffs!$D$2*blanks!$BZ$18*A111-coeffs!$D$2*blanks!$BZ$17)/($D$2*coeffs!$D$6))^2*coeffs!$E$8^2+(1000*coeffs!$D$2*coeffs!$D$8*(E111/coeffs!$D$2-blanks!$BZ$18*A111-blanks!$BZ$17)/($D$2^2*coeffs!$D$6))^2*coeffs!$D$11^2+(1000*coeffs!$D$2*coeffs!$D$8*(E111/coeffs!$D$2-blanks!$BZ$18*A111-blanks!$BZ$17)/($D$2*coeffs!$D$6^2))^2*coeffs!$E$6^2 +(-1000*coeffs!$D$8*blanks!$BZ$18*A111/($D$2*coeffs!$D$6)-1000*coeffs!$D$8*blanks!$BZ$17/($D$2*coeffs!$D$6))^2*coeffs!$E$2^2 + (1000*coeffs!$D$2*coeffs!$D$8*A111/($D$2*coeffs!$D$6))^2*blanks!$CA$18^2+(1000*coeffs!$D$2*coeffs!$D$8/($D$2*coeffs!$D$6))^2*blanks!$CA$17^2)^0.5</f>
        <v>17155.181621642376</v>
      </c>
      <c r="L111" s="10">
        <f t="shared" si="9"/>
        <v>425106816.91267306</v>
      </c>
      <c r="M111" s="1">
        <f t="shared" si="10"/>
        <v>189466210.54716468</v>
      </c>
      <c r="N111" s="10">
        <f t="shared" si="11"/>
        <v>156373381.17253566</v>
      </c>
    </row>
    <row r="112" spans="1:14" x14ac:dyDescent="0.25">
      <c r="A112">
        <v>-25.94</v>
      </c>
      <c r="B112">
        <v>0.97222222222222221</v>
      </c>
      <c r="C112" s="10">
        <f>-LN(1-B112)/0.000001-EXP(blanks!$BZ$18*b922_2!A112+blanks!$BZ$17)</f>
        <v>3423355.8834995255</v>
      </c>
      <c r="D112" s="1">
        <f>C112*0.000001*coeffs!$D$8/($D$2*coeffs!$D$6/1000)</f>
        <v>43253.044533911954</v>
      </c>
      <c r="E112">
        <f t="shared" si="12"/>
        <v>3.5835189384561095</v>
      </c>
      <c r="F112">
        <v>2.7522000000000002</v>
      </c>
      <c r="G112">
        <v>4.9497999999999998</v>
      </c>
      <c r="H112">
        <f t="shared" si="13"/>
        <v>0.83131893845610927</v>
      </c>
      <c r="I112">
        <f t="shared" si="14"/>
        <v>1.3662810615438903</v>
      </c>
      <c r="J112" s="2">
        <f>((1000*coeffs!$D$8/($D$2*coeffs!$D$6))^2*H112^2+(1000*(E112-coeffs!$D$2*blanks!$BZ$18*A112-coeffs!$D$2*blanks!$BZ$17)/($D$2*coeffs!$D$6))^2*coeffs!$E$8^2+(1000*coeffs!$D$2*coeffs!$D$8*(E112/coeffs!$D$2-blanks!$BZ$18*A112-blanks!$BZ$17)/($D$2^2*coeffs!$D$6))^2*coeffs!$D$11^2+(1000*coeffs!$D$2*coeffs!$D$8*(E112/coeffs!$D$2-blanks!$BZ$18*A112-blanks!$BZ$17)/($D$2*coeffs!$D$6^2))^2*coeffs!$E$6^2 +(-1000*coeffs!$D$8*blanks!$BZ$18*A112/($D$2*coeffs!$D$6)-1000*coeffs!$D$8*blanks!$BZ$17/($D$2*coeffs!$D$6))^2*coeffs!$E$2^2 + (1000*coeffs!$D$2*coeffs!$D$8*A112/($D$2*coeffs!$D$6))^2*blanks!$CA$18^2+(1000*coeffs!$D$2*coeffs!$D$8/($D$2*coeffs!$D$6))^2*blanks!$CA$17^2)^0.5</f>
        <v>15374.593427712894</v>
      </c>
      <c r="K112" s="10">
        <f>((1000*coeffs!$D$8/($D$2*coeffs!$D$6))^2*I112^2+(1000*(E112-coeffs!$D$2*blanks!$BZ$18*A112-coeffs!$D$2*blanks!$BZ$17)/($D$2*coeffs!$D$6))^2*coeffs!$E$8^2+(1000*coeffs!$D$2*coeffs!$D$8*(E112/coeffs!$D$2-blanks!$BZ$18*A112-blanks!$BZ$17)/($D$2^2*coeffs!$D$6))^2*coeffs!$D$11^2+(1000*coeffs!$D$2*coeffs!$D$8*(E112/coeffs!$D$2-blanks!$BZ$18*A112-blanks!$BZ$17)/($D$2*coeffs!$D$6^2))^2*coeffs!$E$6^2 +(-1000*coeffs!$D$8*blanks!$BZ$18*A112/($D$2*coeffs!$D$6)-1000*coeffs!$D$8*blanks!$BZ$17/($D$2*coeffs!$D$6))^2*coeffs!$E$2^2 + (1000*coeffs!$D$2*coeffs!$D$8*A112/($D$2*coeffs!$D$6))^2*blanks!$CA$18^2+(1000*coeffs!$D$2*coeffs!$D$8/($D$2*coeffs!$D$6))^2*blanks!$CA$17^2)^0.5</f>
        <v>20592.492696289173</v>
      </c>
      <c r="L112" s="10">
        <f t="shared" si="9"/>
        <v>461231437.26249701</v>
      </c>
      <c r="M112" s="1">
        <f t="shared" si="10"/>
        <v>226014347.01812094</v>
      </c>
      <c r="N112" s="10">
        <f t="shared" si="11"/>
        <v>172458534.54169679</v>
      </c>
    </row>
    <row r="113" spans="1:14" x14ac:dyDescent="0.25">
      <c r="A113">
        <v>-26.65</v>
      </c>
      <c r="B113">
        <v>0.98148148148148151</v>
      </c>
      <c r="C113" s="10">
        <f>-LN(1-B113)/0.000001-EXP(blanks!$BZ$18*b922_2!A113+blanks!$BZ$17)</f>
        <v>3781916.6938650841</v>
      </c>
      <c r="D113" s="1">
        <f>C113*0.000001*coeffs!$D$8/($D$2*coeffs!$D$6/1000)</f>
        <v>47783.349657492363</v>
      </c>
      <c r="E113">
        <f t="shared" si="12"/>
        <v>3.9889840465642759</v>
      </c>
      <c r="F113">
        <v>2.9617</v>
      </c>
      <c r="G113">
        <v>5.8741000000000003</v>
      </c>
      <c r="H113">
        <f t="shared" si="13"/>
        <v>1.0272840465642759</v>
      </c>
      <c r="I113">
        <f t="shared" si="14"/>
        <v>1.8851159534357245</v>
      </c>
      <c r="J113" s="2">
        <f>((1000*coeffs!$D$8/($D$2*coeffs!$D$6))^2*H113^2+(1000*(E113-coeffs!$D$2*blanks!$BZ$18*A113-coeffs!$D$2*blanks!$BZ$17)/($D$2*coeffs!$D$6))^2*coeffs!$E$8^2+(1000*coeffs!$D$2*coeffs!$D$8*(E113/coeffs!$D$2-blanks!$BZ$18*A113-blanks!$BZ$17)/($D$2^2*coeffs!$D$6))^2*coeffs!$D$11^2+(1000*coeffs!$D$2*coeffs!$D$8*(E113/coeffs!$D$2-blanks!$BZ$18*A113-blanks!$BZ$17)/($D$2*coeffs!$D$6^2))^2*coeffs!$E$6^2 +(-1000*coeffs!$D$8*blanks!$BZ$18*A113/($D$2*coeffs!$D$6)-1000*coeffs!$D$8*blanks!$BZ$17/($D$2*coeffs!$D$6))^2*coeffs!$E$2^2 + (1000*coeffs!$D$2*coeffs!$D$8*A113/($D$2*coeffs!$D$6))^2*blanks!$CA$18^2+(1000*coeffs!$D$2*coeffs!$D$8/($D$2*coeffs!$D$6))^2*blanks!$CA$17^2)^0.5</f>
        <v>18018.32950820644</v>
      </c>
      <c r="K113" s="10">
        <f>((1000*coeffs!$D$8/($D$2*coeffs!$D$6))^2*I113^2+(1000*(E113-coeffs!$D$2*blanks!$BZ$18*A113-coeffs!$D$2*blanks!$BZ$17)/($D$2*coeffs!$D$6))^2*coeffs!$E$8^2+(1000*coeffs!$D$2*coeffs!$D$8*(E113/coeffs!$D$2-blanks!$BZ$18*A113-blanks!$BZ$17)/($D$2^2*coeffs!$D$6))^2*coeffs!$D$11^2+(1000*coeffs!$D$2*coeffs!$D$8*(E113/coeffs!$D$2-blanks!$BZ$18*A113-blanks!$BZ$17)/($D$2*coeffs!$D$6^2))^2*coeffs!$E$6^2 +(-1000*coeffs!$D$8*blanks!$BZ$18*A113/($D$2*coeffs!$D$6)-1000*coeffs!$D$8*blanks!$BZ$17/($D$2*coeffs!$D$6))^2*coeffs!$E$2^2 + (1000*coeffs!$D$2*coeffs!$D$8*A113/($D$2*coeffs!$D$6))^2*blanks!$CA$18^2+(1000*coeffs!$D$2*coeffs!$D$8/($D$2*coeffs!$D$6))^2*blanks!$CA$17^2)^0.5</f>
        <v>26897.682037336279</v>
      </c>
      <c r="L113" s="10">
        <f t="shared" si="9"/>
        <v>509540617.94337106</v>
      </c>
      <c r="M113" s="1">
        <f t="shared" si="10"/>
        <v>292852853.83949584</v>
      </c>
      <c r="N113" s="10">
        <f t="shared" si="11"/>
        <v>201026835.25746182</v>
      </c>
    </row>
    <row r="114" spans="1:14" x14ac:dyDescent="0.25">
      <c r="A114">
        <v>-26.67</v>
      </c>
      <c r="B114">
        <v>0.9907407407407407</v>
      </c>
      <c r="C114" s="10">
        <f>-LN(1-B114)/0.000001-EXP(blanks!$BZ$18*b922_2!A114+blanks!$BZ$17)</f>
        <v>4473560.255336551</v>
      </c>
      <c r="D114" s="1">
        <f>C114*0.000001*coeffs!$D$8/($D$2*coeffs!$D$6/1000)</f>
        <v>56522.052492950272</v>
      </c>
      <c r="E114">
        <f t="shared" si="12"/>
        <v>4.6821312271242155</v>
      </c>
      <c r="F114">
        <v>3.347</v>
      </c>
      <c r="G114">
        <v>7.6872999999999996</v>
      </c>
      <c r="H114">
        <f t="shared" si="13"/>
        <v>1.3351312271242155</v>
      </c>
      <c r="I114">
        <f t="shared" si="14"/>
        <v>3.0051687728757841</v>
      </c>
      <c r="J114" s="2">
        <f>((1000*coeffs!$D$8/($D$2*coeffs!$D$6))^2*H114^2+(1000*(E114-coeffs!$D$2*blanks!$BZ$18*A114-coeffs!$D$2*blanks!$BZ$17)/($D$2*coeffs!$D$6))^2*coeffs!$E$8^2+(1000*coeffs!$D$2*coeffs!$D$8*(E114/coeffs!$D$2-blanks!$BZ$18*A114-blanks!$BZ$17)/($D$2^2*coeffs!$D$6))^2*coeffs!$D$11^2+(1000*coeffs!$D$2*coeffs!$D$8*(E114/coeffs!$D$2-blanks!$BZ$18*A114-blanks!$BZ$17)/($D$2*coeffs!$D$6^2))^2*coeffs!$E$6^2 +(-1000*coeffs!$D$8*blanks!$BZ$18*A114/($D$2*coeffs!$D$6)-1000*coeffs!$D$8*blanks!$BZ$17/($D$2*coeffs!$D$6))^2*coeffs!$E$2^2 + (1000*coeffs!$D$2*coeffs!$D$8*A114/($D$2*coeffs!$D$6))^2*blanks!$CA$18^2+(1000*coeffs!$D$2*coeffs!$D$8/($D$2*coeffs!$D$6))^2*blanks!$CA$17^2)^0.5</f>
        <v>22355.220011367444</v>
      </c>
      <c r="K114" s="10">
        <f>((1000*coeffs!$D$8/($D$2*coeffs!$D$6))^2*I114^2+(1000*(E114-coeffs!$D$2*blanks!$BZ$18*A114-coeffs!$D$2*blanks!$BZ$17)/($D$2*coeffs!$D$6))^2*coeffs!$E$8^2+(1000*coeffs!$D$2*coeffs!$D$8*(E114/coeffs!$D$2-blanks!$BZ$18*A114-blanks!$BZ$17)/($D$2^2*coeffs!$D$6))^2*coeffs!$D$11^2+(1000*coeffs!$D$2*coeffs!$D$8*(E114/coeffs!$D$2-blanks!$BZ$18*A114-blanks!$BZ$17)/($D$2*coeffs!$D$6^2))^2*coeffs!$E$6^2 +(-1000*coeffs!$D$8*blanks!$BZ$18*A114/($D$2*coeffs!$D$6)-1000*coeffs!$D$8*blanks!$BZ$17/($D$2*coeffs!$D$6))^2*coeffs!$E$2^2 + (1000*coeffs!$D$2*coeffs!$D$8*A114/($D$2*coeffs!$D$6))^2*blanks!$CA$18^2+(1000*coeffs!$D$2*coeffs!$D$8/($D$2*coeffs!$D$6))^2*blanks!$CA$17^2)^0.5</f>
        <v>40704.63692240206</v>
      </c>
      <c r="L114" s="10">
        <f t="shared" si="9"/>
        <v>602726300.29338467</v>
      </c>
      <c r="M114" s="1">
        <f t="shared" si="10"/>
        <v>439652139.43646848</v>
      </c>
      <c r="N114" s="10">
        <f t="shared" si="11"/>
        <v>248429250.91156995</v>
      </c>
    </row>
    <row r="115" spans="1:14" x14ac:dyDescent="0.25">
      <c r="A115">
        <v>-26.67</v>
      </c>
      <c r="B115">
        <v>1</v>
      </c>
      <c r="C115" s="10" t="e">
        <f>-LN(1-B115)/0.000001-EXP(blanks!$BZ$18*b922_2!A115+blanks!$BZ$17)</f>
        <v>#NUM!</v>
      </c>
      <c r="D115" s="1" t="e">
        <f>C115*0.000001*coeffs!$D$8/($D$2*coeffs!$D$6/1000)</f>
        <v>#NUM!</v>
      </c>
      <c r="E115" t="e">
        <f t="shared" si="12"/>
        <v>#NUM!</v>
      </c>
      <c r="F115">
        <v>4.4885000000000002</v>
      </c>
      <c r="G115">
        <v>19.470600000000001</v>
      </c>
      <c r="H115" t="e">
        <f t="shared" si="13"/>
        <v>#NUM!</v>
      </c>
      <c r="I115" t="e">
        <f t="shared" si="14"/>
        <v>#NUM!</v>
      </c>
      <c r="J115" s="2" t="e">
        <f>((1000*coeffs!$D$8/($D$2*coeffs!$D$6))^2*H115^2+(1000*(E115-coeffs!$D$2*blanks!$BZ$18*A115-coeffs!$D$2*blanks!$BZ$17)/($D$2*coeffs!$D$6))^2*coeffs!$E$8^2+(1000*coeffs!$D$2*coeffs!$D$8*(E115/coeffs!$D$2-blanks!$BZ$18*A115-blanks!$BZ$17)/($D$2^2*coeffs!$D$6))^2*coeffs!$D$11^2+(1000*coeffs!$D$2*coeffs!$D$8*(E115/coeffs!$D$2-blanks!$BZ$18*A115-blanks!$BZ$17)/($D$2*coeffs!$D$6^2))^2*coeffs!$E$6^2 +(-1000*coeffs!$D$8*blanks!$BZ$18*A115/($D$2*coeffs!$D$6)-1000*coeffs!$D$8*blanks!$BZ$17/($D$2*coeffs!$D$6))^2*coeffs!$E$2^2 + (1000*coeffs!$D$2*coeffs!$D$8*A115/($D$2*coeffs!$D$6))^2*blanks!$CA$18^2+(1000*coeffs!$D$2*coeffs!$D$8/($D$2*coeffs!$D$6))^2*blanks!$CA$17^2)^0.5</f>
        <v>#NUM!</v>
      </c>
      <c r="K115" s="10" t="e">
        <f>((1000*coeffs!$D$8/($D$2*coeffs!$D$6))^2*I115^2+(1000*(E115-coeffs!$D$2*blanks!$BZ$18*A115-coeffs!$D$2*blanks!$BZ$17)/($D$2*coeffs!$D$6))^2*coeffs!$E$8^2+(1000*coeffs!$D$2*coeffs!$D$8*(E115/coeffs!$D$2-blanks!$BZ$18*A115-blanks!$BZ$17)/($D$2^2*coeffs!$D$6))^2*coeffs!$D$11^2+(1000*coeffs!$D$2*coeffs!$D$8*(E115/coeffs!$D$2-blanks!$BZ$18*A115-blanks!$BZ$17)/($D$2*coeffs!$D$6^2))^2*coeffs!$E$6^2 +(-1000*coeffs!$D$8*blanks!$BZ$18*A115/($D$2*coeffs!$D$6)-1000*coeffs!$D$8*blanks!$BZ$17/($D$2*coeffs!$D$6))^2*coeffs!$E$2^2 + (1000*coeffs!$D$2*coeffs!$D$8*A115/($D$2*coeffs!$D$6))^2*blanks!$CA$18^2+(1000*coeffs!$D$2*coeffs!$D$8/($D$2*coeffs!$D$6))^2*blanks!$CA$17^2)^0.5</f>
        <v>#NUM!</v>
      </c>
      <c r="L115" s="10" t="e">
        <f t="shared" si="9"/>
        <v>#NUM!</v>
      </c>
      <c r="M115" s="1" t="e">
        <f t="shared" si="10"/>
        <v>#NUM!</v>
      </c>
      <c r="N115" s="10" t="e">
        <f t="shared" si="11"/>
        <v>#NUM!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activeCell="K8" sqref="K8:K90"/>
    </sheetView>
  </sheetViews>
  <sheetFormatPr defaultRowHeight="15" x14ac:dyDescent="0.25"/>
  <cols>
    <col min="3" max="3" width="15.7109375" customWidth="1"/>
  </cols>
  <sheetData>
    <row r="1" spans="1:14" x14ac:dyDescent="0.25">
      <c r="A1" s="6" t="s">
        <v>26</v>
      </c>
      <c r="B1" s="6"/>
      <c r="C1" s="8" t="s">
        <v>35</v>
      </c>
      <c r="D1" s="6"/>
    </row>
    <row r="2" spans="1:14" x14ac:dyDescent="0.25">
      <c r="A2" s="6" t="s">
        <v>0</v>
      </c>
      <c r="B2" s="6"/>
      <c r="C2" s="6"/>
      <c r="D2" s="7">
        <v>68</v>
      </c>
    </row>
    <row r="3" spans="1:14" x14ac:dyDescent="0.25">
      <c r="A3" t="s">
        <v>113</v>
      </c>
      <c r="D3">
        <f>'size dists'!D14</f>
        <v>511.21480345898323</v>
      </c>
      <c r="E3">
        <f>'size dists'!E14</f>
        <v>73.174900310168994</v>
      </c>
    </row>
    <row r="4" spans="1:14" x14ac:dyDescent="0.25">
      <c r="A4" t="s">
        <v>114</v>
      </c>
      <c r="D4" s="10">
        <f>'size dists'!H14</f>
        <v>483.06484897872605</v>
      </c>
      <c r="E4" s="10">
        <f>'size dists'!I14</f>
        <v>73.174434085886148</v>
      </c>
    </row>
    <row r="5" spans="1:14" x14ac:dyDescent="0.25">
      <c r="A5" t="s">
        <v>115</v>
      </c>
      <c r="D5">
        <f>'size dists'!F14</f>
        <v>41.778613121774441</v>
      </c>
      <c r="E5">
        <f>'size dists'!G14</f>
        <v>13.584167720812871</v>
      </c>
    </row>
    <row r="6" spans="1:14" x14ac:dyDescent="0.25">
      <c r="A6" t="s">
        <v>116</v>
      </c>
      <c r="D6">
        <f>'size dists'!J14</f>
        <v>1.5885679611269445</v>
      </c>
      <c r="E6">
        <f>'size dists'!K14</f>
        <v>3.1117392657612974</v>
      </c>
    </row>
    <row r="7" spans="1:14" x14ac:dyDescent="0.2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s="6" t="s">
        <v>182</v>
      </c>
      <c r="M7" s="10" t="s">
        <v>183</v>
      </c>
      <c r="N7" s="10" t="s">
        <v>185</v>
      </c>
    </row>
    <row r="8" spans="1:14" x14ac:dyDescent="0.25">
      <c r="A8">
        <v>-15.87</v>
      </c>
      <c r="B8">
        <v>1.2048192771084338E-2</v>
      </c>
      <c r="C8">
        <f>-LN(1-B8)/0.000001-EXP(blanks!$BZ$18*b922_4!A8+blanks!$BZ$17)</f>
        <v>7929.1044320616938</v>
      </c>
      <c r="D8" s="1">
        <f>C8*0.000001*coeffs!$D$8/($D$2*coeffs!$D$6/1000)</f>
        <v>145.85289457504493</v>
      </c>
      <c r="E8">
        <f>-LN(1-B8)</f>
        <v>1.212136053234485E-2</v>
      </c>
      <c r="F8">
        <v>5.0000000000000001E-4</v>
      </c>
      <c r="G8">
        <v>2.0199999999999999E-2</v>
      </c>
      <c r="H8">
        <f>E8-F8</f>
        <v>1.1621360532344849E-2</v>
      </c>
      <c r="I8">
        <f>G8-E8</f>
        <v>8.0786394676551493E-3</v>
      </c>
      <c r="J8" s="2">
        <f>((1000*coeffs!$D$8/($D$2*coeffs!$D$6))^2*H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220.8082479155168</v>
      </c>
      <c r="K8">
        <f>((1000*coeffs!$D$8/($D$2*coeffs!$D$6))^2*I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158.5605308188629</v>
      </c>
      <c r="L8" s="10">
        <f>1000000000000*D8/(1000000*$D$3)</f>
        <v>285306.47701939498</v>
      </c>
      <c r="M8" s="1">
        <f>((1/(0.000001*$D$3))^2*K8^2+(D8/(0.000001*$D$3)^2)^2*(0.000001*$E$3)^2)^0.5</f>
        <v>312841.20370307681</v>
      </c>
      <c r="N8" s="10">
        <f>((1/(0.000001*$D$3))^2*J8^2+(D8/(0.000001*$D$3)^2)^2*(0.000001*$E$3)^2)^0.5</f>
        <v>433854.84261220193</v>
      </c>
    </row>
    <row r="9" spans="1:14" x14ac:dyDescent="0.25">
      <c r="A9">
        <v>-18.18</v>
      </c>
      <c r="B9">
        <v>2.4096385542168676E-2</v>
      </c>
      <c r="C9" s="10">
        <f>-LN(1-B9)/0.000001-EXP(blanks!$BZ$18*b922_4!A9+blanks!$BZ$17)</f>
        <v>14722.582079004664</v>
      </c>
      <c r="D9" s="1">
        <f>C9*0.000001*coeffs!$D$8/($D$2*coeffs!$D$6/1000)</f>
        <v>270.81636144917985</v>
      </c>
      <c r="E9">
        <f t="shared" ref="E9:E72" si="0">-LN(1-B9)</f>
        <v>2.4391453124159124E-2</v>
      </c>
      <c r="F9">
        <v>1.43E-2</v>
      </c>
      <c r="G9">
        <v>3.3700000000000001E-2</v>
      </c>
      <c r="H9">
        <f t="shared" ref="H9:H72" si="1">E9-F9</f>
        <v>1.0091453124159124E-2</v>
      </c>
      <c r="I9">
        <f t="shared" ref="I9:I72" si="2">G9-E9</f>
        <v>9.3085468758408764E-3</v>
      </c>
      <c r="J9" s="2">
        <f>((1000*coeffs!$D$8/($D$2*coeffs!$D$6))^2*H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216.4306784736373</v>
      </c>
      <c r="K9" s="10">
        <f>((1000*coeffs!$D$8/($D$2*coeffs!$D$6))^2*I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204.21328220537197</v>
      </c>
      <c r="L9" s="10">
        <f t="shared" ref="L9:L72" si="3">1000000000000*D9/(1000000*$D$3)</f>
        <v>529750.62462350726</v>
      </c>
      <c r="M9" s="1">
        <f t="shared" ref="M9:M72" si="4">((1/(0.000001*$D$3))^2*K9^2+(D9/(0.000001*$D$3)^2)^2*(0.000001*$E$3)^2)^0.5</f>
        <v>406599.96644904127</v>
      </c>
      <c r="N9" s="10">
        <f t="shared" ref="N9:N72" si="5">((1/(0.000001*$D$3))^2*J9^2+(D9/(0.000001*$D$3)^2)^2*(0.000001*$E$3)^2)^0.5</f>
        <v>430102.53921718779</v>
      </c>
    </row>
    <row r="10" spans="1:14" x14ac:dyDescent="0.25">
      <c r="A10">
        <v>-18.75</v>
      </c>
      <c r="B10">
        <v>3.614457831325301E-2</v>
      </c>
      <c r="C10" s="10">
        <f>-LN(1-B10)/0.000001-EXP(blanks!$BZ$18*b922_4!A10+blanks!$BZ$17)</f>
        <v>24930.88217125212</v>
      </c>
      <c r="D10" s="1">
        <f>C10*0.000001*coeffs!$D$8/($D$2*coeffs!$D$6/1000)</f>
        <v>458.5942031843087</v>
      </c>
      <c r="E10">
        <f t="shared" si="0"/>
        <v>3.6813973122716316E-2</v>
      </c>
      <c r="F10">
        <v>2.64E-2</v>
      </c>
      <c r="G10">
        <v>4.87E-2</v>
      </c>
      <c r="H10">
        <f t="shared" si="1"/>
        <v>1.0413973122716316E-2</v>
      </c>
      <c r="I10">
        <f t="shared" si="2"/>
        <v>1.1886026877283684E-2</v>
      </c>
      <c r="J10" s="2">
        <f>((1000*coeffs!$D$8/($D$2*coeffs!$D$6))^2*H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254.76827558885179</v>
      </c>
      <c r="K10" s="10">
        <f>((1000*coeffs!$D$8/($D$2*coeffs!$D$6))^2*I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275.70676779276431</v>
      </c>
      <c r="L10" s="10">
        <f t="shared" si="3"/>
        <v>897067.53419769369</v>
      </c>
      <c r="M10" s="1">
        <f t="shared" si="4"/>
        <v>554392.16845752206</v>
      </c>
      <c r="N10" s="10">
        <f t="shared" si="5"/>
        <v>514635.06367709022</v>
      </c>
    </row>
    <row r="11" spans="1:14" x14ac:dyDescent="0.25">
      <c r="A11">
        <v>-19.010000000000002</v>
      </c>
      <c r="B11">
        <v>4.8192771084337352E-2</v>
      </c>
      <c r="C11" s="10">
        <f>-LN(1-B11)/0.000001-EXP(blanks!$BZ$18*b922_4!A11+blanks!$BZ$17)</f>
        <v>36337.707841344811</v>
      </c>
      <c r="D11" s="1">
        <f>C11*0.000001*coeffs!$D$8/($D$2*coeffs!$D$6/1000)</f>
        <v>668.41847226173752</v>
      </c>
      <c r="E11">
        <f t="shared" si="0"/>
        <v>4.9392755329576474E-2</v>
      </c>
      <c r="F11">
        <v>3.9E-2</v>
      </c>
      <c r="G11">
        <v>6.3700000000000007E-2</v>
      </c>
      <c r="H11">
        <f t="shared" si="1"/>
        <v>1.0392755329576474E-2</v>
      </c>
      <c r="I11">
        <f t="shared" si="2"/>
        <v>1.4307244670423533E-2</v>
      </c>
      <c r="J11" s="2">
        <f>((1000*coeffs!$D$8/($D$2*coeffs!$D$6))^2*H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295.51619036969481</v>
      </c>
      <c r="K11" s="10">
        <f>((1000*coeffs!$D$8/($D$2*coeffs!$D$6))^2*I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346.47560378961089</v>
      </c>
      <c r="L11" s="10">
        <f t="shared" si="3"/>
        <v>1307510.0089807303</v>
      </c>
      <c r="M11" s="1">
        <f t="shared" si="4"/>
        <v>703115.79460433463</v>
      </c>
      <c r="N11" s="10">
        <f t="shared" si="5"/>
        <v>607608.69873496378</v>
      </c>
    </row>
    <row r="12" spans="1:14" x14ac:dyDescent="0.25">
      <c r="A12">
        <v>-19.12</v>
      </c>
      <c r="B12">
        <v>6.0240963855421686E-2</v>
      </c>
      <c r="C12" s="10">
        <f>-LN(1-B12)/0.000001-EXP(blanks!$BZ$18*b922_4!A12+blanks!$BZ$17)</f>
        <v>48546.746788753357</v>
      </c>
      <c r="D12" s="1">
        <f>C12*0.000001*coeffs!$D$8/($D$2*coeffs!$D$6/1000)</f>
        <v>892.99915293212439</v>
      </c>
      <c r="E12">
        <f t="shared" si="0"/>
        <v>6.2131781107006158E-2</v>
      </c>
      <c r="F12">
        <v>5.11E-2</v>
      </c>
      <c r="G12">
        <v>7.9399999999999998E-2</v>
      </c>
      <c r="H12">
        <f t="shared" si="1"/>
        <v>1.1031781107006158E-2</v>
      </c>
      <c r="I12">
        <f t="shared" si="2"/>
        <v>1.726821889299384E-2</v>
      </c>
      <c r="J12" s="2">
        <f>((1000*coeffs!$D$8/($D$2*coeffs!$D$6))^2*H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348.61986028937702</v>
      </c>
      <c r="K12" s="10">
        <f>((1000*coeffs!$D$8/($D$2*coeffs!$D$6))^2*I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425.73906634390113</v>
      </c>
      <c r="L12" s="10">
        <f t="shared" si="3"/>
        <v>1746817.8677337014</v>
      </c>
      <c r="M12" s="1">
        <f t="shared" si="4"/>
        <v>869524.53051967057</v>
      </c>
      <c r="N12" s="10">
        <f t="shared" si="5"/>
        <v>726337.8651846936</v>
      </c>
    </row>
    <row r="13" spans="1:14" x14ac:dyDescent="0.25">
      <c r="A13">
        <v>-19.16</v>
      </c>
      <c r="B13">
        <v>7.2289156626506021E-2</v>
      </c>
      <c r="C13" s="10">
        <f>-LN(1-B13)/0.000001-EXP(blanks!$BZ$18*b922_4!A13+blanks!$BZ$17)</f>
        <v>61252.139905968004</v>
      </c>
      <c r="D13" s="1">
        <f>C13*0.000001*coeffs!$D$8/($D$2*coeffs!$D$6/1000)</f>
        <v>1126.7100819200743</v>
      </c>
      <c r="E13">
        <f t="shared" si="0"/>
        <v>7.5035185942914084E-2</v>
      </c>
      <c r="F13">
        <v>6.3700000000000007E-2</v>
      </c>
      <c r="G13">
        <v>9.1899999999999996E-2</v>
      </c>
      <c r="H13">
        <f t="shared" si="1"/>
        <v>1.1335185942914078E-2</v>
      </c>
      <c r="I13">
        <f t="shared" si="2"/>
        <v>1.6864814057085911E-2</v>
      </c>
      <c r="J13" s="2">
        <f>((1000*coeffs!$D$8/($D$2*coeffs!$D$6))^2*H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400.84239423521564</v>
      </c>
      <c r="K13" s="10">
        <f>((1000*coeffs!$D$8/($D$2*coeffs!$D$6))^2*I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461.99275630807261</v>
      </c>
      <c r="L13" s="10">
        <f t="shared" si="3"/>
        <v>2203985.6324514174</v>
      </c>
      <c r="M13" s="1">
        <f t="shared" si="4"/>
        <v>957197.67596240132</v>
      </c>
      <c r="N13" s="10">
        <f t="shared" si="5"/>
        <v>845183.39327761286</v>
      </c>
    </row>
    <row r="14" spans="1:14" x14ac:dyDescent="0.25">
      <c r="A14">
        <v>-19.399999999999999</v>
      </c>
      <c r="B14">
        <v>8.4337349397590355E-2</v>
      </c>
      <c r="C14" s="10">
        <f>-LN(1-B14)/0.000001-EXP(blanks!$BZ$18*b922_4!A14+blanks!$BZ$17)</f>
        <v>73074.047684043762</v>
      </c>
      <c r="D14" s="1">
        <f>C14*0.000001*coeffs!$D$8/($D$2*coeffs!$D$6/1000)</f>
        <v>1344.1696302972484</v>
      </c>
      <c r="E14">
        <f t="shared" si="0"/>
        <v>8.8107267510266776E-2</v>
      </c>
      <c r="F14">
        <v>7.5600000000000001E-2</v>
      </c>
      <c r="G14">
        <v>0.1091</v>
      </c>
      <c r="H14">
        <f t="shared" si="1"/>
        <v>1.2507267510266776E-2</v>
      </c>
      <c r="I14">
        <f t="shared" si="2"/>
        <v>2.0992732489733226E-2</v>
      </c>
      <c r="J14" s="2">
        <f>((1000*coeffs!$D$8/($D$2*coeffs!$D$6))^2*H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463.16586772418538</v>
      </c>
      <c r="K14" s="10">
        <f>((1000*coeffs!$D$8/($D$2*coeffs!$D$6))^2*I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557.41052975698017</v>
      </c>
      <c r="L14" s="10">
        <f t="shared" si="3"/>
        <v>2629363.6670971257</v>
      </c>
      <c r="M14" s="1">
        <f t="shared" si="4"/>
        <v>1153492.822288766</v>
      </c>
      <c r="N14" s="10">
        <f t="shared" si="5"/>
        <v>981073.56388777366</v>
      </c>
    </row>
    <row r="15" spans="1:14" x14ac:dyDescent="0.25">
      <c r="A15">
        <v>-19.850000000000001</v>
      </c>
      <c r="B15">
        <v>9.6385542168674704E-2</v>
      </c>
      <c r="C15" s="10">
        <f>-LN(1-B15)/0.000001-EXP(blanks!$BZ$18*b922_4!A15+blanks!$BZ$17)</f>
        <v>83661.499228413028</v>
      </c>
      <c r="D15" s="1">
        <f>C15*0.000001*coeffs!$D$8/($D$2*coeffs!$D$6/1000)</f>
        <v>1538.921820427978</v>
      </c>
      <c r="E15">
        <f t="shared" si="0"/>
        <v>0.10135249426028746</v>
      </c>
      <c r="F15">
        <v>8.7499999999999994E-2</v>
      </c>
      <c r="G15">
        <v>0.1232</v>
      </c>
      <c r="H15">
        <f t="shared" si="1"/>
        <v>1.3852494260287465E-2</v>
      </c>
      <c r="I15">
        <f t="shared" si="2"/>
        <v>2.1847505739712544E-2</v>
      </c>
      <c r="J15" s="2">
        <f>((1000*coeffs!$D$8/($D$2*coeffs!$D$6))^2*H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527.97467425262653</v>
      </c>
      <c r="K15" s="10">
        <f>((1000*coeffs!$D$8/($D$2*coeffs!$D$6))^2*I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612.64446425812991</v>
      </c>
      <c r="L15" s="10">
        <f t="shared" si="3"/>
        <v>3010323.2731433446</v>
      </c>
      <c r="M15" s="1">
        <f t="shared" si="4"/>
        <v>1273520.7791471186</v>
      </c>
      <c r="N15" s="10">
        <f t="shared" si="5"/>
        <v>1119068.5682064537</v>
      </c>
    </row>
    <row r="16" spans="1:14" x14ac:dyDescent="0.25">
      <c r="A16">
        <v>-20.329999999999998</v>
      </c>
      <c r="B16">
        <v>0.10843373493975904</v>
      </c>
      <c r="C16" s="10">
        <f>-LN(1-B16)/0.000001-EXP(blanks!$BZ$18*b922_4!A16+blanks!$BZ$17)</f>
        <v>93729.694034576096</v>
      </c>
      <c r="D16" s="1">
        <f>C16*0.000001*coeffs!$D$8/($D$2*coeffs!$D$6/1000)</f>
        <v>1724.1224781071062</v>
      </c>
      <c r="E16">
        <f t="shared" si="0"/>
        <v>0.11477551459242818</v>
      </c>
      <c r="F16">
        <v>9.8900000000000002E-2</v>
      </c>
      <c r="G16">
        <v>0.13930000000000001</v>
      </c>
      <c r="H16">
        <f t="shared" si="1"/>
        <v>1.5875514592428183E-2</v>
      </c>
      <c r="I16">
        <f t="shared" si="2"/>
        <v>2.4524485407571822E-2</v>
      </c>
      <c r="J16" s="2">
        <f>((1000*coeffs!$D$8/($D$2*coeffs!$D$6))^2*H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599.57942108504949</v>
      </c>
      <c r="K16" s="10">
        <f>((1000*coeffs!$D$8/($D$2*coeffs!$D$6))^2*I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691.17686946128674</v>
      </c>
      <c r="L16" s="10">
        <f t="shared" si="3"/>
        <v>3372598.8888454386</v>
      </c>
      <c r="M16" s="1">
        <f t="shared" si="4"/>
        <v>1435628.5149098274</v>
      </c>
      <c r="N16" s="10">
        <f t="shared" si="5"/>
        <v>1268318.2256088899</v>
      </c>
    </row>
    <row r="17" spans="1:14" x14ac:dyDescent="0.25">
      <c r="A17">
        <v>-20.52</v>
      </c>
      <c r="B17">
        <v>0.12048192771084337</v>
      </c>
      <c r="C17" s="10">
        <f>-LN(1-B17)/0.000001-EXP(blanks!$BZ$18*b922_4!A17+blanks!$BZ$17)</f>
        <v>105837.88791292015</v>
      </c>
      <c r="D17" s="1">
        <f>C17*0.000001*coeffs!$D$8/($D$2*coeffs!$D$6/1000)</f>
        <v>1946.8481516511899</v>
      </c>
      <c r="E17">
        <f t="shared" si="0"/>
        <v>0.12838116664820673</v>
      </c>
      <c r="F17">
        <v>0.1118</v>
      </c>
      <c r="G17">
        <v>0.15359999999999999</v>
      </c>
      <c r="H17">
        <f t="shared" si="1"/>
        <v>1.6581166648206733E-2</v>
      </c>
      <c r="I17">
        <f t="shared" si="2"/>
        <v>2.5218833351793257E-2</v>
      </c>
      <c r="J17" s="2">
        <f>((1000*coeffs!$D$8/($D$2*coeffs!$D$6))^2*H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660.3867028326498</v>
      </c>
      <c r="K17" s="10">
        <f>((1000*coeffs!$D$8/($D$2*coeffs!$D$6))^2*I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747.17988357978982</v>
      </c>
      <c r="L17" s="10">
        <f t="shared" si="3"/>
        <v>3808278.1219918123</v>
      </c>
      <c r="M17" s="1">
        <f t="shared" si="4"/>
        <v>1559922.1580682741</v>
      </c>
      <c r="N17" s="10">
        <f t="shared" si="5"/>
        <v>1402103.2896611961</v>
      </c>
    </row>
    <row r="18" spans="1:14" x14ac:dyDescent="0.25">
      <c r="A18">
        <v>-20.54</v>
      </c>
      <c r="B18">
        <v>0.13253012048192772</v>
      </c>
      <c r="C18" s="10">
        <f>-LN(1-B18)/0.000001-EXP(blanks!$BZ$18*b922_4!A18+blanks!$BZ$17)</f>
        <v>119467.51208040882</v>
      </c>
      <c r="D18" s="1">
        <f>C18*0.000001*coeffs!$D$8/($D$2*coeffs!$D$6/1000)</f>
        <v>2197.5599632852964</v>
      </c>
      <c r="E18">
        <f t="shared" si="0"/>
        <v>0.14217448878054259</v>
      </c>
      <c r="F18">
        <v>0.1232</v>
      </c>
      <c r="G18">
        <v>0.1694</v>
      </c>
      <c r="H18">
        <f t="shared" si="1"/>
        <v>1.8974488780542587E-2</v>
      </c>
      <c r="I18">
        <f t="shared" si="2"/>
        <v>2.7225511219457404E-2</v>
      </c>
      <c r="J18" s="2">
        <f>((1000*coeffs!$D$8/($D$2*coeffs!$D$6))^2*H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736.60451165585994</v>
      </c>
      <c r="K18" s="10">
        <f>((1000*coeffs!$D$8/($D$2*coeffs!$D$6))^2*I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819.49309882601972</v>
      </c>
      <c r="L18" s="10">
        <f t="shared" si="3"/>
        <v>4298701.7363663157</v>
      </c>
      <c r="M18" s="1">
        <f t="shared" si="4"/>
        <v>1717066.6488378507</v>
      </c>
      <c r="N18" s="10">
        <f t="shared" si="5"/>
        <v>1566772.2167774111</v>
      </c>
    </row>
    <row r="19" spans="1:14" x14ac:dyDescent="0.25">
      <c r="A19">
        <v>-21.25</v>
      </c>
      <c r="B19">
        <v>0.14457831325301204</v>
      </c>
      <c r="C19" s="10">
        <f>-LN(1-B19)/0.000001-EXP(blanks!$BZ$18*b922_4!A19+blanks!$BZ$17)</f>
        <v>126803.93836409424</v>
      </c>
      <c r="D19" s="1">
        <f>C19*0.000001*coeffs!$D$8/($D$2*coeffs!$D$6/1000)</f>
        <v>2332.5107661761253</v>
      </c>
      <c r="E19">
        <f t="shared" si="0"/>
        <v>0.15616073075528253</v>
      </c>
      <c r="F19">
        <v>0.13589999999999999</v>
      </c>
      <c r="G19">
        <v>0.18679999999999999</v>
      </c>
      <c r="H19">
        <f t="shared" si="1"/>
        <v>2.0260730755282536E-2</v>
      </c>
      <c r="I19">
        <f t="shared" si="2"/>
        <v>3.0639269244717465E-2</v>
      </c>
      <c r="J19" s="2">
        <f>((1000*coeffs!$D$8/($D$2*coeffs!$D$6))^2*H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804.063706623435</v>
      </c>
      <c r="K19" s="10">
        <f>((1000*coeffs!$D$8/($D$2*coeffs!$D$6))^2*I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908.44054856445473</v>
      </c>
      <c r="L19" s="10">
        <f t="shared" si="3"/>
        <v>4562682.3605143744</v>
      </c>
      <c r="M19" s="1">
        <f t="shared" si="4"/>
        <v>1893237.8372875743</v>
      </c>
      <c r="N19" s="10">
        <f t="shared" si="5"/>
        <v>1703053.7983915377</v>
      </c>
    </row>
    <row r="20" spans="1:14" x14ac:dyDescent="0.25">
      <c r="A20">
        <v>-21.28</v>
      </c>
      <c r="B20">
        <v>0.15662650602409639</v>
      </c>
      <c r="C20" s="10">
        <f>-LN(1-B20)/0.000001-EXP(blanks!$BZ$18*b922_4!A20+blanks!$BZ$17)</f>
        <v>140668.2321529375</v>
      </c>
      <c r="D20" s="1">
        <f>C20*0.000001*coeffs!$D$8/($D$2*coeffs!$D$6/1000)</f>
        <v>2587.5392372560327</v>
      </c>
      <c r="E20">
        <f t="shared" si="0"/>
        <v>0.17034536574723888</v>
      </c>
      <c r="F20">
        <v>0.14990000000000001</v>
      </c>
      <c r="G20">
        <v>0.20599999999999999</v>
      </c>
      <c r="H20">
        <f t="shared" si="1"/>
        <v>2.0445365747238875E-2</v>
      </c>
      <c r="I20">
        <f t="shared" si="2"/>
        <v>3.5654634252761108E-2</v>
      </c>
      <c r="J20" s="2">
        <f>((1000*coeffs!$D$8/($D$2*coeffs!$D$6))^2*H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863.40484636154179</v>
      </c>
      <c r="K20" s="10">
        <f>((1000*coeffs!$D$8/($D$2*coeffs!$D$6))^2*I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1016.9425119496655</v>
      </c>
      <c r="L20" s="10">
        <f t="shared" si="3"/>
        <v>5061549.8998624766</v>
      </c>
      <c r="M20" s="1">
        <f t="shared" si="4"/>
        <v>2117094.942045222</v>
      </c>
      <c r="N20" s="10">
        <f t="shared" si="5"/>
        <v>1837766.6778441851</v>
      </c>
    </row>
    <row r="21" spans="1:14" x14ac:dyDescent="0.25">
      <c r="A21">
        <v>-21.3</v>
      </c>
      <c r="B21">
        <v>0.16867469879518071</v>
      </c>
      <c r="C21" s="10">
        <f>-LN(1-B21)/0.000001-EXP(blanks!$BZ$18*b922_4!A21+blanks!$BZ$17)</f>
        <v>154841.46917012121</v>
      </c>
      <c r="D21" s="1">
        <f>C21*0.000001*coeffs!$D$8/($D$2*coeffs!$D$6/1000)</f>
        <v>2848.250602854343</v>
      </c>
      <c r="E21">
        <f t="shared" si="0"/>
        <v>0.18473410319933853</v>
      </c>
      <c r="F21">
        <v>0.1613</v>
      </c>
      <c r="G21">
        <v>0.22170000000000001</v>
      </c>
      <c r="H21">
        <f t="shared" si="1"/>
        <v>2.343410319933853E-2</v>
      </c>
      <c r="I21">
        <f t="shared" si="2"/>
        <v>3.696589680066148E-2</v>
      </c>
      <c r="J21" s="2">
        <f>((1000*coeffs!$D$8/($D$2*coeffs!$D$6))^2*H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946.67521438730455</v>
      </c>
      <c r="K21" s="10">
        <f>((1000*coeffs!$D$8/($D$2*coeffs!$D$6))^2*I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1082.9331746783673</v>
      </c>
      <c r="L21" s="10">
        <f t="shared" si="3"/>
        <v>5571533.8906121273</v>
      </c>
      <c r="M21" s="1">
        <f t="shared" si="4"/>
        <v>2263499.9272898124</v>
      </c>
      <c r="N21" s="10">
        <f t="shared" si="5"/>
        <v>2016242.3116031247</v>
      </c>
    </row>
    <row r="22" spans="1:14" x14ac:dyDescent="0.25">
      <c r="A22">
        <v>-21.33</v>
      </c>
      <c r="B22">
        <v>0.18072289156626506</v>
      </c>
      <c r="C22" s="10">
        <f>-LN(1-B22)/0.000001-EXP(blanks!$BZ$18*b922_4!A22+blanks!$BZ$17)</f>
        <v>169114.08028631413</v>
      </c>
      <c r="D22" s="1">
        <f>C22*0.000001*coeffs!$D$8/($D$2*coeffs!$D$6/1000)</f>
        <v>3110.7899176378942</v>
      </c>
      <c r="E22">
        <f t="shared" si="0"/>
        <v>0.19933290262049125</v>
      </c>
      <c r="F22">
        <v>0.1736</v>
      </c>
      <c r="G22">
        <v>0.23849999999999999</v>
      </c>
      <c r="H22">
        <f t="shared" si="1"/>
        <v>2.5732902620491244E-2</v>
      </c>
      <c r="I22">
        <f t="shared" si="2"/>
        <v>3.9167097379508742E-2</v>
      </c>
      <c r="J22" s="2">
        <f>((1000*coeffs!$D$8/($D$2*coeffs!$D$6))^2*H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1025.2564411967387</v>
      </c>
      <c r="K22" s="10">
        <f>((1000*coeffs!$D$8/($D$2*coeffs!$D$6))^2*I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1160.2421043124482</v>
      </c>
      <c r="L22" s="10">
        <f t="shared" si="3"/>
        <v>6085093.5782564534</v>
      </c>
      <c r="M22" s="1">
        <f t="shared" si="4"/>
        <v>2430978.1373302662</v>
      </c>
      <c r="N22" s="10">
        <f t="shared" si="5"/>
        <v>2186508.0555001963</v>
      </c>
    </row>
    <row r="23" spans="1:14" x14ac:dyDescent="0.25">
      <c r="A23">
        <v>-21.46</v>
      </c>
      <c r="B23">
        <v>0.19277108433734941</v>
      </c>
      <c r="C23" s="10">
        <f>-LN(1-B23)/0.000001-EXP(blanks!$BZ$18*b922_4!A23+blanks!$BZ$17)</f>
        <v>182474.05110368755</v>
      </c>
      <c r="D23" s="1">
        <f>C23*0.000001*coeffs!$D$8/($D$2*coeffs!$D$6/1000)</f>
        <v>3356.5415572900138</v>
      </c>
      <c r="E23">
        <f t="shared" si="0"/>
        <v>0.21414798840563182</v>
      </c>
      <c r="F23">
        <v>0.18679999999999999</v>
      </c>
      <c r="G23">
        <v>0.25669999999999998</v>
      </c>
      <c r="H23">
        <f t="shared" si="1"/>
        <v>2.7347988405631823E-2</v>
      </c>
      <c r="I23">
        <f t="shared" si="2"/>
        <v>4.2552011594368166E-2</v>
      </c>
      <c r="J23" s="2">
        <f>((1000*coeffs!$D$8/($D$2*coeffs!$D$6))^2*H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1098.9413664554688</v>
      </c>
      <c r="K23" s="10">
        <f>((1000*coeffs!$D$8/($D$2*coeffs!$D$6))^2*I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1251.9066829236237</v>
      </c>
      <c r="L23" s="10">
        <f t="shared" si="3"/>
        <v>6565814.4767697882</v>
      </c>
      <c r="M23" s="1">
        <f t="shared" si="4"/>
        <v>2623035.2909546453</v>
      </c>
      <c r="N23" s="10">
        <f t="shared" si="5"/>
        <v>2346132.7087206403</v>
      </c>
    </row>
    <row r="24" spans="1:14" x14ac:dyDescent="0.25">
      <c r="A24">
        <v>-21.46</v>
      </c>
      <c r="B24">
        <v>0.20481927710843373</v>
      </c>
      <c r="C24" s="10">
        <f>-LN(1-B24)/0.000001-EXP(blanks!$BZ$18*b922_4!A24+blanks!$BZ$17)</f>
        <v>197511.92846822808</v>
      </c>
      <c r="D24" s="1">
        <f>C24*0.000001*coeffs!$D$8/($D$2*coeffs!$D$6/1000)</f>
        <v>3633.1576569612453</v>
      </c>
      <c r="E24">
        <f t="shared" si="0"/>
        <v>0.22918586577017236</v>
      </c>
      <c r="F24">
        <v>0.20100000000000001</v>
      </c>
      <c r="G24">
        <v>0.26960000000000001</v>
      </c>
      <c r="H24">
        <f t="shared" si="1"/>
        <v>2.8185865770172347E-2</v>
      </c>
      <c r="I24">
        <f t="shared" si="2"/>
        <v>4.0414134229827647E-2</v>
      </c>
      <c r="J24" s="2">
        <f>((1000*coeffs!$D$8/($D$2*coeffs!$D$6))^2*H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1167.1298942492913</v>
      </c>
      <c r="K24" s="10">
        <f>((1000*coeffs!$D$8/($D$2*coeffs!$D$6))^2*I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1282.977175528456</v>
      </c>
      <c r="L24" s="10">
        <f t="shared" si="3"/>
        <v>7106910.1136715179</v>
      </c>
      <c r="M24" s="1">
        <f t="shared" si="4"/>
        <v>2708000.2397972969</v>
      </c>
      <c r="N24" s="10">
        <f t="shared" si="5"/>
        <v>2499435.8704567584</v>
      </c>
    </row>
    <row r="25" spans="1:14" x14ac:dyDescent="0.25">
      <c r="A25">
        <v>-21.55</v>
      </c>
      <c r="B25">
        <v>0.21686746987951808</v>
      </c>
      <c r="C25" s="10">
        <f>-LN(1-B25)/0.000001-EXP(blanks!$BZ$18*b922_4!A25+blanks!$BZ$17)</f>
        <v>211731.16740226644</v>
      </c>
      <c r="D25" s="1">
        <f>C25*0.000001*coeffs!$D$8/($D$2*coeffs!$D$6/1000)</f>
        <v>3894.7152105227415</v>
      </c>
      <c r="E25">
        <f t="shared" si="0"/>
        <v>0.24445333790096085</v>
      </c>
      <c r="F25">
        <v>0.21110000000000001</v>
      </c>
      <c r="G25">
        <v>0.29010000000000002</v>
      </c>
      <c r="H25">
        <f t="shared" si="1"/>
        <v>3.3353337900960844E-2</v>
      </c>
      <c r="I25">
        <f t="shared" si="2"/>
        <v>4.564666209903917E-2</v>
      </c>
      <c r="J25" s="2">
        <f>((1000*coeffs!$D$8/($D$2*coeffs!$D$6))^2*H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1272.9171301984561</v>
      </c>
      <c r="K25" s="10">
        <f>((1000*coeffs!$D$8/($D$2*coeffs!$D$6))^2*I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1396.0394384276999</v>
      </c>
      <c r="L25" s="10">
        <f t="shared" si="3"/>
        <v>7618549.3537556166</v>
      </c>
      <c r="M25" s="1">
        <f t="shared" si="4"/>
        <v>2940516.6615917915</v>
      </c>
      <c r="N25" s="10">
        <f t="shared" si="5"/>
        <v>2718316.4188475031</v>
      </c>
    </row>
    <row r="26" spans="1:14" x14ac:dyDescent="0.25">
      <c r="A26">
        <v>-21.62</v>
      </c>
      <c r="B26">
        <v>0.2289156626506024</v>
      </c>
      <c r="C26" s="10">
        <f>-LN(1-B26)/0.000001-EXP(blanks!$BZ$18*b922_4!A26+blanks!$BZ$17)</f>
        <v>226396.13592807387</v>
      </c>
      <c r="D26" s="1">
        <f>C26*0.000001*coeffs!$D$8/($D$2*coeffs!$D$6/1000)</f>
        <v>4164.4717923243488</v>
      </c>
      <c r="E26">
        <f t="shared" si="0"/>
        <v>0.25995752443692599</v>
      </c>
      <c r="F26">
        <v>0.2271</v>
      </c>
      <c r="G26">
        <v>0.31219999999999998</v>
      </c>
      <c r="H26">
        <f t="shared" si="1"/>
        <v>3.2857524436925994E-2</v>
      </c>
      <c r="I26">
        <f t="shared" si="2"/>
        <v>5.2242475563073987E-2</v>
      </c>
      <c r="J26" s="2">
        <f>((1000*coeffs!$D$8/($D$2*coeffs!$D$6))^2*H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1331.1652903490483</v>
      </c>
      <c r="K26" s="10">
        <f>((1000*coeffs!$D$8/($D$2*coeffs!$D$6))^2*I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1526.4938192399388</v>
      </c>
      <c r="L26" s="10">
        <f t="shared" si="3"/>
        <v>8146226.9170350442</v>
      </c>
      <c r="M26" s="1">
        <f t="shared" si="4"/>
        <v>3205609.3545865938</v>
      </c>
      <c r="N26" s="10">
        <f t="shared" si="5"/>
        <v>2853084.0633176113</v>
      </c>
    </row>
    <row r="27" spans="1:14" x14ac:dyDescent="0.25">
      <c r="A27">
        <v>-21.74</v>
      </c>
      <c r="B27">
        <v>0.24096385542168675</v>
      </c>
      <c r="C27" s="10">
        <f>-LN(1-B27)/0.000001-EXP(blanks!$BZ$18*b922_4!A27+blanks!$BZ$17)</f>
        <v>240655.453775128</v>
      </c>
      <c r="D27" s="1">
        <f>C27*0.000001*coeffs!$D$8/($D$2*coeffs!$D$6/1000)</f>
        <v>4426.766582420546</v>
      </c>
      <c r="E27">
        <f t="shared" si="0"/>
        <v>0.27570588140506525</v>
      </c>
      <c r="F27">
        <v>0.23849999999999999</v>
      </c>
      <c r="G27">
        <v>0.32779999999999998</v>
      </c>
      <c r="H27">
        <f t="shared" si="1"/>
        <v>3.7205881405065255E-2</v>
      </c>
      <c r="I27">
        <f t="shared" si="2"/>
        <v>5.2094118594934735E-2</v>
      </c>
      <c r="J27" s="2">
        <f>((1000*coeffs!$D$8/($D$2*coeffs!$D$6))^2*H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1432.0217874983596</v>
      </c>
      <c r="K27" s="10">
        <f>((1000*coeffs!$D$8/($D$2*coeffs!$D$6))^2*I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1581.3113416030199</v>
      </c>
      <c r="L27" s="10">
        <f t="shared" si="3"/>
        <v>8659308.283852784</v>
      </c>
      <c r="M27" s="1">
        <f t="shared" si="4"/>
        <v>3332338.0085971057</v>
      </c>
      <c r="N27" s="10">
        <f t="shared" si="5"/>
        <v>3063188.6100744414</v>
      </c>
    </row>
    <row r="28" spans="1:14" x14ac:dyDescent="0.25">
      <c r="A28">
        <v>-21.87</v>
      </c>
      <c r="B28">
        <v>0.25301204819277107</v>
      </c>
      <c r="C28" s="10">
        <f>-LN(1-B28)/0.000001-EXP(blanks!$BZ$18*b922_4!A28+blanks!$BZ$17)</f>
        <v>254968.02578009895</v>
      </c>
      <c r="D28" s="1">
        <f>C28*0.000001*coeffs!$D$8/($D$2*coeffs!$D$6/1000)</f>
        <v>4690.0409627273229</v>
      </c>
      <c r="E28">
        <f t="shared" si="0"/>
        <v>0.29170622275150643</v>
      </c>
      <c r="F28">
        <v>0.2505</v>
      </c>
      <c r="G28">
        <v>0.34420000000000001</v>
      </c>
      <c r="H28">
        <f t="shared" si="1"/>
        <v>4.1206222751506427E-2</v>
      </c>
      <c r="I28">
        <f t="shared" si="2"/>
        <v>5.2493777248493578E-2</v>
      </c>
      <c r="J28" s="2">
        <f>((1000*coeffs!$D$8/($D$2*coeffs!$D$6))^2*H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1531.6024115293267</v>
      </c>
      <c r="K28" s="10">
        <f>((1000*coeffs!$D$8/($D$2*coeffs!$D$6))^2*I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1644.2848415552619</v>
      </c>
      <c r="L28" s="10">
        <f t="shared" si="3"/>
        <v>9174305.8514611721</v>
      </c>
      <c r="M28" s="1">
        <f t="shared" si="4"/>
        <v>3474176.4610445886</v>
      </c>
      <c r="N28" s="10">
        <f t="shared" si="5"/>
        <v>3271169.8477353347</v>
      </c>
    </row>
    <row r="29" spans="1:14" x14ac:dyDescent="0.25">
      <c r="A29">
        <v>-22.08</v>
      </c>
      <c r="B29">
        <v>0.26506024096385544</v>
      </c>
      <c r="C29" s="10">
        <f>-LN(1-B29)/0.000001-EXP(blanks!$BZ$18*b922_4!A29+blanks!$BZ$17)</f>
        <v>268328.78413667332</v>
      </c>
      <c r="D29" s="1">
        <f>C29*0.000001*coeffs!$D$8/($D$2*coeffs!$D$6/1000)</f>
        <v>4935.8070888669181</v>
      </c>
      <c r="E29">
        <f t="shared" si="0"/>
        <v>0.30796674362328663</v>
      </c>
      <c r="F29">
        <v>0.2631</v>
      </c>
      <c r="G29">
        <v>0.3705</v>
      </c>
      <c r="H29">
        <f t="shared" si="1"/>
        <v>4.4866743623286631E-2</v>
      </c>
      <c r="I29">
        <f t="shared" si="2"/>
        <v>6.2533256376713364E-2</v>
      </c>
      <c r="J29" s="2">
        <f>((1000*coeffs!$D$8/($D$2*coeffs!$D$6))^2*H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1629.5369692106108</v>
      </c>
      <c r="K29" s="10">
        <f>((1000*coeffs!$D$8/($D$2*coeffs!$D$6))^2*I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1815.8726726098273</v>
      </c>
      <c r="L29" s="10">
        <f t="shared" si="3"/>
        <v>9655055.0873531923</v>
      </c>
      <c r="M29" s="1">
        <f t="shared" si="4"/>
        <v>3811456.3537959168</v>
      </c>
      <c r="N29" s="10">
        <f t="shared" si="5"/>
        <v>3474280.3763640733</v>
      </c>
    </row>
    <row r="30" spans="1:14" x14ac:dyDescent="0.25">
      <c r="A30">
        <v>-22.18</v>
      </c>
      <c r="B30">
        <v>0.27710843373493976</v>
      </c>
      <c r="C30" s="10">
        <f>-LN(1-B30)/0.000001-EXP(blanks!$BZ$18*b922_4!A30+blanks!$BZ$17)</f>
        <v>283397.8781851434</v>
      </c>
      <c r="D30" s="1">
        <f>C30*0.000001*coeffs!$D$8/($D$2*coeffs!$D$6/1000)</f>
        <v>5212.9974077011302</v>
      </c>
      <c r="E30">
        <f t="shared" si="0"/>
        <v>0.32449604557449724</v>
      </c>
      <c r="F30">
        <v>0.28310000000000002</v>
      </c>
      <c r="G30">
        <v>0.38900000000000001</v>
      </c>
      <c r="H30">
        <f t="shared" si="1"/>
        <v>4.139604557449722E-2</v>
      </c>
      <c r="I30">
        <f t="shared" si="2"/>
        <v>6.4503954425502774E-2</v>
      </c>
      <c r="J30" s="2">
        <f>((1000*coeffs!$D$8/($D$2*coeffs!$D$6))^2*H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1664.8427492445746</v>
      </c>
      <c r="K30" s="10">
        <f>((1000*coeffs!$D$8/($D$2*coeffs!$D$6))^2*I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1897.2919700807083</v>
      </c>
      <c r="L30" s="10">
        <f t="shared" si="3"/>
        <v>10197273.968650615</v>
      </c>
      <c r="M30" s="1">
        <f t="shared" si="4"/>
        <v>3988052.7687312188</v>
      </c>
      <c r="N30" s="10">
        <f t="shared" si="5"/>
        <v>3568784.9832953666</v>
      </c>
    </row>
    <row r="31" spans="1:14" x14ac:dyDescent="0.25">
      <c r="A31">
        <v>-22.42</v>
      </c>
      <c r="B31">
        <v>0.28915662650602408</v>
      </c>
      <c r="C31" s="10">
        <f>-LN(1-B31)/0.000001-EXP(blanks!$BZ$18*b922_4!A31+blanks!$BZ$17)</f>
        <v>296477.23911612818</v>
      </c>
      <c r="D31" s="1">
        <f>C31*0.000001*coeffs!$D$8/($D$2*coeffs!$D$6/1000)</f>
        <v>5453.5873340063208</v>
      </c>
      <c r="E31">
        <f t="shared" si="0"/>
        <v>0.34130316389087856</v>
      </c>
      <c r="F31">
        <v>0.29730000000000001</v>
      </c>
      <c r="G31">
        <v>0.40849999999999997</v>
      </c>
      <c r="H31">
        <f t="shared" si="1"/>
        <v>4.4003163890878549E-2</v>
      </c>
      <c r="I31">
        <f t="shared" si="2"/>
        <v>6.7196836109121416E-2</v>
      </c>
      <c r="J31" s="2">
        <f>((1000*coeffs!$D$8/($D$2*coeffs!$D$6))^2*H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1754.9844523306465</v>
      </c>
      <c r="K31" s="10">
        <f>((1000*coeffs!$D$8/($D$2*coeffs!$D$6))^2*I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1988.1279274616525</v>
      </c>
      <c r="L31" s="10">
        <f t="shared" si="3"/>
        <v>10667897.911222916</v>
      </c>
      <c r="M31" s="1">
        <f t="shared" si="4"/>
        <v>4178066.5983674186</v>
      </c>
      <c r="N31" s="10">
        <f t="shared" si="5"/>
        <v>3757258.0129424208</v>
      </c>
    </row>
    <row r="32" spans="1:14" x14ac:dyDescent="0.25">
      <c r="A32">
        <v>-22.49</v>
      </c>
      <c r="B32">
        <v>0.30120481927710846</v>
      </c>
      <c r="C32" s="10">
        <f>-LN(1-B32)/0.000001-EXP(blanks!$BZ$18*b922_4!A32+blanks!$BZ$17)</f>
        <v>312422.0322523127</v>
      </c>
      <c r="D32" s="1">
        <f>C32*0.000001*coeffs!$D$8/($D$2*coeffs!$D$6/1000)</f>
        <v>5746.8858082840943</v>
      </c>
      <c r="E32">
        <f t="shared" si="0"/>
        <v>0.35839759725017856</v>
      </c>
      <c r="F32">
        <v>0.31219999999999998</v>
      </c>
      <c r="G32">
        <v>0.42899999999999999</v>
      </c>
      <c r="H32">
        <f t="shared" si="1"/>
        <v>4.6197597250178579E-2</v>
      </c>
      <c r="I32">
        <f t="shared" si="2"/>
        <v>7.0602402749821436E-2</v>
      </c>
      <c r="J32" s="2">
        <f>((1000*coeffs!$D$8/($D$2*coeffs!$D$6))^2*H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1842.8036271203425</v>
      </c>
      <c r="K32" s="10">
        <f>((1000*coeffs!$D$8/($D$2*coeffs!$D$6))^2*I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2088.1619434140789</v>
      </c>
      <c r="L32" s="10">
        <f t="shared" si="3"/>
        <v>11241626.356278216</v>
      </c>
      <c r="M32" s="1">
        <f t="shared" si="4"/>
        <v>4390225.4842870776</v>
      </c>
      <c r="N32" s="10">
        <f t="shared" si="5"/>
        <v>3947595.7331438889</v>
      </c>
    </row>
    <row r="33" spans="1:14" x14ac:dyDescent="0.25">
      <c r="A33">
        <v>-22.5</v>
      </c>
      <c r="B33">
        <v>0.31325301204819278</v>
      </c>
      <c r="C33" s="10">
        <f>-LN(1-B33)/0.000001-EXP(blanks!$BZ$18*b922_4!A33+blanks!$BZ$17)</f>
        <v>329647.15117373993</v>
      </c>
      <c r="D33" s="1">
        <f>C33*0.000001*coeffs!$D$8/($D$2*coeffs!$D$6/1000)</f>
        <v>6063.7353939612358</v>
      </c>
      <c r="E33">
        <f t="shared" si="0"/>
        <v>0.37578933996204777</v>
      </c>
      <c r="F33">
        <v>0.31990000000000002</v>
      </c>
      <c r="G33">
        <v>0.45050000000000001</v>
      </c>
      <c r="H33">
        <f t="shared" si="1"/>
        <v>5.5889339962047757E-2</v>
      </c>
      <c r="I33">
        <f t="shared" si="2"/>
        <v>7.4710660037952237E-2</v>
      </c>
      <c r="J33" s="2">
        <f>((1000*coeffs!$D$8/($D$2*coeffs!$D$6))^2*H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1999.123701651431</v>
      </c>
      <c r="K33" s="10">
        <f>((1000*coeffs!$D$8/($D$2*coeffs!$D$6))^2*I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2197.319192246267</v>
      </c>
      <c r="L33" s="10">
        <f t="shared" si="3"/>
        <v>11861423.716474503</v>
      </c>
      <c r="M33" s="1">
        <f t="shared" si="4"/>
        <v>4621410.1833190424</v>
      </c>
      <c r="N33" s="10">
        <f t="shared" si="5"/>
        <v>4263206.928744209</v>
      </c>
    </row>
    <row r="34" spans="1:14" x14ac:dyDescent="0.25">
      <c r="A34">
        <v>-22.61</v>
      </c>
      <c r="B34">
        <v>0.3253012048192771</v>
      </c>
      <c r="C34" s="10">
        <f>-LN(1-B34)/0.000001-EXP(blanks!$BZ$18*b922_4!A34+blanks!$BZ$17)</f>
        <v>345473.52540749096</v>
      </c>
      <c r="D34" s="1">
        <f>C34*0.000001*coeffs!$D$8/($D$2*coeffs!$D$6/1000)</f>
        <v>6354.8555970558864</v>
      </c>
      <c r="E34">
        <f t="shared" si="0"/>
        <v>0.39348891706144878</v>
      </c>
      <c r="F34">
        <v>0.33589999999999998</v>
      </c>
      <c r="G34">
        <v>0.47310000000000002</v>
      </c>
      <c r="H34">
        <f t="shared" si="1"/>
        <v>5.7588917061448808E-2</v>
      </c>
      <c r="I34">
        <f t="shared" si="2"/>
        <v>7.9611082938551236E-2</v>
      </c>
      <c r="J34" s="2">
        <f>((1000*coeffs!$D$8/($D$2*coeffs!$D$6))^2*H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2084.5099949909259</v>
      </c>
      <c r="K34" s="10">
        <f>((1000*coeffs!$D$8/($D$2*coeffs!$D$6))^2*I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2316.791611544561</v>
      </c>
      <c r="L34" s="10">
        <f t="shared" si="3"/>
        <v>12430891.191056365</v>
      </c>
      <c r="M34" s="1">
        <f t="shared" si="4"/>
        <v>4868727.137393239</v>
      </c>
      <c r="N34" s="10">
        <f t="shared" si="5"/>
        <v>4448886.5439291941</v>
      </c>
    </row>
    <row r="35" spans="1:14" x14ac:dyDescent="0.25">
      <c r="A35">
        <v>-22.75</v>
      </c>
      <c r="B35">
        <v>0.33734939759036142</v>
      </c>
      <c r="C35" s="10">
        <f>-LN(1-B35)/0.000001-EXP(blanks!$BZ$18*b922_4!A35+blanks!$BZ$17)</f>
        <v>360997.56895811175</v>
      </c>
      <c r="D35" s="1">
        <f>C35*0.000001*coeffs!$D$8/($D$2*coeffs!$D$6/1000)</f>
        <v>6640.4145409148678</v>
      </c>
      <c r="E35">
        <f t="shared" si="0"/>
        <v>0.41150742256412698</v>
      </c>
      <c r="F35">
        <v>0.3528</v>
      </c>
      <c r="G35">
        <v>0.48480000000000001</v>
      </c>
      <c r="H35">
        <f t="shared" si="1"/>
        <v>5.8707422564126976E-2</v>
      </c>
      <c r="I35">
        <f t="shared" si="2"/>
        <v>7.329257743587303E-2</v>
      </c>
      <c r="J35" s="2">
        <f>((1000*coeffs!$D$8/($D$2*coeffs!$D$6))^2*H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2165.9010813532013</v>
      </c>
      <c r="K35" s="10">
        <f>((1000*coeffs!$D$8/($D$2*coeffs!$D$6))^2*I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2311.3969952971552</v>
      </c>
      <c r="L35" s="10">
        <f t="shared" si="3"/>
        <v>12989480.148040459</v>
      </c>
      <c r="M35" s="1">
        <f t="shared" si="4"/>
        <v>4888752.4546543285</v>
      </c>
      <c r="N35" s="10">
        <f t="shared" si="5"/>
        <v>4626797.8399017779</v>
      </c>
    </row>
    <row r="36" spans="1:14" x14ac:dyDescent="0.25">
      <c r="A36">
        <v>-22.8</v>
      </c>
      <c r="B36">
        <v>0.3493975903614458</v>
      </c>
      <c r="C36" s="10">
        <f>-LN(1-B36)/0.000001-EXP(blanks!$BZ$18*b922_4!A36+blanks!$BZ$17)</f>
        <v>378424.76484958397</v>
      </c>
      <c r="D36" s="1">
        <f>C36*0.000001*coeffs!$D$8/($D$2*coeffs!$D$6/1000)</f>
        <v>6960.9812564722561</v>
      </c>
      <c r="E36">
        <f t="shared" si="0"/>
        <v>0.42985656123232358</v>
      </c>
      <c r="F36">
        <v>0.3705</v>
      </c>
      <c r="G36">
        <v>0.5091</v>
      </c>
      <c r="H36">
        <f t="shared" si="1"/>
        <v>5.9356561232323579E-2</v>
      </c>
      <c r="I36">
        <f t="shared" si="2"/>
        <v>7.9243438767676422E-2</v>
      </c>
      <c r="J36" s="2">
        <f>((1000*coeffs!$D$8/($D$2*coeffs!$D$6))^2*H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2244.6431242411754</v>
      </c>
      <c r="K36" s="10">
        <f>((1000*coeffs!$D$8/($D$2*coeffs!$D$6))^2*I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2443.5747678562066</v>
      </c>
      <c r="L36" s="10">
        <f t="shared" si="3"/>
        <v>13616548.678506261</v>
      </c>
      <c r="M36" s="1">
        <f t="shared" si="4"/>
        <v>5162038.9644081276</v>
      </c>
      <c r="N36" s="10">
        <f t="shared" si="5"/>
        <v>4803955.578778754</v>
      </c>
    </row>
    <row r="37" spans="1:14" x14ac:dyDescent="0.25">
      <c r="A37">
        <v>-22.85</v>
      </c>
      <c r="B37">
        <v>0.36144578313253012</v>
      </c>
      <c r="C37" s="10">
        <f>-LN(1-B37)/0.000001-EXP(blanks!$BZ$18*b922_4!A37+blanks!$BZ$17)</f>
        <v>396178.12711140164</v>
      </c>
      <c r="D37" s="1">
        <f>C37*0.000001*coeffs!$D$8/($D$2*coeffs!$D$6/1000)</f>
        <v>7287.5476797690917</v>
      </c>
      <c r="E37">
        <f t="shared" si="0"/>
        <v>0.44854869424447619</v>
      </c>
      <c r="F37">
        <v>0.38900000000000001</v>
      </c>
      <c r="G37">
        <v>0.53459999999999996</v>
      </c>
      <c r="H37">
        <f t="shared" si="1"/>
        <v>5.9548694244476175E-2</v>
      </c>
      <c r="I37">
        <f t="shared" si="2"/>
        <v>8.6051305755523777E-2</v>
      </c>
      <c r="J37" s="2">
        <f>((1000*coeffs!$D$8/($D$2*coeffs!$D$6))^2*H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2321.1927474204003</v>
      </c>
      <c r="K37" s="10">
        <f>((1000*coeffs!$D$8/($D$2*coeffs!$D$6))^2*I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2587.1994720567177</v>
      </c>
      <c r="L37" s="10">
        <f t="shared" si="3"/>
        <v>14255353.386600044</v>
      </c>
      <c r="M37" s="1">
        <f t="shared" si="4"/>
        <v>5456757.469549763</v>
      </c>
      <c r="N37" s="10">
        <f t="shared" si="5"/>
        <v>4977968.6766411737</v>
      </c>
    </row>
    <row r="38" spans="1:14" x14ac:dyDescent="0.25">
      <c r="A38">
        <v>-22.91</v>
      </c>
      <c r="B38">
        <v>0.37349397590361444</v>
      </c>
      <c r="C38" s="10">
        <f>-LN(1-B38)/0.000001-EXP(blanks!$BZ$18*b922_4!A38+blanks!$BZ$17)</f>
        <v>414077.15138666047</v>
      </c>
      <c r="D38" s="1">
        <f>C38*0.000001*coeffs!$D$8/($D$2*coeffs!$D$6/1000)</f>
        <v>7616.7935010322499</v>
      </c>
      <c r="E38">
        <f t="shared" si="0"/>
        <v>0.46759688921517056</v>
      </c>
      <c r="F38">
        <v>0.3987</v>
      </c>
      <c r="G38">
        <v>0.54790000000000005</v>
      </c>
      <c r="H38">
        <f t="shared" si="1"/>
        <v>6.8896889215170565E-2</v>
      </c>
      <c r="I38">
        <f t="shared" si="2"/>
        <v>8.030311078482949E-2</v>
      </c>
      <c r="J38" s="2">
        <f>((1000*coeffs!$D$8/($D$2*coeffs!$D$6))^2*H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2481.4263294529801</v>
      </c>
      <c r="K38" s="10">
        <f>((1000*coeffs!$D$8/($D$2*coeffs!$D$6))^2*I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2594.8611138973533</v>
      </c>
      <c r="L38" s="10">
        <f t="shared" si="3"/>
        <v>14899399.331739765</v>
      </c>
      <c r="M38" s="1">
        <f t="shared" si="4"/>
        <v>5505709.9434282118</v>
      </c>
      <c r="N38" s="10">
        <f t="shared" si="5"/>
        <v>5301837.5313020209</v>
      </c>
    </row>
    <row r="39" spans="1:14" x14ac:dyDescent="0.25">
      <c r="A39">
        <v>-22.91</v>
      </c>
      <c r="B39">
        <v>0.38554216867469882</v>
      </c>
      <c r="C39" s="10">
        <f>-LN(1-B39)/0.000001-EXP(blanks!$BZ$18*b922_4!A39+blanks!$BZ$17)</f>
        <v>433495.23724376212</v>
      </c>
      <c r="D39" s="1">
        <f>C39*0.000001*coeffs!$D$8/($D$2*coeffs!$D$6/1000)</f>
        <v>7973.9818889052804</v>
      </c>
      <c r="E39">
        <f t="shared" si="0"/>
        <v>0.4870149750722722</v>
      </c>
      <c r="F39">
        <v>0.41860000000000003</v>
      </c>
      <c r="G39">
        <v>0.57530000000000003</v>
      </c>
      <c r="H39">
        <f t="shared" si="1"/>
        <v>6.8414975072272177E-2</v>
      </c>
      <c r="I39">
        <f t="shared" si="2"/>
        <v>8.8285024927727829E-2</v>
      </c>
      <c r="J39" s="2">
        <f>((1000*coeffs!$D$8/($D$2*coeffs!$D$6))^2*H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2553.6143784220494</v>
      </c>
      <c r="K39" s="10">
        <f>((1000*coeffs!$D$8/($D$2*coeffs!$D$6))^2*I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2752.1779319907191</v>
      </c>
      <c r="L39" s="10">
        <f t="shared" si="3"/>
        <v>15598104.426850902</v>
      </c>
      <c r="M39" s="1">
        <f t="shared" si="4"/>
        <v>5828219.4958454343</v>
      </c>
      <c r="N39" s="10">
        <f t="shared" si="5"/>
        <v>5471458.9202652611</v>
      </c>
    </row>
    <row r="40" spans="1:14" x14ac:dyDescent="0.25">
      <c r="A40">
        <v>-23.01</v>
      </c>
      <c r="B40">
        <v>0.39759036144578314</v>
      </c>
      <c r="C40" s="10">
        <f>-LN(1-B40)/0.000001-EXP(blanks!$BZ$18*b922_4!A40+blanks!$BZ$17)</f>
        <v>451326.27101842914</v>
      </c>
      <c r="D40" s="1">
        <f>C40*0.000001*coeffs!$D$8/($D$2*coeffs!$D$6/1000)</f>
        <v>8301.9770504754197</v>
      </c>
      <c r="E40">
        <f t="shared" si="0"/>
        <v>0.50681760236845197</v>
      </c>
      <c r="F40">
        <v>0.42899999999999999</v>
      </c>
      <c r="G40">
        <v>0.60419999999999996</v>
      </c>
      <c r="H40">
        <f t="shared" si="1"/>
        <v>7.7817602368451977E-2</v>
      </c>
      <c r="I40">
        <f t="shared" si="2"/>
        <v>9.738239763154799E-2</v>
      </c>
      <c r="J40" s="2">
        <f>((1000*coeffs!$D$8/($D$2*coeffs!$D$6))^2*H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2719.5317494668675</v>
      </c>
      <c r="K40" s="10">
        <f>((1000*coeffs!$D$8/($D$2*coeffs!$D$6))^2*I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2925.0084887631224</v>
      </c>
      <c r="L40" s="10">
        <f t="shared" si="3"/>
        <v>16239703.925439084</v>
      </c>
      <c r="M40" s="1">
        <f t="shared" si="4"/>
        <v>6175850.1481427653</v>
      </c>
      <c r="N40" s="10">
        <f t="shared" si="5"/>
        <v>5805441.8184552947</v>
      </c>
    </row>
    <row r="41" spans="1:14" x14ac:dyDescent="0.25">
      <c r="A41">
        <v>-23.01</v>
      </c>
      <c r="B41">
        <v>0.40963855421686746</v>
      </c>
      <c r="C41" s="10">
        <f>-LN(1-B41)/0.000001-EXP(blanks!$BZ$18*b922_4!A41+blanks!$BZ$17)</f>
        <v>471528.97833594837</v>
      </c>
      <c r="D41" s="1">
        <f>C41*0.000001*coeffs!$D$8/($D$2*coeffs!$D$6/1000)</f>
        <v>8673.598255084331</v>
      </c>
      <c r="E41">
        <f t="shared" si="0"/>
        <v>0.52702030968597124</v>
      </c>
      <c r="F41">
        <v>0.45050000000000001</v>
      </c>
      <c r="G41">
        <v>0.61909999999999998</v>
      </c>
      <c r="H41">
        <f t="shared" si="1"/>
        <v>7.6520309685971233E-2</v>
      </c>
      <c r="I41">
        <f t="shared" si="2"/>
        <v>9.2079690314028739E-2</v>
      </c>
      <c r="J41" s="2">
        <f>((1000*coeffs!$D$8/($D$2*coeffs!$D$6))^2*H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2786.1935674045603</v>
      </c>
      <c r="K41" s="10">
        <f>((1000*coeffs!$D$8/($D$2*coeffs!$D$6))^2*I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2941.173923524535</v>
      </c>
      <c r="L41" s="10">
        <f t="shared" si="3"/>
        <v>16966641.412566699</v>
      </c>
      <c r="M41" s="1">
        <f t="shared" si="4"/>
        <v>6244882.8214983726</v>
      </c>
      <c r="N41" s="10">
        <f t="shared" si="5"/>
        <v>5966750.7321214005</v>
      </c>
    </row>
    <row r="42" spans="1:14" x14ac:dyDescent="0.25">
      <c r="A42">
        <v>-23.05</v>
      </c>
      <c r="B42">
        <v>0.42168674698795183</v>
      </c>
      <c r="C42" s="10">
        <f>-LN(1-B42)/0.000001-EXP(blanks!$BZ$18*b922_4!A42+blanks!$BZ$17)</f>
        <v>491339.43917610124</v>
      </c>
      <c r="D42" s="1">
        <f>C42*0.000001*coeffs!$D$8/($D$2*coeffs!$D$6/1000)</f>
        <v>9038.0042332321773</v>
      </c>
      <c r="E42">
        <f t="shared" si="0"/>
        <v>0.547639596888707</v>
      </c>
      <c r="F42">
        <v>0.47310000000000002</v>
      </c>
      <c r="G42">
        <v>0.6502</v>
      </c>
      <c r="H42">
        <f t="shared" si="1"/>
        <v>7.4539596888706983E-2</v>
      </c>
      <c r="I42">
        <f t="shared" si="2"/>
        <v>0.102560403111293</v>
      </c>
      <c r="J42" s="2">
        <f>((1000*coeffs!$D$8/($D$2*coeffs!$D$6))^2*H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2850.0683652679454</v>
      </c>
      <c r="K42" s="10">
        <f>((1000*coeffs!$D$8/($D$2*coeffs!$D$6))^2*I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3130.8156945586443</v>
      </c>
      <c r="L42" s="10">
        <f t="shared" si="3"/>
        <v>17679465.01564353</v>
      </c>
      <c r="M42" s="1">
        <f t="shared" si="4"/>
        <v>6626515.2461752016</v>
      </c>
      <c r="N42" s="10">
        <f t="shared" si="5"/>
        <v>6122555.7478546211</v>
      </c>
    </row>
    <row r="43" spans="1:14" x14ac:dyDescent="0.25">
      <c r="A43">
        <v>-23.12</v>
      </c>
      <c r="B43">
        <v>0.43373493975903615</v>
      </c>
      <c r="C43" s="10">
        <f>-LN(1-B43)/0.000001-EXP(blanks!$BZ$18*b922_4!A43+blanks!$BZ$17)</f>
        <v>510948.93112739822</v>
      </c>
      <c r="D43" s="1">
        <f>C43*0.000001*coeffs!$D$8/($D$2*coeffs!$D$6/1000)</f>
        <v>9398.7134642365963</v>
      </c>
      <c r="E43">
        <f t="shared" si="0"/>
        <v>0.5686930060865395</v>
      </c>
      <c r="F43">
        <v>0.48480000000000001</v>
      </c>
      <c r="G43">
        <v>0.68279999999999996</v>
      </c>
      <c r="H43">
        <f t="shared" si="1"/>
        <v>8.389300608653949E-2</v>
      </c>
      <c r="I43">
        <f t="shared" si="2"/>
        <v>0.11410699391346046</v>
      </c>
      <c r="J43" s="2">
        <f>((1000*coeffs!$D$8/($D$2*coeffs!$D$6))^2*H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3018.8628655561947</v>
      </c>
      <c r="K43" s="10">
        <f>((1000*coeffs!$D$8/($D$2*coeffs!$D$6))^2*I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3337.3253791528286</v>
      </c>
      <c r="L43" s="10">
        <f t="shared" si="3"/>
        <v>18385057.319629617</v>
      </c>
      <c r="M43" s="1">
        <f t="shared" si="4"/>
        <v>7038690.5990002276</v>
      </c>
      <c r="N43" s="10">
        <f t="shared" si="5"/>
        <v>6465113.0936759906</v>
      </c>
    </row>
    <row r="44" spans="1:14" x14ac:dyDescent="0.25">
      <c r="A44">
        <v>-23.15</v>
      </c>
      <c r="B44">
        <v>0.44578313253012047</v>
      </c>
      <c r="C44" s="10">
        <f>-LN(1-B44)/0.000001-EXP(blanks!$BZ$18*b922_4!A44+blanks!$BZ$17)</f>
        <v>531825.03322951368</v>
      </c>
      <c r="D44" s="1">
        <f>C44*0.000001*coeffs!$D$8/($D$2*coeffs!$D$6/1000)</f>
        <v>9782.7215127024192</v>
      </c>
      <c r="E44">
        <f t="shared" si="0"/>
        <v>0.59019921130750286</v>
      </c>
      <c r="F44">
        <v>0.49680000000000002</v>
      </c>
      <c r="G44">
        <v>0.69969999999999999</v>
      </c>
      <c r="H44">
        <f t="shared" si="1"/>
        <v>9.3399211307502839E-2</v>
      </c>
      <c r="I44">
        <f t="shared" si="2"/>
        <v>0.10950078869249713</v>
      </c>
      <c r="J44" s="2">
        <f>((1000*coeffs!$D$8/($D$2*coeffs!$D$6))^2*H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3194.1516384721535</v>
      </c>
      <c r="K44" s="10">
        <f>((1000*coeffs!$D$8/($D$2*coeffs!$D$6))^2*I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3362.7425370535284</v>
      </c>
      <c r="L44" s="10">
        <f t="shared" si="3"/>
        <v>19136225.02030563</v>
      </c>
      <c r="M44" s="1">
        <f t="shared" si="4"/>
        <v>7125466.0342927193</v>
      </c>
      <c r="N44" s="10">
        <f t="shared" si="5"/>
        <v>6822199.8965208111</v>
      </c>
    </row>
    <row r="45" spans="1:14" x14ac:dyDescent="0.25">
      <c r="A45">
        <v>-23.31</v>
      </c>
      <c r="B45">
        <v>0.45783132530120479</v>
      </c>
      <c r="C45" s="10">
        <f>-LN(1-B45)/0.000001-EXP(blanks!$BZ$18*b922_4!A45+blanks!$BZ$17)</f>
        <v>550325.42031193164</v>
      </c>
      <c r="D45" s="1">
        <f>C45*0.000001*coeffs!$D$8/($D$2*coeffs!$D$6/1000)</f>
        <v>10123.029176682554</v>
      </c>
      <c r="E45">
        <f t="shared" si="0"/>
        <v>0.61217811802627797</v>
      </c>
      <c r="F45">
        <v>0.52170000000000005</v>
      </c>
      <c r="G45">
        <v>0.73470000000000002</v>
      </c>
      <c r="H45">
        <f t="shared" si="1"/>
        <v>9.0478118026277921E-2</v>
      </c>
      <c r="I45">
        <f t="shared" si="2"/>
        <v>0.12252188197372205</v>
      </c>
      <c r="J45" s="2">
        <f>((1000*coeffs!$D$8/($D$2*coeffs!$D$6))^2*H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3251.3020311276791</v>
      </c>
      <c r="K45" s="10">
        <f>((1000*coeffs!$D$8/($D$2*coeffs!$D$6))^2*I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3588.9268191755327</v>
      </c>
      <c r="L45" s="10">
        <f t="shared" si="3"/>
        <v>19801909.311287705</v>
      </c>
      <c r="M45" s="1">
        <f t="shared" si="4"/>
        <v>7570987.9116012128</v>
      </c>
      <c r="N45" s="10">
        <f t="shared" si="5"/>
        <v>6962973.1528280936</v>
      </c>
    </row>
    <row r="46" spans="1:14" x14ac:dyDescent="0.25">
      <c r="A46">
        <v>-23.59</v>
      </c>
      <c r="B46">
        <v>0.46987951807228917</v>
      </c>
      <c r="C46" s="10">
        <f>-LN(1-B46)/0.000001-EXP(blanks!$BZ$18*b922_4!A46+blanks!$BZ$17)</f>
        <v>566204.68365915387</v>
      </c>
      <c r="D46" s="1">
        <f>C46*0.000001*coeffs!$D$8/($D$2*coeffs!$D$6/1000)</f>
        <v>10415.122255132472</v>
      </c>
      <c r="E46">
        <f t="shared" si="0"/>
        <v>0.63465097387833691</v>
      </c>
      <c r="F46">
        <v>0.53459999999999996</v>
      </c>
      <c r="G46">
        <v>0.75290000000000001</v>
      </c>
      <c r="H46">
        <f t="shared" si="1"/>
        <v>0.10005097387833695</v>
      </c>
      <c r="I46">
        <f t="shared" si="2"/>
        <v>0.1182490261216631</v>
      </c>
      <c r="J46" s="2">
        <f>((1000*coeffs!$D$8/($D$2*coeffs!$D$6))^2*H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3430.942387711626</v>
      </c>
      <c r="K46" s="10">
        <f>((1000*coeffs!$D$8/($D$2*coeffs!$D$6))^2*I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3621.5404300823911</v>
      </c>
      <c r="L46" s="10">
        <f t="shared" si="3"/>
        <v>20373279.851564623</v>
      </c>
      <c r="M46" s="1">
        <f t="shared" si="4"/>
        <v>7660939.7143684523</v>
      </c>
      <c r="N46" s="10">
        <f t="shared" si="5"/>
        <v>7317551.3581735985</v>
      </c>
    </row>
    <row r="47" spans="1:14" x14ac:dyDescent="0.25">
      <c r="A47">
        <v>-23.67</v>
      </c>
      <c r="B47">
        <v>0.48192771084337349</v>
      </c>
      <c r="C47" s="10">
        <f>-LN(1-B47)/0.000001-EXP(blanks!$BZ$18*b922_4!A47+blanks!$BZ$17)</f>
        <v>587184.35179978306</v>
      </c>
      <c r="D47" s="1">
        <f>C47*0.000001*coeffs!$D$8/($D$2*coeffs!$D$6/1000)</f>
        <v>10801.035361934491</v>
      </c>
      <c r="E47">
        <f t="shared" si="0"/>
        <v>0.65764049210303555</v>
      </c>
      <c r="F47">
        <v>0.56140000000000001</v>
      </c>
      <c r="G47">
        <v>0.79069999999999996</v>
      </c>
      <c r="H47">
        <f t="shared" si="1"/>
        <v>9.6240492103035535E-2</v>
      </c>
      <c r="I47">
        <f t="shared" si="2"/>
        <v>0.13305950789696441</v>
      </c>
      <c r="J47" s="2">
        <f>((1000*coeffs!$D$8/($D$2*coeffs!$D$6))^2*H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3483.7777484896069</v>
      </c>
      <c r="K47" s="10">
        <f>((1000*coeffs!$D$8/($D$2*coeffs!$D$6))^2*I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3872.1265666837608</v>
      </c>
      <c r="L47" s="10">
        <f t="shared" si="3"/>
        <v>21128174.084264562</v>
      </c>
      <c r="M47" s="1">
        <f t="shared" si="4"/>
        <v>8155807.2121184664</v>
      </c>
      <c r="N47" s="10">
        <f t="shared" si="5"/>
        <v>7455629.3964080829</v>
      </c>
    </row>
    <row r="48" spans="1:14" x14ac:dyDescent="0.25">
      <c r="A48">
        <v>-23.71</v>
      </c>
      <c r="B48">
        <v>0.49397590361445781</v>
      </c>
      <c r="C48" s="10">
        <f>-LN(1-B48)/0.000001-EXP(blanks!$BZ$18*b922_4!A48+blanks!$BZ$17)</f>
        <v>609687.89991363278</v>
      </c>
      <c r="D48" s="1">
        <f>C48*0.000001*coeffs!$D$8/($D$2*coeffs!$D$6/1000)</f>
        <v>11214.979667843998</v>
      </c>
      <c r="E48">
        <f t="shared" si="0"/>
        <v>0.68117098951322952</v>
      </c>
      <c r="F48">
        <v>0.57530000000000003</v>
      </c>
      <c r="G48">
        <v>0.81020000000000003</v>
      </c>
      <c r="H48">
        <f t="shared" si="1"/>
        <v>0.10587098951322949</v>
      </c>
      <c r="I48">
        <f t="shared" si="2"/>
        <v>0.12902901048677051</v>
      </c>
      <c r="J48" s="2">
        <f>((1000*coeffs!$D$8/($D$2*coeffs!$D$6))^2*H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3667.5700958283505</v>
      </c>
      <c r="K48" s="10">
        <f>((1000*coeffs!$D$8/($D$2*coeffs!$D$6))^2*I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3910.4602707854774</v>
      </c>
      <c r="L48" s="10">
        <f t="shared" si="3"/>
        <v>21937900.84317036</v>
      </c>
      <c r="M48" s="1">
        <f t="shared" si="4"/>
        <v>8268810.7364590308</v>
      </c>
      <c r="N48" s="10">
        <f t="shared" si="5"/>
        <v>7831360.1940440079</v>
      </c>
    </row>
    <row r="49" spans="1:14" x14ac:dyDescent="0.25">
      <c r="A49">
        <v>-23.76</v>
      </c>
      <c r="B49">
        <v>0.50602409638554213</v>
      </c>
      <c r="C49" s="10">
        <f>-LN(1-B49)/0.000001-EXP(blanks!$BZ$18*b922_4!A49+blanks!$BZ$17)</f>
        <v>632480.68987868528</v>
      </c>
      <c r="D49" s="1">
        <f>C49*0.000001*coeffs!$D$8/($D$2*coeffs!$D$6/1000)</f>
        <v>11634.244468847452</v>
      </c>
      <c r="E49">
        <f t="shared" si="0"/>
        <v>0.70526854109229009</v>
      </c>
      <c r="F49">
        <v>0.60419999999999996</v>
      </c>
      <c r="G49">
        <v>0.83030000000000004</v>
      </c>
      <c r="H49">
        <f t="shared" si="1"/>
        <v>0.10106854109229013</v>
      </c>
      <c r="I49">
        <f t="shared" si="2"/>
        <v>0.12503145890770995</v>
      </c>
      <c r="J49" s="2">
        <f>((1000*coeffs!$D$8/($D$2*coeffs!$D$6))^2*H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3716.2155115802011</v>
      </c>
      <c r="K49" s="10">
        <f>((1000*coeffs!$D$8/($D$2*coeffs!$D$6))^2*I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3955.1876568580446</v>
      </c>
      <c r="L49" s="10">
        <f t="shared" si="3"/>
        <v>22758035.154944241</v>
      </c>
      <c r="M49" s="1">
        <f t="shared" si="4"/>
        <v>8394668.409642335</v>
      </c>
      <c r="N49" s="10">
        <f t="shared" si="5"/>
        <v>7965906.0033346489</v>
      </c>
    </row>
    <row r="50" spans="1:14" x14ac:dyDescent="0.25">
      <c r="A50">
        <v>-23.76</v>
      </c>
      <c r="B50">
        <v>0.51807228915662651</v>
      </c>
      <c r="C50" s="10">
        <f>-LN(1-B50)/0.000001-EXP(blanks!$BZ$18*b922_4!A50+blanks!$BZ$17)</f>
        <v>657173.30246905691</v>
      </c>
      <c r="D50" s="1">
        <f>C50*0.000001*coeffs!$D$8/($D$2*coeffs!$D$6/1000)</f>
        <v>12088.455792684117</v>
      </c>
      <c r="E50">
        <f t="shared" si="0"/>
        <v>0.72996115368266168</v>
      </c>
      <c r="F50">
        <v>0.61909999999999998</v>
      </c>
      <c r="G50">
        <v>0.87190000000000001</v>
      </c>
      <c r="H50">
        <f t="shared" si="1"/>
        <v>0.1108611536826617</v>
      </c>
      <c r="I50">
        <f t="shared" si="2"/>
        <v>0.14193884631733833</v>
      </c>
      <c r="J50" s="2">
        <f>((1000*coeffs!$D$8/($D$2*coeffs!$D$6))^2*H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3905.1485311025122</v>
      </c>
      <c r="K50" s="10">
        <f>((1000*coeffs!$D$8/($D$2*coeffs!$D$6))^2*I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4231.8444610698216</v>
      </c>
      <c r="L50" s="10">
        <f t="shared" si="3"/>
        <v>23646529.229770284</v>
      </c>
      <c r="M50" s="1">
        <f t="shared" si="4"/>
        <v>8943269.0309863538</v>
      </c>
      <c r="N50" s="10">
        <f t="shared" si="5"/>
        <v>8355249.2747335713</v>
      </c>
    </row>
    <row r="51" spans="1:14" x14ac:dyDescent="0.25">
      <c r="A51">
        <v>-23.94</v>
      </c>
      <c r="B51">
        <v>0.53012048192771088</v>
      </c>
      <c r="C51" s="10">
        <f>-LN(1-B51)/0.000001-EXP(blanks!$BZ$18*b922_4!A51+blanks!$BZ$17)</f>
        <v>677593.63439782267</v>
      </c>
      <c r="D51" s="1">
        <f>C51*0.000001*coeffs!$D$8/($D$2*coeffs!$D$6/1000)</f>
        <v>12464.080120187049</v>
      </c>
      <c r="E51">
        <f t="shared" si="0"/>
        <v>0.75527896166695163</v>
      </c>
      <c r="F51">
        <v>0.63449999999999995</v>
      </c>
      <c r="G51">
        <v>0.89349999999999996</v>
      </c>
      <c r="H51">
        <f t="shared" si="1"/>
        <v>0.12077896166695168</v>
      </c>
      <c r="I51">
        <f t="shared" si="2"/>
        <v>0.13822103833304833</v>
      </c>
      <c r="J51" s="2">
        <f>((1000*coeffs!$D$8/($D$2*coeffs!$D$6))^2*H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4100.0327834864074</v>
      </c>
      <c r="K51" s="10">
        <f>((1000*coeffs!$D$8/($D$2*coeffs!$D$6))^2*I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4282.3847679667888</v>
      </c>
      <c r="L51" s="10">
        <f t="shared" si="3"/>
        <v>24381297.325219363</v>
      </c>
      <c r="M51" s="1">
        <f t="shared" si="4"/>
        <v>9074781.1917234268</v>
      </c>
      <c r="N51" s="10">
        <f t="shared" si="5"/>
        <v>8746586.2239592634</v>
      </c>
    </row>
    <row r="52" spans="1:14" x14ac:dyDescent="0.25">
      <c r="A52">
        <v>-24.21</v>
      </c>
      <c r="B52">
        <v>0.54216867469879515</v>
      </c>
      <c r="C52" s="10">
        <f>-LN(1-B52)/0.000001-EXP(blanks!$BZ$18*b922_4!A52+blanks!$BZ$17)</f>
        <v>695598.17954718205</v>
      </c>
      <c r="D52" s="1">
        <f>C52*0.000001*coeffs!$D$8/($D$2*coeffs!$D$6/1000)</f>
        <v>12795.266958251983</v>
      </c>
      <c r="E52">
        <f t="shared" si="0"/>
        <v>0.78125444807021205</v>
      </c>
      <c r="F52">
        <v>0.6663</v>
      </c>
      <c r="G52">
        <v>0.93830000000000002</v>
      </c>
      <c r="H52">
        <f t="shared" si="1"/>
        <v>0.11495444807021205</v>
      </c>
      <c r="I52">
        <f t="shared" si="2"/>
        <v>0.15704555192978797</v>
      </c>
      <c r="J52" s="2">
        <f>((1000*coeffs!$D$8/($D$2*coeffs!$D$6))^2*H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4144.4538375927423</v>
      </c>
      <c r="K52" s="10">
        <f>((1000*coeffs!$D$8/($D$2*coeffs!$D$6))^2*I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4588.0640784903362</v>
      </c>
      <c r="L52" s="10">
        <f t="shared" si="3"/>
        <v>25029140.141632453</v>
      </c>
      <c r="M52" s="1">
        <f t="shared" si="4"/>
        <v>9663483.0349091142</v>
      </c>
      <c r="N52" s="10">
        <f t="shared" si="5"/>
        <v>8863406.1908444259</v>
      </c>
    </row>
    <row r="53" spans="1:14" x14ac:dyDescent="0.25">
      <c r="A53">
        <v>-24.21</v>
      </c>
      <c r="B53">
        <v>0.55421686746987953</v>
      </c>
      <c r="C53" s="10">
        <f>-LN(1-B53)/0.000001-EXP(blanks!$BZ$18*b922_4!A53+blanks!$BZ$17)</f>
        <v>722266.42662934354</v>
      </c>
      <c r="D53" s="1">
        <f>C53*0.000001*coeffs!$D$8/($D$2*coeffs!$D$6/1000)</f>
        <v>13285.819335699276</v>
      </c>
      <c r="E53">
        <f t="shared" si="0"/>
        <v>0.80792269515237347</v>
      </c>
      <c r="F53">
        <v>0.68279999999999996</v>
      </c>
      <c r="G53">
        <v>0.96150000000000002</v>
      </c>
      <c r="H53">
        <f t="shared" si="1"/>
        <v>0.12512269515237351</v>
      </c>
      <c r="I53">
        <f t="shared" si="2"/>
        <v>0.15357730484762655</v>
      </c>
      <c r="J53" s="2">
        <f>((1000*coeffs!$D$8/($D$2*coeffs!$D$6))^2*H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4345.6515734025279</v>
      </c>
      <c r="K53" s="10">
        <f>((1000*coeffs!$D$8/($D$2*coeffs!$D$6))^2*I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4644.1362158498014</v>
      </c>
      <c r="L53" s="10">
        <f t="shared" si="3"/>
        <v>25988721.855870999</v>
      </c>
      <c r="M53" s="1">
        <f t="shared" si="4"/>
        <v>9816658.0048217513</v>
      </c>
      <c r="N53" s="10">
        <f t="shared" si="5"/>
        <v>9278969.6250180956</v>
      </c>
    </row>
    <row r="54" spans="1:14" x14ac:dyDescent="0.25">
      <c r="A54">
        <v>-24.26</v>
      </c>
      <c r="B54">
        <v>0.5662650602409639</v>
      </c>
      <c r="C54" s="10">
        <f>-LN(1-B54)/0.000001-EXP(blanks!$BZ$18*b922_4!A54+blanks!$BZ$17)</f>
        <v>748101.93997946091</v>
      </c>
      <c r="D54" s="1">
        <f>C54*0.000001*coeffs!$D$8/($D$2*coeffs!$D$6/1000)</f>
        <v>13761.053889264998</v>
      </c>
      <c r="E54">
        <f t="shared" si="0"/>
        <v>0.83532166934048802</v>
      </c>
      <c r="F54">
        <v>0.69969999999999999</v>
      </c>
      <c r="G54">
        <v>0.98529999999999995</v>
      </c>
      <c r="H54">
        <f t="shared" si="1"/>
        <v>0.13562166934048803</v>
      </c>
      <c r="I54">
        <f t="shared" si="2"/>
        <v>0.14997833065951194</v>
      </c>
      <c r="J54" s="2">
        <f>((1000*coeffs!$D$8/($D$2*coeffs!$D$6))^2*H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4555.0161437158895</v>
      </c>
      <c r="K54" s="10">
        <f>((1000*coeffs!$D$8/($D$2*coeffs!$D$6))^2*I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4704.8428099021721</v>
      </c>
      <c r="L54" s="10">
        <f t="shared" si="3"/>
        <v>26918339.993589606</v>
      </c>
      <c r="M54" s="1">
        <f t="shared" si="4"/>
        <v>9977281.7694721036</v>
      </c>
      <c r="N54" s="10">
        <f t="shared" si="5"/>
        <v>9707598.5864978004</v>
      </c>
    </row>
    <row r="55" spans="1:14" x14ac:dyDescent="0.25">
      <c r="A55">
        <v>-24.28</v>
      </c>
      <c r="B55">
        <v>0.57831325301204817</v>
      </c>
      <c r="C55" s="10">
        <f>-LN(1-B55)/0.000001-EXP(blanks!$BZ$18*b922_4!A55+blanks!$BZ$17)</f>
        <v>775639.47108912468</v>
      </c>
      <c r="D55" s="1">
        <f>C55*0.000001*coeffs!$D$8/($D$2*coeffs!$D$6/1000)</f>
        <v>14267.596419535404</v>
      </c>
      <c r="E55">
        <f t="shared" si="0"/>
        <v>0.86349254630718419</v>
      </c>
      <c r="F55">
        <v>0.73470000000000002</v>
      </c>
      <c r="G55">
        <v>1.0347</v>
      </c>
      <c r="H55">
        <f t="shared" si="1"/>
        <v>0.12879254630718417</v>
      </c>
      <c r="I55">
        <f t="shared" si="2"/>
        <v>0.17120745369281576</v>
      </c>
      <c r="J55" s="2">
        <f>((1000*coeffs!$D$8/($D$2*coeffs!$D$6))^2*H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4597.1052982549118</v>
      </c>
      <c r="K55" s="10">
        <f>((1000*coeffs!$D$8/($D$2*coeffs!$D$6))^2*I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5043.6948191791444</v>
      </c>
      <c r="L55" s="10">
        <f t="shared" si="3"/>
        <v>27909200.443723358</v>
      </c>
      <c r="M55" s="1">
        <f t="shared" si="4"/>
        <v>10644205.465323597</v>
      </c>
      <c r="N55" s="10">
        <f t="shared" si="5"/>
        <v>9839944.8338676523</v>
      </c>
    </row>
    <row r="56" spans="1:14" x14ac:dyDescent="0.25">
      <c r="A56">
        <v>-24.3</v>
      </c>
      <c r="B56">
        <v>0.59036144578313254</v>
      </c>
      <c r="C56" s="10">
        <f>-LN(1-B56)/0.000001-EXP(blanks!$BZ$18*b922_4!A56+blanks!$BZ$17)</f>
        <v>803989.06306591211</v>
      </c>
      <c r="D56" s="1">
        <f>C56*0.000001*coeffs!$D$8/($D$2*coeffs!$D$6/1000)</f>
        <v>14789.076504110453</v>
      </c>
      <c r="E56">
        <f t="shared" si="0"/>
        <v>0.89248008318043659</v>
      </c>
      <c r="F56">
        <v>0.75290000000000001</v>
      </c>
      <c r="G56">
        <v>1.0604</v>
      </c>
      <c r="H56">
        <f t="shared" si="1"/>
        <v>0.13958008318043658</v>
      </c>
      <c r="I56">
        <f t="shared" si="2"/>
        <v>0.16791991681956342</v>
      </c>
      <c r="J56" s="2">
        <f>((1000*coeffs!$D$8/($D$2*coeffs!$D$6))^2*H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4813.7846643994744</v>
      </c>
      <c r="K56" s="10">
        <f>((1000*coeffs!$D$8/($D$2*coeffs!$D$6))^2*I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5110.8883496622193</v>
      </c>
      <c r="L56" s="10">
        <f t="shared" si="3"/>
        <v>28929280.615593597</v>
      </c>
      <c r="M56" s="1">
        <f t="shared" si="4"/>
        <v>10821178.492168726</v>
      </c>
      <c r="N56" s="10">
        <f t="shared" si="5"/>
        <v>10286646.228246838</v>
      </c>
    </row>
    <row r="57" spans="1:14" x14ac:dyDescent="0.25">
      <c r="A57">
        <v>-24.3</v>
      </c>
      <c r="B57">
        <v>0.60240963855421692</v>
      </c>
      <c r="C57" s="10">
        <f>-LN(1-B57)/0.000001-EXP(blanks!$BZ$18*b922_4!A57+blanks!$BZ$17)</f>
        <v>833842.02621559333</v>
      </c>
      <c r="D57" s="1">
        <f>C57*0.000001*coeffs!$D$8/($D$2*coeffs!$D$6/1000)</f>
        <v>15338.210536122566</v>
      </c>
      <c r="E57">
        <f t="shared" si="0"/>
        <v>0.92233304633011781</v>
      </c>
      <c r="F57">
        <v>0.77159999999999995</v>
      </c>
      <c r="G57">
        <v>1.1134999999999999</v>
      </c>
      <c r="H57">
        <f t="shared" si="1"/>
        <v>0.15073304633011786</v>
      </c>
      <c r="I57">
        <f t="shared" si="2"/>
        <v>0.19116695366988212</v>
      </c>
      <c r="J57" s="2">
        <f>((1000*coeffs!$D$8/($D$2*coeffs!$D$6))^2*H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5039.4292738928616</v>
      </c>
      <c r="K57" s="10">
        <f>((1000*coeffs!$D$8/($D$2*coeffs!$D$6))^2*I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5483.9297732338364</v>
      </c>
      <c r="L57" s="10">
        <f t="shared" si="3"/>
        <v>30003455.362288252</v>
      </c>
      <c r="M57" s="1">
        <f t="shared" si="4"/>
        <v>11555004.62090338</v>
      </c>
      <c r="N57" s="10">
        <f t="shared" si="5"/>
        <v>10752650.903074678</v>
      </c>
    </row>
    <row r="58" spans="1:14" x14ac:dyDescent="0.25">
      <c r="A58">
        <v>-24.36</v>
      </c>
      <c r="B58">
        <v>0.61445783132530118</v>
      </c>
      <c r="C58" s="10">
        <f>-LN(1-B58)/0.000001-EXP(blanks!$BZ$18*b922_4!A58+blanks!$BZ$17)</f>
        <v>862671.92078293546</v>
      </c>
      <c r="D58" s="1">
        <f>C58*0.000001*coeffs!$D$8/($D$2*coeffs!$D$6/1000)</f>
        <v>15868.525606250461</v>
      </c>
      <c r="E58">
        <f t="shared" si="0"/>
        <v>0.95310470499687128</v>
      </c>
      <c r="F58">
        <v>0.79069999999999996</v>
      </c>
      <c r="G58">
        <v>1.1411</v>
      </c>
      <c r="H58">
        <f t="shared" si="1"/>
        <v>0.16240470499687132</v>
      </c>
      <c r="I58">
        <f t="shared" si="2"/>
        <v>0.18799529500312873</v>
      </c>
      <c r="J58" s="2">
        <f>((1000*coeffs!$D$8/($D$2*coeffs!$D$6))^2*H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5275.7750453294848</v>
      </c>
      <c r="K58" s="10">
        <f>((1000*coeffs!$D$8/($D$2*coeffs!$D$6))^2*I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5555.8866732241313</v>
      </c>
      <c r="L58" s="10">
        <f t="shared" si="3"/>
        <v>31040817.869280767</v>
      </c>
      <c r="M58" s="1">
        <f t="shared" si="4"/>
        <v>11741178.208579937</v>
      </c>
      <c r="N58" s="10">
        <f t="shared" si="5"/>
        <v>11235907.123488501</v>
      </c>
    </row>
    <row r="59" spans="1:14" x14ac:dyDescent="0.25">
      <c r="A59">
        <v>-24.46</v>
      </c>
      <c r="B59">
        <v>0.62650602409638556</v>
      </c>
      <c r="C59" s="10">
        <f>-LN(1-B59)/0.000001-EXP(blanks!$BZ$18*b922_4!A59+blanks!$BZ$17)</f>
        <v>891089.1997236046</v>
      </c>
      <c r="D59" s="1">
        <f>C59*0.000001*coeffs!$D$8/($D$2*coeffs!$D$6/1000)</f>
        <v>16391.250767074882</v>
      </c>
      <c r="E59">
        <f t="shared" si="0"/>
        <v>0.98485340331145177</v>
      </c>
      <c r="F59">
        <v>0.83030000000000004</v>
      </c>
      <c r="G59">
        <v>1.1693</v>
      </c>
      <c r="H59">
        <f t="shared" si="1"/>
        <v>0.15455340331145173</v>
      </c>
      <c r="I59">
        <f t="shared" si="2"/>
        <v>0.18444659668854824</v>
      </c>
      <c r="J59" s="2">
        <f>((1000*coeffs!$D$8/($D$2*coeffs!$D$6))^2*H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5317.1923066303698</v>
      </c>
      <c r="K59" s="10">
        <f>((1000*coeffs!$D$8/($D$2*coeffs!$D$6))^2*I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5630.4019646644419</v>
      </c>
      <c r="L59" s="10">
        <f t="shared" si="3"/>
        <v>32063333.565789465</v>
      </c>
      <c r="M59" s="1">
        <f t="shared" si="4"/>
        <v>11931756.89238954</v>
      </c>
      <c r="N59" s="10">
        <f t="shared" si="5"/>
        <v>11368659.768583428</v>
      </c>
    </row>
    <row r="60" spans="1:14" x14ac:dyDescent="0.25">
      <c r="A60">
        <v>-24.46</v>
      </c>
      <c r="B60">
        <v>0.63855421686746983</v>
      </c>
      <c r="C60" s="10">
        <f>-LN(1-B60)/0.000001-EXP(blanks!$BZ$18*b922_4!A60+blanks!$BZ$17)</f>
        <v>923879.0225465952</v>
      </c>
      <c r="D60" s="1">
        <f>C60*0.000001*coeffs!$D$8/($D$2*coeffs!$D$6/1000)</f>
        <v>16994.407228477739</v>
      </c>
      <c r="E60">
        <f t="shared" si="0"/>
        <v>1.0176432261344424</v>
      </c>
      <c r="F60">
        <v>0.85089999999999999</v>
      </c>
      <c r="G60">
        <v>1.2279</v>
      </c>
      <c r="H60">
        <f t="shared" si="1"/>
        <v>0.16674322613444237</v>
      </c>
      <c r="I60">
        <f t="shared" si="2"/>
        <v>0.21025677386555763</v>
      </c>
      <c r="J60" s="2">
        <f>((1000*coeffs!$D$8/($D$2*coeffs!$D$6))^2*H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5564.5802976193017</v>
      </c>
      <c r="K60" s="10">
        <f>((1000*coeffs!$D$8/($D$2*coeffs!$D$6))^2*I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6042.7851883686117</v>
      </c>
      <c r="L60" s="10">
        <f t="shared" si="3"/>
        <v>33243182.931108661</v>
      </c>
      <c r="M60" s="1">
        <f t="shared" si="4"/>
        <v>12742263.145025207</v>
      </c>
      <c r="N60" s="10">
        <f t="shared" si="5"/>
        <v>11879643.900474019</v>
      </c>
    </row>
    <row r="61" spans="1:14" x14ac:dyDescent="0.25">
      <c r="A61">
        <v>-24.48</v>
      </c>
      <c r="B61">
        <v>0.6506024096385542</v>
      </c>
      <c r="C61" s="10">
        <f>-LN(1-B61)/0.000001-EXP(blanks!$BZ$18*b922_4!A61+blanks!$BZ$17)</f>
        <v>957099.70568123262</v>
      </c>
      <c r="D61" s="1">
        <f>C61*0.000001*coeffs!$D$8/($D$2*coeffs!$D$6/1000)</f>
        <v>17605.489203303914</v>
      </c>
      <c r="E61">
        <f t="shared" si="0"/>
        <v>1.0515447778101239</v>
      </c>
      <c r="F61">
        <v>0.87190000000000001</v>
      </c>
      <c r="G61">
        <v>1.2583</v>
      </c>
      <c r="H61">
        <f t="shared" si="1"/>
        <v>0.17964477781012389</v>
      </c>
      <c r="I61">
        <f t="shared" si="2"/>
        <v>0.20675522218987608</v>
      </c>
      <c r="J61" s="2">
        <f>((1000*coeffs!$D$8/($D$2*coeffs!$D$6))^2*H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5825.5375528857276</v>
      </c>
      <c r="K61" s="10">
        <f>((1000*coeffs!$D$8/($D$2*coeffs!$D$6))^2*I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6122.2048886605262</v>
      </c>
      <c r="L61" s="10">
        <f t="shared" si="3"/>
        <v>34438535.590482898</v>
      </c>
      <c r="M61" s="1">
        <f t="shared" si="4"/>
        <v>12950666.042919355</v>
      </c>
      <c r="N61" s="10">
        <f t="shared" si="5"/>
        <v>12415996.545743568</v>
      </c>
    </row>
    <row r="62" spans="1:14" x14ac:dyDescent="0.25">
      <c r="A62">
        <v>-24.7</v>
      </c>
      <c r="B62">
        <v>0.66265060240963858</v>
      </c>
      <c r="C62" s="10">
        <f>-LN(1-B62)/0.000001-EXP(blanks!$BZ$18*b922_4!A62+blanks!$BZ$17)</f>
        <v>984367.13032719819</v>
      </c>
      <c r="D62" s="1">
        <f>C62*0.000001*coeffs!$D$8/($D$2*coeffs!$D$6/1000)</f>
        <v>18107.063226738352</v>
      </c>
      <c r="E62">
        <f t="shared" si="0"/>
        <v>1.086636097621394</v>
      </c>
      <c r="F62">
        <v>0.91559999999999997</v>
      </c>
      <c r="G62">
        <v>1.3213999999999999</v>
      </c>
      <c r="H62">
        <f t="shared" si="1"/>
        <v>0.17103609762139405</v>
      </c>
      <c r="I62">
        <f t="shared" si="2"/>
        <v>0.23476390237860589</v>
      </c>
      <c r="J62" s="2">
        <f>((1000*coeffs!$D$8/($D$2*coeffs!$D$6))^2*H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5871.734100043639</v>
      </c>
      <c r="K62" s="10">
        <f>((1000*coeffs!$D$8/($D$2*coeffs!$D$6))^2*I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6574.7668458291446</v>
      </c>
      <c r="L62" s="10">
        <f t="shared" si="3"/>
        <v>35419677.020740174</v>
      </c>
      <c r="M62" s="1">
        <f t="shared" si="4"/>
        <v>13824302.681352107</v>
      </c>
      <c r="N62" s="10">
        <f t="shared" si="5"/>
        <v>12555038.443652874</v>
      </c>
    </row>
    <row r="63" spans="1:14" x14ac:dyDescent="0.25">
      <c r="A63">
        <v>-24.7</v>
      </c>
      <c r="B63">
        <v>0.67469879518072284</v>
      </c>
      <c r="C63" s="10">
        <f>-LN(1-B63)/0.000001-EXP(blanks!$BZ$18*b922_4!A63+blanks!$BZ$17)</f>
        <v>1020734.7744980729</v>
      </c>
      <c r="D63" s="1">
        <f>C63*0.000001*coeffs!$D$8/($D$2*coeffs!$D$6/1000)</f>
        <v>18776.032366525316</v>
      </c>
      <c r="E63">
        <f t="shared" si="0"/>
        <v>1.1230037417922687</v>
      </c>
      <c r="F63">
        <v>0.93830000000000002</v>
      </c>
      <c r="G63">
        <v>1.3541000000000001</v>
      </c>
      <c r="H63">
        <f t="shared" si="1"/>
        <v>0.18470374179226867</v>
      </c>
      <c r="I63">
        <f t="shared" si="2"/>
        <v>0.23109625820773139</v>
      </c>
      <c r="J63" s="2">
        <f>((1000*coeffs!$D$8/($D$2*coeffs!$D$6))^2*H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6147.7783999137482</v>
      </c>
      <c r="K63" s="10">
        <f>((1000*coeffs!$D$8/($D$2*coeffs!$D$6))^2*I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6657.4911751601758</v>
      </c>
      <c r="L63" s="10">
        <f t="shared" si="3"/>
        <v>36728264.204171836</v>
      </c>
      <c r="M63" s="1">
        <f t="shared" si="4"/>
        <v>14044011.268552072</v>
      </c>
      <c r="N63" s="10">
        <f t="shared" si="5"/>
        <v>13124753.063519141</v>
      </c>
    </row>
    <row r="64" spans="1:14" x14ac:dyDescent="0.25">
      <c r="A64">
        <v>-24.78</v>
      </c>
      <c r="B64">
        <v>0.68674698795180722</v>
      </c>
      <c r="C64" s="10">
        <f>-LN(1-B64)/0.000001-EXP(blanks!$BZ$18*b922_4!A64+blanks!$BZ$17)</f>
        <v>1055472.0866585032</v>
      </c>
      <c r="D64" s="1">
        <f>C64*0.000001*coeffs!$D$8/($D$2*coeffs!$D$6/1000)</f>
        <v>19415.012162007501</v>
      </c>
      <c r="E64">
        <f t="shared" si="0"/>
        <v>1.1607440697751159</v>
      </c>
      <c r="F64">
        <v>0.96150000000000002</v>
      </c>
      <c r="G64">
        <v>1.4219999999999999</v>
      </c>
      <c r="H64">
        <f t="shared" si="1"/>
        <v>0.19924406977511588</v>
      </c>
      <c r="I64">
        <f t="shared" si="2"/>
        <v>0.26125593022488403</v>
      </c>
      <c r="J64" s="2">
        <f>((1000*coeffs!$D$8/($D$2*coeffs!$D$6))^2*H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6440.3632266766426</v>
      </c>
      <c r="K64" s="10">
        <f>((1000*coeffs!$D$8/($D$2*coeffs!$D$6))^2*I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7151.2729964011123</v>
      </c>
      <c r="L64" s="10">
        <f t="shared" si="3"/>
        <v>37978188.484843522</v>
      </c>
      <c r="M64" s="1">
        <f t="shared" si="4"/>
        <v>15007930.821769703</v>
      </c>
      <c r="N64" s="10">
        <f t="shared" si="5"/>
        <v>13720985.369069263</v>
      </c>
    </row>
    <row r="65" spans="1:14" x14ac:dyDescent="0.25">
      <c r="A65">
        <v>-24.86</v>
      </c>
      <c r="B65">
        <v>0.6987951807228916</v>
      </c>
      <c r="C65" s="10">
        <f>-LN(1-B65)/0.000001-EXP(blanks!$BZ$18*b922_4!A65+blanks!$BZ$17)</f>
        <v>1091601.6037303091</v>
      </c>
      <c r="D65" s="1">
        <f>C65*0.000001*coeffs!$D$8/($D$2*coeffs!$D$6/1000)</f>
        <v>20079.601043346171</v>
      </c>
      <c r="E65">
        <f t="shared" si="0"/>
        <v>1.1999647829283973</v>
      </c>
      <c r="F65">
        <v>0.98529999999999995</v>
      </c>
      <c r="G65">
        <v>1.4572000000000001</v>
      </c>
      <c r="H65">
        <f t="shared" si="1"/>
        <v>0.2146647829283973</v>
      </c>
      <c r="I65">
        <f t="shared" si="2"/>
        <v>0.2572352170716028</v>
      </c>
      <c r="J65" s="2">
        <f>((1000*coeffs!$D$8/($D$2*coeffs!$D$6))^2*H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6750.206616348145</v>
      </c>
      <c r="K65" s="10">
        <f>((1000*coeffs!$D$8/($D$2*coeffs!$D$6))^2*I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7236.2036543145814</v>
      </c>
      <c r="L65" s="10">
        <f t="shared" si="3"/>
        <v>39278207.335709982</v>
      </c>
      <c r="M65" s="1">
        <f t="shared" si="4"/>
        <v>15230608.420564594</v>
      </c>
      <c r="N65" s="10">
        <f t="shared" si="5"/>
        <v>14351371.732415954</v>
      </c>
    </row>
    <row r="66" spans="1:14" x14ac:dyDescent="0.25">
      <c r="A66">
        <v>-24.91</v>
      </c>
      <c r="B66">
        <v>0.71084337349397586</v>
      </c>
      <c r="C66" s="10">
        <f>-LN(1-B66)/0.000001-EXP(blanks!$BZ$18*b922_4!A66+blanks!$BZ$17)</f>
        <v>1130445.6742774744</v>
      </c>
      <c r="D66" s="1">
        <f>C66*0.000001*coeffs!$D$8/($D$2*coeffs!$D$6/1000)</f>
        <v>20794.123115154503</v>
      </c>
      <c r="E66">
        <f t="shared" si="0"/>
        <v>1.2407867774486521</v>
      </c>
      <c r="F66">
        <v>1.0347</v>
      </c>
      <c r="G66">
        <v>1.4933000000000001</v>
      </c>
      <c r="H66">
        <f t="shared" si="1"/>
        <v>0.20608677744865211</v>
      </c>
      <c r="I66">
        <f t="shared" si="2"/>
        <v>0.252513222551348</v>
      </c>
      <c r="J66" s="2">
        <f>((1000*coeffs!$D$8/($D$2*coeffs!$D$6))^2*H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6813.082728092967</v>
      </c>
      <c r="K66" s="10">
        <f>((1000*coeffs!$D$8/($D$2*coeffs!$D$6))^2*I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7322.7196063039682</v>
      </c>
      <c r="L66" s="10">
        <f t="shared" si="3"/>
        <v>40675901.743175745</v>
      </c>
      <c r="M66" s="1">
        <f t="shared" si="4"/>
        <v>15462237.044888213</v>
      </c>
      <c r="N66" s="10">
        <f t="shared" si="5"/>
        <v>14543545.956705783</v>
      </c>
    </row>
    <row r="67" spans="1:14" x14ac:dyDescent="0.25">
      <c r="A67">
        <v>-24.95</v>
      </c>
      <c r="B67">
        <v>0.72289156626506024</v>
      </c>
      <c r="C67" s="10">
        <f>-LN(1-B67)/0.000001-EXP(blanks!$BZ$18*b922_4!A67+blanks!$BZ$17)</f>
        <v>1171396.9871661018</v>
      </c>
      <c r="D67" s="1">
        <f>C67*0.000001*coeffs!$D$8/($D$2*coeffs!$D$6/1000)</f>
        <v>21547.407117481813</v>
      </c>
      <c r="E67">
        <f t="shared" si="0"/>
        <v>1.2833463918674481</v>
      </c>
      <c r="F67">
        <v>1.0604</v>
      </c>
      <c r="G67">
        <v>1.5682</v>
      </c>
      <c r="H67">
        <f t="shared" si="1"/>
        <v>0.22294639186744813</v>
      </c>
      <c r="I67">
        <f t="shared" si="2"/>
        <v>0.28485360813255189</v>
      </c>
      <c r="J67" s="2">
        <f>((1000*coeffs!$D$8/($D$2*coeffs!$D$6))^2*H67^2+(1000*(E67-coeffs!$D$2*blanks!$BZ$18*A67-coeffs!$D$2*blanks!$BZ$17)/($D$2*coeffs!$D$6))^2*coeffs!$E$8^2+(1000*coeffs!$D$2*coeffs!$D$8*(E67/coeffs!$D$2-blanks!$BZ$18*A67-blanks!$BZ$17)/($D$2^2*coeffs!$D$6))^2*coeffs!$D$11^2+(1000*coeffs!$D$2*coeffs!$D$8*(E67/coeffs!$D$2-blanks!$BZ$18*A67-blanks!$BZ$17)/($D$2*coeffs!$D$6^2))^2*coeffs!$E$6^2 +(-1000*coeffs!$D$8*blanks!$BZ$18*A67/($D$2*coeffs!$D$6)-1000*coeffs!$D$8*blanks!$BZ$17/($D$2*coeffs!$D$6))^2*coeffs!$E$2^2 + (1000*coeffs!$D$2*coeffs!$D$8*A67/($D$2*coeffs!$D$6))^2*blanks!$CA$18^2+(1000*coeffs!$D$2*coeffs!$D$8/($D$2*coeffs!$D$6))^2*blanks!$CA$17^2)^0.5</f>
        <v>7148.5496238030801</v>
      </c>
      <c r="K67" s="10">
        <f>((1000*coeffs!$D$8/($D$2*coeffs!$D$6))^2*I67^2+(1000*(E67-coeffs!$D$2*blanks!$BZ$18*A67-coeffs!$D$2*blanks!$BZ$17)/($D$2*coeffs!$D$6))^2*coeffs!$E$8^2+(1000*coeffs!$D$2*coeffs!$D$8*(E67/coeffs!$D$2-blanks!$BZ$18*A67-blanks!$BZ$17)/($D$2^2*coeffs!$D$6))^2*coeffs!$D$11^2+(1000*coeffs!$D$2*coeffs!$D$8*(E67/coeffs!$D$2-blanks!$BZ$18*A67-blanks!$BZ$17)/($D$2*coeffs!$D$6^2))^2*coeffs!$E$6^2 +(-1000*coeffs!$D$8*blanks!$BZ$18*A67/($D$2*coeffs!$D$6)-1000*coeffs!$D$8*blanks!$BZ$17/($D$2*coeffs!$D$6))^2*coeffs!$E$2^2 + (1000*coeffs!$D$2*coeffs!$D$8*A67/($D$2*coeffs!$D$6))^2*blanks!$CA$18^2+(1000*coeffs!$D$2*coeffs!$D$8/($D$2*coeffs!$D$6))^2*blanks!$CA$17^2)^0.5</f>
        <v>7857.3964828131602</v>
      </c>
      <c r="L67" s="10">
        <f t="shared" si="3"/>
        <v>42149419.32762447</v>
      </c>
      <c r="M67" s="1">
        <f t="shared" si="4"/>
        <v>16511763.599432779</v>
      </c>
      <c r="N67" s="10">
        <f t="shared" si="5"/>
        <v>15229477.128762547</v>
      </c>
    </row>
    <row r="68" spans="1:14" x14ac:dyDescent="0.25">
      <c r="A68">
        <v>-24.99</v>
      </c>
      <c r="B68">
        <v>0.73493975903614461</v>
      </c>
      <c r="C68" s="10">
        <f>-LN(1-B68)/0.000001-EXP(blanks!$BZ$18*b922_4!A68+blanks!$BZ$17)</f>
        <v>1214217.0060466153</v>
      </c>
      <c r="D68" s="1">
        <f>C68*0.000001*coeffs!$D$8/($D$2*coeffs!$D$6/1000)</f>
        <v>22335.06526387062</v>
      </c>
      <c r="E68">
        <f t="shared" si="0"/>
        <v>1.3277981544382822</v>
      </c>
      <c r="F68">
        <v>1.0866</v>
      </c>
      <c r="G68">
        <v>1.607</v>
      </c>
      <c r="H68">
        <f t="shared" si="1"/>
        <v>0.24119815443828219</v>
      </c>
      <c r="I68">
        <f t="shared" si="2"/>
        <v>0.27920184556171779</v>
      </c>
      <c r="J68" s="2">
        <f>((1000*coeffs!$D$8/($D$2*coeffs!$D$6))^2*H68^2+(1000*(E68-coeffs!$D$2*blanks!$BZ$18*A68-coeffs!$D$2*blanks!$BZ$17)/($D$2*coeffs!$D$6))^2*coeffs!$E$8^2+(1000*coeffs!$D$2*coeffs!$D$8*(E68/coeffs!$D$2-blanks!$BZ$18*A68-blanks!$BZ$17)/($D$2^2*coeffs!$D$6))^2*coeffs!$D$11^2+(1000*coeffs!$D$2*coeffs!$D$8*(E68/coeffs!$D$2-blanks!$BZ$18*A68-blanks!$BZ$17)/($D$2*coeffs!$D$6^2))^2*coeffs!$E$6^2 +(-1000*coeffs!$D$8*blanks!$BZ$18*A68/($D$2*coeffs!$D$6)-1000*coeffs!$D$8*blanks!$BZ$17/($D$2*coeffs!$D$6))^2*coeffs!$E$2^2 + (1000*coeffs!$D$2*coeffs!$D$8*A68/($D$2*coeffs!$D$6))^2*blanks!$CA$18^2+(1000*coeffs!$D$2*coeffs!$D$8/($D$2*coeffs!$D$6))^2*blanks!$CA$17^2)^0.5</f>
        <v>7508.9473889725577</v>
      </c>
      <c r="K68" s="10">
        <f>((1000*coeffs!$D$8/($D$2*coeffs!$D$6))^2*I68^2+(1000*(E68-coeffs!$D$2*blanks!$BZ$18*A68-coeffs!$D$2*blanks!$BZ$17)/($D$2*coeffs!$D$6))^2*coeffs!$E$8^2+(1000*coeffs!$D$2*coeffs!$D$8*(E68/coeffs!$D$2-blanks!$BZ$18*A68-blanks!$BZ$17)/($D$2^2*coeffs!$D$6))^2*coeffs!$D$11^2+(1000*coeffs!$D$2*coeffs!$D$8*(E68/coeffs!$D$2-blanks!$BZ$18*A68-blanks!$BZ$17)/($D$2*coeffs!$D$6^2))^2*coeffs!$E$6^2 +(-1000*coeffs!$D$8*blanks!$BZ$18*A68/($D$2*coeffs!$D$6)-1000*coeffs!$D$8*blanks!$BZ$17/($D$2*coeffs!$D$6))^2*coeffs!$E$2^2 + (1000*coeffs!$D$2*coeffs!$D$8*A68/($D$2*coeffs!$D$6))^2*blanks!$CA$18^2+(1000*coeffs!$D$2*coeffs!$D$8/($D$2*coeffs!$D$6))^2*blanks!$CA$17^2)^0.5</f>
        <v>7942.0476483191596</v>
      </c>
      <c r="L68" s="10">
        <f t="shared" si="3"/>
        <v>43690177.030764818</v>
      </c>
      <c r="M68" s="1">
        <f t="shared" si="4"/>
        <v>16747112.272148769</v>
      </c>
      <c r="N68" s="10">
        <f t="shared" si="5"/>
        <v>15964334.838803682</v>
      </c>
    </row>
    <row r="69" spans="1:14" x14ac:dyDescent="0.25">
      <c r="A69">
        <v>-25.24</v>
      </c>
      <c r="B69">
        <v>0.74698795180722888</v>
      </c>
      <c r="C69" s="10">
        <f>-LN(1-B69)/0.000001-EXP(blanks!$BZ$18*b922_4!A69+blanks!$BZ$17)</f>
        <v>1249985.8111556908</v>
      </c>
      <c r="D69" s="1">
        <f>C69*0.000001*coeffs!$D$8/($D$2*coeffs!$D$6/1000)</f>
        <v>22993.018984287544</v>
      </c>
      <c r="E69">
        <f t="shared" si="0"/>
        <v>1.3743181700731748</v>
      </c>
      <c r="F69">
        <v>1.1411</v>
      </c>
      <c r="G69">
        <v>1.6875</v>
      </c>
      <c r="H69">
        <f t="shared" si="1"/>
        <v>0.2332181700731748</v>
      </c>
      <c r="I69">
        <f t="shared" si="2"/>
        <v>0.31318182992682519</v>
      </c>
      <c r="J69" s="2">
        <f>((1000*coeffs!$D$8/($D$2*coeffs!$D$6))^2*H69^2+(1000*(E69-coeffs!$D$2*blanks!$BZ$18*A69-coeffs!$D$2*blanks!$BZ$17)/($D$2*coeffs!$D$6))^2*coeffs!$E$8^2+(1000*coeffs!$D$2*coeffs!$D$8*(E69/coeffs!$D$2-blanks!$BZ$18*A69-blanks!$BZ$17)/($D$2^2*coeffs!$D$6))^2*coeffs!$D$11^2+(1000*coeffs!$D$2*coeffs!$D$8*(E69/coeffs!$D$2-blanks!$BZ$18*A69-blanks!$BZ$17)/($D$2*coeffs!$D$6^2))^2*coeffs!$E$6^2 +(-1000*coeffs!$D$8*blanks!$BZ$18*A69/($D$2*coeffs!$D$6)-1000*coeffs!$D$8*blanks!$BZ$17/($D$2*coeffs!$D$6))^2*coeffs!$E$2^2 + (1000*coeffs!$D$2*coeffs!$D$8*A69/($D$2*coeffs!$D$6))^2*blanks!$CA$18^2+(1000*coeffs!$D$2*coeffs!$D$8/($D$2*coeffs!$D$6))^2*blanks!$CA$17^2)^0.5</f>
        <v>7597.3631195858552</v>
      </c>
      <c r="K69" s="10">
        <f>((1000*coeffs!$D$8/($D$2*coeffs!$D$6))^2*I69^2+(1000*(E69-coeffs!$D$2*blanks!$BZ$18*A69-coeffs!$D$2*blanks!$BZ$17)/($D$2*coeffs!$D$6))^2*coeffs!$E$8^2+(1000*coeffs!$D$2*coeffs!$D$8*(E69/coeffs!$D$2-blanks!$BZ$18*A69-blanks!$BZ$17)/($D$2^2*coeffs!$D$6))^2*coeffs!$D$11^2+(1000*coeffs!$D$2*coeffs!$D$8*(E69/coeffs!$D$2-blanks!$BZ$18*A69-blanks!$BZ$17)/($D$2*coeffs!$D$6^2))^2*coeffs!$E$6^2 +(-1000*coeffs!$D$8*blanks!$BZ$18*A69/($D$2*coeffs!$D$6)-1000*coeffs!$D$8*blanks!$BZ$17/($D$2*coeffs!$D$6))^2*coeffs!$E$2^2 + (1000*coeffs!$D$2*coeffs!$D$8*A69/($D$2*coeffs!$D$6))^2*blanks!$CA$18^2+(1000*coeffs!$D$2*coeffs!$D$8/($D$2*coeffs!$D$6))^2*blanks!$CA$17^2)^0.5</f>
        <v>8514.9102099489392</v>
      </c>
      <c r="L69" s="10">
        <f t="shared" si="3"/>
        <v>44977216.678218439</v>
      </c>
      <c r="M69" s="1">
        <f t="shared" si="4"/>
        <v>17857150.649038672</v>
      </c>
      <c r="N69" s="10">
        <f t="shared" si="5"/>
        <v>16195951.664227042</v>
      </c>
    </row>
    <row r="70" spans="1:14" x14ac:dyDescent="0.25">
      <c r="A70">
        <v>-25.24</v>
      </c>
      <c r="B70">
        <v>0.75903614457831325</v>
      </c>
      <c r="C70" s="10">
        <f>-LN(1-B70)/0.000001-EXP(blanks!$BZ$18*b922_4!A70+blanks!$BZ$17)</f>
        <v>1298775.9753251229</v>
      </c>
      <c r="D70" s="1">
        <f>C70*0.000001*coeffs!$D$8/($D$2*coeffs!$D$6/1000)</f>
        <v>23890.495708408958</v>
      </c>
      <c r="E70">
        <f t="shared" si="0"/>
        <v>1.423108334242607</v>
      </c>
      <c r="F70">
        <v>1.1693</v>
      </c>
      <c r="G70">
        <v>1.7293000000000001</v>
      </c>
      <c r="H70">
        <f t="shared" si="1"/>
        <v>0.25380833424260696</v>
      </c>
      <c r="I70">
        <f t="shared" si="2"/>
        <v>0.30619166575739309</v>
      </c>
      <c r="J70" s="2">
        <f>((1000*coeffs!$D$8/($D$2*coeffs!$D$6))^2*H70^2+(1000*(E70-coeffs!$D$2*blanks!$BZ$18*A70-coeffs!$D$2*blanks!$BZ$17)/($D$2*coeffs!$D$6))^2*coeffs!$E$8^2+(1000*coeffs!$D$2*coeffs!$D$8*(E70/coeffs!$D$2-blanks!$BZ$18*A70-blanks!$BZ$17)/($D$2^2*coeffs!$D$6))^2*coeffs!$D$11^2+(1000*coeffs!$D$2*coeffs!$D$8*(E70/coeffs!$D$2-blanks!$BZ$18*A70-blanks!$BZ$17)/($D$2*coeffs!$D$6^2))^2*coeffs!$E$6^2 +(-1000*coeffs!$D$8*blanks!$BZ$18*A70/($D$2*coeffs!$D$6)-1000*coeffs!$D$8*blanks!$BZ$17/($D$2*coeffs!$D$6))^2*coeffs!$E$2^2 + (1000*coeffs!$D$2*coeffs!$D$8*A70/($D$2*coeffs!$D$6))^2*blanks!$CA$18^2+(1000*coeffs!$D$2*coeffs!$D$8/($D$2*coeffs!$D$6))^2*blanks!$CA$17^2)^0.5</f>
        <v>7997.1316170335485</v>
      </c>
      <c r="K70" s="10">
        <f>((1000*coeffs!$D$8/($D$2*coeffs!$D$6))^2*I70^2+(1000*(E70-coeffs!$D$2*blanks!$BZ$18*A70-coeffs!$D$2*blanks!$BZ$17)/($D$2*coeffs!$D$6))^2*coeffs!$E$8^2+(1000*coeffs!$D$2*coeffs!$D$8*(E70/coeffs!$D$2-blanks!$BZ$18*A70-blanks!$BZ$17)/($D$2^2*coeffs!$D$6))^2*coeffs!$D$11^2+(1000*coeffs!$D$2*coeffs!$D$8*(E70/coeffs!$D$2-blanks!$BZ$18*A70-blanks!$BZ$17)/($D$2*coeffs!$D$6^2))^2*coeffs!$E$6^2 +(-1000*coeffs!$D$8*blanks!$BZ$18*A70/($D$2*coeffs!$D$6)-1000*coeffs!$D$8*blanks!$BZ$17/($D$2*coeffs!$D$6))^2*coeffs!$E$2^2 + (1000*coeffs!$D$2*coeffs!$D$8*A70/($D$2*coeffs!$D$6))^2*blanks!$CA$18^2+(1000*coeffs!$D$2*coeffs!$D$8/($D$2*coeffs!$D$6))^2*blanks!$CA$17^2)^0.5</f>
        <v>8595.3391939220182</v>
      </c>
      <c r="L70" s="10">
        <f t="shared" si="3"/>
        <v>46732793.234391905</v>
      </c>
      <c r="M70" s="1">
        <f t="shared" si="4"/>
        <v>18095369.19163939</v>
      </c>
      <c r="N70" s="10">
        <f t="shared" si="5"/>
        <v>17013591.1547224</v>
      </c>
    </row>
    <row r="71" spans="1:14" x14ac:dyDescent="0.25">
      <c r="A71">
        <v>-25.32</v>
      </c>
      <c r="B71">
        <v>0.77108433734939763</v>
      </c>
      <c r="C71" s="10">
        <f>-LN(1-B71)/0.000001-EXP(blanks!$BZ$18*b922_4!A71+blanks!$BZ$17)</f>
        <v>1346418.3866447576</v>
      </c>
      <c r="D71" s="1">
        <f>C71*0.000001*coeffs!$D$8/($D$2*coeffs!$D$6/1000)</f>
        <v>24766.859950429265</v>
      </c>
      <c r="E71">
        <f t="shared" si="0"/>
        <v>1.4744016286301576</v>
      </c>
      <c r="F71">
        <v>1.1982999999999999</v>
      </c>
      <c r="G71">
        <v>1.8160000000000001</v>
      </c>
      <c r="H71">
        <f t="shared" si="1"/>
        <v>0.27610162863015764</v>
      </c>
      <c r="I71">
        <f t="shared" si="2"/>
        <v>0.3415983713698425</v>
      </c>
      <c r="J71" s="2">
        <f>((1000*coeffs!$D$8/($D$2*coeffs!$D$6))^2*H71^2+(1000*(E71-coeffs!$D$2*blanks!$BZ$18*A71-coeffs!$D$2*blanks!$BZ$17)/($D$2*coeffs!$D$6))^2*coeffs!$E$8^2+(1000*coeffs!$D$2*coeffs!$D$8*(E71/coeffs!$D$2-blanks!$BZ$18*A71-blanks!$BZ$17)/($D$2^2*coeffs!$D$6))^2*coeffs!$D$11^2+(1000*coeffs!$D$2*coeffs!$D$8*(E71/coeffs!$D$2-blanks!$BZ$18*A71-blanks!$BZ$17)/($D$2*coeffs!$D$6^2))^2*coeffs!$E$6^2 +(-1000*coeffs!$D$8*blanks!$BZ$18*A71/($D$2*coeffs!$D$6)-1000*coeffs!$D$8*blanks!$BZ$17/($D$2*coeffs!$D$6))^2*coeffs!$E$2^2 + (1000*coeffs!$D$2*coeffs!$D$8*A71/($D$2*coeffs!$D$6))^2*blanks!$CA$18^2+(1000*coeffs!$D$2*coeffs!$D$8/($D$2*coeffs!$D$6))^2*blanks!$CA$17^2)^0.5</f>
        <v>8428.8233452253116</v>
      </c>
      <c r="K71" s="10">
        <f>((1000*coeffs!$D$8/($D$2*coeffs!$D$6))^2*I71^2+(1000*(E71-coeffs!$D$2*blanks!$BZ$18*A71-coeffs!$D$2*blanks!$BZ$17)/($D$2*coeffs!$D$6))^2*coeffs!$E$8^2+(1000*coeffs!$D$2*coeffs!$D$8*(E71/coeffs!$D$2-blanks!$BZ$18*A71-blanks!$BZ$17)/($D$2^2*coeffs!$D$6))^2*coeffs!$D$11^2+(1000*coeffs!$D$2*coeffs!$D$8*(E71/coeffs!$D$2-blanks!$BZ$18*A71-blanks!$BZ$17)/($D$2*coeffs!$D$6^2))^2*coeffs!$E$6^2 +(-1000*coeffs!$D$8*blanks!$BZ$18*A71/($D$2*coeffs!$D$6)-1000*coeffs!$D$8*blanks!$BZ$17/($D$2*coeffs!$D$6))^2*coeffs!$E$2^2 + (1000*coeffs!$D$2*coeffs!$D$8*A71/($D$2*coeffs!$D$6))^2*blanks!$CA$18^2+(1000*coeffs!$D$2*coeffs!$D$8/($D$2*coeffs!$D$6))^2*blanks!$CA$17^2)^0.5</f>
        <v>9205.1233850205845</v>
      </c>
      <c r="L71" s="10">
        <f t="shared" si="3"/>
        <v>48447071.138886541</v>
      </c>
      <c r="M71" s="1">
        <f t="shared" si="4"/>
        <v>19295573.105310675</v>
      </c>
      <c r="N71" s="10">
        <f t="shared" si="5"/>
        <v>17886819.778343208</v>
      </c>
    </row>
    <row r="72" spans="1:14" x14ac:dyDescent="0.25">
      <c r="A72">
        <v>-25.44</v>
      </c>
      <c r="B72">
        <v>0.7831325301204819</v>
      </c>
      <c r="C72" s="10">
        <f>-LN(1-B72)/0.000001-EXP(blanks!$BZ$18*b922_4!A72+blanks!$BZ$17)</f>
        <v>1394807.2953473248</v>
      </c>
      <c r="D72" s="1">
        <f>C72*0.000001*coeffs!$D$8/($D$2*coeffs!$D$6/1000)</f>
        <v>25656.955731115293</v>
      </c>
      <c r="E72">
        <f t="shared" si="0"/>
        <v>1.5284688499004331</v>
      </c>
      <c r="F72">
        <v>1.2583</v>
      </c>
      <c r="G72">
        <v>1.861</v>
      </c>
      <c r="H72">
        <f t="shared" si="1"/>
        <v>0.27016884990043311</v>
      </c>
      <c r="I72">
        <f t="shared" si="2"/>
        <v>0.33253115009956691</v>
      </c>
      <c r="J72" s="2">
        <f>((1000*coeffs!$D$8/($D$2*coeffs!$D$6))^2*H72^2+(1000*(E72-coeffs!$D$2*blanks!$BZ$18*A72-coeffs!$D$2*blanks!$BZ$17)/($D$2*coeffs!$D$6))^2*coeffs!$E$8^2+(1000*coeffs!$D$2*coeffs!$D$8*(E72/coeffs!$D$2-blanks!$BZ$18*A72-blanks!$BZ$17)/($D$2^2*coeffs!$D$6))^2*coeffs!$D$11^2+(1000*coeffs!$D$2*coeffs!$D$8*(E72/coeffs!$D$2-blanks!$BZ$18*A72-blanks!$BZ$17)/($D$2*coeffs!$D$6^2))^2*coeffs!$E$6^2 +(-1000*coeffs!$D$8*blanks!$BZ$18*A72/($D$2*coeffs!$D$6)-1000*coeffs!$D$8*blanks!$BZ$17/($D$2*coeffs!$D$6))^2*coeffs!$E$2^2 + (1000*coeffs!$D$2*coeffs!$D$8*A72/($D$2*coeffs!$D$6))^2*blanks!$CA$18^2+(1000*coeffs!$D$2*coeffs!$D$8/($D$2*coeffs!$D$6))^2*blanks!$CA$17^2)^0.5</f>
        <v>8563.1816104133777</v>
      </c>
      <c r="K72" s="10">
        <f>((1000*coeffs!$D$8/($D$2*coeffs!$D$6))^2*I72^2+(1000*(E72-coeffs!$D$2*blanks!$BZ$18*A72-coeffs!$D$2*blanks!$BZ$17)/($D$2*coeffs!$D$6))^2*coeffs!$E$8^2+(1000*coeffs!$D$2*coeffs!$D$8*(E72/coeffs!$D$2-blanks!$BZ$18*A72-blanks!$BZ$17)/($D$2^2*coeffs!$D$6))^2*coeffs!$D$11^2+(1000*coeffs!$D$2*coeffs!$D$8*(E72/coeffs!$D$2-blanks!$BZ$18*A72-blanks!$BZ$17)/($D$2*coeffs!$D$6^2))^2*coeffs!$E$6^2 +(-1000*coeffs!$D$8*blanks!$BZ$18*A72/($D$2*coeffs!$D$6)-1000*coeffs!$D$8*blanks!$BZ$17/($D$2*coeffs!$D$6))^2*coeffs!$E$2^2 + (1000*coeffs!$D$2*coeffs!$D$8*A72/($D$2*coeffs!$D$6))^2*blanks!$CA$18^2+(1000*coeffs!$D$2*coeffs!$D$8/($D$2*coeffs!$D$6))^2*blanks!$CA$17^2)^0.5</f>
        <v>9276.0810073096072</v>
      </c>
      <c r="L72" s="10">
        <f t="shared" si="3"/>
        <v>50188209.647911437</v>
      </c>
      <c r="M72" s="1">
        <f t="shared" si="4"/>
        <v>19515525.960008401</v>
      </c>
      <c r="N72" s="10">
        <f t="shared" si="5"/>
        <v>18226157.521100886</v>
      </c>
    </row>
    <row r="73" spans="1:14" x14ac:dyDescent="0.25">
      <c r="A73">
        <v>-25.71</v>
      </c>
      <c r="B73">
        <v>0.79518072289156627</v>
      </c>
      <c r="C73" s="10">
        <f>-LN(1-B73)/0.000001-EXP(blanks!$BZ$18*b922_4!A73+blanks!$BZ$17)</f>
        <v>1438251.2995722252</v>
      </c>
      <c r="D73" s="1">
        <f>C73*0.000001*coeffs!$D$8/($D$2*coeffs!$D$6/1000)</f>
        <v>26456.091853286991</v>
      </c>
      <c r="E73">
        <f t="shared" ref="E73:E90" si="6">-LN(1-B73)</f>
        <v>1.5856272637403819</v>
      </c>
      <c r="F73">
        <v>1.2895000000000001</v>
      </c>
      <c r="G73">
        <v>1.9542999999999999</v>
      </c>
      <c r="H73">
        <f t="shared" ref="H73:H90" si="7">E73-F73</f>
        <v>0.29612726374038179</v>
      </c>
      <c r="I73">
        <f t="shared" ref="I73:I90" si="8">G73-E73</f>
        <v>0.36867273625961805</v>
      </c>
      <c r="J73" s="2">
        <f>((1000*coeffs!$D$8/($D$2*coeffs!$D$6))^2*H73^2+(1000*(E73-coeffs!$D$2*blanks!$BZ$18*A73-coeffs!$D$2*blanks!$BZ$17)/($D$2*coeffs!$D$6))^2*coeffs!$E$8^2+(1000*coeffs!$D$2*coeffs!$D$8*(E73/coeffs!$D$2-blanks!$BZ$18*A73-blanks!$BZ$17)/($D$2^2*coeffs!$D$6))^2*coeffs!$D$11^2+(1000*coeffs!$D$2*coeffs!$D$8*(E73/coeffs!$D$2-blanks!$BZ$18*A73-blanks!$BZ$17)/($D$2*coeffs!$D$6^2))^2*coeffs!$E$6^2 +(-1000*coeffs!$D$8*blanks!$BZ$18*A73/($D$2*coeffs!$D$6)-1000*coeffs!$D$8*blanks!$BZ$17/($D$2*coeffs!$D$6))^2*coeffs!$E$2^2 + (1000*coeffs!$D$2*coeffs!$D$8*A73/($D$2*coeffs!$D$6))^2*blanks!$CA$18^2+(1000*coeffs!$D$2*coeffs!$D$8/($D$2*coeffs!$D$6))^2*blanks!$CA$17^2)^0.5</f>
        <v>9055.7842919030209</v>
      </c>
      <c r="K73" s="10">
        <f>((1000*coeffs!$D$8/($D$2*coeffs!$D$6))^2*I73^2+(1000*(E73-coeffs!$D$2*blanks!$BZ$18*A73-coeffs!$D$2*blanks!$BZ$17)/($D$2*coeffs!$D$6))^2*coeffs!$E$8^2+(1000*coeffs!$D$2*coeffs!$D$8*(E73/coeffs!$D$2-blanks!$BZ$18*A73-blanks!$BZ$17)/($D$2^2*coeffs!$D$6))^2*coeffs!$D$11^2+(1000*coeffs!$D$2*coeffs!$D$8*(E73/coeffs!$D$2-blanks!$BZ$18*A73-blanks!$BZ$17)/($D$2*coeffs!$D$6^2))^2*coeffs!$E$6^2 +(-1000*coeffs!$D$8*blanks!$BZ$18*A73/($D$2*coeffs!$D$6)-1000*coeffs!$D$8*blanks!$BZ$17/($D$2*coeffs!$D$6))^2*coeffs!$E$2^2 + (1000*coeffs!$D$2*coeffs!$D$8*A73/($D$2*coeffs!$D$6))^2*blanks!$CA$18^2+(1000*coeffs!$D$2*coeffs!$D$8/($D$2*coeffs!$D$6))^2*blanks!$CA$17^2)^0.5</f>
        <v>9915.9386235094371</v>
      </c>
      <c r="L73" s="10">
        <f t="shared" ref="L73:L90" si="9">1000000000000*D73/(1000000*$D$3)</f>
        <v>51751419.705140971</v>
      </c>
      <c r="M73" s="1">
        <f t="shared" ref="M73:M90" si="10">((1/(0.000001*$D$3))^2*K73^2+(D73/(0.000001*$D$3)^2)^2*(0.000001*$E$3)^2)^0.5</f>
        <v>20763184.220371731</v>
      </c>
      <c r="N73" s="10">
        <f t="shared" ref="N73:N90" si="11">((1/(0.000001*$D$3))^2*J73^2+(D73/(0.000001*$D$3)^2)^2*(0.000001*$E$3)^2)^0.5</f>
        <v>19200726.28778578</v>
      </c>
    </row>
    <row r="74" spans="1:14" x14ac:dyDescent="0.25">
      <c r="A74">
        <v>-25.74</v>
      </c>
      <c r="B74">
        <v>0.80722891566265065</v>
      </c>
      <c r="C74" s="10">
        <f>-LN(1-B74)/0.000001-EXP(blanks!$BZ$18*b922_4!A74+blanks!$BZ$17)</f>
        <v>1497267.7554472839</v>
      </c>
      <c r="D74" s="1">
        <f>C74*0.000001*coeffs!$D$8/($D$2*coeffs!$D$6/1000)</f>
        <v>27541.677368106546</v>
      </c>
      <c r="E74">
        <f t="shared" si="6"/>
        <v>1.6462518855568169</v>
      </c>
      <c r="F74">
        <v>1.3541000000000001</v>
      </c>
      <c r="G74">
        <v>2.0522</v>
      </c>
      <c r="H74">
        <f t="shared" si="7"/>
        <v>0.29215188555681681</v>
      </c>
      <c r="I74">
        <f t="shared" si="8"/>
        <v>0.40594811444318313</v>
      </c>
      <c r="J74" s="2">
        <f>((1000*coeffs!$D$8/($D$2*coeffs!$D$6))^2*H74^2+(1000*(E74-coeffs!$D$2*blanks!$BZ$18*A74-coeffs!$D$2*blanks!$BZ$17)/($D$2*coeffs!$D$6))^2*coeffs!$E$8^2+(1000*coeffs!$D$2*coeffs!$D$8*(E74/coeffs!$D$2-blanks!$BZ$18*A74-blanks!$BZ$17)/($D$2^2*coeffs!$D$6))^2*coeffs!$D$11^2+(1000*coeffs!$D$2*coeffs!$D$8*(E74/coeffs!$D$2-blanks!$BZ$18*A74-blanks!$BZ$17)/($D$2*coeffs!$D$6^2))^2*coeffs!$E$6^2 +(-1000*coeffs!$D$8*blanks!$BZ$18*A74/($D$2*coeffs!$D$6)-1000*coeffs!$D$8*blanks!$BZ$17/($D$2*coeffs!$D$6))^2*coeffs!$E$2^2 + (1000*coeffs!$D$2*coeffs!$D$8*A74/($D$2*coeffs!$D$6))^2*blanks!$CA$18^2+(1000*coeffs!$D$2*coeffs!$D$8/($D$2*coeffs!$D$6))^2*blanks!$CA$17^2)^0.5</f>
        <v>9235.4981964109884</v>
      </c>
      <c r="K74" s="10">
        <f>((1000*coeffs!$D$8/($D$2*coeffs!$D$6))^2*I74^2+(1000*(E74-coeffs!$D$2*blanks!$BZ$18*A74-coeffs!$D$2*blanks!$BZ$17)/($D$2*coeffs!$D$6))^2*coeffs!$E$8^2+(1000*coeffs!$D$2*coeffs!$D$8*(E74/coeffs!$D$2-blanks!$BZ$18*A74-blanks!$BZ$17)/($D$2^2*coeffs!$D$6))^2*coeffs!$D$11^2+(1000*coeffs!$D$2*coeffs!$D$8*(E74/coeffs!$D$2-blanks!$BZ$18*A74-blanks!$BZ$17)/($D$2*coeffs!$D$6^2))^2*coeffs!$E$6^2 +(-1000*coeffs!$D$8*blanks!$BZ$18*A74/($D$2*coeffs!$D$6)-1000*coeffs!$D$8*blanks!$BZ$17/($D$2*coeffs!$D$6))^2*coeffs!$E$2^2 + (1000*coeffs!$D$2*coeffs!$D$8*A74/($D$2*coeffs!$D$6))^2*blanks!$CA$18^2+(1000*coeffs!$D$2*coeffs!$D$8/($D$2*coeffs!$D$6))^2*blanks!$CA$17^2)^0.5</f>
        <v>10591.237305810608</v>
      </c>
      <c r="L74" s="10">
        <f t="shared" si="9"/>
        <v>53874960.548391715</v>
      </c>
      <c r="M74" s="1">
        <f t="shared" si="10"/>
        <v>22106461.22162395</v>
      </c>
      <c r="N74" s="10">
        <f t="shared" si="11"/>
        <v>19642855.991526686</v>
      </c>
    </row>
    <row r="75" spans="1:14" x14ac:dyDescent="0.25">
      <c r="A75">
        <v>-25.87</v>
      </c>
      <c r="B75">
        <v>0.81927710843373491</v>
      </c>
      <c r="C75" s="10">
        <f>-LN(1-B75)/0.000001-EXP(blanks!$BZ$18*b922_4!A75+blanks!$BZ$17)</f>
        <v>1554632.3028513722</v>
      </c>
      <c r="D75" s="1">
        <f>C75*0.000001*coeffs!$D$8/($D$2*coeffs!$D$6/1000)</f>
        <v>28596.876647742993</v>
      </c>
      <c r="E75">
        <f t="shared" si="6"/>
        <v>1.7107904066943878</v>
      </c>
      <c r="F75">
        <v>1.3876999999999999</v>
      </c>
      <c r="G75">
        <v>2.1030000000000002</v>
      </c>
      <c r="H75">
        <f t="shared" si="7"/>
        <v>0.32309040669438782</v>
      </c>
      <c r="I75">
        <f t="shared" si="8"/>
        <v>0.39220959330561245</v>
      </c>
      <c r="J75" s="2">
        <f>((1000*coeffs!$D$8/($D$2*coeffs!$D$6))^2*H75^2+(1000*(E75-coeffs!$D$2*blanks!$BZ$18*A75-coeffs!$D$2*blanks!$BZ$17)/($D$2*coeffs!$D$6))^2*coeffs!$E$8^2+(1000*coeffs!$D$2*coeffs!$D$8*(E75/coeffs!$D$2-blanks!$BZ$18*A75-blanks!$BZ$17)/($D$2^2*coeffs!$D$6))^2*coeffs!$D$11^2+(1000*coeffs!$D$2*coeffs!$D$8*(E75/coeffs!$D$2-blanks!$BZ$18*A75-blanks!$BZ$17)/($D$2*coeffs!$D$6^2))^2*coeffs!$E$6^2 +(-1000*coeffs!$D$8*blanks!$BZ$18*A75/($D$2*coeffs!$D$6)-1000*coeffs!$D$8*blanks!$BZ$17/($D$2*coeffs!$D$6))^2*coeffs!$E$2^2 + (1000*coeffs!$D$2*coeffs!$D$8*A75/($D$2*coeffs!$D$6))^2*blanks!$CA$18^2+(1000*coeffs!$D$2*coeffs!$D$8/($D$2*coeffs!$D$6))^2*blanks!$CA$17^2)^0.5</f>
        <v>9810.4537198980361</v>
      </c>
      <c r="K75" s="10">
        <f>((1000*coeffs!$D$8/($D$2*coeffs!$D$6))^2*I75^2+(1000*(E75-coeffs!$D$2*blanks!$BZ$18*A75-coeffs!$D$2*blanks!$BZ$17)/($D$2*coeffs!$D$6))^2*coeffs!$E$8^2+(1000*coeffs!$D$2*coeffs!$D$8*(E75/coeffs!$D$2-blanks!$BZ$18*A75-blanks!$BZ$17)/($D$2^2*coeffs!$D$6))^2*coeffs!$D$11^2+(1000*coeffs!$D$2*coeffs!$D$8*(E75/coeffs!$D$2-blanks!$BZ$18*A75-blanks!$BZ$17)/($D$2*coeffs!$D$6^2))^2*coeffs!$E$6^2 +(-1000*coeffs!$D$8*blanks!$BZ$18*A75/($D$2*coeffs!$D$6)-1000*coeffs!$D$8*blanks!$BZ$17/($D$2*coeffs!$D$6))^2*coeffs!$E$2^2 + (1000*coeffs!$D$2*coeffs!$D$8*A75/($D$2*coeffs!$D$6))^2*blanks!$CA$18^2+(1000*coeffs!$D$2*coeffs!$D$8/($D$2*coeffs!$D$6))^2*blanks!$CA$17^2)^0.5</f>
        <v>10628.920537951983</v>
      </c>
      <c r="L75" s="10">
        <f t="shared" si="9"/>
        <v>55939062.120757684</v>
      </c>
      <c r="M75" s="1">
        <f t="shared" si="10"/>
        <v>22280025.95117965</v>
      </c>
      <c r="N75" s="10">
        <f t="shared" si="11"/>
        <v>20793929.221194293</v>
      </c>
    </row>
    <row r="76" spans="1:14" x14ac:dyDescent="0.25">
      <c r="A76">
        <v>-25.99</v>
      </c>
      <c r="B76">
        <v>0.83132530120481929</v>
      </c>
      <c r="C76" s="10">
        <f>-LN(1-B76)/0.000001-EXP(blanks!$BZ$18*b922_4!A76+blanks!$BZ$17)</f>
        <v>1616696.8100474549</v>
      </c>
      <c r="D76" s="1">
        <f>C76*0.000001*coeffs!$D$8/($D$2*coeffs!$D$6/1000)</f>
        <v>29738.529920503413</v>
      </c>
      <c r="E76">
        <f t="shared" si="6"/>
        <v>1.7797832781813394</v>
      </c>
      <c r="F76">
        <v>1.4572000000000001</v>
      </c>
      <c r="G76">
        <v>2.2084999999999999</v>
      </c>
      <c r="H76">
        <f t="shared" si="7"/>
        <v>0.32258327818133936</v>
      </c>
      <c r="I76">
        <f t="shared" si="8"/>
        <v>0.4287167218186605</v>
      </c>
      <c r="J76" s="2">
        <f>((1000*coeffs!$D$8/($D$2*coeffs!$D$6))^2*H76^2+(1000*(E76-coeffs!$D$2*blanks!$BZ$18*A76-coeffs!$D$2*blanks!$BZ$17)/($D$2*coeffs!$D$6))^2*coeffs!$E$8^2+(1000*coeffs!$D$2*coeffs!$D$8*(E76/coeffs!$D$2-blanks!$BZ$18*A76-blanks!$BZ$17)/($D$2^2*coeffs!$D$6))^2*coeffs!$D$11^2+(1000*coeffs!$D$2*coeffs!$D$8*(E76/coeffs!$D$2-blanks!$BZ$18*A76-blanks!$BZ$17)/($D$2*coeffs!$D$6^2))^2*coeffs!$E$6^2 +(-1000*coeffs!$D$8*blanks!$BZ$18*A76/($D$2*coeffs!$D$6)-1000*coeffs!$D$8*blanks!$BZ$17/($D$2*coeffs!$D$6))^2*coeffs!$E$2^2 + (1000*coeffs!$D$2*coeffs!$D$8*A76/($D$2*coeffs!$D$6))^2*blanks!$CA$18^2+(1000*coeffs!$D$2*coeffs!$D$8/($D$2*coeffs!$D$6))^2*blanks!$CA$17^2)^0.5</f>
        <v>10057.196820894902</v>
      </c>
      <c r="K76" s="10">
        <f>((1000*coeffs!$D$8/($D$2*coeffs!$D$6))^2*I76^2+(1000*(E76-coeffs!$D$2*blanks!$BZ$18*A76-coeffs!$D$2*blanks!$BZ$17)/($D$2*coeffs!$D$6))^2*coeffs!$E$8^2+(1000*coeffs!$D$2*coeffs!$D$8*(E76/coeffs!$D$2-blanks!$BZ$18*A76-blanks!$BZ$17)/($D$2^2*coeffs!$D$6))^2*coeffs!$D$11^2+(1000*coeffs!$D$2*coeffs!$D$8*(E76/coeffs!$D$2-blanks!$BZ$18*A76-blanks!$BZ$17)/($D$2*coeffs!$D$6^2))^2*coeffs!$E$6^2 +(-1000*coeffs!$D$8*blanks!$BZ$18*A76/($D$2*coeffs!$D$6)-1000*coeffs!$D$8*blanks!$BZ$17/($D$2*coeffs!$D$6))^2*coeffs!$E$2^2 + (1000*coeffs!$D$2*coeffs!$D$8*A76/($D$2*coeffs!$D$6))^2*blanks!$CA$18^2+(1000*coeffs!$D$2*coeffs!$D$8/($D$2*coeffs!$D$6))^2*blanks!$CA$17^2)^0.5</f>
        <v>11319.344121681797</v>
      </c>
      <c r="L76" s="10">
        <f t="shared" si="9"/>
        <v>58172278.500713348</v>
      </c>
      <c r="M76" s="1">
        <f t="shared" si="10"/>
        <v>23655970.554459948</v>
      </c>
      <c r="N76" s="10">
        <f t="shared" si="11"/>
        <v>21362740.779641289</v>
      </c>
    </row>
    <row r="77" spans="1:14" x14ac:dyDescent="0.25">
      <c r="A77">
        <v>-26.13</v>
      </c>
      <c r="B77">
        <v>0.84337349397590367</v>
      </c>
      <c r="C77" s="10">
        <f>-LN(1-B77)/0.000001-EXP(blanks!$BZ$18*b922_4!A77+blanks!$BZ$17)</f>
        <v>1682332.2283878652</v>
      </c>
      <c r="D77" s="1">
        <f>C77*0.000001*coeffs!$D$8/($D$2*coeffs!$D$6/1000)</f>
        <v>30945.868761051854</v>
      </c>
      <c r="E77">
        <f t="shared" si="6"/>
        <v>1.8538912503350615</v>
      </c>
      <c r="F77">
        <v>1.4933000000000001</v>
      </c>
      <c r="G77">
        <v>2.3191999999999999</v>
      </c>
      <c r="H77">
        <f t="shared" si="7"/>
        <v>0.36059125033506145</v>
      </c>
      <c r="I77">
        <f t="shared" si="8"/>
        <v>0.4653087496649384</v>
      </c>
      <c r="J77" s="2">
        <f>((1000*coeffs!$D$8/($D$2*coeffs!$D$6))^2*H77^2+(1000*(E77-coeffs!$D$2*blanks!$BZ$18*A77-coeffs!$D$2*blanks!$BZ$17)/($D$2*coeffs!$D$6))^2*coeffs!$E$8^2+(1000*coeffs!$D$2*coeffs!$D$8*(E77/coeffs!$D$2-blanks!$BZ$18*A77-blanks!$BZ$17)/($D$2^2*coeffs!$D$6))^2*coeffs!$D$11^2+(1000*coeffs!$D$2*coeffs!$D$8*(E77/coeffs!$D$2-blanks!$BZ$18*A77-blanks!$BZ$17)/($D$2*coeffs!$D$6^2))^2*coeffs!$E$6^2 +(-1000*coeffs!$D$8*blanks!$BZ$18*A77/($D$2*coeffs!$D$6)-1000*coeffs!$D$8*blanks!$BZ$17/($D$2*coeffs!$D$6))^2*coeffs!$E$2^2 + (1000*coeffs!$D$2*coeffs!$D$8*A77/($D$2*coeffs!$D$6))^2*blanks!$CA$18^2+(1000*coeffs!$D$2*coeffs!$D$8/($D$2*coeffs!$D$6))^2*blanks!$CA$17^2)^0.5</f>
        <v>10748.886406771884</v>
      </c>
      <c r="K77" s="10">
        <f>((1000*coeffs!$D$8/($D$2*coeffs!$D$6))^2*I77^2+(1000*(E77-coeffs!$D$2*blanks!$BZ$18*A77-coeffs!$D$2*blanks!$BZ$17)/($D$2*coeffs!$D$6))^2*coeffs!$E$8^2+(1000*coeffs!$D$2*coeffs!$D$8*(E77/coeffs!$D$2-blanks!$BZ$18*A77-blanks!$BZ$17)/($D$2^2*coeffs!$D$6))^2*coeffs!$D$11^2+(1000*coeffs!$D$2*coeffs!$D$8*(E77/coeffs!$D$2-blanks!$BZ$18*A77-blanks!$BZ$17)/($D$2*coeffs!$D$6^2))^2*coeffs!$E$6^2 +(-1000*coeffs!$D$8*blanks!$BZ$18*A77/($D$2*coeffs!$D$6)-1000*coeffs!$D$8*blanks!$BZ$17/($D$2*coeffs!$D$6))^2*coeffs!$E$2^2 + (1000*coeffs!$D$2*coeffs!$D$8*A77/($D$2*coeffs!$D$6))^2*blanks!$CA$18^2+(1000*coeffs!$D$2*coeffs!$D$8/($D$2*coeffs!$D$6))^2*blanks!$CA$17^2)^0.5</f>
        <v>12033.379130794621</v>
      </c>
      <c r="L77" s="10">
        <f t="shared" si="9"/>
        <v>60533984.054581001</v>
      </c>
      <c r="M77" s="1">
        <f t="shared" si="10"/>
        <v>25082928.672183912</v>
      </c>
      <c r="N77" s="10">
        <f t="shared" si="11"/>
        <v>22741551.061757397</v>
      </c>
    </row>
    <row r="78" spans="1:14" x14ac:dyDescent="0.25">
      <c r="A78">
        <v>-26.25</v>
      </c>
      <c r="B78">
        <v>0.85542168674698793</v>
      </c>
      <c r="C78" s="10">
        <f>-LN(1-B78)/0.000001-EXP(blanks!$BZ$18*b922_4!A78+blanks!$BZ$17)</f>
        <v>1754763.2696016808</v>
      </c>
      <c r="D78" s="1">
        <f>C78*0.000001*coeffs!$D$8/($D$2*coeffs!$D$6/1000)</f>
        <v>32278.210529108565</v>
      </c>
      <c r="E78">
        <f t="shared" si="6"/>
        <v>1.9339339580085975</v>
      </c>
      <c r="F78">
        <v>1.5682</v>
      </c>
      <c r="G78">
        <v>2.4354</v>
      </c>
      <c r="H78">
        <f t="shared" si="7"/>
        <v>0.36573395800859743</v>
      </c>
      <c r="I78">
        <f t="shared" si="8"/>
        <v>0.50146604199140254</v>
      </c>
      <c r="J78" s="2">
        <f>((1000*coeffs!$D$8/($D$2*coeffs!$D$6))^2*H78^2+(1000*(E78-coeffs!$D$2*blanks!$BZ$18*A78-coeffs!$D$2*blanks!$BZ$17)/($D$2*coeffs!$D$6))^2*coeffs!$E$8^2+(1000*coeffs!$D$2*coeffs!$D$8*(E78/coeffs!$D$2-blanks!$BZ$18*A78-blanks!$BZ$17)/($D$2^2*coeffs!$D$6))^2*coeffs!$D$11^2+(1000*coeffs!$D$2*coeffs!$D$8*(E78/coeffs!$D$2-blanks!$BZ$18*A78-blanks!$BZ$17)/($D$2*coeffs!$D$6^2))^2*coeffs!$E$6^2 +(-1000*coeffs!$D$8*blanks!$BZ$18*A78/($D$2*coeffs!$D$6)-1000*coeffs!$D$8*blanks!$BZ$17/($D$2*coeffs!$D$6))^2*coeffs!$E$2^2 + (1000*coeffs!$D$2*coeffs!$D$8*A78/($D$2*coeffs!$D$6))^2*blanks!$CA$18^2+(1000*coeffs!$D$2*coeffs!$D$8/($D$2*coeffs!$D$6))^2*blanks!$CA$17^2)^0.5</f>
        <v>11095.656025411736</v>
      </c>
      <c r="K78" s="10">
        <f>((1000*coeffs!$D$8/($D$2*coeffs!$D$6))^2*I78^2+(1000*(E78-coeffs!$D$2*blanks!$BZ$18*A78-coeffs!$D$2*blanks!$BZ$17)/($D$2*coeffs!$D$6))^2*coeffs!$E$8^2+(1000*coeffs!$D$2*coeffs!$D$8*(E78/coeffs!$D$2-blanks!$BZ$18*A78-blanks!$BZ$17)/($D$2^2*coeffs!$D$6))^2*coeffs!$D$11^2+(1000*coeffs!$D$2*coeffs!$D$8*(E78/coeffs!$D$2-blanks!$BZ$18*A78-blanks!$BZ$17)/($D$2*coeffs!$D$6^2))^2*coeffs!$E$6^2 +(-1000*coeffs!$D$8*blanks!$BZ$18*A78/($D$2*coeffs!$D$6)-1000*coeffs!$D$8*blanks!$BZ$17/($D$2*coeffs!$D$6))^2*coeffs!$E$2^2 + (1000*coeffs!$D$2*coeffs!$D$8*A78/($D$2*coeffs!$D$6))^2*blanks!$CA$18^2+(1000*coeffs!$D$2*coeffs!$D$8/($D$2*coeffs!$D$6))^2*blanks!$CA$17^2)^0.5</f>
        <v>12764.839789136255</v>
      </c>
      <c r="L78" s="10">
        <f t="shared" si="9"/>
        <v>63140210.945981286</v>
      </c>
      <c r="M78" s="1">
        <f t="shared" si="10"/>
        <v>26554934.598987553</v>
      </c>
      <c r="N78" s="10">
        <f t="shared" si="11"/>
        <v>23511006.507093705</v>
      </c>
    </row>
    <row r="79" spans="1:14" x14ac:dyDescent="0.25">
      <c r="A79">
        <v>-26.27</v>
      </c>
      <c r="B79">
        <v>0.86746987951807231</v>
      </c>
      <c r="C79" s="10">
        <f>-LN(1-B79)/0.000001-EXP(blanks!$BZ$18*b922_4!A79+blanks!$BZ$17)</f>
        <v>1840473.5990641571</v>
      </c>
      <c r="D79" s="1">
        <f>C79*0.000001*coeffs!$D$8/($D$2*coeffs!$D$6/1000)</f>
        <v>33854.819811303678</v>
      </c>
      <c r="E79">
        <f t="shared" si="6"/>
        <v>2.0209453349982276</v>
      </c>
      <c r="F79">
        <v>1.607</v>
      </c>
      <c r="G79">
        <v>2.5575000000000001</v>
      </c>
      <c r="H79">
        <f t="shared" si="7"/>
        <v>0.41394533499822761</v>
      </c>
      <c r="I79">
        <f t="shared" si="8"/>
        <v>0.53655466500177251</v>
      </c>
      <c r="J79" s="2">
        <f>((1000*coeffs!$D$8/($D$2*coeffs!$D$6))^2*H79^2+(1000*(E79-coeffs!$D$2*blanks!$BZ$18*A79-coeffs!$D$2*blanks!$BZ$17)/($D$2*coeffs!$D$6))^2*coeffs!$E$8^2+(1000*coeffs!$D$2*coeffs!$D$8*(E79/coeffs!$D$2-blanks!$BZ$18*A79-blanks!$BZ$17)/($D$2^2*coeffs!$D$6))^2*coeffs!$D$11^2+(1000*coeffs!$D$2*coeffs!$D$8*(E79/coeffs!$D$2-blanks!$BZ$18*A79-blanks!$BZ$17)/($D$2*coeffs!$D$6^2))^2*coeffs!$E$6^2 +(-1000*coeffs!$D$8*blanks!$BZ$18*A79/($D$2*coeffs!$D$6)-1000*coeffs!$D$8*blanks!$BZ$17/($D$2*coeffs!$D$6))^2*coeffs!$E$2^2 + (1000*coeffs!$D$2*coeffs!$D$8*A79/($D$2*coeffs!$D$6))^2*blanks!$CA$18^2+(1000*coeffs!$D$2*coeffs!$D$8/($D$2*coeffs!$D$6))^2*blanks!$CA$17^2)^0.5</f>
        <v>11958.076698824503</v>
      </c>
      <c r="K79" s="10">
        <f>((1000*coeffs!$D$8/($D$2*coeffs!$D$6))^2*I79^2+(1000*(E79-coeffs!$D$2*blanks!$BZ$18*A79-coeffs!$D$2*blanks!$BZ$17)/($D$2*coeffs!$D$6))^2*coeffs!$E$8^2+(1000*coeffs!$D$2*coeffs!$D$8*(E79/coeffs!$D$2-blanks!$BZ$18*A79-blanks!$BZ$17)/($D$2^2*coeffs!$D$6))^2*coeffs!$D$11^2+(1000*coeffs!$D$2*coeffs!$D$8*(E79/coeffs!$D$2-blanks!$BZ$18*A79-blanks!$BZ$17)/($D$2*coeffs!$D$6^2))^2*coeffs!$E$6^2 +(-1000*coeffs!$D$8*blanks!$BZ$18*A79/($D$2*coeffs!$D$6)-1000*coeffs!$D$8*blanks!$BZ$17/($D$2*coeffs!$D$6))^2*coeffs!$E$2^2 + (1000*coeffs!$D$2*coeffs!$D$8*A79/($D$2*coeffs!$D$6))^2*blanks!$CA$18^2+(1000*coeffs!$D$2*coeffs!$D$8/($D$2*coeffs!$D$6))^2*blanks!$CA$17^2)^0.5</f>
        <v>13506.605237626994</v>
      </c>
      <c r="L79" s="10">
        <f t="shared" si="9"/>
        <v>66224255.601041064</v>
      </c>
      <c r="M79" s="1">
        <f t="shared" si="10"/>
        <v>28069652.512121286</v>
      </c>
      <c r="N79" s="10">
        <f t="shared" si="11"/>
        <v>25239231.525038268</v>
      </c>
    </row>
    <row r="80" spans="1:14" x14ac:dyDescent="0.25">
      <c r="A80">
        <v>-26.36</v>
      </c>
      <c r="B80">
        <v>0.87951807228915657</v>
      </c>
      <c r="C80" s="10">
        <f>-LN(1-B80)/0.000001-EXP(blanks!$BZ$18*b922_4!A80+blanks!$BZ$17)</f>
        <v>1929811.156555132</v>
      </c>
      <c r="D80" s="1">
        <f>C80*0.000001*coeffs!$D$8/($D$2*coeffs!$D$6/1000)</f>
        <v>35498.150589195218</v>
      </c>
      <c r="E80">
        <f t="shared" si="6"/>
        <v>2.1162555148025519</v>
      </c>
      <c r="F80">
        <v>1.6875</v>
      </c>
      <c r="G80">
        <v>2.6857000000000002</v>
      </c>
      <c r="H80">
        <f t="shared" si="7"/>
        <v>0.42875551480255192</v>
      </c>
      <c r="I80">
        <f t="shared" si="8"/>
        <v>0.56944448519744828</v>
      </c>
      <c r="J80" s="2">
        <f>((1000*coeffs!$D$8/($D$2*coeffs!$D$6))^2*H80^2+(1000*(E80-coeffs!$D$2*blanks!$BZ$18*A80-coeffs!$D$2*blanks!$BZ$17)/($D$2*coeffs!$D$6))^2*coeffs!$E$8^2+(1000*coeffs!$D$2*coeffs!$D$8*(E80/coeffs!$D$2-blanks!$BZ$18*A80-blanks!$BZ$17)/($D$2^2*coeffs!$D$6))^2*coeffs!$D$11^2+(1000*coeffs!$D$2*coeffs!$D$8*(E80/coeffs!$D$2-blanks!$BZ$18*A80-blanks!$BZ$17)/($D$2*coeffs!$D$6^2))^2*coeffs!$E$6^2 +(-1000*coeffs!$D$8*blanks!$BZ$18*A80/($D$2*coeffs!$D$6)-1000*coeffs!$D$8*blanks!$BZ$17/($D$2*coeffs!$D$6))^2*coeffs!$E$2^2 + (1000*coeffs!$D$2*coeffs!$D$8*A80/($D$2*coeffs!$D$6))^2*blanks!$CA$18^2+(1000*coeffs!$D$2*coeffs!$D$8/($D$2*coeffs!$D$6))^2*blanks!$CA$17^2)^0.5</f>
        <v>12467.022169094666</v>
      </c>
      <c r="K80" s="10">
        <f>((1000*coeffs!$D$8/($D$2*coeffs!$D$6))^2*I80^2+(1000*(E80-coeffs!$D$2*blanks!$BZ$18*A80-coeffs!$D$2*blanks!$BZ$17)/($D$2*coeffs!$D$6))^2*coeffs!$E$8^2+(1000*coeffs!$D$2*coeffs!$D$8*(E80/coeffs!$D$2-blanks!$BZ$18*A80-blanks!$BZ$17)/($D$2^2*coeffs!$D$6))^2*coeffs!$D$11^2+(1000*coeffs!$D$2*coeffs!$D$8*(E80/coeffs!$D$2-blanks!$BZ$18*A80-blanks!$BZ$17)/($D$2*coeffs!$D$6^2))^2*coeffs!$E$6^2 +(-1000*coeffs!$D$8*blanks!$BZ$18*A80/($D$2*coeffs!$D$6)-1000*coeffs!$D$8*blanks!$BZ$17/($D$2*coeffs!$D$6))^2*coeffs!$E$2^2 + (1000*coeffs!$D$2*coeffs!$D$8*A80/($D$2*coeffs!$D$6))^2*blanks!$CA$18^2+(1000*coeffs!$D$2*coeffs!$D$8/($D$2*coeffs!$D$6))^2*blanks!$CA$17^2)^0.5</f>
        <v>14245.868988219223</v>
      </c>
      <c r="L80" s="10">
        <f t="shared" si="9"/>
        <v>69438815.834376305</v>
      </c>
      <c r="M80" s="1">
        <f t="shared" si="10"/>
        <v>29586229.359698407</v>
      </c>
      <c r="N80" s="10">
        <f t="shared" si="11"/>
        <v>26334775.172898006</v>
      </c>
    </row>
    <row r="81" spans="1:14" x14ac:dyDescent="0.25">
      <c r="A81">
        <v>-26.36</v>
      </c>
      <c r="B81">
        <v>0.89156626506024095</v>
      </c>
      <c r="C81" s="10">
        <f>-LN(1-B81)/0.000001-EXP(blanks!$BZ$18*b922_4!A81+blanks!$BZ$17)</f>
        <v>2035171.6722129583</v>
      </c>
      <c r="D81" s="1">
        <f>C81*0.000001*coeffs!$D$8/($D$2*coeffs!$D$6/1000)</f>
        <v>37436.217657712521</v>
      </c>
      <c r="E81">
        <f t="shared" si="6"/>
        <v>2.2216160304603783</v>
      </c>
      <c r="F81">
        <v>1.7721</v>
      </c>
      <c r="G81">
        <v>2.8203</v>
      </c>
      <c r="H81">
        <f t="shared" si="7"/>
        <v>0.44951603046037825</v>
      </c>
      <c r="I81">
        <f t="shared" si="8"/>
        <v>0.59868396953962177</v>
      </c>
      <c r="J81" s="2">
        <f>((1000*coeffs!$D$8/($D$2*coeffs!$D$6))^2*H81^2+(1000*(E81-coeffs!$D$2*blanks!$BZ$18*A81-coeffs!$D$2*blanks!$BZ$17)/($D$2*coeffs!$D$6))^2*coeffs!$E$8^2+(1000*coeffs!$D$2*coeffs!$D$8*(E81/coeffs!$D$2-blanks!$BZ$18*A81-blanks!$BZ$17)/($D$2^2*coeffs!$D$6))^2*coeffs!$D$11^2+(1000*coeffs!$D$2*coeffs!$D$8*(E81/coeffs!$D$2-blanks!$BZ$18*A81-blanks!$BZ$17)/($D$2*coeffs!$D$6^2))^2*coeffs!$E$6^2 +(-1000*coeffs!$D$8*blanks!$BZ$18*A81/($D$2*coeffs!$D$6)-1000*coeffs!$D$8*blanks!$BZ$17/($D$2*coeffs!$D$6))^2*coeffs!$E$2^2 + (1000*coeffs!$D$2*coeffs!$D$8*A81/($D$2*coeffs!$D$6))^2*blanks!$CA$18^2+(1000*coeffs!$D$2*coeffs!$D$8/($D$2*coeffs!$D$6))^2*blanks!$CA$17^2)^0.5</f>
        <v>13080.896836963466</v>
      </c>
      <c r="K81" s="10">
        <f>((1000*coeffs!$D$8/($D$2*coeffs!$D$6))^2*I81^2+(1000*(E81-coeffs!$D$2*blanks!$BZ$18*A81-coeffs!$D$2*blanks!$BZ$17)/($D$2*coeffs!$D$6))^2*coeffs!$E$8^2+(1000*coeffs!$D$2*coeffs!$D$8*(E81/coeffs!$D$2-blanks!$BZ$18*A81-blanks!$BZ$17)/($D$2^2*coeffs!$D$6))^2*coeffs!$D$11^2+(1000*coeffs!$D$2*coeffs!$D$8*(E81/coeffs!$D$2-blanks!$BZ$18*A81-blanks!$BZ$17)/($D$2*coeffs!$D$6^2))^2*coeffs!$E$6^2 +(-1000*coeffs!$D$8*blanks!$BZ$18*A81/($D$2*coeffs!$D$6)-1000*coeffs!$D$8*blanks!$BZ$17/($D$2*coeffs!$D$6))^2*coeffs!$E$2^2 + (1000*coeffs!$D$2*coeffs!$D$8*A81/($D$2*coeffs!$D$6))^2*blanks!$CA$18^2+(1000*coeffs!$D$2*coeffs!$D$8/($D$2*coeffs!$D$6))^2*blanks!$CA$17^2)^0.5</f>
        <v>14967.145397747916</v>
      </c>
      <c r="L81" s="10">
        <f t="shared" si="9"/>
        <v>73229917.061109081</v>
      </c>
      <c r="M81" s="1">
        <f t="shared" si="10"/>
        <v>31097461.075258736</v>
      </c>
      <c r="N81" s="10">
        <f t="shared" si="11"/>
        <v>27651634.246128015</v>
      </c>
    </row>
    <row r="82" spans="1:14" x14ac:dyDescent="0.25">
      <c r="A82">
        <v>-26.59</v>
      </c>
      <c r="B82">
        <v>0.90361445783132532</v>
      </c>
      <c r="C82" s="10">
        <f>-LN(1-B82)/0.000001-EXP(blanks!$BZ$18*b922_4!A82+blanks!$BZ$17)</f>
        <v>2136777.8438239973</v>
      </c>
      <c r="D82" s="1">
        <f>C82*0.000001*coeffs!$D$8/($D$2*coeffs!$D$6/1000)</f>
        <v>39305.224979174352</v>
      </c>
      <c r="E82">
        <f t="shared" si="6"/>
        <v>2.3393990661167621</v>
      </c>
      <c r="F82">
        <v>1.861</v>
      </c>
      <c r="G82">
        <v>3.0350000000000001</v>
      </c>
      <c r="H82">
        <f t="shared" si="7"/>
        <v>0.47839906611676208</v>
      </c>
      <c r="I82">
        <f t="shared" si="8"/>
        <v>0.69560093388323807</v>
      </c>
      <c r="J82" s="2">
        <f>((1000*coeffs!$D$8/($D$2*coeffs!$D$6))^2*H82^2+(1000*(E82-coeffs!$D$2*blanks!$BZ$18*A82-coeffs!$D$2*blanks!$BZ$17)/($D$2*coeffs!$D$6))^2*coeffs!$E$8^2+(1000*coeffs!$D$2*coeffs!$D$8*(E82/coeffs!$D$2-blanks!$BZ$18*A82-blanks!$BZ$17)/($D$2^2*coeffs!$D$6))^2*coeffs!$D$11^2+(1000*coeffs!$D$2*coeffs!$D$8*(E82/coeffs!$D$2-blanks!$BZ$18*A82-blanks!$BZ$17)/($D$2*coeffs!$D$6^2))^2*coeffs!$E$6^2 +(-1000*coeffs!$D$8*blanks!$BZ$18*A82/($D$2*coeffs!$D$6)-1000*coeffs!$D$8*blanks!$BZ$17/($D$2*coeffs!$D$6))^2*coeffs!$E$2^2 + (1000*coeffs!$D$2*coeffs!$D$8*A82/($D$2*coeffs!$D$6))^2*blanks!$CA$18^2+(1000*coeffs!$D$2*coeffs!$D$8/($D$2*coeffs!$D$6))^2*blanks!$CA$17^2)^0.5</f>
        <v>13833.324194717683</v>
      </c>
      <c r="K82" s="10">
        <f>((1000*coeffs!$D$8/($D$2*coeffs!$D$6))^2*I82^2+(1000*(E82-coeffs!$D$2*blanks!$BZ$18*A82-coeffs!$D$2*blanks!$BZ$17)/($D$2*coeffs!$D$6))^2*coeffs!$E$8^2+(1000*coeffs!$D$2*coeffs!$D$8*(E82/coeffs!$D$2-blanks!$BZ$18*A82-blanks!$BZ$17)/($D$2^2*coeffs!$D$6))^2*coeffs!$D$11^2+(1000*coeffs!$D$2*coeffs!$D$8*(E82/coeffs!$D$2-blanks!$BZ$18*A82-blanks!$BZ$17)/($D$2*coeffs!$D$6^2))^2*coeffs!$E$6^2 +(-1000*coeffs!$D$8*blanks!$BZ$18*A82/($D$2*coeffs!$D$6)-1000*coeffs!$D$8*blanks!$BZ$17/($D$2*coeffs!$D$6))^2*coeffs!$E$2^2 + (1000*coeffs!$D$2*coeffs!$D$8*A82/($D$2*coeffs!$D$6))^2*blanks!$CA$18^2+(1000*coeffs!$D$2*coeffs!$D$8/($D$2*coeffs!$D$6))^2*blanks!$CA$17^2)^0.5</f>
        <v>16662.578518076712</v>
      </c>
      <c r="L82" s="10">
        <f t="shared" si="9"/>
        <v>76885928.797889292</v>
      </c>
      <c r="M82" s="1">
        <f t="shared" si="10"/>
        <v>34401933.621357888</v>
      </c>
      <c r="N82" s="10">
        <f t="shared" si="11"/>
        <v>29212096.491506971</v>
      </c>
    </row>
    <row r="83" spans="1:14" x14ac:dyDescent="0.25">
      <c r="A83">
        <v>-26.69</v>
      </c>
      <c r="B83">
        <v>0.91566265060240959</v>
      </c>
      <c r="C83" s="10">
        <f>-LN(1-B83)/0.000001-EXP(blanks!$BZ$18*b922_4!A83+blanks!$BZ$17)</f>
        <v>2262844.9493387155</v>
      </c>
      <c r="D83" s="1">
        <f>C83*0.000001*coeffs!$D$8/($D$2*coeffs!$D$6/1000)</f>
        <v>41624.181982145536</v>
      </c>
      <c r="E83">
        <f t="shared" si="6"/>
        <v>2.4729304587412839</v>
      </c>
      <c r="F83">
        <v>1.9542999999999999</v>
      </c>
      <c r="G83">
        <v>3.1871999999999998</v>
      </c>
      <c r="H83">
        <f t="shared" si="7"/>
        <v>0.518630458741284</v>
      </c>
      <c r="I83">
        <f t="shared" si="8"/>
        <v>0.71426954125871589</v>
      </c>
      <c r="J83" s="2">
        <f>((1000*coeffs!$D$8/($D$2*coeffs!$D$6))^2*H83^2+(1000*(E83-coeffs!$D$2*blanks!$BZ$18*A83-coeffs!$D$2*blanks!$BZ$17)/($D$2*coeffs!$D$6))^2*coeffs!$E$8^2+(1000*coeffs!$D$2*coeffs!$D$8*(E83/coeffs!$D$2-blanks!$BZ$18*A83-blanks!$BZ$17)/($D$2^2*coeffs!$D$6))^2*coeffs!$D$11^2+(1000*coeffs!$D$2*coeffs!$D$8*(E83/coeffs!$D$2-blanks!$BZ$18*A83-blanks!$BZ$17)/($D$2*coeffs!$D$6^2))^2*coeffs!$E$6^2 +(-1000*coeffs!$D$8*blanks!$BZ$18*A83/($D$2*coeffs!$D$6)-1000*coeffs!$D$8*blanks!$BZ$17/($D$2*coeffs!$D$6))^2*coeffs!$E$2^2 + (1000*coeffs!$D$2*coeffs!$D$8*A83/($D$2*coeffs!$D$6))^2*blanks!$CA$18^2+(1000*coeffs!$D$2*coeffs!$D$8/($D$2*coeffs!$D$6))^2*blanks!$CA$17^2)^0.5</f>
        <v>14775.299754526393</v>
      </c>
      <c r="K83" s="10">
        <f>((1000*coeffs!$D$8/($D$2*coeffs!$D$6))^2*I83^2+(1000*(E83-coeffs!$D$2*blanks!$BZ$18*A83-coeffs!$D$2*blanks!$BZ$17)/($D$2*coeffs!$D$6))^2*coeffs!$E$8^2+(1000*coeffs!$D$2*coeffs!$D$8*(E83/coeffs!$D$2-blanks!$BZ$18*A83-blanks!$BZ$17)/($D$2^2*coeffs!$D$6))^2*coeffs!$D$11^2+(1000*coeffs!$D$2*coeffs!$D$8*(E83/coeffs!$D$2-blanks!$BZ$18*A83-blanks!$BZ$17)/($D$2*coeffs!$D$6^2))^2*coeffs!$E$6^2 +(-1000*coeffs!$D$8*blanks!$BZ$18*A83/($D$2*coeffs!$D$6)-1000*coeffs!$D$8*blanks!$BZ$17/($D$2*coeffs!$D$6))^2*coeffs!$E$2^2 + (1000*coeffs!$D$2*coeffs!$D$8*A83/($D$2*coeffs!$D$6))^2*blanks!$CA$18^2+(1000*coeffs!$D$2*coeffs!$D$8/($D$2*coeffs!$D$6))^2*blanks!$CA$17^2)^0.5</f>
        <v>17318.302523151197</v>
      </c>
      <c r="L83" s="10">
        <f t="shared" si="9"/>
        <v>81422098.30487667</v>
      </c>
      <c r="M83" s="1">
        <f t="shared" si="10"/>
        <v>35825507.926127568</v>
      </c>
      <c r="N83" s="10">
        <f t="shared" si="11"/>
        <v>31163708.793158822</v>
      </c>
    </row>
    <row r="84" spans="1:14" x14ac:dyDescent="0.25">
      <c r="A84">
        <v>-26.69</v>
      </c>
      <c r="B84">
        <v>0.92771084337349397</v>
      </c>
      <c r="C84" s="10">
        <f>-LN(1-B84)/0.000001-EXP(blanks!$BZ$18*b922_4!A84+blanks!$BZ$17)</f>
        <v>2416995.6291659744</v>
      </c>
      <c r="D84" s="1">
        <f>C84*0.000001*coeffs!$D$8/($D$2*coeffs!$D$6/1000)</f>
        <v>44459.725774784252</v>
      </c>
      <c r="E84">
        <f t="shared" si="6"/>
        <v>2.6270811385685429</v>
      </c>
      <c r="F84">
        <v>2.0522</v>
      </c>
      <c r="G84">
        <v>3.4298000000000002</v>
      </c>
      <c r="H84">
        <f t="shared" si="7"/>
        <v>0.57488113856854284</v>
      </c>
      <c r="I84">
        <f t="shared" si="8"/>
        <v>0.80271886143145732</v>
      </c>
      <c r="J84" s="2">
        <f>((1000*coeffs!$D$8/($D$2*coeffs!$D$6))^2*H84^2+(1000*(E84-coeffs!$D$2*blanks!$BZ$18*A84-coeffs!$D$2*blanks!$BZ$17)/($D$2*coeffs!$D$6))^2*coeffs!$E$8^2+(1000*coeffs!$D$2*coeffs!$D$8*(E84/coeffs!$D$2-blanks!$BZ$18*A84-blanks!$BZ$17)/($D$2^2*coeffs!$D$6))^2*coeffs!$D$11^2+(1000*coeffs!$D$2*coeffs!$D$8*(E84/coeffs!$D$2-blanks!$BZ$18*A84-blanks!$BZ$17)/($D$2*coeffs!$D$6^2))^2*coeffs!$E$6^2 +(-1000*coeffs!$D$8*blanks!$BZ$18*A84/($D$2*coeffs!$D$6)-1000*coeffs!$D$8*blanks!$BZ$17/($D$2*coeffs!$D$6))^2*coeffs!$E$2^2 + (1000*coeffs!$D$2*coeffs!$D$8*A84/($D$2*coeffs!$D$6))^2*blanks!$CA$18^2+(1000*coeffs!$D$2*coeffs!$D$8/($D$2*coeffs!$D$6))^2*blanks!$CA$17^2)^0.5</f>
        <v>15983.969956553705</v>
      </c>
      <c r="K84" s="10">
        <f>((1000*coeffs!$D$8/($D$2*coeffs!$D$6))^2*I84^2+(1000*(E84-coeffs!$D$2*blanks!$BZ$18*A84-coeffs!$D$2*blanks!$BZ$17)/($D$2*coeffs!$D$6))^2*coeffs!$E$8^2+(1000*coeffs!$D$2*coeffs!$D$8*(E84/coeffs!$D$2-blanks!$BZ$18*A84-blanks!$BZ$17)/($D$2^2*coeffs!$D$6))^2*coeffs!$D$11^2+(1000*coeffs!$D$2*coeffs!$D$8*(E84/coeffs!$D$2-blanks!$BZ$18*A84-blanks!$BZ$17)/($D$2*coeffs!$D$6^2))^2*coeffs!$E$6^2 +(-1000*coeffs!$D$8*blanks!$BZ$18*A84/($D$2*coeffs!$D$6)-1000*coeffs!$D$8*blanks!$BZ$17/($D$2*coeffs!$D$6))^2*coeffs!$E$2^2 + (1000*coeffs!$D$2*coeffs!$D$8*A84/($D$2*coeffs!$D$6))^2*blanks!$CA$18^2+(1000*coeffs!$D$2*coeffs!$D$8/($D$2*coeffs!$D$6))^2*blanks!$CA$17^2)^0.5</f>
        <v>19018.117200872624</v>
      </c>
      <c r="L84" s="10">
        <f t="shared" si="9"/>
        <v>86968776.087782905</v>
      </c>
      <c r="M84" s="1">
        <f t="shared" si="10"/>
        <v>39229371.67471081</v>
      </c>
      <c r="N84" s="10">
        <f t="shared" si="11"/>
        <v>33653701.50228525</v>
      </c>
    </row>
    <row r="85" spans="1:14" x14ac:dyDescent="0.25">
      <c r="A85">
        <v>-26.71</v>
      </c>
      <c r="B85">
        <v>0.93975903614457834</v>
      </c>
      <c r="C85" s="10">
        <f>-LN(1-B85)/0.000001-EXP(blanks!$BZ$18*b922_4!A85+blanks!$BZ$17)</f>
        <v>2597791.6505337432</v>
      </c>
      <c r="D85" s="1">
        <f>C85*0.000001*coeffs!$D$8/($D$2*coeffs!$D$6/1000)</f>
        <v>47785.400606044386</v>
      </c>
      <c r="E85">
        <f t="shared" si="6"/>
        <v>2.8094026953624982</v>
      </c>
      <c r="F85">
        <v>2.1551</v>
      </c>
      <c r="G85">
        <v>3.7823000000000002</v>
      </c>
      <c r="H85">
        <f t="shared" si="7"/>
        <v>0.65430269536249819</v>
      </c>
      <c r="I85">
        <f t="shared" si="8"/>
        <v>0.97289730463750201</v>
      </c>
      <c r="J85" s="2">
        <f>((1000*coeffs!$D$8/($D$2*coeffs!$D$6))^2*H85^2+(1000*(E85-coeffs!$D$2*blanks!$BZ$18*A85-coeffs!$D$2*blanks!$BZ$17)/($D$2*coeffs!$D$6))^2*coeffs!$E$8^2+(1000*coeffs!$D$2*coeffs!$D$8*(E85/coeffs!$D$2-blanks!$BZ$18*A85-blanks!$BZ$17)/($D$2^2*coeffs!$D$6))^2*coeffs!$D$11^2+(1000*coeffs!$D$2*coeffs!$D$8*(E85/coeffs!$D$2-blanks!$BZ$18*A85-blanks!$BZ$17)/($D$2*coeffs!$D$6^2))^2*coeffs!$E$6^2 +(-1000*coeffs!$D$8*blanks!$BZ$18*A85/($D$2*coeffs!$D$6)-1000*coeffs!$D$8*blanks!$BZ$17/($D$2*coeffs!$D$6))^2*coeffs!$E$2^2 + (1000*coeffs!$D$2*coeffs!$D$8*A85/($D$2*coeffs!$D$6))^2*blanks!$CA$18^2+(1000*coeffs!$D$2*coeffs!$D$8/($D$2*coeffs!$D$6))^2*blanks!$CA$17^2)^0.5</f>
        <v>17582.718863079459</v>
      </c>
      <c r="K85" s="10">
        <f>((1000*coeffs!$D$8/($D$2*coeffs!$D$6))^2*I85^2+(1000*(E85-coeffs!$D$2*blanks!$BZ$18*A85-coeffs!$D$2*blanks!$BZ$17)/($D$2*coeffs!$D$6))^2*coeffs!$E$8^2+(1000*coeffs!$D$2*coeffs!$D$8*(E85/coeffs!$D$2-blanks!$BZ$18*A85-blanks!$BZ$17)/($D$2^2*coeffs!$D$6))^2*coeffs!$D$11^2+(1000*coeffs!$D$2*coeffs!$D$8*(E85/coeffs!$D$2-blanks!$BZ$18*A85-blanks!$BZ$17)/($D$2*coeffs!$D$6^2))^2*coeffs!$E$6^2 +(-1000*coeffs!$D$8*blanks!$BZ$18*A85/($D$2*coeffs!$D$6)-1000*coeffs!$D$8*blanks!$BZ$17/($D$2*coeffs!$D$6))^2*coeffs!$E$2^2 + (1000*coeffs!$D$2*coeffs!$D$8*A85/($D$2*coeffs!$D$6))^2*blanks!$CA$18^2+(1000*coeffs!$D$2*coeffs!$D$8/($D$2*coeffs!$D$6))^2*blanks!$CA$17^2)^0.5</f>
        <v>22012.831827069564</v>
      </c>
      <c r="L85" s="10">
        <f t="shared" si="9"/>
        <v>93474211.393564224</v>
      </c>
      <c r="M85" s="1">
        <f t="shared" si="10"/>
        <v>45090689.958244205</v>
      </c>
      <c r="N85" s="10">
        <f t="shared" si="11"/>
        <v>36904831.87563879</v>
      </c>
    </row>
    <row r="86" spans="1:14" x14ac:dyDescent="0.25">
      <c r="A86">
        <v>-26.79</v>
      </c>
      <c r="B86">
        <v>0.95180722891566261</v>
      </c>
      <c r="C86" s="10">
        <f>-LN(1-B86)/0.000001-EXP(blanks!$BZ$18*b922_4!A86+blanks!$BZ$17)</f>
        <v>2814721.4760948513</v>
      </c>
      <c r="D86" s="1">
        <f>C86*0.000001*coeffs!$D$8/($D$2*coeffs!$D$6/1000)</f>
        <v>51775.743178631776</v>
      </c>
      <c r="E86">
        <f t="shared" si="6"/>
        <v>3.0325462466767066</v>
      </c>
      <c r="F86">
        <v>2.3191999999999999</v>
      </c>
      <c r="G86">
        <v>4.1710000000000003</v>
      </c>
      <c r="H86">
        <f t="shared" si="7"/>
        <v>0.71334624667670665</v>
      </c>
      <c r="I86">
        <f t="shared" si="8"/>
        <v>1.1384537533232937</v>
      </c>
      <c r="J86" s="2">
        <f>((1000*coeffs!$D$8/($D$2*coeffs!$D$6))^2*H86^2+(1000*(E86-coeffs!$D$2*blanks!$BZ$18*A86-coeffs!$D$2*blanks!$BZ$17)/($D$2*coeffs!$D$6))^2*coeffs!$E$8^2+(1000*coeffs!$D$2*coeffs!$D$8*(E86/coeffs!$D$2-blanks!$BZ$18*A86-blanks!$BZ$17)/($D$2^2*coeffs!$D$6))^2*coeffs!$D$11^2+(1000*coeffs!$D$2*coeffs!$D$8*(E86/coeffs!$D$2-blanks!$BZ$18*A86-blanks!$BZ$17)/($D$2*coeffs!$D$6^2))^2*coeffs!$E$6^2 +(-1000*coeffs!$D$8*blanks!$BZ$18*A86/($D$2*coeffs!$D$6)-1000*coeffs!$D$8*blanks!$BZ$17/($D$2*coeffs!$D$6))^2*coeffs!$E$2^2 + (1000*coeffs!$D$2*coeffs!$D$8*A86/($D$2*coeffs!$D$6))^2*blanks!$CA$18^2+(1000*coeffs!$D$2*coeffs!$D$8/($D$2*coeffs!$D$6))^2*blanks!$CA$17^2)^0.5</f>
        <v>19068.575987911063</v>
      </c>
      <c r="K86" s="10">
        <f>((1000*coeffs!$D$8/($D$2*coeffs!$D$6))^2*I86^2+(1000*(E86-coeffs!$D$2*blanks!$BZ$18*A86-coeffs!$D$2*blanks!$BZ$17)/($D$2*coeffs!$D$6))^2*coeffs!$E$8^2+(1000*coeffs!$D$2*coeffs!$D$8*(E86/coeffs!$D$2-blanks!$BZ$18*A86-blanks!$BZ$17)/($D$2^2*coeffs!$D$6))^2*coeffs!$D$11^2+(1000*coeffs!$D$2*coeffs!$D$8*(E86/coeffs!$D$2-blanks!$BZ$18*A86-blanks!$BZ$17)/($D$2*coeffs!$D$6^2))^2*coeffs!$E$6^2 +(-1000*coeffs!$D$8*blanks!$BZ$18*A86/($D$2*coeffs!$D$6)-1000*coeffs!$D$8*blanks!$BZ$17/($D$2*coeffs!$D$6))^2*coeffs!$E$2^2 + (1000*coeffs!$D$2*coeffs!$D$8*A86/($D$2*coeffs!$D$6))^2*blanks!$CA$18^2+(1000*coeffs!$D$2*coeffs!$D$8/($D$2*coeffs!$D$6))^2*blanks!$CA$17^2)^0.5</f>
        <v>25099.284289442185</v>
      </c>
      <c r="L86" s="10">
        <f t="shared" si="9"/>
        <v>101279819.81019832</v>
      </c>
      <c r="M86" s="1">
        <f t="shared" si="10"/>
        <v>51192916.175313763</v>
      </c>
      <c r="N86" s="10">
        <f t="shared" si="11"/>
        <v>40018681.814786375</v>
      </c>
    </row>
    <row r="87" spans="1:14" x14ac:dyDescent="0.25">
      <c r="A87">
        <v>-26.86</v>
      </c>
      <c r="B87">
        <v>0.96385542168674698</v>
      </c>
      <c r="C87" s="10">
        <f>-LN(1-B87)/0.000001-EXP(blanks!$BZ$18*b922_4!A87+blanks!$BZ$17)</f>
        <v>3096817.0465589953</v>
      </c>
      <c r="D87" s="1">
        <f>C87*0.000001*coeffs!$D$8/($D$2*coeffs!$D$6/1000)</f>
        <v>56964.785125490802</v>
      </c>
      <c r="E87">
        <f t="shared" si="6"/>
        <v>3.3202283191284883</v>
      </c>
      <c r="F87">
        <v>2.4956999999999998</v>
      </c>
      <c r="G87">
        <v>4.5997000000000003</v>
      </c>
      <c r="H87">
        <f t="shared" si="7"/>
        <v>0.82452831912848845</v>
      </c>
      <c r="I87">
        <f t="shared" si="8"/>
        <v>1.2794716808715121</v>
      </c>
      <c r="J87" s="2">
        <f>((1000*coeffs!$D$8/($D$2*coeffs!$D$6))^2*H87^2+(1000*(E87-coeffs!$D$2*blanks!$BZ$18*A87-coeffs!$D$2*blanks!$BZ$17)/($D$2*coeffs!$D$6))^2*coeffs!$E$8^2+(1000*coeffs!$D$2*coeffs!$D$8*(E87/coeffs!$D$2-blanks!$BZ$18*A87-blanks!$BZ$17)/($D$2^2*coeffs!$D$6))^2*coeffs!$D$11^2+(1000*coeffs!$D$2*coeffs!$D$8*(E87/coeffs!$D$2-blanks!$BZ$18*A87-blanks!$BZ$17)/($D$2*coeffs!$D$6^2))^2*coeffs!$E$6^2 +(-1000*coeffs!$D$8*blanks!$BZ$18*A87/($D$2*coeffs!$D$6)-1000*coeffs!$D$8*blanks!$BZ$17/($D$2*coeffs!$D$6))^2*coeffs!$E$2^2 + (1000*coeffs!$D$2*coeffs!$D$8*A87/($D$2*coeffs!$D$6))^2*blanks!$CA$18^2+(1000*coeffs!$D$2*coeffs!$D$8/($D$2*coeffs!$D$6))^2*blanks!$CA$17^2)^0.5</f>
        <v>21436.136988446568</v>
      </c>
      <c r="K87" s="10">
        <f>((1000*coeffs!$D$8/($D$2*coeffs!$D$6))^2*I87^2+(1000*(E87-coeffs!$D$2*blanks!$BZ$18*A87-coeffs!$D$2*blanks!$BZ$17)/($D$2*coeffs!$D$6))^2*coeffs!$E$8^2+(1000*coeffs!$D$2*coeffs!$D$8*(E87/coeffs!$D$2-blanks!$BZ$18*A87-blanks!$BZ$17)/($D$2^2*coeffs!$D$6))^2*coeffs!$D$11^2+(1000*coeffs!$D$2*coeffs!$D$8*(E87/coeffs!$D$2-blanks!$BZ$18*A87-blanks!$BZ$17)/($D$2*coeffs!$D$6^2))^2*coeffs!$E$6^2 +(-1000*coeffs!$D$8*blanks!$BZ$18*A87/($D$2*coeffs!$D$6)-1000*coeffs!$D$8*blanks!$BZ$17/($D$2*coeffs!$D$6))^2*coeffs!$E$2^2 + (1000*coeffs!$D$2*coeffs!$D$8*A87/($D$2*coeffs!$D$6))^2*blanks!$CA$18^2+(1000*coeffs!$D$2*coeffs!$D$8/($D$2*coeffs!$D$6))^2*blanks!$CA$17^2)^0.5</f>
        <v>27989.078953633962</v>
      </c>
      <c r="L87" s="10">
        <f t="shared" si="9"/>
        <v>111430233.9056997</v>
      </c>
      <c r="M87" s="1">
        <f t="shared" si="10"/>
        <v>57026142.440650217</v>
      </c>
      <c r="N87" s="10">
        <f t="shared" si="11"/>
        <v>44862861.504835702</v>
      </c>
    </row>
    <row r="88" spans="1:14" x14ac:dyDescent="0.25">
      <c r="A88">
        <v>-27.16</v>
      </c>
      <c r="B88">
        <v>0.97590361445783136</v>
      </c>
      <c r="C88" s="10">
        <f>-LN(1-B88)/0.000001-EXP(blanks!$BZ$18*b922_4!A88+blanks!$BZ$17)</f>
        <v>3476670.9299919093</v>
      </c>
      <c r="D88" s="1">
        <f>C88*0.000001*coeffs!$D$8/($D$2*coeffs!$D$6/1000)</f>
        <v>63952.054480935105</v>
      </c>
      <c r="E88">
        <f t="shared" si="6"/>
        <v>3.7256934272366542</v>
      </c>
      <c r="F88">
        <v>2.6857000000000002</v>
      </c>
      <c r="G88">
        <v>5.4584999999999999</v>
      </c>
      <c r="H88">
        <f t="shared" si="7"/>
        <v>1.039993427236654</v>
      </c>
      <c r="I88">
        <f t="shared" si="8"/>
        <v>1.7328065727633457</v>
      </c>
      <c r="J88" s="2">
        <f>((1000*coeffs!$D$8/($D$2*coeffs!$D$6))^2*H88^2+(1000*(E88-coeffs!$D$2*blanks!$BZ$18*A88-coeffs!$D$2*blanks!$BZ$17)/($D$2*coeffs!$D$6))^2*coeffs!$E$8^2+(1000*coeffs!$D$2*coeffs!$D$8*(E88/coeffs!$D$2-blanks!$BZ$18*A88-blanks!$BZ$17)/($D$2^2*coeffs!$D$6))^2*coeffs!$D$11^2+(1000*coeffs!$D$2*coeffs!$D$8*(E88/coeffs!$D$2-blanks!$BZ$18*A88-blanks!$BZ$17)/($D$2*coeffs!$D$6^2))^2*coeffs!$E$6^2 +(-1000*coeffs!$D$8*blanks!$BZ$18*A88/($D$2*coeffs!$D$6)-1000*coeffs!$D$8*blanks!$BZ$17/($D$2*coeffs!$D$6))^2*coeffs!$E$2^2 + (1000*coeffs!$D$2*coeffs!$D$8*A88/($D$2*coeffs!$D$6))^2*blanks!$CA$18^2+(1000*coeffs!$D$2*coeffs!$D$8/($D$2*coeffs!$D$6))^2*blanks!$CA$17^2)^0.5</f>
        <v>25591.209595213171</v>
      </c>
      <c r="K88" s="10">
        <f>((1000*coeffs!$D$8/($D$2*coeffs!$D$6))^2*I88^2+(1000*(E88-coeffs!$D$2*blanks!$BZ$18*A88-coeffs!$D$2*blanks!$BZ$17)/($D$2*coeffs!$D$6))^2*coeffs!$E$8^2+(1000*coeffs!$D$2*coeffs!$D$8*(E88/coeffs!$D$2-blanks!$BZ$18*A88-blanks!$BZ$17)/($D$2^2*coeffs!$D$6))^2*coeffs!$D$11^2+(1000*coeffs!$D$2*coeffs!$D$8*(E88/coeffs!$D$2-blanks!$BZ$18*A88-blanks!$BZ$17)/($D$2*coeffs!$D$6^2))^2*coeffs!$E$6^2 +(-1000*coeffs!$D$8*blanks!$BZ$18*A88/($D$2*coeffs!$D$6)-1000*coeffs!$D$8*blanks!$BZ$17/($D$2*coeffs!$D$6))^2*coeffs!$E$2^2 + (1000*coeffs!$D$2*coeffs!$D$8*A88/($D$2*coeffs!$D$6))^2*blanks!$CA$18^2+(1000*coeffs!$D$2*coeffs!$D$8/($D$2*coeffs!$D$6))^2*blanks!$CA$17^2)^0.5</f>
        <v>36123.603146476249</v>
      </c>
      <c r="L88" s="10">
        <f t="shared" si="9"/>
        <v>125098205.38885514</v>
      </c>
      <c r="M88" s="1">
        <f t="shared" si="10"/>
        <v>72895809.849868208</v>
      </c>
      <c r="N88" s="10">
        <f t="shared" si="11"/>
        <v>53165826.911965743</v>
      </c>
    </row>
    <row r="89" spans="1:14" x14ac:dyDescent="0.25">
      <c r="A89">
        <v>-27.16</v>
      </c>
      <c r="B89">
        <v>0.98795180722891562</v>
      </c>
      <c r="C89" s="10">
        <f>-LN(1-B89)/0.000001-EXP(blanks!$BZ$18*b922_4!A89+blanks!$BZ$17)</f>
        <v>4169818.1105518495</v>
      </c>
      <c r="D89" s="1">
        <f>C89*0.000001*coeffs!$D$8/($D$2*coeffs!$D$6/1000)</f>
        <v>76702.236234426236</v>
      </c>
      <c r="E89">
        <f t="shared" si="6"/>
        <v>4.4188406077965947</v>
      </c>
      <c r="F89">
        <v>3.0350000000000001</v>
      </c>
      <c r="G89">
        <v>7.5015000000000001</v>
      </c>
      <c r="H89">
        <f t="shared" si="7"/>
        <v>1.3838406077965946</v>
      </c>
      <c r="I89">
        <f t="shared" si="8"/>
        <v>3.0826593922034053</v>
      </c>
      <c r="J89" s="2">
        <f>((1000*coeffs!$D$8/($D$2*coeffs!$D$6))^2*H89^2+(1000*(E89-coeffs!$D$2*blanks!$BZ$18*A89-coeffs!$D$2*blanks!$BZ$17)/($D$2*coeffs!$D$6))^2*coeffs!$E$8^2+(1000*coeffs!$D$2*coeffs!$D$8*(E89/coeffs!$D$2-blanks!$BZ$18*A89-blanks!$BZ$17)/($D$2^2*coeffs!$D$6))^2*coeffs!$D$11^2+(1000*coeffs!$D$2*coeffs!$D$8*(E89/coeffs!$D$2-blanks!$BZ$18*A89-blanks!$BZ$17)/($D$2*coeffs!$D$6^2))^2*coeffs!$E$6^2 +(-1000*coeffs!$D$8*blanks!$BZ$18*A89/($D$2*coeffs!$D$6)-1000*coeffs!$D$8*blanks!$BZ$17/($D$2*coeffs!$D$6))^2*coeffs!$E$2^2 + (1000*coeffs!$D$2*coeffs!$D$8*A89/($D$2*coeffs!$D$6))^2*blanks!$CA$18^2+(1000*coeffs!$D$2*coeffs!$D$8/($D$2*coeffs!$D$6))^2*blanks!$CA$17^2)^0.5</f>
        <v>32471.900814908189</v>
      </c>
      <c r="K89" s="10">
        <f>((1000*coeffs!$D$8/($D$2*coeffs!$D$6))^2*I89^2+(1000*(E89-coeffs!$D$2*blanks!$BZ$18*A89-coeffs!$D$2*blanks!$BZ$17)/($D$2*coeffs!$D$6))^2*coeffs!$E$8^2+(1000*coeffs!$D$2*coeffs!$D$8*(E89/coeffs!$D$2-blanks!$BZ$18*A89-blanks!$BZ$17)/($D$2^2*coeffs!$D$6))^2*coeffs!$D$11^2+(1000*coeffs!$D$2*coeffs!$D$8*(E89/coeffs!$D$2-blanks!$BZ$18*A89-blanks!$BZ$17)/($D$2*coeffs!$D$6^2))^2*coeffs!$E$6^2 +(-1000*coeffs!$D$8*blanks!$BZ$18*A89/($D$2*coeffs!$D$6)-1000*coeffs!$D$8*blanks!$BZ$17/($D$2*coeffs!$D$6))^2*coeffs!$E$2^2 + (1000*coeffs!$D$2*coeffs!$D$8*A89/($D$2*coeffs!$D$6))^2*blanks!$CA$18^2+(1000*coeffs!$D$2*coeffs!$D$8/($D$2*coeffs!$D$6))^2*blanks!$CA$17^2)^0.5</f>
        <v>60181.726599630565</v>
      </c>
      <c r="L89" s="10">
        <f t="shared" si="9"/>
        <v>150039153.23938847</v>
      </c>
      <c r="M89" s="1">
        <f t="shared" si="10"/>
        <v>119665943.68305244</v>
      </c>
      <c r="N89" s="10">
        <f t="shared" si="11"/>
        <v>67051583.724503234</v>
      </c>
    </row>
    <row r="90" spans="1:14" x14ac:dyDescent="0.25">
      <c r="A90">
        <v>-29.28</v>
      </c>
      <c r="B90">
        <v>1</v>
      </c>
      <c r="C90" s="10" t="e">
        <f>-LN(1-B90)/0.000001-EXP(blanks!$BZ$18*b922_4!A90+blanks!$BZ$17)</f>
        <v>#NUM!</v>
      </c>
      <c r="D90" s="1" t="e">
        <f>C90*0.000001*coeffs!$D$8/($D$2*coeffs!$D$6/1000)</f>
        <v>#NUM!</v>
      </c>
      <c r="E90" t="e">
        <f t="shared" si="6"/>
        <v>#NUM!</v>
      </c>
      <c r="F90">
        <v>4.1710000000000003</v>
      </c>
      <c r="G90">
        <v>19.470600000000001</v>
      </c>
      <c r="H90" t="e">
        <f t="shared" si="7"/>
        <v>#NUM!</v>
      </c>
      <c r="I90" t="e">
        <f t="shared" si="8"/>
        <v>#NUM!</v>
      </c>
      <c r="J90" s="2" t="e">
        <f>((1000*coeffs!$D$8/($D$2*coeffs!$D$6))^2*H90^2+(1000*(E90-coeffs!$D$2*blanks!$BZ$18*A90-coeffs!$D$2*blanks!$BZ$17)/($D$2*coeffs!$D$6))^2*coeffs!$E$8^2+(1000*coeffs!$D$2*coeffs!$D$8*(E90/coeffs!$D$2-blanks!$BZ$18*A90-blanks!$BZ$17)/($D$2^2*coeffs!$D$6))^2*coeffs!$D$11^2+(1000*coeffs!$D$2*coeffs!$D$8*(E90/coeffs!$D$2-blanks!$BZ$18*A90-blanks!$BZ$17)/($D$2*coeffs!$D$6^2))^2*coeffs!$E$6^2 +(-1000*coeffs!$D$8*blanks!$BZ$18*A90/($D$2*coeffs!$D$6)-1000*coeffs!$D$8*blanks!$BZ$17/($D$2*coeffs!$D$6))^2*coeffs!$E$2^2 + (1000*coeffs!$D$2*coeffs!$D$8*A90/($D$2*coeffs!$D$6))^2*blanks!$CA$18^2+(1000*coeffs!$D$2*coeffs!$D$8/($D$2*coeffs!$D$6))^2*blanks!$CA$17^2)^0.5</f>
        <v>#NUM!</v>
      </c>
      <c r="K90" s="10" t="e">
        <f>((1000*coeffs!$D$8/($D$2*coeffs!$D$6))^2*I90^2+(1000*(E90-coeffs!$D$2*blanks!$BZ$18*A90-coeffs!$D$2*blanks!$BZ$17)/($D$2*coeffs!$D$6))^2*coeffs!$E$8^2+(1000*coeffs!$D$2*coeffs!$D$8*(E90/coeffs!$D$2-blanks!$BZ$18*A90-blanks!$BZ$17)/($D$2^2*coeffs!$D$6))^2*coeffs!$D$11^2+(1000*coeffs!$D$2*coeffs!$D$8*(E90/coeffs!$D$2-blanks!$BZ$18*A90-blanks!$BZ$17)/($D$2*coeffs!$D$6^2))^2*coeffs!$E$6^2 +(-1000*coeffs!$D$8*blanks!$BZ$18*A90/($D$2*coeffs!$D$6)-1000*coeffs!$D$8*blanks!$BZ$17/($D$2*coeffs!$D$6))^2*coeffs!$E$2^2 + (1000*coeffs!$D$2*coeffs!$D$8*A90/($D$2*coeffs!$D$6))^2*blanks!$CA$18^2+(1000*coeffs!$D$2*coeffs!$D$8/($D$2*coeffs!$D$6))^2*blanks!$CA$17^2)^0.5</f>
        <v>#NUM!</v>
      </c>
      <c r="L90" s="10" t="e">
        <f t="shared" si="9"/>
        <v>#NUM!</v>
      </c>
      <c r="M90" s="1" t="e">
        <f t="shared" si="10"/>
        <v>#NUM!</v>
      </c>
      <c r="N90" s="10" t="e">
        <f t="shared" si="11"/>
        <v>#NUM!</v>
      </c>
    </row>
    <row r="91" spans="1:14" x14ac:dyDescent="0.25">
      <c r="D91" s="1"/>
      <c r="J91" s="2"/>
    </row>
    <row r="92" spans="1:14" x14ac:dyDescent="0.25">
      <c r="D92" s="1"/>
      <c r="J92" s="2"/>
    </row>
    <row r="93" spans="1:14" x14ac:dyDescent="0.25">
      <c r="D93" s="1"/>
      <c r="J93" s="2"/>
    </row>
    <row r="94" spans="1:14" x14ac:dyDescent="0.25">
      <c r="D94" s="1"/>
      <c r="J94" s="2"/>
    </row>
    <row r="95" spans="1:14" x14ac:dyDescent="0.25">
      <c r="D95" s="1"/>
      <c r="J95" s="2"/>
    </row>
    <row r="96" spans="1:14" x14ac:dyDescent="0.25">
      <c r="D96" s="1"/>
      <c r="J96" s="2"/>
    </row>
    <row r="97" spans="4:10" x14ac:dyDescent="0.25">
      <c r="D97" s="1"/>
      <c r="J97" s="2"/>
    </row>
    <row r="98" spans="4:10" x14ac:dyDescent="0.25">
      <c r="D98" s="1"/>
      <c r="J98" s="2"/>
    </row>
    <row r="99" spans="4:10" x14ac:dyDescent="0.25">
      <c r="D99" s="1"/>
      <c r="J99" s="2"/>
    </row>
    <row r="100" spans="4:10" x14ac:dyDescent="0.25">
      <c r="D100" s="1"/>
      <c r="J100" s="2"/>
    </row>
    <row r="101" spans="4:10" x14ac:dyDescent="0.25">
      <c r="D101" s="1"/>
      <c r="J101" s="2"/>
    </row>
    <row r="102" spans="4:10" x14ac:dyDescent="0.25">
      <c r="D102" s="1"/>
      <c r="J102" s="2"/>
    </row>
    <row r="103" spans="4:10" x14ac:dyDescent="0.25">
      <c r="D103" s="1"/>
      <c r="J103" s="2"/>
    </row>
    <row r="104" spans="4:10" x14ac:dyDescent="0.25">
      <c r="D104" s="1"/>
      <c r="J104" s="2"/>
    </row>
    <row r="105" spans="4:10" x14ac:dyDescent="0.25">
      <c r="D105" s="1"/>
      <c r="J105" s="2"/>
    </row>
    <row r="106" spans="4:10" x14ac:dyDescent="0.25">
      <c r="D106" s="1"/>
      <c r="J106" s="2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activeCell="K8" sqref="K8:K101"/>
    </sheetView>
  </sheetViews>
  <sheetFormatPr defaultRowHeight="15" x14ac:dyDescent="0.25"/>
  <cols>
    <col min="3" max="3" width="15.7109375" customWidth="1"/>
  </cols>
  <sheetData>
    <row r="1" spans="1:14" x14ac:dyDescent="0.25">
      <c r="A1" s="6" t="s">
        <v>26</v>
      </c>
      <c r="B1" s="6"/>
      <c r="C1" s="8" t="s">
        <v>36</v>
      </c>
      <c r="D1" s="6"/>
    </row>
    <row r="2" spans="1:14" x14ac:dyDescent="0.25">
      <c r="A2" s="6" t="s">
        <v>0</v>
      </c>
      <c r="B2" s="6"/>
      <c r="C2" s="6"/>
      <c r="D2" s="7">
        <v>63</v>
      </c>
    </row>
    <row r="3" spans="1:14" x14ac:dyDescent="0.25">
      <c r="A3" t="s">
        <v>113</v>
      </c>
      <c r="D3">
        <f>'size dists'!D16</f>
        <v>1318.0531427930532</v>
      </c>
      <c r="E3">
        <f>'size dists'!E16</f>
        <v>217.23443474687568</v>
      </c>
    </row>
    <row r="4" spans="1:14" x14ac:dyDescent="0.25">
      <c r="A4" t="s">
        <v>114</v>
      </c>
      <c r="D4" s="10">
        <f>'size dists'!H16</f>
        <v>1202.7075998276787</v>
      </c>
      <c r="E4" s="10">
        <f>'size dists'!I16</f>
        <v>211.41827005175307</v>
      </c>
    </row>
    <row r="5" spans="1:14" x14ac:dyDescent="0.25">
      <c r="A5" t="s">
        <v>115</v>
      </c>
      <c r="D5">
        <f>'size dists'!F16</f>
        <v>795.57953517113856</v>
      </c>
      <c r="E5">
        <f>'size dists'!G16</f>
        <v>273.76344698063485</v>
      </c>
    </row>
    <row r="6" spans="1:14" x14ac:dyDescent="0.25">
      <c r="A6" t="s">
        <v>116</v>
      </c>
      <c r="D6">
        <f>'size dists'!J16</f>
        <v>156.69007525945617</v>
      </c>
      <c r="E6">
        <f>'size dists'!K16</f>
        <v>15.124778931715529</v>
      </c>
    </row>
    <row r="7" spans="1:14" x14ac:dyDescent="0.2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s="6" t="s">
        <v>182</v>
      </c>
      <c r="M7" s="10" t="s">
        <v>183</v>
      </c>
      <c r="N7" s="10" t="s">
        <v>185</v>
      </c>
    </row>
    <row r="8" spans="1:14" x14ac:dyDescent="0.25">
      <c r="A8">
        <v>-6.97</v>
      </c>
      <c r="B8">
        <v>1.0638297872340425E-2</v>
      </c>
      <c r="C8">
        <f>-LN(1-B8)/0.000001-EXP(blanks!$BZ$18*b924_4!A8+blanks!$BZ$17)</f>
        <v>10527.735455099189</v>
      </c>
      <c r="D8" s="1">
        <f>C8*0.000001*coeffs!$D$8/($D$2*coeffs!$D$6/1000)</f>
        <v>209.02307918003581</v>
      </c>
      <c r="E8">
        <f>-LN(1-B8)</f>
        <v>1.0695289116747919E-2</v>
      </c>
      <c r="F8">
        <v>5.0000000000000001E-4</v>
      </c>
      <c r="G8">
        <v>1.7899999999999999E-2</v>
      </c>
      <c r="H8">
        <f>E8-F8</f>
        <v>1.0195289116747918E-2</v>
      </c>
      <c r="I8">
        <f>G8-E8</f>
        <v>7.2047108832520804E-3</v>
      </c>
      <c r="J8" s="2">
        <f>((1000*coeffs!$D$8/($D$2*coeffs!$D$6))^2*H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209.16345689142554</v>
      </c>
      <c r="K8">
        <f>((1000*coeffs!$D$8/($D$2*coeffs!$D$6))^2*I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152.43570748490112</v>
      </c>
      <c r="L8" s="10">
        <f>1000000000000*D8/(1000000*$D$3)</f>
        <v>158584.71285694922</v>
      </c>
      <c r="M8" s="1">
        <f>((1/(0.000001*$D$3))^2*K8^2+(D8/(0.000001*$D$3)^2)^2*(0.000001*$E$3)^2)^0.5</f>
        <v>118568.84756774285</v>
      </c>
      <c r="N8" s="10">
        <f>((1/(0.000001*$D$3))^2*J8^2+(D8/(0.000001*$D$3)^2)^2*(0.000001*$E$3)^2)^0.5</f>
        <v>160829.25482056366</v>
      </c>
    </row>
    <row r="9" spans="1:14" x14ac:dyDescent="0.25">
      <c r="A9">
        <v>-12.59</v>
      </c>
      <c r="B9">
        <v>2.1276595744680851E-2</v>
      </c>
      <c r="C9" s="10">
        <f>-LN(1-B9)/0.000001-EXP(blanks!$BZ$18*b924_4!A9+blanks!$BZ$17)</f>
        <v>20226.465880840227</v>
      </c>
      <c r="D9" s="1">
        <f>C9*0.000001*coeffs!$D$8/($D$2*coeffs!$D$6/1000)</f>
        <v>401.5866657530222</v>
      </c>
      <c r="E9">
        <f t="shared" ref="E9:E72" si="0">-LN(1-B9)</f>
        <v>2.1506205220963619E-2</v>
      </c>
      <c r="F9">
        <v>1.24E-2</v>
      </c>
      <c r="G9">
        <v>2.98E-2</v>
      </c>
      <c r="H9">
        <f t="shared" ref="H9:H72" si="1">E9-F9</f>
        <v>9.1062052209636198E-3</v>
      </c>
      <c r="I9">
        <f t="shared" ref="I9:I72" si="2">G9-E9</f>
        <v>8.2937947790363807E-3</v>
      </c>
      <c r="J9" s="2">
        <f>((1000*coeffs!$D$8/($D$2*coeffs!$D$6))^2*H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209.53899871326189</v>
      </c>
      <c r="K9" s="10">
        <f>((1000*coeffs!$D$8/($D$2*coeffs!$D$6))^2*I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195.79116152034194</v>
      </c>
      <c r="L9" s="10">
        <f t="shared" ref="L9:L72" si="3">1000000000000*D9/(1000000*$D$3)</f>
        <v>304681.69508099655</v>
      </c>
      <c r="M9" s="1">
        <f t="shared" ref="M9:M72" si="4">((1/(0.000001*$D$3))^2*K9^2+(D9/(0.000001*$D$3)^2)^2*(0.000001*$E$3)^2)^0.5</f>
        <v>156803.95219451142</v>
      </c>
      <c r="N9" s="10">
        <f t="shared" ref="N9:N72" si="5">((1/(0.000001*$D$3))^2*J9^2+(D9/(0.000001*$D$3)^2)^2*(0.000001*$E$3)^2)^0.5</f>
        <v>166718.50270006576</v>
      </c>
    </row>
    <row r="10" spans="1:14" x14ac:dyDescent="0.25">
      <c r="A10">
        <v>-12.69</v>
      </c>
      <c r="B10">
        <v>3.1914893617021274E-2</v>
      </c>
      <c r="C10" s="10">
        <f>-LN(1-B10)/0.000001-EXP(blanks!$BZ$18*b924_4!A10+blanks!$BZ$17)</f>
        <v>31108.392576110004</v>
      </c>
      <c r="D10" s="1">
        <f>C10*0.000001*coeffs!$D$8/($D$2*coeffs!$D$6/1000)</f>
        <v>617.64204014552865</v>
      </c>
      <c r="E10">
        <f t="shared" si="0"/>
        <v>3.2435275753153844E-2</v>
      </c>
      <c r="F10">
        <v>2.3400000000000001E-2</v>
      </c>
      <c r="G10">
        <v>4.2000000000000003E-2</v>
      </c>
      <c r="H10">
        <f t="shared" si="1"/>
        <v>9.0352757531538437E-3</v>
      </c>
      <c r="I10">
        <f t="shared" si="2"/>
        <v>9.5647242468461582E-3</v>
      </c>
      <c r="J10" s="2">
        <f>((1000*coeffs!$D$8/($D$2*coeffs!$D$6))^2*H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240.20456854782668</v>
      </c>
      <c r="K10" s="10">
        <f>((1000*coeffs!$D$8/($D$2*coeffs!$D$6))^2*I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248.15364584120525</v>
      </c>
      <c r="L10" s="10">
        <f t="shared" si="3"/>
        <v>468601.77339792153</v>
      </c>
      <c r="M10" s="1">
        <f t="shared" si="4"/>
        <v>203498.20768922896</v>
      </c>
      <c r="N10" s="10">
        <f t="shared" si="5"/>
        <v>197931.74112209285</v>
      </c>
    </row>
    <row r="11" spans="1:14" x14ac:dyDescent="0.25">
      <c r="A11">
        <v>-13.26</v>
      </c>
      <c r="B11">
        <v>4.2553191489361701E-2</v>
      </c>
      <c r="C11" s="10">
        <f>-LN(1-B11)/0.000001-EXP(blanks!$BZ$18*b924_4!A11+blanks!$BZ$17)</f>
        <v>41854.365868026347</v>
      </c>
      <c r="D11" s="1">
        <f>C11*0.000001*coeffs!$D$8/($D$2*coeffs!$D$6/1000)</f>
        <v>830.99812568193295</v>
      </c>
      <c r="E11">
        <f t="shared" si="0"/>
        <v>4.348511193973878E-2</v>
      </c>
      <c r="F11">
        <v>3.3700000000000001E-2</v>
      </c>
      <c r="G11">
        <v>5.6399999999999999E-2</v>
      </c>
      <c r="H11">
        <f t="shared" si="1"/>
        <v>9.785111939738779E-3</v>
      </c>
      <c r="I11">
        <f t="shared" si="2"/>
        <v>1.2914888060261219E-2</v>
      </c>
      <c r="J11" s="2">
        <f>((1000*coeffs!$D$8/($D$2*coeffs!$D$6))^2*H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289.15180013818218</v>
      </c>
      <c r="K11" s="10">
        <f>((1000*coeffs!$D$8/($D$2*coeffs!$D$6))^2*I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334.08859484906213</v>
      </c>
      <c r="L11" s="10">
        <f t="shared" si="3"/>
        <v>630473.91543028818</v>
      </c>
      <c r="M11" s="1">
        <f t="shared" si="4"/>
        <v>273943.87023715518</v>
      </c>
      <c r="N11" s="10">
        <f t="shared" si="5"/>
        <v>242743.17503959383</v>
      </c>
    </row>
    <row r="12" spans="1:14" x14ac:dyDescent="0.25">
      <c r="A12">
        <v>-13.79</v>
      </c>
      <c r="B12">
        <v>5.3191489361702128E-2</v>
      </c>
      <c r="C12" s="10">
        <f>-LN(1-B12)/0.000001-EXP(blanks!$BZ$18*b924_4!A12+blanks!$BZ$17)</f>
        <v>52683.010364402813</v>
      </c>
      <c r="D12" s="1">
        <f>C12*0.000001*coeffs!$D$8/($D$2*coeffs!$D$6/1000)</f>
        <v>1045.995607869068</v>
      </c>
      <c r="E12">
        <f t="shared" si="0"/>
        <v>5.4658412537864083E-2</v>
      </c>
      <c r="F12">
        <v>4.5199999999999997E-2</v>
      </c>
      <c r="G12">
        <v>6.8500000000000005E-2</v>
      </c>
      <c r="H12">
        <f t="shared" si="1"/>
        <v>9.458412537864086E-3</v>
      </c>
      <c r="I12">
        <f t="shared" si="2"/>
        <v>1.3841587462135922E-2</v>
      </c>
      <c r="J12" s="2">
        <f>((1000*coeffs!$D$8/($D$2*coeffs!$D$6))^2*H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328.21926655564931</v>
      </c>
      <c r="K12" s="10">
        <f>((1000*coeffs!$D$8/($D$2*coeffs!$D$6))^2*I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384.69067368770556</v>
      </c>
      <c r="L12" s="10">
        <f t="shared" si="3"/>
        <v>793591.37648465764</v>
      </c>
      <c r="M12" s="1">
        <f t="shared" si="4"/>
        <v>319830.18089748971</v>
      </c>
      <c r="N12" s="10">
        <f t="shared" si="5"/>
        <v>281278.39383656479</v>
      </c>
    </row>
    <row r="13" spans="1:14" x14ac:dyDescent="0.25">
      <c r="A13">
        <v>-14.39</v>
      </c>
      <c r="B13">
        <v>6.3829787234042548E-2</v>
      </c>
      <c r="C13" s="10">
        <f>-LN(1-B13)/0.000001-EXP(blanks!$BZ$18*b924_4!A13+blanks!$BZ$17)</f>
        <v>63503.69670795789</v>
      </c>
      <c r="D13" s="1">
        <f>C13*0.000001*coeffs!$D$8/($D$2*coeffs!$D$6/1000)</f>
        <v>1260.8350847933991</v>
      </c>
      <c r="E13">
        <f t="shared" si="0"/>
        <v>6.5957967791797398E-2</v>
      </c>
      <c r="F13">
        <v>5.6399999999999999E-2</v>
      </c>
      <c r="G13">
        <v>8.1299999999999997E-2</v>
      </c>
      <c r="H13">
        <f t="shared" si="1"/>
        <v>9.557967791797399E-3</v>
      </c>
      <c r="I13">
        <f t="shared" si="2"/>
        <v>1.5342032208202599E-2</v>
      </c>
      <c r="J13" s="2">
        <f>((1000*coeffs!$D$8/($D$2*coeffs!$D$6))^2*H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376.20634574085909</v>
      </c>
      <c r="K13" s="10">
        <f>((1000*coeffs!$D$8/($D$2*coeffs!$D$6))^2*I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445.31496117150942</v>
      </c>
      <c r="L13" s="10">
        <f t="shared" si="3"/>
        <v>956588.95977562421</v>
      </c>
      <c r="M13" s="1">
        <f t="shared" si="4"/>
        <v>372833.39446935471</v>
      </c>
      <c r="N13" s="10">
        <f t="shared" si="5"/>
        <v>326074.38446270151</v>
      </c>
    </row>
    <row r="14" spans="1:14" x14ac:dyDescent="0.25">
      <c r="A14">
        <v>-14.56</v>
      </c>
      <c r="B14">
        <v>7.4468085106382975E-2</v>
      </c>
      <c r="C14" s="10">
        <f>-LN(1-B14)/0.000001-EXP(blanks!$BZ$18*b924_4!A14+blanks!$BZ$17)</f>
        <v>74776.717657555957</v>
      </c>
      <c r="D14" s="1">
        <f>C14*0.000001*coeffs!$D$8/($D$2*coeffs!$D$6/1000)</f>
        <v>1484.6554458383505</v>
      </c>
      <c r="E14">
        <f t="shared" si="0"/>
        <v>7.7386663615420237E-2</v>
      </c>
      <c r="F14">
        <v>6.6900000000000001E-2</v>
      </c>
      <c r="G14">
        <v>9.4200000000000006E-2</v>
      </c>
      <c r="H14">
        <f t="shared" si="1"/>
        <v>1.0486663615420236E-2</v>
      </c>
      <c r="I14">
        <f t="shared" si="2"/>
        <v>1.6813336384579769E-2</v>
      </c>
      <c r="J14" s="2">
        <f>((1000*coeffs!$D$8/($D$2*coeffs!$D$6))^2*H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434.28622754318843</v>
      </c>
      <c r="K14" s="10">
        <f>((1000*coeffs!$D$8/($D$2*coeffs!$D$6))^2*I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506.64616073712466</v>
      </c>
      <c r="L14" s="10">
        <f t="shared" si="3"/>
        <v>1126400.2927015936</v>
      </c>
      <c r="M14" s="1">
        <f t="shared" si="4"/>
        <v>426872.81864817004</v>
      </c>
      <c r="N14" s="10">
        <f t="shared" si="5"/>
        <v>378191.75999146875</v>
      </c>
    </row>
    <row r="15" spans="1:14" x14ac:dyDescent="0.25">
      <c r="A15">
        <v>-14.59</v>
      </c>
      <c r="B15">
        <v>8.5106382978723402E-2</v>
      </c>
      <c r="C15" s="10">
        <f>-LN(1-B15)/0.000001-EXP(blanks!$BZ$18*b924_4!A15+blanks!$BZ$17)</f>
        <v>86309.060338604526</v>
      </c>
      <c r="D15" s="1">
        <f>C15*0.000001*coeffs!$D$8/($D$2*coeffs!$D$6/1000)</f>
        <v>1713.6245140328376</v>
      </c>
      <c r="E15">
        <f t="shared" si="0"/>
        <v>8.8947486016496172E-2</v>
      </c>
      <c r="F15">
        <v>7.7399999999999997E-2</v>
      </c>
      <c r="G15">
        <v>0.1091</v>
      </c>
      <c r="H15">
        <f t="shared" si="1"/>
        <v>1.1547486016496175E-2</v>
      </c>
      <c r="I15">
        <f t="shared" si="2"/>
        <v>2.0152513983503831E-2</v>
      </c>
      <c r="J15" s="2">
        <f>((1000*coeffs!$D$8/($D$2*coeffs!$D$6))^2*H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494.42852764117612</v>
      </c>
      <c r="K15" s="10">
        <f>((1000*coeffs!$D$8/($D$2*coeffs!$D$6))^2*I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593.28718376989605</v>
      </c>
      <c r="L15" s="10">
        <f t="shared" si="3"/>
        <v>1300117.9227125389</v>
      </c>
      <c r="M15" s="1">
        <f t="shared" si="4"/>
        <v>498524.57637009851</v>
      </c>
      <c r="N15" s="10">
        <f t="shared" si="5"/>
        <v>432007.5393490275</v>
      </c>
    </row>
    <row r="16" spans="1:14" x14ac:dyDescent="0.25">
      <c r="A16">
        <v>-14.66</v>
      </c>
      <c r="B16">
        <v>9.5744680851063829E-2</v>
      </c>
      <c r="C16" s="10">
        <f>-LN(1-B16)/0.000001-EXP(blanks!$BZ$18*b924_4!A16+blanks!$BZ$17)</f>
        <v>97937.433002896025</v>
      </c>
      <c r="D16" s="1">
        <f>C16*0.000001*coeffs!$D$8/($D$2*coeffs!$D$6/1000)</f>
        <v>1944.5002109488239</v>
      </c>
      <c r="E16">
        <f t="shared" si="0"/>
        <v>0.10064352577968741</v>
      </c>
      <c r="F16">
        <v>8.7499999999999994E-2</v>
      </c>
      <c r="G16">
        <v>0.1203</v>
      </c>
      <c r="H16">
        <f t="shared" si="1"/>
        <v>1.3143525779687415E-2</v>
      </c>
      <c r="I16">
        <f t="shared" si="2"/>
        <v>1.9656474220312595E-2</v>
      </c>
      <c r="J16" s="2">
        <f>((1000*coeffs!$D$8/($D$2*coeffs!$D$6))^2*H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560.15906157365669</v>
      </c>
      <c r="K16" s="10">
        <f>((1000*coeffs!$D$8/($D$2*coeffs!$D$6))^2*I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630.86401851161816</v>
      </c>
      <c r="L16" s="10">
        <f t="shared" si="3"/>
        <v>1475282.1019251794</v>
      </c>
      <c r="M16" s="1">
        <f t="shared" si="4"/>
        <v>536852.62470561592</v>
      </c>
      <c r="N16" s="10">
        <f t="shared" si="5"/>
        <v>489629.71813609457</v>
      </c>
    </row>
    <row r="17" spans="1:14" x14ac:dyDescent="0.25">
      <c r="A17">
        <v>-14.95</v>
      </c>
      <c r="B17">
        <v>0.10638297872340426</v>
      </c>
      <c r="C17" s="10">
        <f>-LN(1-B17)/0.000001-EXP(blanks!$BZ$18*b924_4!A17+blanks!$BZ$17)</f>
        <v>109472.56415460382</v>
      </c>
      <c r="D17" s="1">
        <f>C17*0.000001*coeffs!$D$8/($D$2*coeffs!$D$6/1000)</f>
        <v>2173.5246428752243</v>
      </c>
      <c r="E17">
        <f t="shared" si="0"/>
        <v>0.11247798342669033</v>
      </c>
      <c r="F17">
        <v>9.8900000000000002E-2</v>
      </c>
      <c r="G17">
        <v>0.13589999999999999</v>
      </c>
      <c r="H17">
        <f t="shared" si="1"/>
        <v>1.3577983426690324E-2</v>
      </c>
      <c r="I17">
        <f t="shared" si="2"/>
        <v>2.3422016573309667E-2</v>
      </c>
      <c r="J17" s="2">
        <f>((1000*coeffs!$D$8/($D$2*coeffs!$D$6))^2*H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616.05950393357386</v>
      </c>
      <c r="K17" s="10">
        <f>((1000*coeffs!$D$8/($D$2*coeffs!$D$6))^2*I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723.26282458772187</v>
      </c>
      <c r="L17" s="10">
        <f t="shared" si="3"/>
        <v>1649041.7361088819</v>
      </c>
      <c r="M17" s="1">
        <f t="shared" si="4"/>
        <v>612354.97343450983</v>
      </c>
      <c r="N17" s="10">
        <f t="shared" si="5"/>
        <v>540676.92311637918</v>
      </c>
    </row>
    <row r="18" spans="1:14" x14ac:dyDescent="0.25">
      <c r="A18">
        <v>-15.27</v>
      </c>
      <c r="B18">
        <v>0.11702127659574468</v>
      </c>
      <c r="C18" s="10">
        <f>-LN(1-B18)/0.000001-EXP(blanks!$BZ$18*b924_4!A18+blanks!$BZ$17)</f>
        <v>121079.89692650599</v>
      </c>
      <c r="D18" s="1">
        <f>C18*0.000001*coeffs!$D$8/($D$2*coeffs!$D$6/1000)</f>
        <v>2403.9826029368232</v>
      </c>
      <c r="E18">
        <f t="shared" si="0"/>
        <v>0.12445417447340598</v>
      </c>
      <c r="F18">
        <v>0.1091</v>
      </c>
      <c r="G18">
        <v>0.14990000000000001</v>
      </c>
      <c r="H18">
        <f t="shared" si="1"/>
        <v>1.5354174473405979E-2</v>
      </c>
      <c r="I18">
        <f t="shared" si="2"/>
        <v>2.5445825526594024E-2</v>
      </c>
      <c r="J18" s="2">
        <f>((1000*coeffs!$D$8/($D$2*coeffs!$D$6))^2*H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684.55154272789343</v>
      </c>
      <c r="K18" s="10">
        <f>((1000*coeffs!$D$8/($D$2*coeffs!$D$6))^2*I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794.30422068689143</v>
      </c>
      <c r="L18" s="10">
        <f t="shared" si="3"/>
        <v>1823888.9805631086</v>
      </c>
      <c r="M18" s="1">
        <f t="shared" si="4"/>
        <v>673446.94124267239</v>
      </c>
      <c r="N18" s="10">
        <f t="shared" si="5"/>
        <v>600085.99564932275</v>
      </c>
    </row>
    <row r="19" spans="1:14" x14ac:dyDescent="0.25">
      <c r="A19">
        <v>-15.41</v>
      </c>
      <c r="B19">
        <v>0.1276595744680851</v>
      </c>
      <c r="C19" s="10">
        <f>-LN(1-B19)/0.000001-EXP(blanks!$BZ$18*b924_4!A19+blanks!$BZ$17)</f>
        <v>133025.95935825241</v>
      </c>
      <c r="D19" s="1">
        <f>C19*0.000001*coeffs!$D$8/($D$2*coeffs!$D$6/1000)</f>
        <v>2641.1658760358014</v>
      </c>
      <c r="E19">
        <f t="shared" si="0"/>
        <v>0.13657553500575073</v>
      </c>
      <c r="F19">
        <v>0.1203</v>
      </c>
      <c r="G19">
        <v>0.1613</v>
      </c>
      <c r="H19">
        <f t="shared" si="1"/>
        <v>1.6275535005750727E-2</v>
      </c>
      <c r="I19">
        <f t="shared" si="2"/>
        <v>2.4724464994249268E-2</v>
      </c>
      <c r="J19" s="2">
        <f>((1000*coeffs!$D$8/($D$2*coeffs!$D$6))^2*H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746.21818096094751</v>
      </c>
      <c r="K19" s="10">
        <f>((1000*coeffs!$D$8/($D$2*coeffs!$D$6))^2*I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832.70371593193158</v>
      </c>
      <c r="L19" s="10">
        <f t="shared" si="3"/>
        <v>2003838.6847126463</v>
      </c>
      <c r="M19" s="1">
        <f t="shared" si="4"/>
        <v>712884.04683649912</v>
      </c>
      <c r="N19" s="10">
        <f t="shared" si="5"/>
        <v>655439.40701260872</v>
      </c>
    </row>
    <row r="20" spans="1:14" x14ac:dyDescent="0.25">
      <c r="A20">
        <v>-15.5</v>
      </c>
      <c r="B20">
        <v>0.13829787234042554</v>
      </c>
      <c r="C20" s="10">
        <f>-LN(1-B20)/0.000001-EXP(blanks!$BZ$18*b924_4!A20+blanks!$BZ$17)</f>
        <v>145178.58050997986</v>
      </c>
      <c r="D20" s="1">
        <f>C20*0.000001*coeffs!$D$8/($D$2*coeffs!$D$6/1000)</f>
        <v>2882.4502722933225</v>
      </c>
      <c r="E20">
        <f t="shared" si="0"/>
        <v>0.14884562759756517</v>
      </c>
      <c r="F20">
        <v>0.1326</v>
      </c>
      <c r="G20">
        <v>0.1779</v>
      </c>
      <c r="H20">
        <f t="shared" si="1"/>
        <v>1.6245627597565176E-2</v>
      </c>
      <c r="I20">
        <f t="shared" si="2"/>
        <v>2.905437240243483E-2</v>
      </c>
      <c r="J20" s="2">
        <f>((1000*coeffs!$D$8/($D$2*coeffs!$D$6))^2*H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800.87557536620932</v>
      </c>
      <c r="K20" s="10">
        <f>((1000*coeffs!$D$8/($D$2*coeffs!$D$6))^2*I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932.80855109987635</v>
      </c>
      <c r="L20" s="10">
        <f t="shared" si="3"/>
        <v>2186899.8894727379</v>
      </c>
      <c r="M20" s="1">
        <f t="shared" si="4"/>
        <v>794213.63094519509</v>
      </c>
      <c r="N20" s="10">
        <f t="shared" si="5"/>
        <v>706480.14031502558</v>
      </c>
    </row>
    <row r="21" spans="1:14" x14ac:dyDescent="0.25">
      <c r="A21">
        <v>-15.55</v>
      </c>
      <c r="B21">
        <v>0.14893617021276595</v>
      </c>
      <c r="C21" s="10">
        <f>-LN(1-B21)/0.000001-EXP(blanks!$BZ$18*b924_4!A21+blanks!$BZ$17)</f>
        <v>157534.16688404701</v>
      </c>
      <c r="D21" s="1">
        <f>C21*0.000001*coeffs!$D$8/($D$2*coeffs!$D$6/1000)</f>
        <v>3127.7644445573592</v>
      </c>
      <c r="E21">
        <f t="shared" si="0"/>
        <v>0.16126814759612226</v>
      </c>
      <c r="F21">
        <v>0.14269999999999999</v>
      </c>
      <c r="G21">
        <v>0.19139999999999999</v>
      </c>
      <c r="H21">
        <f t="shared" si="1"/>
        <v>1.856814759612227E-2</v>
      </c>
      <c r="I21">
        <f t="shared" si="2"/>
        <v>3.0131852403877724E-2</v>
      </c>
      <c r="J21" s="2">
        <f>((1000*coeffs!$D$8/($D$2*coeffs!$D$6))^2*H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875.62200367822936</v>
      </c>
      <c r="K21" s="10">
        <f>((1000*coeffs!$D$8/($D$2*coeffs!$D$6))^2*I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994.33875939513302</v>
      </c>
      <c r="L21" s="10">
        <f t="shared" si="3"/>
        <v>2373018.4641336938</v>
      </c>
      <c r="M21" s="1">
        <f t="shared" si="4"/>
        <v>849755.4563574543</v>
      </c>
      <c r="N21" s="10">
        <f t="shared" si="5"/>
        <v>770908.35405307158</v>
      </c>
    </row>
    <row r="22" spans="1:14" x14ac:dyDescent="0.25">
      <c r="A22">
        <v>-15.55</v>
      </c>
      <c r="B22">
        <v>0.15957446808510639</v>
      </c>
      <c r="C22" s="10">
        <f>-LN(1-B22)/0.000001-EXP(blanks!$BZ$18*b924_4!A22+blanks!$BZ$17)</f>
        <v>170112.94909090712</v>
      </c>
      <c r="D22" s="1">
        <f>C22*0.000001*coeffs!$D$8/($D$2*coeffs!$D$6/1000)</f>
        <v>3377.5100617821381</v>
      </c>
      <c r="E22">
        <f t="shared" si="0"/>
        <v>0.17384692980298236</v>
      </c>
      <c r="F22">
        <v>0.15359999999999999</v>
      </c>
      <c r="G22">
        <v>0.20599999999999999</v>
      </c>
      <c r="H22">
        <f t="shared" si="1"/>
        <v>2.0246929802982372E-2</v>
      </c>
      <c r="I22">
        <f t="shared" si="2"/>
        <v>3.215307019701763E-2</v>
      </c>
      <c r="J22" s="2">
        <f>((1000*coeffs!$D$8/($D$2*coeffs!$D$6))^2*H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945.85557756231788</v>
      </c>
      <c r="K22" s="10">
        <f>((1000*coeffs!$D$8/($D$2*coeffs!$D$6))^2*I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1067.9784914962252</v>
      </c>
      <c r="L22" s="10">
        <f t="shared" si="3"/>
        <v>2562499.1528224284</v>
      </c>
      <c r="M22" s="1">
        <f t="shared" si="4"/>
        <v>913731.78377727687</v>
      </c>
      <c r="N22" s="10">
        <f t="shared" si="5"/>
        <v>832671.041793296</v>
      </c>
    </row>
    <row r="23" spans="1:14" x14ac:dyDescent="0.25">
      <c r="A23">
        <v>-15.59</v>
      </c>
      <c r="B23">
        <v>0.1702127659574468</v>
      </c>
      <c r="C23" s="10">
        <f>-LN(1-B23)/0.000001-EXP(blanks!$BZ$18*b924_4!A23+blanks!$BZ$17)</f>
        <v>182797.54939387404</v>
      </c>
      <c r="D23" s="1">
        <f>C23*0.000001*coeffs!$D$8/($D$2*coeffs!$D$6/1000)</f>
        <v>3629.3566459599301</v>
      </c>
      <c r="E23">
        <f t="shared" si="0"/>
        <v>0.18658595558041219</v>
      </c>
      <c r="F23">
        <v>0.1653</v>
      </c>
      <c r="G23">
        <v>0.22170000000000001</v>
      </c>
      <c r="H23">
        <f t="shared" si="1"/>
        <v>2.1285955580412186E-2</v>
      </c>
      <c r="I23">
        <f t="shared" si="2"/>
        <v>3.511404441958782E-2</v>
      </c>
      <c r="J23" s="2">
        <f>((1000*coeffs!$D$8/($D$2*coeffs!$D$6))^2*H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1011.4450792651281</v>
      </c>
      <c r="K23" s="10">
        <f>((1000*coeffs!$D$8/($D$2*coeffs!$D$6))^2*I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1153.4560063260958</v>
      </c>
      <c r="L23" s="10">
        <f t="shared" si="3"/>
        <v>2753573.8341088826</v>
      </c>
      <c r="M23" s="1">
        <f t="shared" si="4"/>
        <v>985798.03834093141</v>
      </c>
      <c r="N23" s="10">
        <f t="shared" si="5"/>
        <v>891532.43558893423</v>
      </c>
    </row>
    <row r="24" spans="1:14" x14ac:dyDescent="0.25">
      <c r="A24">
        <v>-15.68</v>
      </c>
      <c r="B24">
        <v>0.18085106382978725</v>
      </c>
      <c r="C24" s="10">
        <f>-LN(1-B24)/0.000001-EXP(blanks!$BZ$18*b924_4!A24+blanks!$BZ$17)</f>
        <v>195575.57881182714</v>
      </c>
      <c r="D24" s="1">
        <f>C24*0.000001*coeffs!$D$8/($D$2*coeffs!$D$6/1000)</f>
        <v>3883.0582198819807</v>
      </c>
      <c r="E24">
        <f t="shared" si="0"/>
        <v>0.19948936041632004</v>
      </c>
      <c r="F24">
        <v>0.1779</v>
      </c>
      <c r="G24">
        <v>0.23849999999999999</v>
      </c>
      <c r="H24">
        <f t="shared" si="1"/>
        <v>2.1589360416320036E-2</v>
      </c>
      <c r="I24">
        <f t="shared" si="2"/>
        <v>3.9010639583679951E-2</v>
      </c>
      <c r="J24" s="2">
        <f>((1000*coeffs!$D$8/($D$2*coeffs!$D$6))^2*H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1071.9041724415551</v>
      </c>
      <c r="K24" s="10">
        <f>((1000*coeffs!$D$8/($D$2*coeffs!$D$6))^2*I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1251.0591455780918</v>
      </c>
      <c r="L24" s="10">
        <f t="shared" si="3"/>
        <v>2946055.8863760908</v>
      </c>
      <c r="M24" s="1">
        <f t="shared" si="4"/>
        <v>1066156.3238089476</v>
      </c>
      <c r="N24" s="10">
        <f t="shared" si="5"/>
        <v>947171.70068246312</v>
      </c>
    </row>
    <row r="25" spans="1:14" x14ac:dyDescent="0.25">
      <c r="A25">
        <v>-15.7</v>
      </c>
      <c r="B25">
        <v>0.19148936170212766</v>
      </c>
      <c r="C25" s="10">
        <f>-LN(1-B25)/0.000001-EXP(blanks!$BZ$18*b924_4!A25+blanks!$BZ$17)</f>
        <v>208619.24046337992</v>
      </c>
      <c r="D25" s="1">
        <f>C25*0.000001*coeffs!$D$8/($D$2*coeffs!$D$6/1000)</f>
        <v>4142.0337929117477</v>
      </c>
      <c r="E25">
        <f t="shared" si="0"/>
        <v>0.21256144198367274</v>
      </c>
      <c r="F25">
        <v>0.18679999999999999</v>
      </c>
      <c r="G25">
        <v>0.2505</v>
      </c>
      <c r="H25">
        <f t="shared" si="1"/>
        <v>2.576144198367275E-2</v>
      </c>
      <c r="I25">
        <f t="shared" si="2"/>
        <v>3.7938558016327256E-2</v>
      </c>
      <c r="J25" s="2">
        <f>((1000*coeffs!$D$8/($D$2*coeffs!$D$6))^2*H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1165.1173176718653</v>
      </c>
      <c r="K25" s="10">
        <f>((1000*coeffs!$D$8/($D$2*coeffs!$D$6))^2*I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1289.6796835309672</v>
      </c>
      <c r="L25" s="10">
        <f t="shared" si="3"/>
        <v>3142539.2940791962</v>
      </c>
      <c r="M25" s="1">
        <f t="shared" si="4"/>
        <v>1107098.8959573845</v>
      </c>
      <c r="N25" s="10">
        <f t="shared" si="5"/>
        <v>1024528.3160573597</v>
      </c>
    </row>
    <row r="26" spans="1:14" x14ac:dyDescent="0.25">
      <c r="A26">
        <v>-15.89</v>
      </c>
      <c r="B26">
        <v>0.20212765957446807</v>
      </c>
      <c r="C26" s="10">
        <f>-LN(1-B26)/0.000001-EXP(blanks!$BZ$18*b924_4!A26+blanks!$BZ$17)</f>
        <v>221583.9705757224</v>
      </c>
      <c r="D26" s="1">
        <f>C26*0.000001*coeffs!$D$8/($D$2*coeffs!$D$6/1000)</f>
        <v>4399.4422185297553</v>
      </c>
      <c r="E26">
        <f t="shared" si="0"/>
        <v>0.22580666873369348</v>
      </c>
      <c r="F26">
        <v>0.1961</v>
      </c>
      <c r="G26">
        <v>0.26960000000000001</v>
      </c>
      <c r="H26">
        <f t="shared" si="1"/>
        <v>2.9706668733693486E-2</v>
      </c>
      <c r="I26">
        <f t="shared" si="2"/>
        <v>4.3793331266306523E-2</v>
      </c>
      <c r="J26" s="2">
        <f>((1000*coeffs!$D$8/($D$2*coeffs!$D$6))^2*H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1258.8061955572473</v>
      </c>
      <c r="K26" s="10">
        <f>((1000*coeffs!$D$8/($D$2*coeffs!$D$6))^2*I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1411.6435780472905</v>
      </c>
      <c r="L26" s="10">
        <f t="shared" si="3"/>
        <v>3337833.7152681178</v>
      </c>
      <c r="M26" s="1">
        <f t="shared" si="4"/>
        <v>1204031.2647480697</v>
      </c>
      <c r="N26" s="10">
        <f t="shared" si="5"/>
        <v>1102159.7196101167</v>
      </c>
    </row>
    <row r="27" spans="1:14" x14ac:dyDescent="0.25">
      <c r="A27">
        <v>-15.94</v>
      </c>
      <c r="B27">
        <v>0.21276595744680851</v>
      </c>
      <c r="C27" s="10">
        <f>-LN(1-B27)/0.000001-EXP(blanks!$BZ$18*b924_4!A27+blanks!$BZ$17)</f>
        <v>234929.91513378941</v>
      </c>
      <c r="D27" s="1">
        <f>C27*0.000001*coeffs!$D$8/($D$2*coeffs!$D$6/1000)</f>
        <v>4664.4194719942734</v>
      </c>
      <c r="E27">
        <f t="shared" si="0"/>
        <v>0.23922968906583411</v>
      </c>
      <c r="F27">
        <v>0.21110000000000001</v>
      </c>
      <c r="G27">
        <v>0.28310000000000002</v>
      </c>
      <c r="H27">
        <f t="shared" si="1"/>
        <v>2.8129689065834101E-2</v>
      </c>
      <c r="I27">
        <f t="shared" si="2"/>
        <v>4.3870310934165907E-2</v>
      </c>
      <c r="J27" s="2">
        <f>((1000*coeffs!$D$8/($D$2*coeffs!$D$6))^2*H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1303.8565127266615</v>
      </c>
      <c r="K27" s="10">
        <f>((1000*coeffs!$D$8/($D$2*coeffs!$D$6))^2*I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1465.1963770293648</v>
      </c>
      <c r="L27" s="10">
        <f t="shared" si="3"/>
        <v>3538870.566409803</v>
      </c>
      <c r="M27" s="1">
        <f t="shared" si="4"/>
        <v>1255358.8459374267</v>
      </c>
      <c r="N27" s="10">
        <f t="shared" si="5"/>
        <v>1148374.3524958144</v>
      </c>
    </row>
    <row r="28" spans="1:14" x14ac:dyDescent="0.25">
      <c r="A28">
        <v>-15.95</v>
      </c>
      <c r="B28">
        <v>0.22340425531914893</v>
      </c>
      <c r="C28" s="10">
        <f>-LN(1-B28)/0.000001-EXP(blanks!$BZ$18*b924_4!A28+blanks!$BZ$17)</f>
        <v>248519.98402858595</v>
      </c>
      <c r="D28" s="1">
        <f>C28*0.000001*coeffs!$D$8/($D$2*coeffs!$D$6/1000)</f>
        <v>4934.24369571024</v>
      </c>
      <c r="E28">
        <f t="shared" si="0"/>
        <v>0.25283534112161266</v>
      </c>
      <c r="F28">
        <v>0.22170000000000001</v>
      </c>
      <c r="G28">
        <v>0.29730000000000001</v>
      </c>
      <c r="H28">
        <f t="shared" si="1"/>
        <v>3.1135341121612647E-2</v>
      </c>
      <c r="I28">
        <f t="shared" si="2"/>
        <v>4.4464658878387353E-2</v>
      </c>
      <c r="J28" s="2">
        <f>((1000*coeffs!$D$8/($D$2*coeffs!$D$6))^2*H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1390.195339278293</v>
      </c>
      <c r="K28" s="10">
        <f>((1000*coeffs!$D$8/($D$2*coeffs!$D$6))^2*I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1526.3940453529497</v>
      </c>
      <c r="L28" s="10">
        <f t="shared" si="3"/>
        <v>3743584.7884359267</v>
      </c>
      <c r="M28" s="1">
        <f t="shared" si="4"/>
        <v>1312175.85183887</v>
      </c>
      <c r="N28" s="10">
        <f t="shared" si="5"/>
        <v>1221944.9891057969</v>
      </c>
    </row>
    <row r="29" spans="1:14" x14ac:dyDescent="0.25">
      <c r="A29">
        <v>-16.170000000000002</v>
      </c>
      <c r="B29">
        <v>0.23404255319148937</v>
      </c>
      <c r="C29" s="10">
        <f>-LN(1-B29)/0.000001-EXP(blanks!$BZ$18*b924_4!A29+blanks!$BZ$17)</f>
        <v>261955.81899154771</v>
      </c>
      <c r="D29" s="1">
        <f>C29*0.000001*coeffs!$D$8/($D$2*coeffs!$D$6/1000)</f>
        <v>5201.0056795472083</v>
      </c>
      <c r="E29">
        <f t="shared" si="0"/>
        <v>0.26662866325394857</v>
      </c>
      <c r="F29">
        <v>0.23280000000000001</v>
      </c>
      <c r="G29">
        <v>0.31219999999999998</v>
      </c>
      <c r="H29">
        <f t="shared" si="1"/>
        <v>3.3828663253948565E-2</v>
      </c>
      <c r="I29">
        <f t="shared" si="2"/>
        <v>4.5571336746051405E-2</v>
      </c>
      <c r="J29" s="2">
        <f>((1000*coeffs!$D$8/($D$2*coeffs!$D$6))^2*H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1474.9252504945307</v>
      </c>
      <c r="K29" s="10">
        <f>((1000*coeffs!$D$8/($D$2*coeffs!$D$6))^2*I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1594.6616277200867</v>
      </c>
      <c r="L29" s="10">
        <f t="shared" si="3"/>
        <v>3945975.7051418186</v>
      </c>
      <c r="M29" s="1">
        <f t="shared" si="4"/>
        <v>1373581.3062872558</v>
      </c>
      <c r="N29" s="10">
        <f t="shared" si="5"/>
        <v>1294280.6375787549</v>
      </c>
    </row>
    <row r="30" spans="1:14" x14ac:dyDescent="0.25">
      <c r="A30">
        <v>-16.170000000000002</v>
      </c>
      <c r="B30">
        <v>0.24468085106382978</v>
      </c>
      <c r="C30" s="10">
        <f>-LN(1-B30)/0.000001-EXP(blanks!$BZ$18*b924_4!A30+blanks!$BZ$17)</f>
        <v>275942.06096628756</v>
      </c>
      <c r="D30" s="1">
        <f>C30*0.000001*coeffs!$D$8/($D$2*coeffs!$D$6/1000)</f>
        <v>5478.6957275338527</v>
      </c>
      <c r="E30">
        <f t="shared" si="0"/>
        <v>0.28061490522868843</v>
      </c>
      <c r="F30">
        <v>0.24440000000000001</v>
      </c>
      <c r="G30">
        <v>0.32779999999999998</v>
      </c>
      <c r="H30">
        <f t="shared" si="1"/>
        <v>3.6214905228688421E-2</v>
      </c>
      <c r="I30">
        <f t="shared" si="2"/>
        <v>4.7185094771311553E-2</v>
      </c>
      <c r="J30" s="2">
        <f>((1000*coeffs!$D$8/($D$2*coeffs!$D$6))^2*H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1557.8621491495937</v>
      </c>
      <c r="K30" s="10">
        <f>((1000*coeffs!$D$8/($D$2*coeffs!$D$6))^2*I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1669.609267584492</v>
      </c>
      <c r="L30" s="10">
        <f t="shared" si="3"/>
        <v>4156657.6867485684</v>
      </c>
      <c r="M30" s="1">
        <f t="shared" si="4"/>
        <v>1440111.4497907537</v>
      </c>
      <c r="N30" s="10">
        <f t="shared" si="5"/>
        <v>1366132.6203707317</v>
      </c>
    </row>
    <row r="31" spans="1:14" x14ac:dyDescent="0.25">
      <c r="A31">
        <v>-16.239999999999998</v>
      </c>
      <c r="B31">
        <v>0.25531914893617019</v>
      </c>
      <c r="C31" s="10">
        <f>-LN(1-B31)/0.000001-EXP(blanks!$BZ$18*b924_4!A31+blanks!$BZ$17)</f>
        <v>290006.85259199096</v>
      </c>
      <c r="D31" s="1">
        <f>C31*0.000001*coeffs!$D$8/($D$2*coeffs!$D$6/1000)</f>
        <v>5757.9453407264173</v>
      </c>
      <c r="E31">
        <f t="shared" si="0"/>
        <v>0.29479954022064481</v>
      </c>
      <c r="F31">
        <v>0.25669999999999998</v>
      </c>
      <c r="G31">
        <v>0.34420000000000001</v>
      </c>
      <c r="H31">
        <f t="shared" si="1"/>
        <v>3.8099540220644823E-2</v>
      </c>
      <c r="I31">
        <f t="shared" si="2"/>
        <v>4.9400459779355199E-2</v>
      </c>
      <c r="J31" s="2">
        <f>((1000*coeffs!$D$8/($D$2*coeffs!$D$6))^2*H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1637.1049855855629</v>
      </c>
      <c r="K31" s="10">
        <f>((1000*coeffs!$D$8/($D$2*coeffs!$D$6))^2*I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1752.1162744468554</v>
      </c>
      <c r="L31" s="10">
        <f t="shared" si="3"/>
        <v>4368522.9022897361</v>
      </c>
      <c r="M31" s="1">
        <f t="shared" si="4"/>
        <v>1511783.8288546004</v>
      </c>
      <c r="N31" s="10">
        <f t="shared" si="5"/>
        <v>1435658.4905768577</v>
      </c>
    </row>
    <row r="32" spans="1:14" x14ac:dyDescent="0.25">
      <c r="A32">
        <v>-16.28</v>
      </c>
      <c r="B32">
        <v>0.26595744680851063</v>
      </c>
      <c r="C32" s="10">
        <f>-LN(1-B32)/0.000001-EXP(blanks!$BZ$18*b924_4!A32+blanks!$BZ$17)</f>
        <v>304325.73314919596</v>
      </c>
      <c r="D32" s="1">
        <f>C32*0.000001*coeffs!$D$8/($D$2*coeffs!$D$6/1000)</f>
        <v>6042.2397663645988</v>
      </c>
      <c r="E32">
        <f t="shared" si="0"/>
        <v>0.30918827767274448</v>
      </c>
      <c r="F32">
        <v>0.26960000000000001</v>
      </c>
      <c r="G32">
        <v>0.36149999999999999</v>
      </c>
      <c r="H32">
        <f t="shared" si="1"/>
        <v>3.9588277672744476E-2</v>
      </c>
      <c r="I32">
        <f t="shared" si="2"/>
        <v>5.2311722327255505E-2</v>
      </c>
      <c r="J32" s="2">
        <f>((1000*coeffs!$D$8/($D$2*coeffs!$D$6))^2*H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1713.6199825396413</v>
      </c>
      <c r="K32" s="10">
        <f>((1000*coeffs!$D$8/($D$2*coeffs!$D$6))^2*I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1843.2111854420466</v>
      </c>
      <c r="L32" s="10">
        <f t="shared" si="3"/>
        <v>4584215.5905494383</v>
      </c>
      <c r="M32" s="1">
        <f t="shared" si="4"/>
        <v>1589486.9888387504</v>
      </c>
      <c r="N32" s="10">
        <f t="shared" si="5"/>
        <v>1503711.1061085367</v>
      </c>
    </row>
    <row r="33" spans="1:14" x14ac:dyDescent="0.25">
      <c r="A33">
        <v>-16.350000000000001</v>
      </c>
      <c r="B33">
        <v>0.27659574468085107</v>
      </c>
      <c r="C33" s="10">
        <f>-LN(1-B33)/0.000001-EXP(blanks!$BZ$18*b924_4!A33+blanks!$BZ$17)</f>
        <v>318799.82400495833</v>
      </c>
      <c r="D33" s="1">
        <f>C33*0.000001*coeffs!$D$8/($D$2*coeffs!$D$6/1000)</f>
        <v>6329.6158171693005</v>
      </c>
      <c r="E33">
        <f t="shared" si="0"/>
        <v>0.32378707709389731</v>
      </c>
      <c r="F33">
        <v>0.28310000000000002</v>
      </c>
      <c r="G33">
        <v>0.37959999999999999</v>
      </c>
      <c r="H33">
        <f t="shared" si="1"/>
        <v>4.0687077093897295E-2</v>
      </c>
      <c r="I33">
        <f t="shared" si="2"/>
        <v>5.581292290610268E-2</v>
      </c>
      <c r="J33" s="2">
        <f>((1000*coeffs!$D$8/($D$2*coeffs!$D$6))^2*H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1787.5667047661759</v>
      </c>
      <c r="K33" s="10">
        <f>((1000*coeffs!$D$8/($D$2*coeffs!$D$6))^2*I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1941.8519514058576</v>
      </c>
      <c r="L33" s="10">
        <f t="shared" si="3"/>
        <v>4802246.2916452447</v>
      </c>
      <c r="M33" s="1">
        <f t="shared" si="4"/>
        <v>1672415.6906782808</v>
      </c>
      <c r="N33" s="10">
        <f t="shared" si="5"/>
        <v>1570276.1216254754</v>
      </c>
    </row>
    <row r="34" spans="1:14" x14ac:dyDescent="0.25">
      <c r="A34">
        <v>-16.47</v>
      </c>
      <c r="B34">
        <v>0.28723404255319152</v>
      </c>
      <c r="C34" s="10">
        <f>-LN(1-B34)/0.000001-EXP(blanks!$BZ$18*b924_4!A34+blanks!$BZ$17)</f>
        <v>333393.63721211173</v>
      </c>
      <c r="D34" s="1">
        <f>C34*0.000001*coeffs!$D$8/($D$2*coeffs!$D$6/1000)</f>
        <v>6619.3688971690435</v>
      </c>
      <c r="E34">
        <f t="shared" si="0"/>
        <v>0.33860216287903788</v>
      </c>
      <c r="F34">
        <v>0.29730000000000001</v>
      </c>
      <c r="G34">
        <v>0.3987</v>
      </c>
      <c r="H34">
        <f t="shared" si="1"/>
        <v>4.1302162879037874E-2</v>
      </c>
      <c r="I34">
        <f t="shared" si="2"/>
        <v>6.0097837120962116E-2</v>
      </c>
      <c r="J34" s="2">
        <f>((1000*coeffs!$D$8/($D$2*coeffs!$D$6))^2*H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1858.3042342872607</v>
      </c>
      <c r="K34" s="10">
        <f>((1000*coeffs!$D$8/($D$2*coeffs!$D$6))^2*I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2050.5112560799644</v>
      </c>
      <c r="L34" s="10">
        <f t="shared" si="3"/>
        <v>5022080.4323125444</v>
      </c>
      <c r="M34" s="1">
        <f t="shared" si="4"/>
        <v>1762199.7263506821</v>
      </c>
      <c r="N34" s="10">
        <f t="shared" si="5"/>
        <v>1634896.0983722319</v>
      </c>
    </row>
    <row r="35" spans="1:14" x14ac:dyDescent="0.25">
      <c r="A35">
        <v>-16.52</v>
      </c>
      <c r="B35">
        <v>0.2978723404255319</v>
      </c>
      <c r="C35" s="10">
        <f>-LN(1-B35)/0.000001-EXP(blanks!$BZ$18*b924_4!A35+blanks!$BZ$17)</f>
        <v>348336.44475812797</v>
      </c>
      <c r="D35" s="1">
        <f>C35*0.000001*coeffs!$D$8/($D$2*coeffs!$D$6/1000)</f>
        <v>6916.0510904274379</v>
      </c>
      <c r="E35">
        <f t="shared" si="0"/>
        <v>0.35364004024357831</v>
      </c>
      <c r="F35">
        <v>0.30459999999999998</v>
      </c>
      <c r="G35">
        <v>0.41860000000000003</v>
      </c>
      <c r="H35">
        <f t="shared" si="1"/>
        <v>4.9040040243578331E-2</v>
      </c>
      <c r="I35">
        <f t="shared" si="2"/>
        <v>6.4959959756421715E-2</v>
      </c>
      <c r="J35" s="2">
        <f>((1000*coeffs!$D$8/($D$2*coeffs!$D$6))^2*H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1995.3325952500973</v>
      </c>
      <c r="K35" s="10">
        <f>((1000*coeffs!$D$8/($D$2*coeffs!$D$6))^2*I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2167.2049819018157</v>
      </c>
      <c r="L35" s="10">
        <f t="shared" si="3"/>
        <v>5247171.6548331343</v>
      </c>
      <c r="M35" s="1">
        <f t="shared" si="4"/>
        <v>1857806.70741276</v>
      </c>
      <c r="N35" s="10">
        <f t="shared" si="5"/>
        <v>1743454.7019205852</v>
      </c>
    </row>
    <row r="36" spans="1:14" x14ac:dyDescent="0.25">
      <c r="A36">
        <v>-16.600000000000001</v>
      </c>
      <c r="B36">
        <v>0.30851063829787234</v>
      </c>
      <c r="C36" s="10">
        <f>-LN(1-B36)/0.000001-EXP(blanks!$BZ$18*b924_4!A36+blanks!$BZ$17)</f>
        <v>363448.18263658282</v>
      </c>
      <c r="D36" s="1">
        <f>C36*0.000001*coeffs!$D$8/($D$2*coeffs!$D$6/1000)</f>
        <v>7216.0873134678131</v>
      </c>
      <c r="E36">
        <f t="shared" si="0"/>
        <v>0.36890751237436686</v>
      </c>
      <c r="F36">
        <v>0.31990000000000002</v>
      </c>
      <c r="G36">
        <v>0.42899999999999999</v>
      </c>
      <c r="H36">
        <f t="shared" si="1"/>
        <v>4.9007512374366846E-2</v>
      </c>
      <c r="I36">
        <f t="shared" si="2"/>
        <v>6.0092487625633129E-2</v>
      </c>
      <c r="J36" s="2">
        <f>((1000*coeffs!$D$8/($D$2*coeffs!$D$6))^2*H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2060.9852696173298</v>
      </c>
      <c r="K36" s="10">
        <f>((1000*coeffs!$D$8/($D$2*coeffs!$D$6))^2*I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2173.5676607573841</v>
      </c>
      <c r="L36" s="10">
        <f t="shared" si="3"/>
        <v>5474807.5621415265</v>
      </c>
      <c r="M36" s="1">
        <f t="shared" si="4"/>
        <v>1879798.59358267</v>
      </c>
      <c r="N36" s="10">
        <f t="shared" si="5"/>
        <v>1805332.3812654747</v>
      </c>
    </row>
    <row r="37" spans="1:14" x14ac:dyDescent="0.25">
      <c r="A37">
        <v>-16.64</v>
      </c>
      <c r="B37">
        <v>0.31914893617021278</v>
      </c>
      <c r="C37" s="10">
        <f>-LN(1-B37)/0.000001-EXP(blanks!$BZ$18*b924_4!A37+blanks!$BZ$17)</f>
        <v>378872.79548587429</v>
      </c>
      <c r="D37" s="1">
        <f>C37*0.000001*coeffs!$D$8/($D$2*coeffs!$D$6/1000)</f>
        <v>7522.3355172405663</v>
      </c>
      <c r="E37">
        <f t="shared" si="0"/>
        <v>0.38441169891033206</v>
      </c>
      <c r="F37">
        <v>0.33589999999999998</v>
      </c>
      <c r="G37">
        <v>0.45050000000000001</v>
      </c>
      <c r="H37">
        <f t="shared" si="1"/>
        <v>4.8511698910332079E-2</v>
      </c>
      <c r="I37">
        <f t="shared" si="2"/>
        <v>6.6088301089667956E-2</v>
      </c>
      <c r="J37" s="2">
        <f>((1000*coeffs!$D$8/($D$2*coeffs!$D$6))^2*H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2124.1199525253405</v>
      </c>
      <c r="K37" s="10">
        <f>((1000*coeffs!$D$8/($D$2*coeffs!$D$6))^2*I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2303.4577790722765</v>
      </c>
      <c r="L37" s="10">
        <f t="shared" si="3"/>
        <v>5707156.4666202869</v>
      </c>
      <c r="M37" s="1">
        <f t="shared" si="4"/>
        <v>1984679.2303184296</v>
      </c>
      <c r="N37" s="10">
        <f t="shared" si="5"/>
        <v>1865983.0273355276</v>
      </c>
    </row>
    <row r="38" spans="1:14" x14ac:dyDescent="0.25">
      <c r="A38">
        <v>-16.66</v>
      </c>
      <c r="B38">
        <v>0.32978723404255317</v>
      </c>
      <c r="C38" s="10">
        <f>-LN(1-B38)/0.000001-EXP(blanks!$BZ$18*b924_4!A38+blanks!$BZ$17)</f>
        <v>394580.93171998824</v>
      </c>
      <c r="D38" s="1">
        <f>C38*0.000001*coeffs!$D$8/($D$2*coeffs!$D$6/1000)</f>
        <v>7834.2129402473975</v>
      </c>
      <c r="E38">
        <f t="shared" si="0"/>
        <v>0.4001600558784712</v>
      </c>
      <c r="F38">
        <v>0.34420000000000001</v>
      </c>
      <c r="G38">
        <v>0.47310000000000002</v>
      </c>
      <c r="H38">
        <f t="shared" si="1"/>
        <v>5.5960055878471193E-2</v>
      </c>
      <c r="I38">
        <f t="shared" si="2"/>
        <v>7.2939944121528821E-2</v>
      </c>
      <c r="J38" s="2">
        <f>((1000*coeffs!$D$8/($D$2*coeffs!$D$6))^2*H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2262.3694044338204</v>
      </c>
      <c r="K38" s="10">
        <f>((1000*coeffs!$D$8/($D$2*coeffs!$D$6))^2*I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2445.6303280870652</v>
      </c>
      <c r="L38" s="10">
        <f t="shared" si="3"/>
        <v>5943776.2301800018</v>
      </c>
      <c r="M38" s="1">
        <f t="shared" si="4"/>
        <v>2098210.9997680169</v>
      </c>
      <c r="N38" s="10">
        <f t="shared" si="5"/>
        <v>1976322.5479891044</v>
      </c>
    </row>
    <row r="39" spans="1:14" x14ac:dyDescent="0.25">
      <c r="A39">
        <v>-16.71</v>
      </c>
      <c r="B39">
        <v>0.34042553191489361</v>
      </c>
      <c r="C39" s="10">
        <f>-LN(1-B39)/0.000001-EXP(blanks!$BZ$18*b924_4!A39+blanks!$BZ$17)</f>
        <v>410479.43881328584</v>
      </c>
      <c r="D39" s="1">
        <f>C39*0.000001*coeffs!$D$8/($D$2*coeffs!$D$6/1000)</f>
        <v>8149.870084291334</v>
      </c>
      <c r="E39">
        <f t="shared" si="0"/>
        <v>0.41616039722491244</v>
      </c>
      <c r="F39">
        <v>0.36149999999999999</v>
      </c>
      <c r="G39">
        <v>0.49680000000000002</v>
      </c>
      <c r="H39">
        <f t="shared" si="1"/>
        <v>5.4660397224912449E-2</v>
      </c>
      <c r="I39">
        <f t="shared" si="2"/>
        <v>8.0639602775087582E-2</v>
      </c>
      <c r="J39" s="2">
        <f>((1000*coeffs!$D$8/($D$2*coeffs!$D$6))^2*H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2319.1468579958537</v>
      </c>
      <c r="K39" s="10">
        <f>((1000*coeffs!$D$8/($D$2*coeffs!$D$6))^2*I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2600.7798845241509</v>
      </c>
      <c r="L39" s="10">
        <f t="shared" si="3"/>
        <v>6183263.648248014</v>
      </c>
      <c r="M39" s="1">
        <f t="shared" si="4"/>
        <v>2220824.0816137227</v>
      </c>
      <c r="N39" s="10">
        <f t="shared" si="5"/>
        <v>2033341.0204968769</v>
      </c>
    </row>
    <row r="40" spans="1:14" x14ac:dyDescent="0.25">
      <c r="A40">
        <v>-16.75</v>
      </c>
      <c r="B40">
        <v>0.35106382978723405</v>
      </c>
      <c r="C40" s="10">
        <f>-LN(1-B40)/0.000001-EXP(blanks!$BZ$18*b924_4!A40+blanks!$BZ$17)</f>
        <v>426657.15559988242</v>
      </c>
      <c r="D40" s="1">
        <f>C40*0.000001*coeffs!$D$8/($D$2*coeffs!$D$6/1000)</f>
        <v>8471.0708013172462</v>
      </c>
      <c r="E40">
        <f t="shared" si="0"/>
        <v>0.43242091809669264</v>
      </c>
      <c r="F40">
        <v>0.37959999999999999</v>
      </c>
      <c r="G40">
        <v>0.5091</v>
      </c>
      <c r="H40">
        <f t="shared" si="1"/>
        <v>5.2820918096692648E-2</v>
      </c>
      <c r="I40">
        <f t="shared" si="2"/>
        <v>7.6679081903307356E-2</v>
      </c>
      <c r="J40" s="2">
        <f>((1000*coeffs!$D$8/($D$2*coeffs!$D$6))^2*H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2373.8534864780463</v>
      </c>
      <c r="K40" s="10">
        <f>((1000*coeffs!$D$8/($D$2*coeffs!$D$6))^2*I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2617.8462182494573</v>
      </c>
      <c r="L40" s="10">
        <f t="shared" si="3"/>
        <v>6426956.9460351299</v>
      </c>
      <c r="M40" s="1">
        <f t="shared" si="4"/>
        <v>2250955.5732802455</v>
      </c>
      <c r="N40" s="10">
        <f t="shared" si="5"/>
        <v>2089433.9032093005</v>
      </c>
    </row>
    <row r="41" spans="1:14" x14ac:dyDescent="0.25">
      <c r="A41">
        <v>-16.75</v>
      </c>
      <c r="B41">
        <v>0.36170212765957449</v>
      </c>
      <c r="C41" s="10">
        <f>-LN(1-B41)/0.000001-EXP(blanks!$BZ$18*b924_4!A41+blanks!$BZ$17)</f>
        <v>443186.4575510929</v>
      </c>
      <c r="D41" s="1">
        <f>C41*0.000001*coeffs!$D$8/($D$2*coeffs!$D$6/1000)</f>
        <v>8799.2520711899724</v>
      </c>
      <c r="E41">
        <f t="shared" si="0"/>
        <v>0.44895022004790314</v>
      </c>
      <c r="F41">
        <v>0.38900000000000001</v>
      </c>
      <c r="G41">
        <v>0.52170000000000005</v>
      </c>
      <c r="H41">
        <f t="shared" si="1"/>
        <v>5.9950220047903124E-2</v>
      </c>
      <c r="I41">
        <f t="shared" si="2"/>
        <v>7.2749779952096916E-2</v>
      </c>
      <c r="J41" s="2">
        <f>((1000*coeffs!$D$8/($D$2*coeffs!$D$6))^2*H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2511.0683351173011</v>
      </c>
      <c r="K41" s="10">
        <f>((1000*coeffs!$D$8/($D$2*coeffs!$D$6))^2*I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2641.0256527538681</v>
      </c>
      <c r="L41" s="10">
        <f t="shared" si="3"/>
        <v>6675946.3526210329</v>
      </c>
      <c r="M41" s="1">
        <f t="shared" si="4"/>
        <v>2285954.7501665</v>
      </c>
      <c r="N41" s="10">
        <f t="shared" si="5"/>
        <v>2200041.5769193363</v>
      </c>
    </row>
    <row r="42" spans="1:14" x14ac:dyDescent="0.25">
      <c r="A42">
        <v>-16.809999999999999</v>
      </c>
      <c r="B42">
        <v>0.37234042553191488</v>
      </c>
      <c r="C42" s="10">
        <f>-LN(1-B42)/0.000001-EXP(blanks!$BZ$18*b924_4!A42+blanks!$BZ$17)</f>
        <v>459867.10125932359</v>
      </c>
      <c r="D42" s="1">
        <f>C42*0.000001*coeffs!$D$8/($D$2*coeffs!$D$6/1000)</f>
        <v>9130.4381582141013</v>
      </c>
      <c r="E42">
        <f t="shared" si="0"/>
        <v>0.46575733836428451</v>
      </c>
      <c r="F42">
        <v>0.3987</v>
      </c>
      <c r="G42">
        <v>0.54790000000000005</v>
      </c>
      <c r="H42">
        <f t="shared" si="1"/>
        <v>6.7057338364284513E-2</v>
      </c>
      <c r="I42">
        <f t="shared" si="2"/>
        <v>8.2142661635715541E-2</v>
      </c>
      <c r="J42" s="2">
        <f>((1000*coeffs!$D$8/($D$2*coeffs!$D$6))^2*H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2652.2020629649364</v>
      </c>
      <c r="K42" s="10">
        <f>((1000*coeffs!$D$8/($D$2*coeffs!$D$6))^2*I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2814.5013048576629</v>
      </c>
      <c r="L42" s="10">
        <f t="shared" si="3"/>
        <v>6927215.4982051942</v>
      </c>
      <c r="M42" s="1">
        <f t="shared" si="4"/>
        <v>2421404.9498110707</v>
      </c>
      <c r="N42" s="10">
        <f t="shared" si="5"/>
        <v>2313544.8597987904</v>
      </c>
    </row>
    <row r="43" spans="1:14" x14ac:dyDescent="0.25">
      <c r="A43">
        <v>-16.88</v>
      </c>
      <c r="B43">
        <v>0.38297872340425532</v>
      </c>
      <c r="C43" s="10">
        <f>-LN(1-B43)/0.000001-EXP(blanks!$BZ$18*b924_4!A43+blanks!$BZ$17)</f>
        <v>476810.46905704116</v>
      </c>
      <c r="D43" s="1">
        <f>C43*0.000001*coeffs!$D$8/($D$2*coeffs!$D$6/1000)</f>
        <v>9466.8405045556792</v>
      </c>
      <c r="E43">
        <f t="shared" si="0"/>
        <v>0.48285177172358457</v>
      </c>
      <c r="F43">
        <v>0.41860000000000003</v>
      </c>
      <c r="G43">
        <v>0.56140000000000001</v>
      </c>
      <c r="H43">
        <f t="shared" si="1"/>
        <v>6.4251771723584539E-2</v>
      </c>
      <c r="I43">
        <f t="shared" si="2"/>
        <v>7.8548228276415444E-2</v>
      </c>
      <c r="J43" s="2">
        <f>((1000*coeffs!$D$8/($D$2*coeffs!$D$6))^2*H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2698.5674406626281</v>
      </c>
      <c r="K43" s="10">
        <f>((1000*coeffs!$D$8/($D$2*coeffs!$D$6))^2*I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2843.7725858629051</v>
      </c>
      <c r="L43" s="10">
        <f t="shared" si="3"/>
        <v>7182442.1923494963</v>
      </c>
      <c r="M43" s="1">
        <f t="shared" si="4"/>
        <v>2460967.2929384061</v>
      </c>
      <c r="N43" s="10">
        <f t="shared" si="5"/>
        <v>2364977.065735383</v>
      </c>
    </row>
    <row r="44" spans="1:14" x14ac:dyDescent="0.25">
      <c r="A44">
        <v>-16.940000000000001</v>
      </c>
      <c r="B44">
        <v>0.39361702127659576</v>
      </c>
      <c r="C44" s="10">
        <f>-LN(1-B44)/0.000001-EXP(blanks!$BZ$18*b924_4!A44+blanks!$BZ$17)</f>
        <v>494069.64707911026</v>
      </c>
      <c r="D44" s="1">
        <f>C44*0.000001*coeffs!$D$8/($D$2*coeffs!$D$6/1000)</f>
        <v>9809.5131096639252</v>
      </c>
      <c r="E44">
        <f t="shared" si="0"/>
        <v>0.50024351443545367</v>
      </c>
      <c r="F44">
        <v>0.42899999999999999</v>
      </c>
      <c r="G44">
        <v>0.58960000000000001</v>
      </c>
      <c r="H44">
        <f t="shared" si="1"/>
        <v>7.1243514435453681E-2</v>
      </c>
      <c r="I44">
        <f t="shared" si="2"/>
        <v>8.935648556454634E-2</v>
      </c>
      <c r="J44" s="2">
        <f>((1000*coeffs!$D$8/($D$2*coeffs!$D$6))^2*H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2840.847314628048</v>
      </c>
      <c r="K44" s="10">
        <f>((1000*coeffs!$D$8/($D$2*coeffs!$D$6))^2*I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3035.9716683984116</v>
      </c>
      <c r="L44" s="10">
        <f t="shared" si="3"/>
        <v>7442426.0989028364</v>
      </c>
      <c r="M44" s="1">
        <f t="shared" si="4"/>
        <v>2609624.1465996462</v>
      </c>
      <c r="N44" s="10">
        <f t="shared" si="5"/>
        <v>2479933.7278882405</v>
      </c>
    </row>
    <row r="45" spans="1:14" x14ac:dyDescent="0.25">
      <c r="A45">
        <v>-16.940000000000001</v>
      </c>
      <c r="B45">
        <v>0.40425531914893614</v>
      </c>
      <c r="C45" s="10">
        <f>-LN(1-B45)/0.000001-EXP(blanks!$BZ$18*b924_4!A45+blanks!$BZ$17)</f>
        <v>511769.22417851136</v>
      </c>
      <c r="D45" s="1">
        <f>C45*0.000001*coeffs!$D$8/($D$2*coeffs!$D$6/1000)</f>
        <v>10160.929624761608</v>
      </c>
      <c r="E45">
        <f t="shared" si="0"/>
        <v>0.51794309153485474</v>
      </c>
      <c r="F45">
        <v>0.45050000000000001</v>
      </c>
      <c r="G45">
        <v>0.60419999999999996</v>
      </c>
      <c r="H45">
        <f t="shared" si="1"/>
        <v>6.7443091534854727E-2</v>
      </c>
      <c r="I45">
        <f t="shared" si="2"/>
        <v>8.6256908465145221E-2</v>
      </c>
      <c r="J45" s="2">
        <f>((1000*coeffs!$D$8/($D$2*coeffs!$D$6))^2*H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2880.9283591791027</v>
      </c>
      <c r="K45" s="10">
        <f>((1000*coeffs!$D$8/($D$2*coeffs!$D$6))^2*I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3072.4021532560118</v>
      </c>
      <c r="L45" s="10">
        <f t="shared" si="3"/>
        <v>7709043.9640619028</v>
      </c>
      <c r="M45" s="1">
        <f t="shared" si="4"/>
        <v>2654800.0953550334</v>
      </c>
      <c r="N45" s="10">
        <f t="shared" si="5"/>
        <v>2528203.5122966631</v>
      </c>
    </row>
    <row r="46" spans="1:14" x14ac:dyDescent="0.25">
      <c r="A46">
        <v>-16.96</v>
      </c>
      <c r="B46">
        <v>0.41489361702127658</v>
      </c>
      <c r="C46" s="10">
        <f>-LN(1-B46)/0.000001-EXP(blanks!$BZ$18*b924_4!A46+blanks!$BZ$17)</f>
        <v>529742.89815808518</v>
      </c>
      <c r="D46" s="1">
        <f>C46*0.000001*coeffs!$D$8/($D$2*coeffs!$D$6/1000)</f>
        <v>10517.788200417486</v>
      </c>
      <c r="E46">
        <f t="shared" si="0"/>
        <v>0.53596159703753299</v>
      </c>
      <c r="F46">
        <v>0.4617</v>
      </c>
      <c r="G46">
        <v>0.63449999999999995</v>
      </c>
      <c r="H46">
        <f t="shared" si="1"/>
        <v>7.4261597037532989E-2</v>
      </c>
      <c r="I46">
        <f t="shared" si="2"/>
        <v>9.8538402962466964E-2</v>
      </c>
      <c r="J46" s="2">
        <f>((1000*coeffs!$D$8/($D$2*coeffs!$D$6))^2*H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3023.4456400260033</v>
      </c>
      <c r="K46" s="10">
        <f>((1000*coeffs!$D$8/($D$2*coeffs!$D$6))^2*I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3285.5612228115042</v>
      </c>
      <c r="L46" s="10">
        <f t="shared" si="3"/>
        <v>7979790.6919970661</v>
      </c>
      <c r="M46" s="1">
        <f t="shared" si="4"/>
        <v>2818414.0515057798</v>
      </c>
      <c r="N46" s="10">
        <f t="shared" si="5"/>
        <v>2644156.7769504758</v>
      </c>
    </row>
    <row r="47" spans="1:14" x14ac:dyDescent="0.25">
      <c r="A47">
        <v>-16.98</v>
      </c>
      <c r="B47">
        <v>0.42553191489361702</v>
      </c>
      <c r="C47" s="10">
        <f>-LN(1-B47)/0.000001-EXP(blanks!$BZ$18*b924_4!A47+blanks!$BZ$17)</f>
        <v>548046.87975917896</v>
      </c>
      <c r="D47" s="1">
        <f>C47*0.000001*coeffs!$D$8/($D$2*coeffs!$D$6/1000)</f>
        <v>10881.20487362637</v>
      </c>
      <c r="E47">
        <f t="shared" si="0"/>
        <v>0.55431073570572942</v>
      </c>
      <c r="F47">
        <v>0.47310000000000002</v>
      </c>
      <c r="G47">
        <v>0.6502</v>
      </c>
      <c r="H47">
        <f t="shared" si="1"/>
        <v>8.1210735705729398E-2</v>
      </c>
      <c r="I47">
        <f t="shared" si="2"/>
        <v>9.5889264294270582E-2</v>
      </c>
      <c r="J47" s="2">
        <f>((1000*coeffs!$D$8/($D$2*coeffs!$D$6))^2*H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3170.5437819080453</v>
      </c>
      <c r="K47" s="10">
        <f>((1000*coeffs!$D$8/($D$2*coeffs!$D$6))^2*I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3328.2280443069558</v>
      </c>
      <c r="L47" s="10">
        <f t="shared" si="3"/>
        <v>8255513.0141173853</v>
      </c>
      <c r="M47" s="1">
        <f t="shared" si="4"/>
        <v>2868359.8519751676</v>
      </c>
      <c r="N47" s="10">
        <f t="shared" si="5"/>
        <v>2763624.730509344</v>
      </c>
    </row>
    <row r="48" spans="1:14" x14ac:dyDescent="0.25">
      <c r="A48">
        <v>-17.03</v>
      </c>
      <c r="B48">
        <v>0.43617021276595747</v>
      </c>
      <c r="C48" s="10">
        <f>-LN(1-B48)/0.000001-EXP(blanks!$BZ$18*b924_4!A48+blanks!$BZ$17)</f>
        <v>566624.68029297178</v>
      </c>
      <c r="D48" s="1">
        <f>C48*0.000001*coeffs!$D$8/($D$2*coeffs!$D$6/1000)</f>
        <v>11250.058088881224</v>
      </c>
      <c r="E48">
        <f t="shared" si="0"/>
        <v>0.57300286871788209</v>
      </c>
      <c r="F48">
        <v>0.49680000000000002</v>
      </c>
      <c r="G48">
        <v>0.68279999999999996</v>
      </c>
      <c r="H48">
        <f t="shared" si="1"/>
        <v>7.6202868717882066E-2</v>
      </c>
      <c r="I48">
        <f t="shared" si="2"/>
        <v>0.10979713128211788</v>
      </c>
      <c r="J48" s="2">
        <f>((1000*coeffs!$D$8/($D$2*coeffs!$D$6))^2*H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3201.982051597191</v>
      </c>
      <c r="K48" s="10">
        <f>((1000*coeffs!$D$8/($D$2*coeffs!$D$6))^2*I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3565.9320916655061</v>
      </c>
      <c r="L48" s="10">
        <f t="shared" si="3"/>
        <v>8535360.0121475458</v>
      </c>
      <c r="M48" s="1">
        <f t="shared" si="4"/>
        <v>3049333.166657974</v>
      </c>
      <c r="N48" s="10">
        <f t="shared" si="5"/>
        <v>2807237.2869960391</v>
      </c>
    </row>
    <row r="49" spans="1:14" x14ac:dyDescent="0.25">
      <c r="A49">
        <v>-17.100000000000001</v>
      </c>
      <c r="B49">
        <v>0.44680851063829785</v>
      </c>
      <c r="C49" s="10">
        <f>-LN(1-B49)/0.000001-EXP(blanks!$BZ$18*b924_4!A49+blanks!$BZ$17)</f>
        <v>585509.2953263704</v>
      </c>
      <c r="D49" s="1">
        <f>C49*0.000001*coeffs!$D$8/($D$2*coeffs!$D$6/1000)</f>
        <v>11625.002957152841</v>
      </c>
      <c r="E49">
        <f t="shared" si="0"/>
        <v>0.59205106368857652</v>
      </c>
      <c r="F49">
        <v>0.5091</v>
      </c>
      <c r="G49">
        <v>0.69969999999999999</v>
      </c>
      <c r="H49">
        <f t="shared" si="1"/>
        <v>8.2951063688576521E-2</v>
      </c>
      <c r="I49">
        <f t="shared" si="2"/>
        <v>0.10764893631142347</v>
      </c>
      <c r="J49" s="2">
        <f>((1000*coeffs!$D$8/($D$2*coeffs!$D$6))^2*H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3348.7799925164695</v>
      </c>
      <c r="K49" s="10">
        <f>((1000*coeffs!$D$8/($D$2*coeffs!$D$6))^2*I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3615.2452910160205</v>
      </c>
      <c r="L49" s="10">
        <f t="shared" si="3"/>
        <v>8819828.7153419256</v>
      </c>
      <c r="M49" s="1">
        <f t="shared" si="4"/>
        <v>3104252.3480892</v>
      </c>
      <c r="N49" s="10">
        <f t="shared" si="5"/>
        <v>2927153.1356017129</v>
      </c>
    </row>
    <row r="50" spans="1:14" x14ac:dyDescent="0.25">
      <c r="A50">
        <v>-17.13</v>
      </c>
      <c r="B50">
        <v>0.45744680851063829</v>
      </c>
      <c r="C50" s="10">
        <f>-LN(1-B50)/0.000001-EXP(blanks!$BZ$18*b924_4!A50+blanks!$BZ$17)</f>
        <v>604855.99743283202</v>
      </c>
      <c r="D50" s="1">
        <f>C50*0.000001*coeffs!$D$8/($D$2*coeffs!$D$6/1000)</f>
        <v>12009.122340045655</v>
      </c>
      <c r="E50">
        <f t="shared" si="0"/>
        <v>0.61146914954567799</v>
      </c>
      <c r="F50">
        <v>0.52170000000000005</v>
      </c>
      <c r="G50">
        <v>0.71699999999999997</v>
      </c>
      <c r="H50">
        <f t="shared" si="1"/>
        <v>8.976914954567794E-2</v>
      </c>
      <c r="I50">
        <f t="shared" si="2"/>
        <v>0.10553085045432198</v>
      </c>
      <c r="J50" s="2">
        <f>((1000*coeffs!$D$8/($D$2*coeffs!$D$6))^2*H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3499.3402313935308</v>
      </c>
      <c r="K50" s="10">
        <f>((1000*coeffs!$D$8/($D$2*coeffs!$D$6))^2*I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3668.628848732872</v>
      </c>
      <c r="L50" s="10">
        <f t="shared" si="3"/>
        <v>9111258.0746155847</v>
      </c>
      <c r="M50" s="1">
        <f t="shared" si="4"/>
        <v>3162618.2228900036</v>
      </c>
      <c r="N50" s="10">
        <f t="shared" si="5"/>
        <v>3050191.385402286</v>
      </c>
    </row>
    <row r="51" spans="1:14" x14ac:dyDescent="0.25">
      <c r="A51">
        <v>-17.16</v>
      </c>
      <c r="B51">
        <v>0.46808510638297873</v>
      </c>
      <c r="C51" s="10">
        <f>-LN(1-B51)/0.000001-EXP(blanks!$BZ$18*b924_4!A51+blanks!$BZ$17)</f>
        <v>624586.4620391659</v>
      </c>
      <c r="D51" s="1">
        <f>C51*0.000001*coeffs!$D$8/($D$2*coeffs!$D$6/1000)</f>
        <v>12400.86114116371</v>
      </c>
      <c r="E51">
        <f t="shared" si="0"/>
        <v>0.63127177684185787</v>
      </c>
      <c r="F51">
        <v>0.54790000000000005</v>
      </c>
      <c r="G51">
        <v>0.73470000000000002</v>
      </c>
      <c r="H51">
        <f t="shared" si="1"/>
        <v>8.3371776841857814E-2</v>
      </c>
      <c r="I51">
        <f t="shared" si="2"/>
        <v>0.10342822315814215</v>
      </c>
      <c r="J51" s="2">
        <f>((1000*coeffs!$D$8/($D$2*coeffs!$D$6))^2*H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3522.164541705974</v>
      </c>
      <c r="K51" s="10">
        <f>((1000*coeffs!$D$8/($D$2*coeffs!$D$6))^2*I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3725.9277172884013</v>
      </c>
      <c r="L51" s="10">
        <f t="shared" si="3"/>
        <v>9408468.2464967668</v>
      </c>
      <c r="M51" s="1">
        <f t="shared" si="4"/>
        <v>3224214.6025804365</v>
      </c>
      <c r="N51" s="10">
        <f t="shared" si="5"/>
        <v>3089568.4602160626</v>
      </c>
    </row>
    <row r="52" spans="1:14" x14ac:dyDescent="0.25">
      <c r="A52">
        <v>-17.25</v>
      </c>
      <c r="B52">
        <v>0.47872340425531917</v>
      </c>
      <c r="C52" s="10">
        <f>-LN(1-B52)/0.000001-EXP(blanks!$BZ$18*b924_4!A52+blanks!$BZ$17)</f>
        <v>644567.92218933452</v>
      </c>
      <c r="D52" s="1">
        <f>C52*0.000001*coeffs!$D$8/($D$2*coeffs!$D$6/1000)</f>
        <v>12797.583337016235</v>
      </c>
      <c r="E52">
        <f t="shared" si="0"/>
        <v>0.65147448415937748</v>
      </c>
      <c r="F52">
        <v>0.56140000000000001</v>
      </c>
      <c r="G52">
        <v>0.77159999999999995</v>
      </c>
      <c r="H52">
        <f t="shared" si="1"/>
        <v>9.0074484159377466E-2</v>
      </c>
      <c r="I52">
        <f t="shared" si="2"/>
        <v>0.12012551584062248</v>
      </c>
      <c r="J52" s="2">
        <f>((1000*coeffs!$D$8/($D$2*coeffs!$D$6))^2*H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3673.2119293197125</v>
      </c>
      <c r="K52" s="10">
        <f>((1000*coeffs!$D$8/($D$2*coeffs!$D$6))^2*I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3997.8182430907777</v>
      </c>
      <c r="L52" s="10">
        <f t="shared" si="3"/>
        <v>9709459.2938014604</v>
      </c>
      <c r="M52" s="1">
        <f t="shared" si="4"/>
        <v>3429383.9668747047</v>
      </c>
      <c r="N52" s="10">
        <f t="shared" si="5"/>
        <v>3213619.290410181</v>
      </c>
    </row>
    <row r="53" spans="1:14" x14ac:dyDescent="0.25">
      <c r="A53">
        <v>-17.27</v>
      </c>
      <c r="B53">
        <v>0.48936170212765956</v>
      </c>
      <c r="C53" s="10">
        <f>-LN(1-B53)/0.000001-EXP(blanks!$BZ$18*b924_4!A53+blanks!$BZ$17)</f>
        <v>665137.05740877311</v>
      </c>
      <c r="D53" s="1">
        <f>C53*0.000001*coeffs!$D$8/($D$2*coeffs!$D$6/1000)</f>
        <v>13205.973536216683</v>
      </c>
      <c r="E53">
        <f t="shared" si="0"/>
        <v>0.67209377136211279</v>
      </c>
      <c r="F53">
        <v>0.57530000000000003</v>
      </c>
      <c r="G53">
        <v>0.79069999999999996</v>
      </c>
      <c r="H53">
        <f t="shared" si="1"/>
        <v>9.6793771362112757E-2</v>
      </c>
      <c r="I53">
        <f t="shared" si="2"/>
        <v>0.11860622863788717</v>
      </c>
      <c r="J53" s="2">
        <f>((1000*coeffs!$D$8/($D$2*coeffs!$D$6))^2*H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3827.452218267415</v>
      </c>
      <c r="K53" s="10">
        <f>((1000*coeffs!$D$8/($D$2*coeffs!$D$6))^2*I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4062.2049823266734</v>
      </c>
      <c r="L53" s="10">
        <f t="shared" si="3"/>
        <v>10019302.793992234</v>
      </c>
      <c r="M53" s="1">
        <f t="shared" si="4"/>
        <v>3496490.2681873241</v>
      </c>
      <c r="N53" s="10">
        <f t="shared" si="5"/>
        <v>3340558.6010176041</v>
      </c>
    </row>
    <row r="54" spans="1:14" x14ac:dyDescent="0.25">
      <c r="A54">
        <v>-17.420000000000002</v>
      </c>
      <c r="B54">
        <v>0.5</v>
      </c>
      <c r="C54" s="10">
        <f>-LN(1-B54)/0.000001-EXP(blanks!$BZ$18*b924_4!A54+blanks!$BZ$17)</f>
        <v>685802.53407197341</v>
      </c>
      <c r="D54" s="1">
        <f>C54*0.000001*coeffs!$D$8/($D$2*coeffs!$D$6/1000)</f>
        <v>13616.276548036103</v>
      </c>
      <c r="E54">
        <f t="shared" si="0"/>
        <v>0.69314718055994529</v>
      </c>
      <c r="F54">
        <v>0.58960000000000001</v>
      </c>
      <c r="G54">
        <v>0.81020000000000003</v>
      </c>
      <c r="H54">
        <f t="shared" si="1"/>
        <v>0.10354718055994527</v>
      </c>
      <c r="I54">
        <f t="shared" si="2"/>
        <v>0.11705281944005475</v>
      </c>
      <c r="J54" s="2">
        <f>((1000*coeffs!$D$8/($D$2*coeffs!$D$6))^2*H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3984.9582420904353</v>
      </c>
      <c r="K54" s="10">
        <f>((1000*coeffs!$D$8/($D$2*coeffs!$D$6))^2*I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4129.6918536562825</v>
      </c>
      <c r="L54" s="10">
        <f t="shared" si="3"/>
        <v>10330597.535075253</v>
      </c>
      <c r="M54" s="1">
        <f t="shared" si="4"/>
        <v>3565915.0217214553</v>
      </c>
      <c r="N54" s="10">
        <f t="shared" si="5"/>
        <v>3469828.3019069103</v>
      </c>
    </row>
    <row r="55" spans="1:14" x14ac:dyDescent="0.25">
      <c r="A55">
        <v>-17.57</v>
      </c>
      <c r="B55">
        <v>0.51063829787234039</v>
      </c>
      <c r="C55" s="10">
        <f>-LN(1-B55)/0.000001-EXP(blanks!$BZ$18*b924_4!A55+blanks!$BZ$17)</f>
        <v>706899.17418113758</v>
      </c>
      <c r="D55" s="1">
        <f>C55*0.000001*coeffs!$D$8/($D$2*coeffs!$D$6/1000)</f>
        <v>14035.14010086547</v>
      </c>
      <c r="E55">
        <f t="shared" si="0"/>
        <v>0.71465338578090887</v>
      </c>
      <c r="F55">
        <v>0.61909999999999998</v>
      </c>
      <c r="G55">
        <v>0.85089999999999999</v>
      </c>
      <c r="H55">
        <f t="shared" si="1"/>
        <v>9.5553385780908884E-2</v>
      </c>
      <c r="I55">
        <f t="shared" si="2"/>
        <v>0.13624661421909112</v>
      </c>
      <c r="J55" s="2">
        <f>((1000*coeffs!$D$8/($D$2*coeffs!$D$6))^2*H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3998.3546191505093</v>
      </c>
      <c r="K55" s="10">
        <f>((1000*coeffs!$D$8/($D$2*coeffs!$D$6))^2*I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4439.0565181584989</v>
      </c>
      <c r="L55" s="10">
        <f t="shared" si="3"/>
        <v>10648387.113681896</v>
      </c>
      <c r="M55" s="1">
        <f t="shared" si="4"/>
        <v>3797727.655192846</v>
      </c>
      <c r="N55" s="10">
        <f t="shared" si="5"/>
        <v>3504620.9665928492</v>
      </c>
    </row>
    <row r="56" spans="1:14" x14ac:dyDescent="0.25">
      <c r="A56">
        <v>-17.57</v>
      </c>
      <c r="B56">
        <v>0.52127659574468088</v>
      </c>
      <c r="C56" s="10">
        <f>-LN(1-B56)/0.000001-EXP(blanks!$BZ$18*b924_4!A56+blanks!$BZ$17)</f>
        <v>728878.08089991298</v>
      </c>
      <c r="D56" s="1">
        <f>C56*0.000001*coeffs!$D$8/($D$2*coeffs!$D$6/1000)</f>
        <v>14471.52062913416</v>
      </c>
      <c r="E56">
        <f t="shared" si="0"/>
        <v>0.7366322924996842</v>
      </c>
      <c r="F56">
        <v>0.63449999999999995</v>
      </c>
      <c r="G56">
        <v>0.87190000000000001</v>
      </c>
      <c r="H56">
        <f t="shared" si="1"/>
        <v>0.10213229249968425</v>
      </c>
      <c r="I56">
        <f t="shared" si="2"/>
        <v>0.1352677075003158</v>
      </c>
      <c r="J56" s="2">
        <f>((1000*coeffs!$D$8/($D$2*coeffs!$D$6))^2*H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4156.1027566481762</v>
      </c>
      <c r="K56" s="10">
        <f>((1000*coeffs!$D$8/($D$2*coeffs!$D$6))^2*I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4513.7698366899413</v>
      </c>
      <c r="L56" s="10">
        <f t="shared" si="3"/>
        <v>10979466.729594776</v>
      </c>
      <c r="M56" s="1">
        <f t="shared" si="4"/>
        <v>3873276.5618853783</v>
      </c>
      <c r="N56" s="10">
        <f t="shared" si="5"/>
        <v>3635563.5324481246</v>
      </c>
    </row>
    <row r="57" spans="1:14" x14ac:dyDescent="0.25">
      <c r="A57">
        <v>-17.57</v>
      </c>
      <c r="B57">
        <v>0.53191489361702127</v>
      </c>
      <c r="C57" s="10">
        <f>-LN(1-B57)/0.000001-EXP(blanks!$BZ$18*b924_4!A57+blanks!$BZ$17)</f>
        <v>751350.93675197149</v>
      </c>
      <c r="D57" s="1">
        <f>C57*0.000001*coeffs!$D$8/($D$2*coeffs!$D$6/1000)</f>
        <v>14917.708277769572</v>
      </c>
      <c r="E57">
        <f t="shared" si="0"/>
        <v>0.7591051483517427</v>
      </c>
      <c r="F57">
        <v>0.6502</v>
      </c>
      <c r="G57">
        <v>0.89349999999999996</v>
      </c>
      <c r="H57">
        <f t="shared" si="1"/>
        <v>0.1089051483517427</v>
      </c>
      <c r="I57">
        <f t="shared" si="2"/>
        <v>0.13439485164825726</v>
      </c>
      <c r="J57" s="2">
        <f>((1000*coeffs!$D$8/($D$2*coeffs!$D$6))^2*H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4318.7867365707471</v>
      </c>
      <c r="K57" s="10">
        <f>((1000*coeffs!$D$8/($D$2*coeffs!$D$6))^2*I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4593.1055025760033</v>
      </c>
      <c r="L57" s="10">
        <f t="shared" si="3"/>
        <v>11317986.956245052</v>
      </c>
      <c r="M57" s="1">
        <f t="shared" si="4"/>
        <v>3952618.339761117</v>
      </c>
      <c r="N57" s="10">
        <f t="shared" si="5"/>
        <v>3770408.4000515621</v>
      </c>
    </row>
    <row r="58" spans="1:14" x14ac:dyDescent="0.25">
      <c r="A58">
        <v>-17.57</v>
      </c>
      <c r="B58">
        <v>0.54255319148936165</v>
      </c>
      <c r="C58" s="10">
        <f>-LN(1-B58)/0.000001-EXP(blanks!$BZ$18*b924_4!A58+blanks!$BZ$17)</f>
        <v>774340.45497667009</v>
      </c>
      <c r="D58" s="1">
        <f>C58*0.000001*coeffs!$D$8/($D$2*coeffs!$D$6/1000)</f>
        <v>15374.15400711819</v>
      </c>
      <c r="E58">
        <f t="shared" si="0"/>
        <v>0.78209466657644133</v>
      </c>
      <c r="F58">
        <v>0.6663</v>
      </c>
      <c r="G58">
        <v>0.91559999999999997</v>
      </c>
      <c r="H58">
        <f t="shared" si="1"/>
        <v>0.11579466657644133</v>
      </c>
      <c r="I58">
        <f t="shared" si="2"/>
        <v>0.13350533342355864</v>
      </c>
      <c r="J58" s="2">
        <f>((1000*coeffs!$D$8/($D$2*coeffs!$D$6))^2*H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4485.7052821135794</v>
      </c>
      <c r="K58" s="10">
        <f>((1000*coeffs!$D$8/($D$2*coeffs!$D$6))^2*I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4675.6880533695885</v>
      </c>
      <c r="L58" s="10">
        <f t="shared" si="3"/>
        <v>11664289.934880173</v>
      </c>
      <c r="M58" s="1">
        <f t="shared" si="4"/>
        <v>4034846.4034314058</v>
      </c>
      <c r="N58" s="10">
        <f t="shared" si="5"/>
        <v>3908723.4338047989</v>
      </c>
    </row>
    <row r="59" spans="1:14" x14ac:dyDescent="0.25">
      <c r="A59">
        <v>-17.600000000000001</v>
      </c>
      <c r="B59">
        <v>0.55319148936170215</v>
      </c>
      <c r="C59" s="10">
        <f>-LN(1-B59)/0.000001-EXP(blanks!$BZ$18*b924_4!A59+blanks!$BZ$17)</f>
        <v>797786.33846038475</v>
      </c>
      <c r="D59" s="1">
        <f>C59*0.000001*coeffs!$D$8/($D$2*coeffs!$D$6/1000)</f>
        <v>15839.660647246452</v>
      </c>
      <c r="E59">
        <f t="shared" si="0"/>
        <v>0.80562516398663564</v>
      </c>
      <c r="F59">
        <v>0.68279999999999996</v>
      </c>
      <c r="G59">
        <v>0.96150000000000002</v>
      </c>
      <c r="H59">
        <f t="shared" si="1"/>
        <v>0.12282516398663568</v>
      </c>
      <c r="I59">
        <f t="shared" si="2"/>
        <v>0.15587483601336438</v>
      </c>
      <c r="J59" s="2">
        <f>((1000*coeffs!$D$8/($D$2*coeffs!$D$6))^2*H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4657.1475736227594</v>
      </c>
      <c r="K59" s="10">
        <f>((1000*coeffs!$D$8/($D$2*coeffs!$D$6))^2*I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5031.8976213493279</v>
      </c>
      <c r="L59" s="10">
        <f t="shared" si="3"/>
        <v>12017467.378956379</v>
      </c>
      <c r="M59" s="1">
        <f t="shared" si="4"/>
        <v>4300886.9913408635</v>
      </c>
      <c r="N59" s="10">
        <f t="shared" si="5"/>
        <v>4050626.8822009205</v>
      </c>
    </row>
    <row r="60" spans="1:14" x14ac:dyDescent="0.25">
      <c r="A60">
        <v>-17.7</v>
      </c>
      <c r="B60">
        <v>0.56382978723404253</v>
      </c>
      <c r="C60" s="10">
        <f>-LN(1-B60)/0.000001-EXP(blanks!$BZ$18*b924_4!A60+blanks!$BZ$17)</f>
        <v>821595.11848990317</v>
      </c>
      <c r="D60" s="1">
        <f>C60*0.000001*coeffs!$D$8/($D$2*coeffs!$D$6/1000)</f>
        <v>16312.372422206528</v>
      </c>
      <c r="E60">
        <f t="shared" si="0"/>
        <v>0.8297227155656961</v>
      </c>
      <c r="F60">
        <v>0.69969999999999999</v>
      </c>
      <c r="G60">
        <v>0.98529999999999995</v>
      </c>
      <c r="H60">
        <f t="shared" si="1"/>
        <v>0.13002271556569611</v>
      </c>
      <c r="I60">
        <f t="shared" si="2"/>
        <v>0.15557728443430385</v>
      </c>
      <c r="J60" s="2">
        <f>((1000*coeffs!$D$8/($D$2*coeffs!$D$6))^2*H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4833.4514349656947</v>
      </c>
      <c r="K60" s="10">
        <f>((1000*coeffs!$D$8/($D$2*coeffs!$D$6))^2*I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5122.4299813146617</v>
      </c>
      <c r="L60" s="10">
        <f t="shared" si="3"/>
        <v>12376111.321004396</v>
      </c>
      <c r="M60" s="1">
        <f t="shared" si="4"/>
        <v>4389127.1967531312</v>
      </c>
      <c r="N60" s="10">
        <f t="shared" si="5"/>
        <v>4196232.1855092747</v>
      </c>
    </row>
    <row r="61" spans="1:14" x14ac:dyDescent="0.25">
      <c r="A61">
        <v>-17.7</v>
      </c>
      <c r="B61">
        <v>0.57446808510638303</v>
      </c>
      <c r="C61" s="10">
        <f>-LN(1-B61)/0.000001-EXP(blanks!$BZ$18*b924_4!A61+blanks!$BZ$17)</f>
        <v>846287.7310802748</v>
      </c>
      <c r="D61" s="1">
        <f>C61*0.000001*coeffs!$D$8/($D$2*coeffs!$D$6/1000)</f>
        <v>16802.632263808009</v>
      </c>
      <c r="E61">
        <f t="shared" si="0"/>
        <v>0.85441532815606769</v>
      </c>
      <c r="F61">
        <v>0.73470000000000002</v>
      </c>
      <c r="G61">
        <v>1.0097</v>
      </c>
      <c r="H61">
        <f t="shared" si="1"/>
        <v>0.11971532815606767</v>
      </c>
      <c r="I61">
        <f t="shared" si="2"/>
        <v>0.15528467184393235</v>
      </c>
      <c r="J61" s="2">
        <f>((1000*coeffs!$D$8/($D$2*coeffs!$D$6))^2*H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4832.8222397510226</v>
      </c>
      <c r="K61" s="10">
        <f>((1000*coeffs!$D$8/($D$2*coeffs!$D$6))^2*I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5216.5201706412399</v>
      </c>
      <c r="L61" s="10">
        <f t="shared" si="3"/>
        <v>12748068.889090447</v>
      </c>
      <c r="M61" s="1">
        <f t="shared" si="4"/>
        <v>4480875.4357583318</v>
      </c>
      <c r="N61" s="10">
        <f t="shared" si="5"/>
        <v>4225957.1039740564</v>
      </c>
    </row>
    <row r="62" spans="1:14" x14ac:dyDescent="0.25">
      <c r="A62">
        <v>-17.7</v>
      </c>
      <c r="B62">
        <v>0.58510638297872342</v>
      </c>
      <c r="C62" s="10">
        <f>-LN(1-B62)/0.000001-EXP(blanks!$BZ$18*b924_4!A62+blanks!$BZ$17)</f>
        <v>871605.53906456463</v>
      </c>
      <c r="D62" s="1">
        <f>C62*0.000001*coeffs!$D$8/($D$2*coeffs!$D$6/1000)</f>
        <v>17305.305056597641</v>
      </c>
      <c r="E62">
        <f t="shared" si="0"/>
        <v>0.87973313614035753</v>
      </c>
      <c r="F62">
        <v>0.75290000000000001</v>
      </c>
      <c r="G62">
        <v>1.0347</v>
      </c>
      <c r="H62">
        <f t="shared" si="1"/>
        <v>0.12683313614035752</v>
      </c>
      <c r="I62">
        <f t="shared" si="2"/>
        <v>0.15496686385964242</v>
      </c>
      <c r="J62" s="2">
        <f>((1000*coeffs!$D$8/($D$2*coeffs!$D$6))^2*H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5011.2721933832836</v>
      </c>
      <c r="K62" s="10">
        <f>((1000*coeffs!$D$8/($D$2*coeffs!$D$6))^2*I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5313.954631458083</v>
      </c>
      <c r="L62" s="10">
        <f t="shared" si="3"/>
        <v>13129444.098078175</v>
      </c>
      <c r="M62" s="1">
        <f t="shared" si="4"/>
        <v>4575688.763143328</v>
      </c>
      <c r="N62" s="10">
        <f t="shared" si="5"/>
        <v>4374696.5413794005</v>
      </c>
    </row>
    <row r="63" spans="1:14" x14ac:dyDescent="0.25">
      <c r="A63">
        <v>-17.739999999999998</v>
      </c>
      <c r="B63">
        <v>0.5957446808510638</v>
      </c>
      <c r="C63" s="10">
        <f>-LN(1-B63)/0.000001-EXP(blanks!$BZ$18*b924_4!A63+blanks!$BZ$17)</f>
        <v>897462.55985131487</v>
      </c>
      <c r="D63" s="1">
        <f>C63*0.000001*coeffs!$D$8/($D$2*coeffs!$D$6/1000)</f>
        <v>17818.683657942616</v>
      </c>
      <c r="E63">
        <f t="shared" si="0"/>
        <v>0.90570862254361806</v>
      </c>
      <c r="F63">
        <v>0.77159999999999995</v>
      </c>
      <c r="G63">
        <v>1.0866</v>
      </c>
      <c r="H63">
        <f t="shared" si="1"/>
        <v>0.13410862254361811</v>
      </c>
      <c r="I63">
        <f t="shared" si="2"/>
        <v>0.18089137745638195</v>
      </c>
      <c r="J63" s="2">
        <f>((1000*coeffs!$D$8/($D$2*coeffs!$D$6))^2*H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5194.815786710521</v>
      </c>
      <c r="K63" s="10">
        <f>((1000*coeffs!$D$8/($D$2*coeffs!$D$6))^2*I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5726.7173823453877</v>
      </c>
      <c r="L63" s="10">
        <f t="shared" si="3"/>
        <v>13518941.747814123</v>
      </c>
      <c r="M63" s="1">
        <f t="shared" si="4"/>
        <v>4882833.9129301682</v>
      </c>
      <c r="N63" s="10">
        <f t="shared" si="5"/>
        <v>4527493.7351384815</v>
      </c>
    </row>
    <row r="64" spans="1:14" x14ac:dyDescent="0.25">
      <c r="A64">
        <v>-17.84</v>
      </c>
      <c r="B64">
        <v>0.6063829787234043</v>
      </c>
      <c r="C64" s="10">
        <f>-LN(1-B64)/0.000001-EXP(blanks!$BZ$18*b924_4!A64+blanks!$BZ$17)</f>
        <v>923827.03332691989</v>
      </c>
      <c r="D64" s="1">
        <f>C64*0.000001*coeffs!$D$8/($D$2*coeffs!$D$6/1000)</f>
        <v>18342.137486197975</v>
      </c>
      <c r="E64">
        <f t="shared" si="0"/>
        <v>0.93237686962577959</v>
      </c>
      <c r="F64">
        <v>0.79069999999999996</v>
      </c>
      <c r="G64">
        <v>1.1134999999999999</v>
      </c>
      <c r="H64">
        <f t="shared" si="1"/>
        <v>0.14167686962577963</v>
      </c>
      <c r="I64">
        <f t="shared" si="2"/>
        <v>0.18112313037422034</v>
      </c>
      <c r="J64" s="2">
        <f>((1000*coeffs!$D$8/($D$2*coeffs!$D$6))^2*H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5384.9628102241149</v>
      </c>
      <c r="K64" s="10">
        <f>((1000*coeffs!$D$8/($D$2*coeffs!$D$6))^2*I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5832.4347541747493</v>
      </c>
      <c r="L64" s="10">
        <f t="shared" si="3"/>
        <v>13916083.419314653</v>
      </c>
      <c r="M64" s="1">
        <f t="shared" si="4"/>
        <v>4984118.7836523009</v>
      </c>
      <c r="N64" s="10">
        <f t="shared" si="5"/>
        <v>4685311.4893796882</v>
      </c>
    </row>
    <row r="65" spans="1:14" x14ac:dyDescent="0.25">
      <c r="A65">
        <v>-17.84</v>
      </c>
      <c r="B65">
        <v>0.61702127659574468</v>
      </c>
      <c r="C65" s="10">
        <f>-LN(1-B65)/0.000001-EXP(blanks!$BZ$18*b924_4!A65+blanks!$BZ$17)</f>
        <v>951226.00751503417</v>
      </c>
      <c r="D65" s="1">
        <f>C65*0.000001*coeffs!$D$8/($D$2*coeffs!$D$6/1000)</f>
        <v>18886.13082413848</v>
      </c>
      <c r="E65">
        <f t="shared" si="0"/>
        <v>0.95977584381389391</v>
      </c>
      <c r="F65">
        <v>0.81020000000000003</v>
      </c>
      <c r="G65">
        <v>1.1411</v>
      </c>
      <c r="H65">
        <f t="shared" si="1"/>
        <v>0.14957584381389388</v>
      </c>
      <c r="I65">
        <f t="shared" si="2"/>
        <v>0.18132415618610609</v>
      </c>
      <c r="J65" s="2">
        <f>((1000*coeffs!$D$8/($D$2*coeffs!$D$6))^2*H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5582.3080049469472</v>
      </c>
      <c r="K65" s="10">
        <f>((1000*coeffs!$D$8/($D$2*coeffs!$D$6))^2*I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5941.6711244269227</v>
      </c>
      <c r="L65" s="10">
        <f t="shared" si="3"/>
        <v>14328808.308986204</v>
      </c>
      <c r="M65" s="1">
        <f t="shared" si="4"/>
        <v>5089050.6040405007</v>
      </c>
      <c r="N65" s="10">
        <f t="shared" si="5"/>
        <v>4849189.0402442273</v>
      </c>
    </row>
    <row r="66" spans="1:14" x14ac:dyDescent="0.25">
      <c r="A66">
        <v>-17.84</v>
      </c>
      <c r="B66">
        <v>0.62765957446808507</v>
      </c>
      <c r="C66" s="10">
        <f>-LN(1-B66)/0.000001-EXP(blanks!$BZ$18*b924_4!A66+blanks!$BZ$17)</f>
        <v>979396.88448173029</v>
      </c>
      <c r="D66" s="1">
        <f>C66*0.000001*coeffs!$D$8/($D$2*coeffs!$D$6/1000)</f>
        <v>19445.449917204089</v>
      </c>
      <c r="E66">
        <f t="shared" si="0"/>
        <v>0.98794672078059009</v>
      </c>
      <c r="F66">
        <v>0.83030000000000004</v>
      </c>
      <c r="G66">
        <v>1.1693</v>
      </c>
      <c r="H66">
        <f t="shared" si="1"/>
        <v>0.15764672078059005</v>
      </c>
      <c r="I66">
        <f t="shared" si="2"/>
        <v>0.18135327921940991</v>
      </c>
      <c r="J66" s="2">
        <f>((1000*coeffs!$D$8/($D$2*coeffs!$D$6))^2*H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5785.3644112494803</v>
      </c>
      <c r="K66" s="10">
        <f>((1000*coeffs!$D$8/($D$2*coeffs!$D$6))^2*I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6052.9705914555279</v>
      </c>
      <c r="L66" s="10">
        <f t="shared" si="3"/>
        <v>14753160.768614933</v>
      </c>
      <c r="M66" s="1">
        <f t="shared" si="4"/>
        <v>5196355.7866317993</v>
      </c>
      <c r="N66" s="10">
        <f t="shared" si="5"/>
        <v>5017823.2161406642</v>
      </c>
    </row>
    <row r="67" spans="1:14" x14ac:dyDescent="0.25">
      <c r="A67">
        <v>-17.95</v>
      </c>
      <c r="B67">
        <v>0.63829787234042556</v>
      </c>
      <c r="C67" s="10">
        <f>-LN(1-B67)/0.000001-EXP(blanks!$BZ$18*b924_4!A67+blanks!$BZ$17)</f>
        <v>1008037.3295009456</v>
      </c>
      <c r="D67" s="1">
        <f>C67*0.000001*coeffs!$D$8/($D$2*coeffs!$D$6/1000)</f>
        <v>20014.092056108067</v>
      </c>
      <c r="E67">
        <f t="shared" si="0"/>
        <v>1.0169342576538425</v>
      </c>
      <c r="F67">
        <v>0.85089999999999999</v>
      </c>
      <c r="G67">
        <v>1.1982999999999999</v>
      </c>
      <c r="H67">
        <f t="shared" si="1"/>
        <v>0.1660342576538425</v>
      </c>
      <c r="I67">
        <f t="shared" si="2"/>
        <v>0.18136574234615743</v>
      </c>
      <c r="J67" s="2">
        <f>((1000*coeffs!$D$8/($D$2*coeffs!$D$6))^2*H67^2+(1000*(E67-coeffs!$D$2*blanks!$BZ$18*A67-coeffs!$D$2*blanks!$BZ$17)/($D$2*coeffs!$D$6))^2*coeffs!$E$8^2+(1000*coeffs!$D$2*coeffs!$D$8*(E67/coeffs!$D$2-blanks!$BZ$18*A67-blanks!$BZ$17)/($D$2^2*coeffs!$D$6))^2*coeffs!$D$11^2+(1000*coeffs!$D$2*coeffs!$D$8*(E67/coeffs!$D$2-blanks!$BZ$18*A67-blanks!$BZ$17)/($D$2*coeffs!$D$6^2))^2*coeffs!$E$6^2 +(-1000*coeffs!$D$8*blanks!$BZ$18*A67/($D$2*coeffs!$D$6)-1000*coeffs!$D$8*blanks!$BZ$17/($D$2*coeffs!$D$6))^2*coeffs!$E$2^2 + (1000*coeffs!$D$2*coeffs!$D$8*A67/($D$2*coeffs!$D$6))^2*blanks!$CA$18^2+(1000*coeffs!$D$2*coeffs!$D$8/($D$2*coeffs!$D$6))^2*blanks!$CA$17^2)^0.5</f>
        <v>5995.8531700451022</v>
      </c>
      <c r="K67" s="10">
        <f>((1000*coeffs!$D$8/($D$2*coeffs!$D$6))^2*I67^2+(1000*(E67-coeffs!$D$2*blanks!$BZ$18*A67-coeffs!$D$2*blanks!$BZ$17)/($D$2*coeffs!$D$6))^2*coeffs!$E$8^2+(1000*coeffs!$D$2*coeffs!$D$8*(E67/coeffs!$D$2-blanks!$BZ$18*A67-blanks!$BZ$17)/($D$2^2*coeffs!$D$6))^2*coeffs!$D$11^2+(1000*coeffs!$D$2*coeffs!$D$8*(E67/coeffs!$D$2-blanks!$BZ$18*A67-blanks!$BZ$17)/($D$2*coeffs!$D$6^2))^2*coeffs!$E$6^2 +(-1000*coeffs!$D$8*blanks!$BZ$18*A67/($D$2*coeffs!$D$6)-1000*coeffs!$D$8*blanks!$BZ$17/($D$2*coeffs!$D$6))^2*coeffs!$E$2^2 + (1000*coeffs!$D$2*coeffs!$D$8*A67/($D$2*coeffs!$D$6))^2*blanks!$CA$18^2+(1000*coeffs!$D$2*coeffs!$D$8/($D$2*coeffs!$D$6))^2*blanks!$CA$17^2)^0.5</f>
        <v>6168.4549113240209</v>
      </c>
      <c r="L67" s="10">
        <f t="shared" si="3"/>
        <v>15184586.574177662</v>
      </c>
      <c r="M67" s="1">
        <f t="shared" si="4"/>
        <v>5307106.2455953928</v>
      </c>
      <c r="N67" s="10">
        <f t="shared" si="5"/>
        <v>5191995.8402905129</v>
      </c>
    </row>
    <row r="68" spans="1:14" x14ac:dyDescent="0.25">
      <c r="A68">
        <v>-18</v>
      </c>
      <c r="B68">
        <v>0.64893617021276595</v>
      </c>
      <c r="C68" s="10">
        <f>-LN(1-B68)/0.000001-EXP(blanks!$BZ$18*b924_4!A68+blanks!$BZ$17)</f>
        <v>1037727.899413268</v>
      </c>
      <c r="D68" s="1">
        <f>C68*0.000001*coeffs!$D$8/($D$2*coeffs!$D$6/1000)</f>
        <v>20603.583915221781</v>
      </c>
      <c r="E68">
        <f t="shared" si="0"/>
        <v>1.0467872208035236</v>
      </c>
      <c r="F68">
        <v>0.89349999999999996</v>
      </c>
      <c r="G68">
        <v>1.2583</v>
      </c>
      <c r="H68">
        <f t="shared" si="1"/>
        <v>0.15328722080352364</v>
      </c>
      <c r="I68">
        <f t="shared" si="2"/>
        <v>0.21151277919647637</v>
      </c>
      <c r="J68" s="2">
        <f>((1000*coeffs!$D$8/($D$2*coeffs!$D$6))^2*H68^2+(1000*(E68-coeffs!$D$2*blanks!$BZ$18*A68-coeffs!$D$2*blanks!$BZ$17)/($D$2*coeffs!$D$6))^2*coeffs!$E$8^2+(1000*coeffs!$D$2*coeffs!$D$8*(E68/coeffs!$D$2-blanks!$BZ$18*A68-blanks!$BZ$17)/($D$2^2*coeffs!$D$6))^2*coeffs!$D$11^2+(1000*coeffs!$D$2*coeffs!$D$8*(E68/coeffs!$D$2-blanks!$BZ$18*A68-blanks!$BZ$17)/($D$2*coeffs!$D$6^2))^2*coeffs!$E$6^2 +(-1000*coeffs!$D$8*blanks!$BZ$18*A68/($D$2*coeffs!$D$6)-1000*coeffs!$D$8*blanks!$BZ$17/($D$2*coeffs!$D$6))^2*coeffs!$E$2^2 + (1000*coeffs!$D$2*coeffs!$D$8*A68/($D$2*coeffs!$D$6))^2*blanks!$CA$18^2+(1000*coeffs!$D$2*coeffs!$D$8/($D$2*coeffs!$D$6))^2*blanks!$CA$17^2)^0.5</f>
        <v>5986.6505737053776</v>
      </c>
      <c r="K68" s="10">
        <f>((1000*coeffs!$D$8/($D$2*coeffs!$D$6))^2*I68^2+(1000*(E68-coeffs!$D$2*blanks!$BZ$18*A68-coeffs!$D$2*blanks!$BZ$17)/($D$2*coeffs!$D$6))^2*coeffs!$E$8^2+(1000*coeffs!$D$2*coeffs!$D$8*(E68/coeffs!$D$2-blanks!$BZ$18*A68-blanks!$BZ$17)/($D$2^2*coeffs!$D$6))^2*coeffs!$D$11^2+(1000*coeffs!$D$2*coeffs!$D$8*(E68/coeffs!$D$2-blanks!$BZ$18*A68-blanks!$BZ$17)/($D$2*coeffs!$D$6^2))^2*coeffs!$E$6^2 +(-1000*coeffs!$D$8*blanks!$BZ$18*A68/($D$2*coeffs!$D$6)-1000*coeffs!$D$8*blanks!$BZ$17/($D$2*coeffs!$D$6))^2*coeffs!$E$2^2 + (1000*coeffs!$D$2*coeffs!$D$8*A68/($D$2*coeffs!$D$6))^2*blanks!$CA$18^2+(1000*coeffs!$D$2*coeffs!$D$8/($D$2*coeffs!$D$6))^2*blanks!$CA$17^2)^0.5</f>
        <v>6649.2931901724132</v>
      </c>
      <c r="L68" s="10">
        <f t="shared" si="3"/>
        <v>15631830.953007892</v>
      </c>
      <c r="M68" s="1">
        <f t="shared" si="4"/>
        <v>5664578.1611199398</v>
      </c>
      <c r="N68" s="10">
        <f t="shared" si="5"/>
        <v>5221851.4377034996</v>
      </c>
    </row>
    <row r="69" spans="1:14" x14ac:dyDescent="0.25">
      <c r="A69">
        <v>-18</v>
      </c>
      <c r="B69">
        <v>0.65957446808510634</v>
      </c>
      <c r="C69" s="10">
        <f>-LN(1-B69)/0.000001-EXP(blanks!$BZ$18*b924_4!A69+blanks!$BZ$17)</f>
        <v>1068499.5580800218</v>
      </c>
      <c r="D69" s="1">
        <f>C69*0.000001*coeffs!$D$8/($D$2*coeffs!$D$6/1000)</f>
        <v>21214.540266987489</v>
      </c>
      <c r="E69">
        <f t="shared" si="0"/>
        <v>1.0775588794702773</v>
      </c>
      <c r="F69">
        <v>0.91559999999999997</v>
      </c>
      <c r="G69">
        <v>1.2895000000000001</v>
      </c>
      <c r="H69">
        <f t="shared" si="1"/>
        <v>0.16195887947027732</v>
      </c>
      <c r="I69">
        <f t="shared" si="2"/>
        <v>0.2119411205297228</v>
      </c>
      <c r="J69" s="2">
        <f>((1000*coeffs!$D$8/($D$2*coeffs!$D$6))^2*H69^2+(1000*(E69-coeffs!$D$2*blanks!$BZ$18*A69-coeffs!$D$2*blanks!$BZ$17)/($D$2*coeffs!$D$6))^2*coeffs!$E$8^2+(1000*coeffs!$D$2*coeffs!$D$8*(E69/coeffs!$D$2-blanks!$BZ$18*A69-blanks!$BZ$17)/($D$2^2*coeffs!$D$6))^2*coeffs!$D$11^2+(1000*coeffs!$D$2*coeffs!$D$8*(E69/coeffs!$D$2-blanks!$BZ$18*A69-blanks!$BZ$17)/($D$2*coeffs!$D$6^2))^2*coeffs!$E$6^2 +(-1000*coeffs!$D$8*blanks!$BZ$18*A69/($D$2*coeffs!$D$6)-1000*coeffs!$D$8*blanks!$BZ$17/($D$2*coeffs!$D$6))^2*coeffs!$E$2^2 + (1000*coeffs!$D$2*coeffs!$D$8*A69/($D$2*coeffs!$D$6))^2*blanks!$CA$18^2+(1000*coeffs!$D$2*coeffs!$D$8/($D$2*coeffs!$D$6))^2*blanks!$CA$17^2)^0.5</f>
        <v>6205.0898242530911</v>
      </c>
      <c r="K69" s="10">
        <f>((1000*coeffs!$D$8/($D$2*coeffs!$D$6))^2*I69^2+(1000*(E69-coeffs!$D$2*blanks!$BZ$18*A69-coeffs!$D$2*blanks!$BZ$17)/($D$2*coeffs!$D$6))^2*coeffs!$E$8^2+(1000*coeffs!$D$2*coeffs!$D$8*(E69/coeffs!$D$2-blanks!$BZ$18*A69-blanks!$BZ$17)/($D$2^2*coeffs!$D$6))^2*coeffs!$D$11^2+(1000*coeffs!$D$2*coeffs!$D$8*(E69/coeffs!$D$2-blanks!$BZ$18*A69-blanks!$BZ$17)/($D$2*coeffs!$D$6^2))^2*coeffs!$E$6^2 +(-1000*coeffs!$D$8*blanks!$BZ$18*A69/($D$2*coeffs!$D$6)-1000*coeffs!$D$8*blanks!$BZ$17/($D$2*coeffs!$D$6))^2*coeffs!$E$2^2 + (1000*coeffs!$D$2*coeffs!$D$8*A69/($D$2*coeffs!$D$6))^2*blanks!$CA$18^2+(1000*coeffs!$D$2*coeffs!$D$8/($D$2*coeffs!$D$6))^2*blanks!$CA$17^2)^0.5</f>
        <v>6772.7486332805311</v>
      </c>
      <c r="L69" s="10">
        <f t="shared" si="3"/>
        <v>16095360.329730174</v>
      </c>
      <c r="M69" s="1">
        <f t="shared" si="4"/>
        <v>5782797.1702027088</v>
      </c>
      <c r="N69" s="10">
        <f t="shared" si="5"/>
        <v>5403718.7531076986</v>
      </c>
    </row>
    <row r="70" spans="1:14" x14ac:dyDescent="0.25">
      <c r="A70">
        <v>-18.04</v>
      </c>
      <c r="B70">
        <v>0.67021276595744683</v>
      </c>
      <c r="C70" s="10">
        <f>-LN(1-B70)/0.000001-EXP(blanks!$BZ$18*b924_4!A70+blanks!$BZ$17)</f>
        <v>1100116.2102210957</v>
      </c>
      <c r="D70" s="1">
        <f>C70*0.000001*coeffs!$D$8/($D$2*coeffs!$D$6/1000)</f>
        <v>21842.273554177038</v>
      </c>
      <c r="E70">
        <f t="shared" si="0"/>
        <v>1.1093075777848578</v>
      </c>
      <c r="F70">
        <v>0.93830000000000002</v>
      </c>
      <c r="G70">
        <v>1.3213999999999999</v>
      </c>
      <c r="H70">
        <f t="shared" si="1"/>
        <v>0.17100757778485776</v>
      </c>
      <c r="I70">
        <f t="shared" si="2"/>
        <v>0.21209242221514213</v>
      </c>
      <c r="J70" s="2">
        <f>((1000*coeffs!$D$8/($D$2*coeffs!$D$6))^2*H70^2+(1000*(E70-coeffs!$D$2*blanks!$BZ$18*A70-coeffs!$D$2*blanks!$BZ$17)/($D$2*coeffs!$D$6))^2*coeffs!$E$8^2+(1000*coeffs!$D$2*coeffs!$D$8*(E70/coeffs!$D$2-blanks!$BZ$18*A70-blanks!$BZ$17)/($D$2^2*coeffs!$D$6))^2*coeffs!$D$11^2+(1000*coeffs!$D$2*coeffs!$D$8*(E70/coeffs!$D$2-blanks!$BZ$18*A70-blanks!$BZ$17)/($D$2*coeffs!$D$6^2))^2*coeffs!$E$6^2 +(-1000*coeffs!$D$8*blanks!$BZ$18*A70/($D$2*coeffs!$D$6)-1000*coeffs!$D$8*blanks!$BZ$17/($D$2*coeffs!$D$6))^2*coeffs!$E$2^2 + (1000*coeffs!$D$2*coeffs!$D$8*A70/($D$2*coeffs!$D$6))^2*blanks!$CA$18^2+(1000*coeffs!$D$2*coeffs!$D$8/($D$2*coeffs!$D$6))^2*blanks!$CA$17^2)^0.5</f>
        <v>6432.3280837875027</v>
      </c>
      <c r="K70" s="10">
        <f>((1000*coeffs!$D$8/($D$2*coeffs!$D$6))^2*I70^2+(1000*(E70-coeffs!$D$2*blanks!$BZ$18*A70-coeffs!$D$2*blanks!$BZ$17)/($D$2*coeffs!$D$6))^2*coeffs!$E$8^2+(1000*coeffs!$D$2*coeffs!$D$8*(E70/coeffs!$D$2-blanks!$BZ$18*A70-blanks!$BZ$17)/($D$2^2*coeffs!$D$6))^2*coeffs!$D$11^2+(1000*coeffs!$D$2*coeffs!$D$8*(E70/coeffs!$D$2-blanks!$BZ$18*A70-blanks!$BZ$17)/($D$2*coeffs!$D$6^2))^2*coeffs!$E$6^2 +(-1000*coeffs!$D$8*blanks!$BZ$18*A70/($D$2*coeffs!$D$6)-1000*coeffs!$D$8*blanks!$BZ$17/($D$2*coeffs!$D$6))^2*coeffs!$E$2^2 + (1000*coeffs!$D$2*coeffs!$D$8*A70/($D$2*coeffs!$D$6))^2*blanks!$CA$18^2+(1000*coeffs!$D$2*coeffs!$D$8/($D$2*coeffs!$D$6))^2*blanks!$CA$17^2)^0.5</f>
        <v>6897.7839986043818</v>
      </c>
      <c r="L70" s="10">
        <f t="shared" si="3"/>
        <v>16571618.279283967</v>
      </c>
      <c r="M70" s="1">
        <f t="shared" si="4"/>
        <v>5903156.7287169928</v>
      </c>
      <c r="N70" s="10">
        <f t="shared" si="5"/>
        <v>5592476.501977874</v>
      </c>
    </row>
    <row r="71" spans="1:14" x14ac:dyDescent="0.25">
      <c r="A71">
        <v>-18.12</v>
      </c>
      <c r="B71">
        <v>0.68085106382978722</v>
      </c>
      <c r="C71" s="10">
        <f>-LN(1-B71)/0.000001-EXP(blanks!$BZ$18*b924_4!A71+blanks!$BZ$17)</f>
        <v>1132636.1386376605</v>
      </c>
      <c r="D71" s="1">
        <f>C71*0.000001*coeffs!$D$8/($D$2*coeffs!$D$6/1000)</f>
        <v>22487.94095352761</v>
      </c>
      <c r="E71">
        <f t="shared" si="0"/>
        <v>1.1420974006078484</v>
      </c>
      <c r="F71">
        <v>0.96150000000000002</v>
      </c>
      <c r="G71">
        <v>1.3541000000000001</v>
      </c>
      <c r="H71">
        <f t="shared" si="1"/>
        <v>0.18059740060784835</v>
      </c>
      <c r="I71">
        <f t="shared" si="2"/>
        <v>0.21200259939215171</v>
      </c>
      <c r="J71" s="2">
        <f>((1000*coeffs!$D$8/($D$2*coeffs!$D$6))^2*H71^2+(1000*(E71-coeffs!$D$2*blanks!$BZ$18*A71-coeffs!$D$2*blanks!$BZ$17)/($D$2*coeffs!$D$6))^2*coeffs!$E$8^2+(1000*coeffs!$D$2*coeffs!$D$8*(E71/coeffs!$D$2-blanks!$BZ$18*A71-blanks!$BZ$17)/($D$2^2*coeffs!$D$6))^2*coeffs!$D$11^2+(1000*coeffs!$D$2*coeffs!$D$8*(E71/coeffs!$D$2-blanks!$BZ$18*A71-blanks!$BZ$17)/($D$2*coeffs!$D$6^2))^2*coeffs!$E$6^2 +(-1000*coeffs!$D$8*blanks!$BZ$18*A71/($D$2*coeffs!$D$6)-1000*coeffs!$D$8*blanks!$BZ$17/($D$2*coeffs!$D$6))^2*coeffs!$E$2^2 + (1000*coeffs!$D$2*coeffs!$D$8*A71/($D$2*coeffs!$D$6))^2*blanks!$CA$18^2+(1000*coeffs!$D$2*coeffs!$D$8/($D$2*coeffs!$D$6))^2*blanks!$CA$17^2)^0.5</f>
        <v>6670.426228586407</v>
      </c>
      <c r="K71" s="10">
        <f>((1000*coeffs!$D$8/($D$2*coeffs!$D$6))^2*I71^2+(1000*(E71-coeffs!$D$2*blanks!$BZ$18*A71-coeffs!$D$2*blanks!$BZ$17)/($D$2*coeffs!$D$6))^2*coeffs!$E$8^2+(1000*coeffs!$D$2*coeffs!$D$8*(E71/coeffs!$D$2-blanks!$BZ$18*A71-blanks!$BZ$17)/($D$2^2*coeffs!$D$6))^2*coeffs!$D$11^2+(1000*coeffs!$D$2*coeffs!$D$8*(E71/coeffs!$D$2-blanks!$BZ$18*A71-blanks!$BZ$17)/($D$2*coeffs!$D$6^2))^2*coeffs!$E$6^2 +(-1000*coeffs!$D$8*blanks!$BZ$18*A71/($D$2*coeffs!$D$6)-1000*coeffs!$D$8*blanks!$BZ$17/($D$2*coeffs!$D$6))^2*coeffs!$E$2^2 + (1000*coeffs!$D$2*coeffs!$D$8*A71/($D$2*coeffs!$D$6))^2*blanks!$CA$18^2+(1000*coeffs!$D$2*coeffs!$D$8/($D$2*coeffs!$D$6))^2*blanks!$CA$17^2)^0.5</f>
        <v>7025.3091037000158</v>
      </c>
      <c r="L71" s="10">
        <f t="shared" si="3"/>
        <v>17061482.745584887</v>
      </c>
      <c r="M71" s="1">
        <f t="shared" si="4"/>
        <v>6026345.2001431948</v>
      </c>
      <c r="N71" s="10">
        <f t="shared" si="5"/>
        <v>5789569.4559917413</v>
      </c>
    </row>
    <row r="72" spans="1:14" x14ac:dyDescent="0.25">
      <c r="A72">
        <v>-18.14</v>
      </c>
      <c r="B72">
        <v>0.69148936170212771</v>
      </c>
      <c r="C72" s="10">
        <f>-LN(1-B72)/0.000001-EXP(blanks!$BZ$18*b924_4!A72+blanks!$BZ$17)</f>
        <v>1166468.987382079</v>
      </c>
      <c r="D72" s="1">
        <f>C72*0.000001*coeffs!$D$8/($D$2*coeffs!$D$6/1000)</f>
        <v>23159.67574893088</v>
      </c>
      <c r="E72">
        <f t="shared" si="0"/>
        <v>1.1759989522835301</v>
      </c>
      <c r="F72">
        <v>0.98529999999999995</v>
      </c>
      <c r="G72">
        <v>1.3876999999999999</v>
      </c>
      <c r="H72">
        <f t="shared" si="1"/>
        <v>0.19069895228353018</v>
      </c>
      <c r="I72">
        <f t="shared" si="2"/>
        <v>0.2117010477164698</v>
      </c>
      <c r="J72" s="2">
        <f>((1000*coeffs!$D$8/($D$2*coeffs!$D$6))^2*H72^2+(1000*(E72-coeffs!$D$2*blanks!$BZ$18*A72-coeffs!$D$2*blanks!$BZ$17)/($D$2*coeffs!$D$6))^2*coeffs!$E$8^2+(1000*coeffs!$D$2*coeffs!$D$8*(E72/coeffs!$D$2-blanks!$BZ$18*A72-blanks!$BZ$17)/($D$2^2*coeffs!$D$6))^2*coeffs!$D$11^2+(1000*coeffs!$D$2*coeffs!$D$8*(E72/coeffs!$D$2-blanks!$BZ$18*A72-blanks!$BZ$17)/($D$2*coeffs!$D$6^2))^2*coeffs!$E$6^2 +(-1000*coeffs!$D$8*blanks!$BZ$18*A72/($D$2*coeffs!$D$6)-1000*coeffs!$D$8*blanks!$BZ$17/($D$2*coeffs!$D$6))^2*coeffs!$E$2^2 + (1000*coeffs!$D$2*coeffs!$D$8*A72/($D$2*coeffs!$D$6))^2*blanks!$CA$18^2+(1000*coeffs!$D$2*coeffs!$D$8/($D$2*coeffs!$D$6))^2*blanks!$CA$17^2)^0.5</f>
        <v>6919.4807460514839</v>
      </c>
      <c r="K72" s="10">
        <f>((1000*coeffs!$D$8/($D$2*coeffs!$D$6))^2*I72^2+(1000*(E72-coeffs!$D$2*blanks!$BZ$18*A72-coeffs!$D$2*blanks!$BZ$17)/($D$2*coeffs!$D$6))^2*coeffs!$E$8^2+(1000*coeffs!$D$2*coeffs!$D$8*(E72/coeffs!$D$2-blanks!$BZ$18*A72-blanks!$BZ$17)/($D$2^2*coeffs!$D$6))^2*coeffs!$D$11^2+(1000*coeffs!$D$2*coeffs!$D$8*(E72/coeffs!$D$2-blanks!$BZ$18*A72-blanks!$BZ$17)/($D$2*coeffs!$D$6^2))^2*coeffs!$E$6^2 +(-1000*coeffs!$D$8*blanks!$BZ$18*A72/($D$2*coeffs!$D$6)-1000*coeffs!$D$8*blanks!$BZ$17/($D$2*coeffs!$D$6))^2*coeffs!$E$2^2 + (1000*coeffs!$D$2*coeffs!$D$8*A72/($D$2*coeffs!$D$6))^2*blanks!$CA$18^2+(1000*coeffs!$D$2*coeffs!$D$8/($D$2*coeffs!$D$6))^2*blanks!$CA$17^2)^0.5</f>
        <v>7156.165783082889</v>
      </c>
      <c r="L72" s="10">
        <f t="shared" si="3"/>
        <v>17571124.408423923</v>
      </c>
      <c r="M72" s="1">
        <f t="shared" si="4"/>
        <v>6153412.2095123529</v>
      </c>
      <c r="N72" s="10">
        <f t="shared" si="5"/>
        <v>5995566.2198475348</v>
      </c>
    </row>
    <row r="73" spans="1:14" x14ac:dyDescent="0.25">
      <c r="A73">
        <v>-18.16</v>
      </c>
      <c r="B73">
        <v>0.7021276595744681</v>
      </c>
      <c r="C73" s="10">
        <f>-LN(1-B73)/0.000001-EXP(blanks!$BZ$18*b924_4!A73+blanks!$BZ$17)</f>
        <v>1201491.1053759134</v>
      </c>
      <c r="D73" s="1">
        <f>C73*0.000001*coeffs!$D$8/($D$2*coeffs!$D$6/1000)</f>
        <v>23855.022908222585</v>
      </c>
      <c r="E73">
        <f t="shared" ref="E73:E90" si="6">-LN(1-B73)</f>
        <v>1.2110902720948</v>
      </c>
      <c r="F73">
        <v>1.0097</v>
      </c>
      <c r="G73">
        <v>1.4572000000000001</v>
      </c>
      <c r="H73">
        <f t="shared" ref="H73:H90" si="7">E73-F73</f>
        <v>0.20139027209479998</v>
      </c>
      <c r="I73">
        <f t="shared" ref="I73:I90" si="8">G73-E73</f>
        <v>0.24610972790520003</v>
      </c>
      <c r="J73" s="2">
        <f>((1000*coeffs!$D$8/($D$2*coeffs!$D$6))^2*H73^2+(1000*(E73-coeffs!$D$2*blanks!$BZ$18*A73-coeffs!$D$2*blanks!$BZ$17)/($D$2*coeffs!$D$6))^2*coeffs!$E$8^2+(1000*coeffs!$D$2*coeffs!$D$8*(E73/coeffs!$D$2-blanks!$BZ$18*A73-blanks!$BZ$17)/($D$2^2*coeffs!$D$6))^2*coeffs!$D$11^2+(1000*coeffs!$D$2*coeffs!$D$8*(E73/coeffs!$D$2-blanks!$BZ$18*A73-blanks!$BZ$17)/($D$2*coeffs!$D$6^2))^2*coeffs!$E$6^2 +(-1000*coeffs!$D$8*blanks!$BZ$18*A73/($D$2*coeffs!$D$6)-1000*coeffs!$D$8*blanks!$BZ$17/($D$2*coeffs!$D$6))^2*coeffs!$E$2^2 + (1000*coeffs!$D$2*coeffs!$D$8*A73/($D$2*coeffs!$D$6))^2*blanks!$CA$18^2+(1000*coeffs!$D$2*coeffs!$D$8/($D$2*coeffs!$D$6))^2*blanks!$CA$17^2)^0.5</f>
        <v>7180.766813134629</v>
      </c>
      <c r="K73" s="10">
        <f>((1000*coeffs!$D$8/($D$2*coeffs!$D$6))^2*I73^2+(1000*(E73-coeffs!$D$2*blanks!$BZ$18*A73-coeffs!$D$2*blanks!$BZ$17)/($D$2*coeffs!$D$6))^2*coeffs!$E$8^2+(1000*coeffs!$D$2*coeffs!$D$8*(E73/coeffs!$D$2-blanks!$BZ$18*A73-blanks!$BZ$17)/($D$2^2*coeffs!$D$6))^2*coeffs!$D$11^2+(1000*coeffs!$D$2*coeffs!$D$8*(E73/coeffs!$D$2-blanks!$BZ$18*A73-blanks!$BZ$17)/($D$2*coeffs!$D$6^2))^2*coeffs!$E$6^2 +(-1000*coeffs!$D$8*blanks!$BZ$18*A73/($D$2*coeffs!$D$6)-1000*coeffs!$D$8*blanks!$BZ$17/($D$2*coeffs!$D$6))^2*coeffs!$E$2^2 + (1000*coeffs!$D$2*coeffs!$D$8*A73/($D$2*coeffs!$D$6))^2*blanks!$CA$18^2+(1000*coeffs!$D$2*coeffs!$D$8/($D$2*coeffs!$D$6))^2*blanks!$CA$17^2)^0.5</f>
        <v>7710.5227079700653</v>
      </c>
      <c r="L73" s="10">
        <f t="shared" ref="L73:L101" si="9">1000000000000*D73/(1000000*$D$3)</f>
        <v>18098680.64778633</v>
      </c>
      <c r="M73" s="1">
        <f t="shared" ref="M73:M101" si="10">((1/(0.000001*$D$3))^2*K73^2+(D73/(0.000001*$D$3)^2)^2*(0.000001*$E$3)^2)^0.5</f>
        <v>6566549.5020989841</v>
      </c>
      <c r="N73" s="10">
        <f t="shared" ref="N73:N101" si="11">((1/(0.000001*$D$3))^2*J73^2+(D73/(0.000001*$D$3)^2)^2*(0.000001*$E$3)^2)^0.5</f>
        <v>6211172.9134333944</v>
      </c>
    </row>
    <row r="74" spans="1:14" x14ac:dyDescent="0.25">
      <c r="A74">
        <v>-18.18</v>
      </c>
      <c r="B74">
        <v>0.71276595744680848</v>
      </c>
      <c r="C74" s="10">
        <f>-LN(1-B74)/0.000001-EXP(blanks!$BZ$18*b924_4!A74+blanks!$BZ$17)</f>
        <v>1237789.0452205203</v>
      </c>
      <c r="D74" s="1">
        <f>C74*0.000001*coeffs!$D$8/($D$2*coeffs!$D$6/1000)</f>
        <v>24575.700891305507</v>
      </c>
      <c r="E74">
        <f t="shared" si="6"/>
        <v>1.2474579162656747</v>
      </c>
      <c r="F74">
        <v>1.0347</v>
      </c>
      <c r="G74">
        <v>1.4933000000000001</v>
      </c>
      <c r="H74">
        <f t="shared" si="7"/>
        <v>0.21275791626567475</v>
      </c>
      <c r="I74">
        <f t="shared" si="8"/>
        <v>0.24584208373432537</v>
      </c>
      <c r="J74" s="2">
        <f>((1000*coeffs!$D$8/($D$2*coeffs!$D$6))^2*H74^2+(1000*(E74-coeffs!$D$2*blanks!$BZ$18*A74-coeffs!$D$2*blanks!$BZ$17)/($D$2*coeffs!$D$6))^2*coeffs!$E$8^2+(1000*coeffs!$D$2*coeffs!$D$8*(E74/coeffs!$D$2-blanks!$BZ$18*A74-blanks!$BZ$17)/($D$2^2*coeffs!$D$6))^2*coeffs!$D$11^2+(1000*coeffs!$D$2*coeffs!$D$8*(E74/coeffs!$D$2-blanks!$BZ$18*A74-blanks!$BZ$17)/($D$2*coeffs!$D$6^2))^2*coeffs!$E$6^2 +(-1000*coeffs!$D$8*blanks!$BZ$18*A74/($D$2*coeffs!$D$6)-1000*coeffs!$D$8*blanks!$BZ$17/($D$2*coeffs!$D$6))^2*coeffs!$E$2^2 + (1000*coeffs!$D$2*coeffs!$D$8*A74/($D$2*coeffs!$D$6))^2*blanks!$CA$18^2+(1000*coeffs!$D$2*coeffs!$D$8/($D$2*coeffs!$D$6))^2*blanks!$CA$17^2)^0.5</f>
        <v>7455.7309359558558</v>
      </c>
      <c r="K74" s="10">
        <f>((1000*coeffs!$D$8/($D$2*coeffs!$D$6))^2*I74^2+(1000*(E74-coeffs!$D$2*blanks!$BZ$18*A74-coeffs!$D$2*blanks!$BZ$17)/($D$2*coeffs!$D$6))^2*coeffs!$E$8^2+(1000*coeffs!$D$2*coeffs!$D$8*(E74/coeffs!$D$2-blanks!$BZ$18*A74-blanks!$BZ$17)/($D$2^2*coeffs!$D$6))^2*coeffs!$D$11^2+(1000*coeffs!$D$2*coeffs!$D$8*(E74/coeffs!$D$2-blanks!$BZ$18*A74-blanks!$BZ$17)/($D$2*coeffs!$D$6^2))^2*coeffs!$E$6^2 +(-1000*coeffs!$D$8*blanks!$BZ$18*A74/($D$2*coeffs!$D$6)-1000*coeffs!$D$8*blanks!$BZ$17/($D$2*coeffs!$D$6))^2*coeffs!$E$2^2 + (1000*coeffs!$D$2*coeffs!$D$8*A74/($D$2*coeffs!$D$6))^2*blanks!$CA$18^2+(1000*coeffs!$D$2*coeffs!$D$8/($D$2*coeffs!$D$6))^2*blanks!$CA$17^2)^0.5</f>
        <v>7846.5858953986135</v>
      </c>
      <c r="L74" s="10">
        <f t="shared" si="9"/>
        <v>18645455.250178881</v>
      </c>
      <c r="M74" s="1">
        <f t="shared" si="10"/>
        <v>6699533.8397691976</v>
      </c>
      <c r="N74" s="10">
        <f t="shared" si="11"/>
        <v>6437467.8155965721</v>
      </c>
    </row>
    <row r="75" spans="1:14" x14ac:dyDescent="0.25">
      <c r="A75">
        <v>-18.18</v>
      </c>
      <c r="B75">
        <v>0.72340425531914898</v>
      </c>
      <c r="C75" s="10">
        <f>-LN(1-B75)/0.000001-EXP(blanks!$BZ$18*b924_4!A75+blanks!$BZ$17)</f>
        <v>1275529.3732033675</v>
      </c>
      <c r="D75" s="1">
        <f>C75*0.000001*coeffs!$D$8/($D$2*coeffs!$D$6/1000)</f>
        <v>25325.016790995815</v>
      </c>
      <c r="E75">
        <f t="shared" si="6"/>
        <v>1.2851982442485219</v>
      </c>
      <c r="F75">
        <v>1.0866</v>
      </c>
      <c r="G75">
        <v>1.5303</v>
      </c>
      <c r="H75">
        <f t="shared" si="7"/>
        <v>0.1985982442485219</v>
      </c>
      <c r="I75">
        <f t="shared" si="8"/>
        <v>0.24510175575147808</v>
      </c>
      <c r="J75" s="2">
        <f>((1000*coeffs!$D$8/($D$2*coeffs!$D$6))^2*H75^2+(1000*(E75-coeffs!$D$2*blanks!$BZ$18*A75-coeffs!$D$2*blanks!$BZ$17)/($D$2*coeffs!$D$6))^2*coeffs!$E$8^2+(1000*coeffs!$D$2*coeffs!$D$8*(E75/coeffs!$D$2-blanks!$BZ$18*A75-blanks!$BZ$17)/($D$2^2*coeffs!$D$6))^2*coeffs!$D$11^2+(1000*coeffs!$D$2*coeffs!$D$8*(E75/coeffs!$D$2-blanks!$BZ$18*A75-blanks!$BZ$17)/($D$2*coeffs!$D$6^2))^2*coeffs!$E$6^2 +(-1000*coeffs!$D$8*blanks!$BZ$18*A75/($D$2*coeffs!$D$6)-1000*coeffs!$D$8*blanks!$BZ$17/($D$2*coeffs!$D$6))^2*coeffs!$E$2^2 + (1000*coeffs!$D$2*coeffs!$D$8*A75/($D$2*coeffs!$D$6))^2*blanks!$CA$18^2+(1000*coeffs!$D$2*coeffs!$D$8/($D$2*coeffs!$D$6))^2*blanks!$CA$17^2)^0.5</f>
        <v>7457.2230057589886</v>
      </c>
      <c r="K75" s="10">
        <f>((1000*coeffs!$D$8/($D$2*coeffs!$D$6))^2*I75^2+(1000*(E75-coeffs!$D$2*blanks!$BZ$18*A75-coeffs!$D$2*blanks!$BZ$17)/($D$2*coeffs!$D$6))^2*coeffs!$E$8^2+(1000*coeffs!$D$2*coeffs!$D$8*(E75/coeffs!$D$2-blanks!$BZ$18*A75-blanks!$BZ$17)/($D$2^2*coeffs!$D$6))^2*coeffs!$D$11^2+(1000*coeffs!$D$2*coeffs!$D$8*(E75/coeffs!$D$2-blanks!$BZ$18*A75-blanks!$BZ$17)/($D$2*coeffs!$D$6^2))^2*coeffs!$E$6^2 +(-1000*coeffs!$D$8*blanks!$BZ$18*A75/($D$2*coeffs!$D$6)-1000*coeffs!$D$8*blanks!$BZ$17/($D$2*coeffs!$D$6))^2*coeffs!$E$2^2 + (1000*coeffs!$D$2*coeffs!$D$8*A75/($D$2*coeffs!$D$6))^2*blanks!$CA$18^2+(1000*coeffs!$D$2*coeffs!$D$8/($D$2*coeffs!$D$6))^2*blanks!$CA$17^2)^0.5</f>
        <v>7983.9826845852931</v>
      </c>
      <c r="L75" s="10">
        <f t="shared" si="9"/>
        <v>19213957.289559823</v>
      </c>
      <c r="M75" s="1">
        <f t="shared" si="10"/>
        <v>6835233.2837255811</v>
      </c>
      <c r="N75" s="10">
        <f t="shared" si="11"/>
        <v>6483706.6543575609</v>
      </c>
    </row>
    <row r="76" spans="1:14" x14ac:dyDescent="0.25">
      <c r="A76">
        <v>-18.18</v>
      </c>
      <c r="B76">
        <v>0.73404255319148937</v>
      </c>
      <c r="C76" s="10">
        <f>-LN(1-B76)/0.000001-EXP(blanks!$BZ$18*b924_4!A76+blanks!$BZ$17)</f>
        <v>1314750.0863566487</v>
      </c>
      <c r="D76" s="1">
        <f>C76*0.000001*coeffs!$D$8/($D$2*coeffs!$D$6/1000)</f>
        <v>26103.725019930742</v>
      </c>
      <c r="E76">
        <f t="shared" si="6"/>
        <v>1.3244189574018033</v>
      </c>
      <c r="F76">
        <v>1.1134999999999999</v>
      </c>
      <c r="G76">
        <v>1.607</v>
      </c>
      <c r="H76">
        <f t="shared" si="7"/>
        <v>0.21091895740180333</v>
      </c>
      <c r="I76">
        <f t="shared" si="8"/>
        <v>0.28258104259819672</v>
      </c>
      <c r="J76" s="2">
        <f>((1000*coeffs!$D$8/($D$2*coeffs!$D$6))^2*H76^2+(1000*(E76-coeffs!$D$2*blanks!$BZ$18*A76-coeffs!$D$2*blanks!$BZ$17)/($D$2*coeffs!$D$6))^2*coeffs!$E$8^2+(1000*coeffs!$D$2*coeffs!$D$8*(E76/coeffs!$D$2-blanks!$BZ$18*A76-blanks!$BZ$17)/($D$2^2*coeffs!$D$6))^2*coeffs!$D$11^2+(1000*coeffs!$D$2*coeffs!$D$8*(E76/coeffs!$D$2-blanks!$BZ$18*A76-blanks!$BZ$17)/($D$2*coeffs!$D$6^2))^2*coeffs!$E$6^2 +(-1000*coeffs!$D$8*blanks!$BZ$18*A76/($D$2*coeffs!$D$6)-1000*coeffs!$D$8*blanks!$BZ$17/($D$2*coeffs!$D$6))^2*coeffs!$E$2^2 + (1000*coeffs!$D$2*coeffs!$D$8*A76/($D$2*coeffs!$D$6))^2*blanks!$CA$18^2+(1000*coeffs!$D$2*coeffs!$D$8/($D$2*coeffs!$D$6))^2*blanks!$CA$17^2)^0.5</f>
        <v>7751.2343126605947</v>
      </c>
      <c r="K76" s="10">
        <f>((1000*coeffs!$D$8/($D$2*coeffs!$D$6))^2*I76^2+(1000*(E76-coeffs!$D$2*blanks!$BZ$18*A76-coeffs!$D$2*blanks!$BZ$17)/($D$2*coeffs!$D$6))^2*coeffs!$E$8^2+(1000*coeffs!$D$2*coeffs!$D$8*(E76/coeffs!$D$2-blanks!$BZ$18*A76-blanks!$BZ$17)/($D$2^2*coeffs!$D$6))^2*coeffs!$D$11^2+(1000*coeffs!$D$2*coeffs!$D$8*(E76/coeffs!$D$2-blanks!$BZ$18*A76-blanks!$BZ$17)/($D$2*coeffs!$D$6^2))^2*coeffs!$E$6^2 +(-1000*coeffs!$D$8*blanks!$BZ$18*A76/($D$2*coeffs!$D$6)-1000*coeffs!$D$8*blanks!$BZ$17/($D$2*coeffs!$D$6))^2*coeffs!$E$2^2 + (1000*coeffs!$D$2*coeffs!$D$8*A76/($D$2*coeffs!$D$6))^2*blanks!$CA$18^2+(1000*coeffs!$D$2*coeffs!$D$8/($D$2*coeffs!$D$6))^2*blanks!$CA$17^2)^0.5</f>
        <v>8603.6429924378335</v>
      </c>
      <c r="L76" s="10">
        <f t="shared" si="9"/>
        <v>19804759.134836547</v>
      </c>
      <c r="M76" s="1">
        <f t="shared" si="10"/>
        <v>7298164.3116576187</v>
      </c>
      <c r="N76" s="10">
        <f t="shared" si="11"/>
        <v>6725956.6580308974</v>
      </c>
    </row>
    <row r="77" spans="1:14" x14ac:dyDescent="0.25">
      <c r="A77">
        <v>-18.21</v>
      </c>
      <c r="B77">
        <v>0.74468085106382975</v>
      </c>
      <c r="C77" s="10">
        <f>-LN(1-B77)/0.000001-EXP(blanks!$BZ$18*b924_4!A77+blanks!$BZ$17)</f>
        <v>1355466.5741940865</v>
      </c>
      <c r="D77" s="1">
        <f>C77*0.000001*coeffs!$D$8/($D$2*coeffs!$D$6/1000)</f>
        <v>26912.131129437937</v>
      </c>
      <c r="E77">
        <f t="shared" si="6"/>
        <v>1.3652409519220581</v>
      </c>
      <c r="F77">
        <v>1.1411</v>
      </c>
      <c r="G77">
        <v>1.6468</v>
      </c>
      <c r="H77">
        <f t="shared" si="7"/>
        <v>0.22414095192205807</v>
      </c>
      <c r="I77">
        <f t="shared" si="8"/>
        <v>0.28155904807794196</v>
      </c>
      <c r="J77" s="2">
        <f>((1000*coeffs!$D$8/($D$2*coeffs!$D$6))^2*H77^2+(1000*(E77-coeffs!$D$2*blanks!$BZ$18*A77-coeffs!$D$2*blanks!$BZ$17)/($D$2*coeffs!$D$6))^2*coeffs!$E$8^2+(1000*coeffs!$D$2*coeffs!$D$8*(E77/coeffs!$D$2-blanks!$BZ$18*A77-blanks!$BZ$17)/($D$2^2*coeffs!$D$6))^2*coeffs!$D$11^2+(1000*coeffs!$D$2*coeffs!$D$8*(E77/coeffs!$D$2-blanks!$BZ$18*A77-blanks!$BZ$17)/($D$2*coeffs!$D$6^2))^2*coeffs!$E$6^2 +(-1000*coeffs!$D$8*blanks!$BZ$18*A77/($D$2*coeffs!$D$6)-1000*coeffs!$D$8*blanks!$BZ$17/($D$2*coeffs!$D$6))^2*coeffs!$E$2^2 + (1000*coeffs!$D$2*coeffs!$D$8*A77/($D$2*coeffs!$D$6))^2*blanks!$CA$18^2+(1000*coeffs!$D$2*coeffs!$D$8/($D$2*coeffs!$D$6))^2*blanks!$CA$17^2)^0.5</f>
        <v>8063.0221465432105</v>
      </c>
      <c r="K77" s="10">
        <f>((1000*coeffs!$D$8/($D$2*coeffs!$D$6))^2*I77^2+(1000*(E77-coeffs!$D$2*blanks!$BZ$18*A77-coeffs!$D$2*blanks!$BZ$17)/($D$2*coeffs!$D$6))^2*coeffs!$E$8^2+(1000*coeffs!$D$2*coeffs!$D$8*(E77/coeffs!$D$2-blanks!$BZ$18*A77-blanks!$BZ$17)/($D$2^2*coeffs!$D$6))^2*coeffs!$D$11^2+(1000*coeffs!$D$2*coeffs!$D$8*(E77/coeffs!$D$2-blanks!$BZ$18*A77-blanks!$BZ$17)/($D$2*coeffs!$D$6^2))^2*coeffs!$E$6^2 +(-1000*coeffs!$D$8*blanks!$BZ$18*A77/($D$2*coeffs!$D$6)-1000*coeffs!$D$8*blanks!$BZ$17/($D$2*coeffs!$D$6))^2*coeffs!$E$2^2 + (1000*coeffs!$D$2*coeffs!$D$8*A77/($D$2*coeffs!$D$6))^2*blanks!$CA$18^2+(1000*coeffs!$D$2*coeffs!$D$8/($D$2*coeffs!$D$6))^2*blanks!$CA$17^2)^0.5</f>
        <v>8744.0550618505022</v>
      </c>
      <c r="L77" s="10">
        <f t="shared" si="9"/>
        <v>20418092.606197286</v>
      </c>
      <c r="M77" s="1">
        <f t="shared" si="10"/>
        <v>7438779.4741598843</v>
      </c>
      <c r="N77" s="10">
        <f t="shared" si="11"/>
        <v>6981892.3033112679</v>
      </c>
    </row>
    <row r="78" spans="1:14" x14ac:dyDescent="0.25">
      <c r="A78">
        <v>-18.23</v>
      </c>
      <c r="B78">
        <v>0.75531914893617025</v>
      </c>
      <c r="C78" s="10">
        <f>-LN(1-B78)/0.000001-EXP(blanks!$BZ$18*b924_4!A78+blanks!$BZ$17)</f>
        <v>1397955.2119922896</v>
      </c>
      <c r="D78" s="1">
        <f>C78*0.000001*coeffs!$D$8/($D$2*coeffs!$D$6/1000)</f>
        <v>27755.722416531316</v>
      </c>
      <c r="E78">
        <f t="shared" si="6"/>
        <v>1.4078005663408544</v>
      </c>
      <c r="F78">
        <v>1.1693</v>
      </c>
      <c r="G78">
        <v>1.6875</v>
      </c>
      <c r="H78">
        <f t="shared" si="7"/>
        <v>0.23850056634085437</v>
      </c>
      <c r="I78">
        <f t="shared" si="8"/>
        <v>0.27969943365914562</v>
      </c>
      <c r="J78" s="2">
        <f>((1000*coeffs!$D$8/($D$2*coeffs!$D$6))^2*H78^2+(1000*(E78-coeffs!$D$2*blanks!$BZ$18*A78-coeffs!$D$2*blanks!$BZ$17)/($D$2*coeffs!$D$6))^2*coeffs!$E$8^2+(1000*coeffs!$D$2*coeffs!$D$8*(E78/coeffs!$D$2-blanks!$BZ$18*A78-blanks!$BZ$17)/($D$2^2*coeffs!$D$6))^2*coeffs!$D$11^2+(1000*coeffs!$D$2*coeffs!$D$8*(E78/coeffs!$D$2-blanks!$BZ$18*A78-blanks!$BZ$17)/($D$2*coeffs!$D$6^2))^2*coeffs!$E$6^2 +(-1000*coeffs!$D$8*blanks!$BZ$18*A78/($D$2*coeffs!$D$6)-1000*coeffs!$D$8*blanks!$BZ$17/($D$2*coeffs!$D$6))^2*coeffs!$E$2^2 + (1000*coeffs!$D$2*coeffs!$D$8*A78/($D$2*coeffs!$D$6))^2*blanks!$CA$18^2+(1000*coeffs!$D$2*coeffs!$D$8/($D$2*coeffs!$D$6))^2*blanks!$CA$17^2)^0.5</f>
        <v>8396.0514423626719</v>
      </c>
      <c r="K78" s="10">
        <f>((1000*coeffs!$D$8/($D$2*coeffs!$D$6))^2*I78^2+(1000*(E78-coeffs!$D$2*blanks!$BZ$18*A78-coeffs!$D$2*blanks!$BZ$17)/($D$2*coeffs!$D$6))^2*coeffs!$E$8^2+(1000*coeffs!$D$2*coeffs!$D$8*(E78/coeffs!$D$2-blanks!$BZ$18*A78-blanks!$BZ$17)/($D$2^2*coeffs!$D$6))^2*coeffs!$D$11^2+(1000*coeffs!$D$2*coeffs!$D$8*(E78/coeffs!$D$2-blanks!$BZ$18*A78-blanks!$BZ$17)/($D$2*coeffs!$D$6^2))^2*coeffs!$E$6^2 +(-1000*coeffs!$D$8*blanks!$BZ$18*A78/($D$2*coeffs!$D$6)-1000*coeffs!$D$8*blanks!$BZ$17/($D$2*coeffs!$D$6))^2*coeffs!$E$2^2 + (1000*coeffs!$D$2*coeffs!$D$8*A78/($D$2*coeffs!$D$6))^2*blanks!$CA$18^2+(1000*coeffs!$D$2*coeffs!$D$8/($D$2*coeffs!$D$6))^2*blanks!$CA$17^2)^0.5</f>
        <v>8883.1071639175025</v>
      </c>
      <c r="L78" s="10">
        <f t="shared" si="9"/>
        <v>21058120.887079611</v>
      </c>
      <c r="M78" s="1">
        <f t="shared" si="10"/>
        <v>7580727.1201196965</v>
      </c>
      <c r="N78" s="10">
        <f t="shared" si="11"/>
        <v>7254176.3796108607</v>
      </c>
    </row>
    <row r="79" spans="1:14" x14ac:dyDescent="0.25">
      <c r="A79">
        <v>-18.27</v>
      </c>
      <c r="B79">
        <v>0.76595744680851063</v>
      </c>
      <c r="C79" s="10">
        <f>-LN(1-B79)/0.000001-EXP(blanks!$BZ$18*b924_4!A79+blanks!$BZ$17)</f>
        <v>1442263.4713897021</v>
      </c>
      <c r="D79" s="1">
        <f>C79*0.000001*coeffs!$D$8/($D$2*coeffs!$D$6/1000)</f>
        <v>28635.441407557923</v>
      </c>
      <c r="E79">
        <f t="shared" si="6"/>
        <v>1.452252328911688</v>
      </c>
      <c r="F79">
        <v>1.1982999999999999</v>
      </c>
      <c r="G79">
        <v>1.7293000000000001</v>
      </c>
      <c r="H79">
        <f t="shared" si="7"/>
        <v>0.25395232891168806</v>
      </c>
      <c r="I79">
        <f t="shared" si="8"/>
        <v>0.27704767108831208</v>
      </c>
      <c r="J79" s="2">
        <f>((1000*coeffs!$D$8/($D$2*coeffs!$D$6))^2*H79^2+(1000*(E79-coeffs!$D$2*blanks!$BZ$18*A79-coeffs!$D$2*blanks!$BZ$17)/($D$2*coeffs!$D$6))^2*coeffs!$E$8^2+(1000*coeffs!$D$2*coeffs!$D$8*(E79/coeffs!$D$2-blanks!$BZ$18*A79-blanks!$BZ$17)/($D$2^2*coeffs!$D$6))^2*coeffs!$D$11^2+(1000*coeffs!$D$2*coeffs!$D$8*(E79/coeffs!$D$2-blanks!$BZ$18*A79-blanks!$BZ$17)/($D$2*coeffs!$D$6^2))^2*coeffs!$E$6^2 +(-1000*coeffs!$D$8*blanks!$BZ$18*A79/($D$2*coeffs!$D$6)-1000*coeffs!$D$8*blanks!$BZ$17/($D$2*coeffs!$D$6))^2*coeffs!$E$2^2 + (1000*coeffs!$D$2*coeffs!$D$8*A79/($D$2*coeffs!$D$6))^2*blanks!$CA$18^2+(1000*coeffs!$D$2*coeffs!$D$8/($D$2*coeffs!$D$6))^2*blanks!$CA$17^2)^0.5</f>
        <v>8750.8213764602006</v>
      </c>
      <c r="K79" s="10">
        <f>((1000*coeffs!$D$8/($D$2*coeffs!$D$6))^2*I79^2+(1000*(E79-coeffs!$D$2*blanks!$BZ$18*A79-coeffs!$D$2*blanks!$BZ$17)/($D$2*coeffs!$D$6))^2*coeffs!$E$8^2+(1000*coeffs!$D$2*coeffs!$D$8*(E79/coeffs!$D$2-blanks!$BZ$18*A79-blanks!$BZ$17)/($D$2^2*coeffs!$D$6))^2*coeffs!$D$11^2+(1000*coeffs!$D$2*coeffs!$D$8*(E79/coeffs!$D$2-blanks!$BZ$18*A79-blanks!$BZ$17)/($D$2*coeffs!$D$6^2))^2*coeffs!$E$6^2 +(-1000*coeffs!$D$8*blanks!$BZ$18*A79/($D$2*coeffs!$D$6)-1000*coeffs!$D$8*blanks!$BZ$17/($D$2*coeffs!$D$6))^2*coeffs!$E$2^2 + (1000*coeffs!$D$2*coeffs!$D$8*A79/($D$2*coeffs!$D$6))^2*blanks!$CA$18^2+(1000*coeffs!$D$2*coeffs!$D$8/($D$2*coeffs!$D$6))^2*blanks!$CA$17^2)^0.5</f>
        <v>9022.8165200565654</v>
      </c>
      <c r="L79" s="10">
        <f t="shared" si="9"/>
        <v>21725559.067274999</v>
      </c>
      <c r="M79" s="1">
        <f t="shared" si="10"/>
        <v>7725482.507659168</v>
      </c>
      <c r="N79" s="10">
        <f t="shared" si="11"/>
        <v>7543231.8240029858</v>
      </c>
    </row>
    <row r="80" spans="1:14" x14ac:dyDescent="0.25">
      <c r="A80">
        <v>-18.27</v>
      </c>
      <c r="B80">
        <v>0.77659574468085102</v>
      </c>
      <c r="C80" s="10">
        <f>-LN(1-B80)/0.000001-EXP(blanks!$BZ$18*b924_4!A80+blanks!$BZ$17)</f>
        <v>1488783.4870245948</v>
      </c>
      <c r="D80" s="1">
        <f>C80*0.000001*coeffs!$D$8/($D$2*coeffs!$D$6/1000)</f>
        <v>29559.073745488571</v>
      </c>
      <c r="E80">
        <f t="shared" si="6"/>
        <v>1.4987723445465806</v>
      </c>
      <c r="F80">
        <v>1.2583</v>
      </c>
      <c r="G80">
        <v>1.8160000000000001</v>
      </c>
      <c r="H80">
        <f t="shared" si="7"/>
        <v>0.24047234454658062</v>
      </c>
      <c r="I80">
        <f t="shared" si="8"/>
        <v>0.31722765545341947</v>
      </c>
      <c r="J80" s="2">
        <f>((1000*coeffs!$D$8/($D$2*coeffs!$D$6))^2*H80^2+(1000*(E80-coeffs!$D$2*blanks!$BZ$18*A80-coeffs!$D$2*blanks!$BZ$17)/($D$2*coeffs!$D$6))^2*coeffs!$E$8^2+(1000*coeffs!$D$2*coeffs!$D$8*(E80/coeffs!$D$2-blanks!$BZ$18*A80-blanks!$BZ$17)/($D$2^2*coeffs!$D$6))^2*coeffs!$D$11^2+(1000*coeffs!$D$2*coeffs!$D$8*(E80/coeffs!$D$2-blanks!$BZ$18*A80-blanks!$BZ$17)/($D$2*coeffs!$D$6^2))^2*coeffs!$E$6^2 +(-1000*coeffs!$D$8*blanks!$BZ$18*A80/($D$2*coeffs!$D$6)-1000*coeffs!$D$8*blanks!$BZ$17/($D$2*coeffs!$D$6))^2*coeffs!$E$2^2 + (1000*coeffs!$D$2*coeffs!$D$8*A80/($D$2*coeffs!$D$6))^2*blanks!$CA$18^2+(1000*coeffs!$D$2*coeffs!$D$8/($D$2*coeffs!$D$6))^2*blanks!$CA$17^2)^0.5</f>
        <v>8790.8653749199038</v>
      </c>
      <c r="K80" s="10">
        <f>((1000*coeffs!$D$8/($D$2*coeffs!$D$6))^2*I80^2+(1000*(E80-coeffs!$D$2*blanks!$BZ$18*A80-coeffs!$D$2*blanks!$BZ$17)/($D$2*coeffs!$D$6))^2*coeffs!$E$8^2+(1000*coeffs!$D$2*coeffs!$D$8*(E80/coeffs!$D$2-blanks!$BZ$18*A80-blanks!$BZ$17)/($D$2^2*coeffs!$D$6))^2*coeffs!$D$11^2+(1000*coeffs!$D$2*coeffs!$D$8*(E80/coeffs!$D$2-blanks!$BZ$18*A80-blanks!$BZ$17)/($D$2*coeffs!$D$6^2))^2*coeffs!$E$6^2 +(-1000*coeffs!$D$8*blanks!$BZ$18*A80/($D$2*coeffs!$D$6)-1000*coeffs!$D$8*blanks!$BZ$17/($D$2*coeffs!$D$6))^2*coeffs!$E$2^2 + (1000*coeffs!$D$2*coeffs!$D$8*A80/($D$2*coeffs!$D$6))^2*blanks!$CA$18^2+(1000*coeffs!$D$2*coeffs!$D$8/($D$2*coeffs!$D$6))^2*blanks!$CA$17^2)^0.5</f>
        <v>9703.2822631446925</v>
      </c>
      <c r="L80" s="10">
        <f t="shared" si="9"/>
        <v>22426314.073232803</v>
      </c>
      <c r="M80" s="1">
        <f t="shared" si="10"/>
        <v>8237615.6173329735</v>
      </c>
      <c r="N80" s="10">
        <f t="shared" si="11"/>
        <v>7625294.9507376449</v>
      </c>
    </row>
    <row r="81" spans="1:14" x14ac:dyDescent="0.25">
      <c r="A81">
        <v>-18.34</v>
      </c>
      <c r="B81">
        <v>0.78723404255319152</v>
      </c>
      <c r="C81" s="10">
        <f>-LN(1-B81)/0.000001-EXP(blanks!$BZ$18*b924_4!A81+blanks!$BZ$17)</f>
        <v>1537317.4692535999</v>
      </c>
      <c r="D81" s="1">
        <f>C81*0.000001*coeffs!$D$8/($D$2*coeffs!$D$6/1000)</f>
        <v>30522.692412925939</v>
      </c>
      <c r="E81">
        <f t="shared" si="6"/>
        <v>1.547562508716013</v>
      </c>
      <c r="F81">
        <v>1.2895000000000001</v>
      </c>
      <c r="G81">
        <v>1.861</v>
      </c>
      <c r="H81">
        <f t="shared" si="7"/>
        <v>0.25806250871601288</v>
      </c>
      <c r="I81">
        <f t="shared" si="8"/>
        <v>0.31343749128398701</v>
      </c>
      <c r="J81" s="2">
        <f>((1000*coeffs!$D$8/($D$2*coeffs!$D$6))^2*H81^2+(1000*(E81-coeffs!$D$2*blanks!$BZ$18*A81-coeffs!$D$2*blanks!$BZ$17)/($D$2*coeffs!$D$6))^2*coeffs!$E$8^2+(1000*coeffs!$D$2*coeffs!$D$8*(E81/coeffs!$D$2-blanks!$BZ$18*A81-blanks!$BZ$17)/($D$2^2*coeffs!$D$6))^2*coeffs!$D$11^2+(1000*coeffs!$D$2*coeffs!$D$8*(E81/coeffs!$D$2-blanks!$BZ$18*A81-blanks!$BZ$17)/($D$2*coeffs!$D$6^2))^2*coeffs!$E$6^2 +(-1000*coeffs!$D$8*blanks!$BZ$18*A81/($D$2*coeffs!$D$6)-1000*coeffs!$D$8*blanks!$BZ$17/($D$2*coeffs!$D$6))^2*coeffs!$E$2^2 + (1000*coeffs!$D$2*coeffs!$D$8*A81/($D$2*coeffs!$D$6))^2*blanks!$CA$18^2+(1000*coeffs!$D$2*coeffs!$D$8/($D$2*coeffs!$D$6))^2*blanks!$CA$17^2)^0.5</f>
        <v>9183.7464670942154</v>
      </c>
      <c r="K81" s="10">
        <f>((1000*coeffs!$D$8/($D$2*coeffs!$D$6))^2*I81^2+(1000*(E81-coeffs!$D$2*blanks!$BZ$18*A81-coeffs!$D$2*blanks!$BZ$17)/($D$2*coeffs!$D$6))^2*coeffs!$E$8^2+(1000*coeffs!$D$2*coeffs!$D$8*(E81/coeffs!$D$2-blanks!$BZ$18*A81-blanks!$BZ$17)/($D$2^2*coeffs!$D$6))^2*coeffs!$D$11^2+(1000*coeffs!$D$2*coeffs!$D$8*(E81/coeffs!$D$2-blanks!$BZ$18*A81-blanks!$BZ$17)/($D$2*coeffs!$D$6^2))^2*coeffs!$E$6^2 +(-1000*coeffs!$D$8*blanks!$BZ$18*A81/($D$2*coeffs!$D$6)-1000*coeffs!$D$8*blanks!$BZ$17/($D$2*coeffs!$D$6))^2*coeffs!$E$2^2 + (1000*coeffs!$D$2*coeffs!$D$8*A81/($D$2*coeffs!$D$6))^2*blanks!$CA$18^2+(1000*coeffs!$D$2*coeffs!$D$8/($D$2*coeffs!$D$6))^2*blanks!$CA$17^2)^0.5</f>
        <v>9839.5337460049541</v>
      </c>
      <c r="L81" s="10">
        <f t="shared" si="9"/>
        <v>23157406.497469496</v>
      </c>
      <c r="M81" s="1">
        <f t="shared" si="10"/>
        <v>8384288.3122416204</v>
      </c>
      <c r="N81" s="10">
        <f t="shared" si="11"/>
        <v>7944515.7048710128</v>
      </c>
    </row>
    <row r="82" spans="1:14" x14ac:dyDescent="0.25">
      <c r="A82">
        <v>-18.59</v>
      </c>
      <c r="B82">
        <v>0.7978723404255319</v>
      </c>
      <c r="C82" s="10">
        <f>-LN(1-B82)/0.000001-EXP(blanks!$BZ$18*b924_4!A82+blanks!$BZ$17)</f>
        <v>1587641.0025701856</v>
      </c>
      <c r="D82" s="1">
        <f>C82*0.000001*coeffs!$D$8/($D$2*coeffs!$D$6/1000)</f>
        <v>31521.841748879</v>
      </c>
      <c r="E82">
        <f t="shared" si="6"/>
        <v>1.5988558031035633</v>
      </c>
      <c r="F82">
        <v>1.3213999999999999</v>
      </c>
      <c r="G82">
        <v>1.9542999999999999</v>
      </c>
      <c r="H82">
        <f t="shared" si="7"/>
        <v>0.27745580310356344</v>
      </c>
      <c r="I82">
        <f t="shared" si="8"/>
        <v>0.35544419689643658</v>
      </c>
      <c r="J82" s="2">
        <f>((1000*coeffs!$D$8/($D$2*coeffs!$D$6))^2*H82^2+(1000*(E82-coeffs!$D$2*blanks!$BZ$18*A82-coeffs!$D$2*blanks!$BZ$17)/($D$2*coeffs!$D$6))^2*coeffs!$E$8^2+(1000*coeffs!$D$2*coeffs!$D$8*(E82/coeffs!$D$2-blanks!$BZ$18*A82-blanks!$BZ$17)/($D$2^2*coeffs!$D$6))^2*coeffs!$D$11^2+(1000*coeffs!$D$2*coeffs!$D$8*(E82/coeffs!$D$2-blanks!$BZ$18*A82-blanks!$BZ$17)/($D$2*coeffs!$D$6^2))^2*coeffs!$E$6^2 +(-1000*coeffs!$D$8*blanks!$BZ$18*A82/($D$2*coeffs!$D$6)-1000*coeffs!$D$8*blanks!$BZ$17/($D$2*coeffs!$D$6))^2*coeffs!$E$2^2 + (1000*coeffs!$D$2*coeffs!$D$8*A82/($D$2*coeffs!$D$6))^2*blanks!$CA$18^2+(1000*coeffs!$D$2*coeffs!$D$8/($D$2*coeffs!$D$6))^2*blanks!$CA$17^2)^0.5</f>
        <v>9609.8720472297282</v>
      </c>
      <c r="K82" s="10">
        <f>((1000*coeffs!$D$8/($D$2*coeffs!$D$6))^2*I82^2+(1000*(E82-coeffs!$D$2*blanks!$BZ$18*A82-coeffs!$D$2*blanks!$BZ$17)/($D$2*coeffs!$D$6))^2*coeffs!$E$8^2+(1000*coeffs!$D$2*coeffs!$D$8*(E82/coeffs!$D$2-blanks!$BZ$18*A82-blanks!$BZ$17)/($D$2^2*coeffs!$D$6))^2*coeffs!$D$11^2+(1000*coeffs!$D$2*coeffs!$D$8*(E82/coeffs!$D$2-blanks!$BZ$18*A82-blanks!$BZ$17)/($D$2*coeffs!$D$6^2))^2*coeffs!$E$6^2 +(-1000*coeffs!$D$8*blanks!$BZ$18*A82/($D$2*coeffs!$D$6)-1000*coeffs!$D$8*blanks!$BZ$17/($D$2*coeffs!$D$6))^2*coeffs!$E$2^2 + (1000*coeffs!$D$2*coeffs!$D$8*A82/($D$2*coeffs!$D$6))^2*blanks!$CA$18^2+(1000*coeffs!$D$2*coeffs!$D$8/($D$2*coeffs!$D$6))^2*blanks!$CA$17^2)^0.5</f>
        <v>10573.88234800499</v>
      </c>
      <c r="L82" s="10">
        <f t="shared" si="9"/>
        <v>23915455.853382256</v>
      </c>
      <c r="M82" s="1">
        <f t="shared" si="10"/>
        <v>8938368.287891075</v>
      </c>
      <c r="N82" s="10">
        <f t="shared" si="11"/>
        <v>8288210.5288006747</v>
      </c>
    </row>
    <row r="83" spans="1:14" x14ac:dyDescent="0.25">
      <c r="A83">
        <v>-18.649999999999999</v>
      </c>
      <c r="B83">
        <v>0.80851063829787229</v>
      </c>
      <c r="C83" s="10">
        <f>-LN(1-B83)/0.000001-EXP(blanks!$BZ$18*b924_4!A83+blanks!$BZ$17)</f>
        <v>1641462.13675694</v>
      </c>
      <c r="D83" s="1">
        <f>C83*0.000001*coeffs!$D$8/($D$2*coeffs!$D$6/1000)</f>
        <v>32590.434252998995</v>
      </c>
      <c r="E83">
        <f t="shared" si="6"/>
        <v>1.6529230243738389</v>
      </c>
      <c r="F83">
        <v>1.3541000000000001</v>
      </c>
      <c r="G83">
        <v>2.0026000000000002</v>
      </c>
      <c r="H83">
        <f t="shared" si="7"/>
        <v>0.29882302437383879</v>
      </c>
      <c r="I83">
        <f t="shared" si="8"/>
        <v>0.34967697562616129</v>
      </c>
      <c r="J83" s="2">
        <f>((1000*coeffs!$D$8/($D$2*coeffs!$D$6))^2*H83^2+(1000*(E83-coeffs!$D$2*blanks!$BZ$18*A83-coeffs!$D$2*blanks!$BZ$17)/($D$2*coeffs!$D$6))^2*coeffs!$E$8^2+(1000*coeffs!$D$2*coeffs!$D$8*(E83/coeffs!$D$2-blanks!$BZ$18*A83-blanks!$BZ$17)/($D$2^2*coeffs!$D$6))^2*coeffs!$D$11^2+(1000*coeffs!$D$2*coeffs!$D$8*(E83/coeffs!$D$2-blanks!$BZ$18*A83-blanks!$BZ$17)/($D$2*coeffs!$D$6^2))^2*coeffs!$E$6^2 +(-1000*coeffs!$D$8*blanks!$BZ$18*A83/($D$2*coeffs!$D$6)-1000*coeffs!$D$8*blanks!$BZ$17/($D$2*coeffs!$D$6))^2*coeffs!$E$2^2 + (1000*coeffs!$D$2*coeffs!$D$8*A83/($D$2*coeffs!$D$6))^2*blanks!$CA$18^2+(1000*coeffs!$D$2*coeffs!$D$8/($D$2*coeffs!$D$6))^2*blanks!$CA$17^2)^0.5</f>
        <v>10073.131107385769</v>
      </c>
      <c r="K83" s="10">
        <f>((1000*coeffs!$D$8/($D$2*coeffs!$D$6))^2*I83^2+(1000*(E83-coeffs!$D$2*blanks!$BZ$18*A83-coeffs!$D$2*blanks!$BZ$17)/($D$2*coeffs!$D$6))^2*coeffs!$E$8^2+(1000*coeffs!$D$2*coeffs!$D$8*(E83/coeffs!$D$2-blanks!$BZ$18*A83-blanks!$BZ$17)/($D$2^2*coeffs!$D$6))^2*coeffs!$D$11^2+(1000*coeffs!$D$2*coeffs!$D$8*(E83/coeffs!$D$2-blanks!$BZ$18*A83-blanks!$BZ$17)/($D$2*coeffs!$D$6^2))^2*coeffs!$E$6^2 +(-1000*coeffs!$D$8*blanks!$BZ$18*A83/($D$2*coeffs!$D$6)-1000*coeffs!$D$8*blanks!$BZ$17/($D$2*coeffs!$D$6))^2*coeffs!$E$2^2 + (1000*coeffs!$D$2*coeffs!$D$8*A83/($D$2*coeffs!$D$6))^2*blanks!$CA$18^2+(1000*coeffs!$D$2*coeffs!$D$8/($D$2*coeffs!$D$6))^2*blanks!$CA$17^2)^0.5</f>
        <v>10698.984355610768</v>
      </c>
      <c r="L83" s="10">
        <f t="shared" si="9"/>
        <v>24726191.376424648</v>
      </c>
      <c r="M83" s="1">
        <f t="shared" si="10"/>
        <v>9082814.9470252935</v>
      </c>
      <c r="N83" s="10">
        <f t="shared" si="11"/>
        <v>8661081.1451883651</v>
      </c>
    </row>
    <row r="84" spans="1:14" x14ac:dyDescent="0.25">
      <c r="A84">
        <v>-18.649999999999999</v>
      </c>
      <c r="B84">
        <v>0.81914893617021278</v>
      </c>
      <c r="C84" s="10">
        <f>-LN(1-B84)/0.000001-EXP(blanks!$BZ$18*b924_4!A84+blanks!$BZ$17)</f>
        <v>1698620.5505968891</v>
      </c>
      <c r="D84" s="1">
        <f>C84*0.000001*coeffs!$D$8/($D$2*coeffs!$D$6/1000)</f>
        <v>33725.286825314164</v>
      </c>
      <c r="E84">
        <f t="shared" si="6"/>
        <v>1.7100814382137879</v>
      </c>
      <c r="F84">
        <v>1.4219999999999999</v>
      </c>
      <c r="G84">
        <v>2.1030000000000002</v>
      </c>
      <c r="H84">
        <f t="shared" si="7"/>
        <v>0.28808143821378795</v>
      </c>
      <c r="I84">
        <f t="shared" si="8"/>
        <v>0.39291856178621232</v>
      </c>
      <c r="J84" s="2">
        <f>((1000*coeffs!$D$8/($D$2*coeffs!$D$6))^2*H84^2+(1000*(E84-coeffs!$D$2*blanks!$BZ$18*A84-coeffs!$D$2*blanks!$BZ$17)/($D$2*coeffs!$D$6))^2*coeffs!$E$8^2+(1000*coeffs!$D$2*coeffs!$D$8*(E84/coeffs!$D$2-blanks!$BZ$18*A84-blanks!$BZ$17)/($D$2^2*coeffs!$D$6))^2*coeffs!$D$11^2+(1000*coeffs!$D$2*coeffs!$D$8*(E84/coeffs!$D$2-blanks!$BZ$18*A84-blanks!$BZ$17)/($D$2*coeffs!$D$6^2))^2*coeffs!$E$6^2 +(-1000*coeffs!$D$8*blanks!$BZ$18*A84/($D$2*coeffs!$D$6)-1000*coeffs!$D$8*blanks!$BZ$17/($D$2*coeffs!$D$6))^2*coeffs!$E$2^2 + (1000*coeffs!$D$2*coeffs!$D$8*A84/($D$2*coeffs!$D$6))^2*blanks!$CA$18^2+(1000*coeffs!$D$2*coeffs!$D$8/($D$2*coeffs!$D$6))^2*blanks!$CA$17^2)^0.5</f>
        <v>10180.626192361184</v>
      </c>
      <c r="K84" s="10">
        <f>((1000*coeffs!$D$8/($D$2*coeffs!$D$6))^2*I84^2+(1000*(E84-coeffs!$D$2*blanks!$BZ$18*A84-coeffs!$D$2*blanks!$BZ$17)/($D$2*coeffs!$D$6))^2*coeffs!$E$8^2+(1000*coeffs!$D$2*coeffs!$D$8*(E84/coeffs!$D$2-blanks!$BZ$18*A84-blanks!$BZ$17)/($D$2^2*coeffs!$D$6))^2*coeffs!$D$11^2+(1000*coeffs!$D$2*coeffs!$D$8*(E84/coeffs!$D$2-blanks!$BZ$18*A84-blanks!$BZ$17)/($D$2*coeffs!$D$6^2))^2*coeffs!$E$6^2 +(-1000*coeffs!$D$8*blanks!$BZ$18*A84/($D$2*coeffs!$D$6)-1000*coeffs!$D$8*blanks!$BZ$17/($D$2*coeffs!$D$6))^2*coeffs!$E$2^2 + (1000*coeffs!$D$2*coeffs!$D$8*A84/($D$2*coeffs!$D$6))^2*blanks!$CA$18^2+(1000*coeffs!$D$2*coeffs!$D$8/($D$2*coeffs!$D$6))^2*blanks!$CA$17^2)^0.5</f>
        <v>11479.931267457303</v>
      </c>
      <c r="L84" s="10">
        <f t="shared" si="9"/>
        <v>25587198.065358549</v>
      </c>
      <c r="M84" s="1">
        <f t="shared" si="10"/>
        <v>9676997.9392249342</v>
      </c>
      <c r="N84" s="10">
        <f t="shared" si="11"/>
        <v>8800243.8918318208</v>
      </c>
    </row>
    <row r="85" spans="1:14" x14ac:dyDescent="0.25">
      <c r="A85">
        <v>-18.68</v>
      </c>
      <c r="B85">
        <v>0.82978723404255317</v>
      </c>
      <c r="C85" s="10">
        <f>-LN(1-B85)/0.000001-EXP(blanks!$BZ$18*b924_4!A85+blanks!$BZ$17)</f>
        <v>1759120.1112527237</v>
      </c>
      <c r="D85" s="1">
        <f>C85*0.000001*coeffs!$D$8/($D$2*coeffs!$D$6/1000)</f>
        <v>34926.47624646331</v>
      </c>
      <c r="E85">
        <f t="shared" si="6"/>
        <v>1.7707060600302225</v>
      </c>
      <c r="F85">
        <v>1.4572000000000001</v>
      </c>
      <c r="G85">
        <v>2.1551</v>
      </c>
      <c r="H85">
        <f t="shared" si="7"/>
        <v>0.31350606003022241</v>
      </c>
      <c r="I85">
        <f t="shared" si="8"/>
        <v>0.38439393996977755</v>
      </c>
      <c r="J85" s="2">
        <f>((1000*coeffs!$D$8/($D$2*coeffs!$D$6))^2*H85^2+(1000*(E85-coeffs!$D$2*blanks!$BZ$18*A85-coeffs!$D$2*blanks!$BZ$17)/($D$2*coeffs!$D$6))^2*coeffs!$E$8^2+(1000*coeffs!$D$2*coeffs!$D$8*(E85/coeffs!$D$2-blanks!$BZ$18*A85-blanks!$BZ$17)/($D$2^2*coeffs!$D$6))^2*coeffs!$D$11^2+(1000*coeffs!$D$2*coeffs!$D$8*(E85/coeffs!$D$2-blanks!$BZ$18*A85-blanks!$BZ$17)/($D$2*coeffs!$D$6^2))^2*coeffs!$E$6^2 +(-1000*coeffs!$D$8*blanks!$BZ$18*A85/($D$2*coeffs!$D$6)-1000*coeffs!$D$8*blanks!$BZ$17/($D$2*coeffs!$D$6))^2*coeffs!$E$2^2 + (1000*coeffs!$D$2*coeffs!$D$8*A85/($D$2*coeffs!$D$6))^2*blanks!$CA$18^2+(1000*coeffs!$D$2*coeffs!$D$8/($D$2*coeffs!$D$6))^2*blanks!$CA$17^2)^0.5</f>
        <v>10714.139463433447</v>
      </c>
      <c r="K85" s="10">
        <f>((1000*coeffs!$D$8/($D$2*coeffs!$D$6))^2*I85^2+(1000*(E85-coeffs!$D$2*blanks!$BZ$18*A85-coeffs!$D$2*blanks!$BZ$17)/($D$2*coeffs!$D$6))^2*coeffs!$E$8^2+(1000*coeffs!$D$2*coeffs!$D$8*(E85/coeffs!$D$2-blanks!$BZ$18*A85-blanks!$BZ$17)/($D$2^2*coeffs!$D$6))^2*coeffs!$D$11^2+(1000*coeffs!$D$2*coeffs!$D$8*(E85/coeffs!$D$2-blanks!$BZ$18*A85-blanks!$BZ$17)/($D$2*coeffs!$D$6^2))^2*coeffs!$E$6^2 +(-1000*coeffs!$D$8*blanks!$BZ$18*A85/($D$2*coeffs!$D$6)-1000*coeffs!$D$8*blanks!$BZ$17/($D$2*coeffs!$D$6))^2*coeffs!$E$2^2 + (1000*coeffs!$D$2*coeffs!$D$8*A85/($D$2*coeffs!$D$6))^2*blanks!$CA$18^2+(1000*coeffs!$D$2*coeffs!$D$8/($D$2*coeffs!$D$6))^2*blanks!$CA$17^2)^0.5</f>
        <v>11588.571549420018</v>
      </c>
      <c r="L85" s="10">
        <f t="shared" si="9"/>
        <v>26498534.173251539</v>
      </c>
      <c r="M85" s="1">
        <f t="shared" si="10"/>
        <v>9817142.5432627834</v>
      </c>
      <c r="N85" s="10">
        <f t="shared" si="11"/>
        <v>9227701.3506593443</v>
      </c>
    </row>
    <row r="86" spans="1:14" x14ac:dyDescent="0.25">
      <c r="A86">
        <v>-18.68</v>
      </c>
      <c r="B86">
        <v>0.84042553191489366</v>
      </c>
      <c r="C86" s="10">
        <f>-LN(1-B86)/0.000001-EXP(blanks!$BZ$18*b924_4!A86+blanks!$BZ$17)</f>
        <v>1823658.6323902954</v>
      </c>
      <c r="D86" s="1">
        <f>C86*0.000001*coeffs!$D$8/($D$2*coeffs!$D$6/1000)</f>
        <v>36207.85726818788</v>
      </c>
      <c r="E86">
        <f t="shared" si="6"/>
        <v>1.8352445811677942</v>
      </c>
      <c r="F86">
        <v>1.4933000000000001</v>
      </c>
      <c r="G86">
        <v>2.2631000000000001</v>
      </c>
      <c r="H86">
        <f t="shared" si="7"/>
        <v>0.34194458116779414</v>
      </c>
      <c r="I86">
        <f t="shared" si="8"/>
        <v>0.4278554188322059</v>
      </c>
      <c r="J86" s="2">
        <f>((1000*coeffs!$D$8/($D$2*coeffs!$D$6))^2*H86^2+(1000*(E86-coeffs!$D$2*blanks!$BZ$18*A86-coeffs!$D$2*blanks!$BZ$17)/($D$2*coeffs!$D$6))^2*coeffs!$E$8^2+(1000*coeffs!$D$2*coeffs!$D$8*(E86/coeffs!$D$2-blanks!$BZ$18*A86-blanks!$BZ$17)/($D$2^2*coeffs!$D$6))^2*coeffs!$D$11^2+(1000*coeffs!$D$2*coeffs!$D$8*(E86/coeffs!$D$2-blanks!$BZ$18*A86-blanks!$BZ$17)/($D$2*coeffs!$D$6^2))^2*coeffs!$E$6^2 +(-1000*coeffs!$D$8*blanks!$BZ$18*A86/($D$2*coeffs!$D$6)-1000*coeffs!$D$8*blanks!$BZ$17/($D$2*coeffs!$D$6))^2*coeffs!$E$2^2 + (1000*coeffs!$D$2*coeffs!$D$8*A86/($D$2*coeffs!$D$6))^2*blanks!$CA$18^2+(1000*coeffs!$D$2*coeffs!$D$8/($D$2*coeffs!$D$6))^2*blanks!$CA$17^2)^0.5</f>
        <v>11304.218168341893</v>
      </c>
      <c r="K86" s="10">
        <f>((1000*coeffs!$D$8/($D$2*coeffs!$D$6))^2*I86^2+(1000*(E86-coeffs!$D$2*blanks!$BZ$18*A86-coeffs!$D$2*blanks!$BZ$17)/($D$2*coeffs!$D$6))^2*coeffs!$E$8^2+(1000*coeffs!$D$2*coeffs!$D$8*(E86/coeffs!$D$2-blanks!$BZ$18*A86-blanks!$BZ$17)/($D$2^2*coeffs!$D$6))^2*coeffs!$D$11^2+(1000*coeffs!$D$2*coeffs!$D$8*(E86/coeffs!$D$2-blanks!$BZ$18*A86-blanks!$BZ$17)/($D$2*coeffs!$D$6^2))^2*coeffs!$E$6^2 +(-1000*coeffs!$D$8*blanks!$BZ$18*A86/($D$2*coeffs!$D$6)-1000*coeffs!$D$8*blanks!$BZ$17/($D$2*coeffs!$D$6))^2*coeffs!$E$2^2 + (1000*coeffs!$D$2*coeffs!$D$8*A86/($D$2*coeffs!$D$6))^2*blanks!$CA$18^2+(1000*coeffs!$D$2*coeffs!$D$8/($D$2*coeffs!$D$6))^2*blanks!$CA$17^2)^0.5</f>
        <v>12403.852288340502</v>
      </c>
      <c r="L86" s="10">
        <f t="shared" si="9"/>
        <v>27470711.227516003</v>
      </c>
      <c r="M86" s="1">
        <f t="shared" si="10"/>
        <v>10443223.525363287</v>
      </c>
      <c r="N86" s="10">
        <f t="shared" si="11"/>
        <v>9698167.1759351529</v>
      </c>
    </row>
    <row r="87" spans="1:14" x14ac:dyDescent="0.25">
      <c r="A87">
        <v>-18.72</v>
      </c>
      <c r="B87">
        <v>0.85106382978723405</v>
      </c>
      <c r="C87" s="10">
        <f>-LN(1-B87)/0.000001-EXP(blanks!$BZ$18*b924_4!A87+blanks!$BZ$17)</f>
        <v>1892482.630278816</v>
      </c>
      <c r="D87" s="1">
        <f>C87*0.000001*coeffs!$D$8/($D$2*coeffs!$D$6/1000)</f>
        <v>37574.324351398165</v>
      </c>
      <c r="E87">
        <f t="shared" si="6"/>
        <v>1.9042374526547454</v>
      </c>
      <c r="F87">
        <v>1.5682</v>
      </c>
      <c r="G87">
        <v>2.3191999999999999</v>
      </c>
      <c r="H87">
        <f t="shared" si="7"/>
        <v>0.33603745265474538</v>
      </c>
      <c r="I87">
        <f t="shared" si="8"/>
        <v>0.41496254734525451</v>
      </c>
      <c r="J87" s="2">
        <f>((1000*coeffs!$D$8/($D$2*coeffs!$D$6))^2*H87^2+(1000*(E87-coeffs!$D$2*blanks!$BZ$18*A87-coeffs!$D$2*blanks!$BZ$17)/($D$2*coeffs!$D$6))^2*coeffs!$E$8^2+(1000*coeffs!$D$2*coeffs!$D$8*(E87/coeffs!$D$2-blanks!$BZ$18*A87-blanks!$BZ$17)/($D$2^2*coeffs!$D$6))^2*coeffs!$D$11^2+(1000*coeffs!$D$2*coeffs!$D$8*(E87/coeffs!$D$2-blanks!$BZ$18*A87-blanks!$BZ$17)/($D$2*coeffs!$D$6^2))^2*coeffs!$E$6^2 +(-1000*coeffs!$D$8*blanks!$BZ$18*A87/($D$2*coeffs!$D$6)-1000*coeffs!$D$8*blanks!$BZ$17/($D$2*coeffs!$D$6))^2*coeffs!$E$2^2 + (1000*coeffs!$D$2*coeffs!$D$8*A87/($D$2*coeffs!$D$6))^2*blanks!$CA$18^2+(1000*coeffs!$D$2*coeffs!$D$8/($D$2*coeffs!$D$6))^2*blanks!$CA$17^2)^0.5</f>
        <v>11509.311840935927</v>
      </c>
      <c r="K87" s="10">
        <f>((1000*coeffs!$D$8/($D$2*coeffs!$D$6))^2*I87^2+(1000*(E87-coeffs!$D$2*blanks!$BZ$18*A87-coeffs!$D$2*blanks!$BZ$17)/($D$2*coeffs!$D$6))^2*coeffs!$E$8^2+(1000*coeffs!$D$2*coeffs!$D$8*(E87/coeffs!$D$2-blanks!$BZ$18*A87-blanks!$BZ$17)/($D$2^2*coeffs!$D$6))^2*coeffs!$D$11^2+(1000*coeffs!$D$2*coeffs!$D$8*(E87/coeffs!$D$2-blanks!$BZ$18*A87-blanks!$BZ$17)/($D$2*coeffs!$D$6^2))^2*coeffs!$E$6^2 +(-1000*coeffs!$D$8*blanks!$BZ$18*A87/($D$2*coeffs!$D$6)-1000*coeffs!$D$8*blanks!$BZ$17/($D$2*coeffs!$D$6))^2*coeffs!$E$2^2 + (1000*coeffs!$D$2*coeffs!$D$8*A87/($D$2*coeffs!$D$6))^2*blanks!$CA$18^2+(1000*coeffs!$D$2*coeffs!$D$8/($D$2*coeffs!$D$6))^2*blanks!$CA$17^2)^0.5</f>
        <v>12483.175866645564</v>
      </c>
      <c r="L87" s="10">
        <f t="shared" si="9"/>
        <v>28507442.629949931</v>
      </c>
      <c r="M87" s="1">
        <f t="shared" si="10"/>
        <v>10572308.009633997</v>
      </c>
      <c r="N87" s="10">
        <f t="shared" si="11"/>
        <v>9915853.2857751828</v>
      </c>
    </row>
    <row r="88" spans="1:14" x14ac:dyDescent="0.25">
      <c r="A88">
        <v>-18.72</v>
      </c>
      <c r="B88">
        <v>0.86170212765957444</v>
      </c>
      <c r="C88" s="10">
        <f>-LN(1-B88)/0.000001-EXP(blanks!$BZ$18*b924_4!A88+blanks!$BZ$17)</f>
        <v>1966590.6024325376</v>
      </c>
      <c r="D88" s="1">
        <f>C88*0.000001*coeffs!$D$8/($D$2*coeffs!$D$6/1000)</f>
        <v>39045.702179747415</v>
      </c>
      <c r="E88">
        <f t="shared" si="6"/>
        <v>1.9783454248084669</v>
      </c>
      <c r="F88">
        <v>1.607</v>
      </c>
      <c r="G88">
        <v>2.4354</v>
      </c>
      <c r="H88">
        <f t="shared" si="7"/>
        <v>0.37134542480846688</v>
      </c>
      <c r="I88">
        <f t="shared" si="8"/>
        <v>0.45705457519153314</v>
      </c>
      <c r="J88" s="2">
        <f>((1000*coeffs!$D$8/($D$2*coeffs!$D$6))^2*H88^2+(1000*(E88-coeffs!$D$2*blanks!$BZ$18*A88-coeffs!$D$2*blanks!$BZ$17)/($D$2*coeffs!$D$6))^2*coeffs!$E$8^2+(1000*coeffs!$D$2*coeffs!$D$8*(E88/coeffs!$D$2-blanks!$BZ$18*A88-blanks!$BZ$17)/($D$2^2*coeffs!$D$6))^2*coeffs!$D$11^2+(1000*coeffs!$D$2*coeffs!$D$8*(E88/coeffs!$D$2-blanks!$BZ$18*A88-blanks!$BZ$17)/($D$2*coeffs!$D$6^2))^2*coeffs!$E$6^2 +(-1000*coeffs!$D$8*blanks!$BZ$18*A88/($D$2*coeffs!$D$6)-1000*coeffs!$D$8*blanks!$BZ$17/($D$2*coeffs!$D$6))^2*coeffs!$E$2^2 + (1000*coeffs!$D$2*coeffs!$D$8*A88/($D$2*coeffs!$D$6))^2*blanks!$CA$18^2+(1000*coeffs!$D$2*coeffs!$D$8/($D$2*coeffs!$D$6))^2*blanks!$CA$17^2)^0.5</f>
        <v>12218.378037996583</v>
      </c>
      <c r="K88" s="10">
        <f>((1000*coeffs!$D$8/($D$2*coeffs!$D$6))^2*I88^2+(1000*(E88-coeffs!$D$2*blanks!$BZ$18*A88-coeffs!$D$2*blanks!$BZ$17)/($D$2*coeffs!$D$6))^2*coeffs!$E$8^2+(1000*coeffs!$D$2*coeffs!$D$8*(E88/coeffs!$D$2-blanks!$BZ$18*A88-blanks!$BZ$17)/($D$2^2*coeffs!$D$6))^2*coeffs!$D$11^2+(1000*coeffs!$D$2*coeffs!$D$8*(E88/coeffs!$D$2-blanks!$BZ$18*A88-blanks!$BZ$17)/($D$2*coeffs!$D$6^2))^2*coeffs!$E$6^2 +(-1000*coeffs!$D$8*blanks!$BZ$18*A88/($D$2*coeffs!$D$6)-1000*coeffs!$D$8*blanks!$BZ$17/($D$2*coeffs!$D$6))^2*coeffs!$E$2^2 + (1000*coeffs!$D$2*coeffs!$D$8*A88/($D$2*coeffs!$D$6))^2*blanks!$CA$18^2+(1000*coeffs!$D$2*coeffs!$D$8/($D$2*coeffs!$D$6))^2*blanks!$CA$17^2)^0.5</f>
        <v>13314.56579231702</v>
      </c>
      <c r="L88" s="10">
        <f t="shared" si="9"/>
        <v>29623769.26396659</v>
      </c>
      <c r="M88" s="1">
        <f t="shared" si="10"/>
        <v>11219727.775574416</v>
      </c>
      <c r="N88" s="10">
        <f t="shared" si="11"/>
        <v>10477183.983989084</v>
      </c>
    </row>
    <row r="89" spans="1:14" x14ac:dyDescent="0.25">
      <c r="A89">
        <v>-18.77</v>
      </c>
      <c r="B89">
        <v>0.87234042553191493</v>
      </c>
      <c r="C89" s="10">
        <f>-LN(1-B89)/0.000001-EXP(blanks!$BZ$18*b924_4!A89+blanks!$BZ$17)</f>
        <v>2046418.7524938968</v>
      </c>
      <c r="D89" s="1">
        <f>C89*0.000001*coeffs!$D$8/($D$2*coeffs!$D$6/1000)</f>
        <v>40630.651364900936</v>
      </c>
      <c r="E89">
        <f t="shared" si="6"/>
        <v>2.0583881324820039</v>
      </c>
      <c r="F89">
        <v>1.6875</v>
      </c>
      <c r="G89">
        <v>2.5575000000000001</v>
      </c>
      <c r="H89">
        <f t="shared" si="7"/>
        <v>0.37088813248200392</v>
      </c>
      <c r="I89">
        <f t="shared" si="8"/>
        <v>0.49911186751799619</v>
      </c>
      <c r="J89" s="2">
        <f>((1000*coeffs!$D$8/($D$2*coeffs!$D$6))^2*H89^2+(1000*(E89-coeffs!$D$2*blanks!$BZ$18*A89-coeffs!$D$2*blanks!$BZ$17)/($D$2*coeffs!$D$6))^2*coeffs!$E$8^2+(1000*coeffs!$D$2*coeffs!$D$8*(E89/coeffs!$D$2-blanks!$BZ$18*A89-blanks!$BZ$17)/($D$2^2*coeffs!$D$6))^2*coeffs!$D$11^2+(1000*coeffs!$D$2*coeffs!$D$8*(E89/coeffs!$D$2-blanks!$BZ$18*A89-blanks!$BZ$17)/($D$2*coeffs!$D$6^2))^2*coeffs!$E$6^2 +(-1000*coeffs!$D$8*blanks!$BZ$18*A89/($D$2*coeffs!$D$6)-1000*coeffs!$D$8*blanks!$BZ$17/($D$2*coeffs!$D$6))^2*coeffs!$E$2^2 + (1000*coeffs!$D$2*coeffs!$D$8*A89/($D$2*coeffs!$D$6))^2*blanks!$CA$18^2+(1000*coeffs!$D$2*coeffs!$D$8/($D$2*coeffs!$D$6))^2*blanks!$CA$17^2)^0.5</f>
        <v>12529.642135953272</v>
      </c>
      <c r="K89" s="10">
        <f>((1000*coeffs!$D$8/($D$2*coeffs!$D$6))^2*I89^2+(1000*(E89-coeffs!$D$2*blanks!$BZ$18*A89-coeffs!$D$2*blanks!$BZ$17)/($D$2*coeffs!$D$6))^2*coeffs!$E$8^2+(1000*coeffs!$D$2*coeffs!$D$8*(E89/coeffs!$D$2-blanks!$BZ$18*A89-blanks!$BZ$17)/($D$2^2*coeffs!$D$6))^2*coeffs!$D$11^2+(1000*coeffs!$D$2*coeffs!$D$8*(E89/coeffs!$D$2-blanks!$BZ$18*A89-blanks!$BZ$17)/($D$2*coeffs!$D$6^2))^2*coeffs!$E$6^2 +(-1000*coeffs!$D$8*blanks!$BZ$18*A89/($D$2*coeffs!$D$6)-1000*coeffs!$D$8*blanks!$BZ$17/($D$2*coeffs!$D$6))^2*coeffs!$E$2^2 + (1000*coeffs!$D$2*coeffs!$D$8*A89/($D$2*coeffs!$D$6))^2*blanks!$CA$18^2+(1000*coeffs!$D$2*coeffs!$D$8/($D$2*coeffs!$D$6))^2*blanks!$CA$17^2)^0.5</f>
        <v>14176.281984117662</v>
      </c>
      <c r="L89" s="10">
        <f t="shared" si="9"/>
        <v>30826261.890170489</v>
      </c>
      <c r="M89" s="1">
        <f t="shared" si="10"/>
        <v>11895076.199546061</v>
      </c>
      <c r="N89" s="10">
        <f t="shared" si="11"/>
        <v>10778683.872395635</v>
      </c>
    </row>
    <row r="90" spans="1:14" x14ac:dyDescent="0.25">
      <c r="A90">
        <v>-18.82</v>
      </c>
      <c r="B90">
        <v>0.88297872340425532</v>
      </c>
      <c r="C90" s="10">
        <f>-LN(1-B90)/0.000001-EXP(blanks!$BZ$18*b924_4!A90+blanks!$BZ$17)</f>
        <v>2133211.6556089432</v>
      </c>
      <c r="D90" s="1">
        <f>C90*0.000001*coeffs!$D$8/($D$2*coeffs!$D$6/1000)</f>
        <v>42353.882342489225</v>
      </c>
      <c r="E90">
        <f t="shared" si="6"/>
        <v>2.1453995094716332</v>
      </c>
      <c r="F90">
        <v>1.7293000000000001</v>
      </c>
      <c r="G90">
        <v>2.6857000000000002</v>
      </c>
      <c r="H90">
        <f t="shared" si="7"/>
        <v>0.4160995094716331</v>
      </c>
      <c r="I90">
        <f t="shared" si="8"/>
        <v>0.54030049052836704</v>
      </c>
      <c r="J90" s="2">
        <f>((1000*coeffs!$D$8/($D$2*coeffs!$D$6))^2*H90^2+(1000*(E90-coeffs!$D$2*blanks!$BZ$18*A90-coeffs!$D$2*blanks!$BZ$17)/($D$2*coeffs!$D$6))^2*coeffs!$E$8^2+(1000*coeffs!$D$2*coeffs!$D$8*(E90/coeffs!$D$2-blanks!$BZ$18*A90-blanks!$BZ$17)/($D$2^2*coeffs!$D$6))^2*coeffs!$D$11^2+(1000*coeffs!$D$2*coeffs!$D$8*(E90/coeffs!$D$2-blanks!$BZ$18*A90-blanks!$BZ$17)/($D$2*coeffs!$D$6^2))^2*coeffs!$E$6^2 +(-1000*coeffs!$D$8*blanks!$BZ$18*A90/($D$2*coeffs!$D$6)-1000*coeffs!$D$8*blanks!$BZ$17/($D$2*coeffs!$D$6))^2*coeffs!$E$2^2 + (1000*coeffs!$D$2*coeffs!$D$8*A90/($D$2*coeffs!$D$6))^2*blanks!$CA$18^2+(1000*coeffs!$D$2*coeffs!$D$8/($D$2*coeffs!$D$6))^2*blanks!$CA$17^2)^0.5</f>
        <v>13412.299265872458</v>
      </c>
      <c r="K90" s="10">
        <f>((1000*coeffs!$D$8/($D$2*coeffs!$D$6))^2*I90^2+(1000*(E90-coeffs!$D$2*blanks!$BZ$18*A90-coeffs!$D$2*blanks!$BZ$17)/($D$2*coeffs!$D$6))^2*coeffs!$E$8^2+(1000*coeffs!$D$2*coeffs!$D$8*(E90/coeffs!$D$2-blanks!$BZ$18*A90-blanks!$BZ$17)/($D$2^2*coeffs!$D$6))^2*coeffs!$D$11^2+(1000*coeffs!$D$2*coeffs!$D$8*(E90/coeffs!$D$2-blanks!$BZ$18*A90-blanks!$BZ$17)/($D$2*coeffs!$D$6^2))^2*coeffs!$E$6^2 +(-1000*coeffs!$D$8*blanks!$BZ$18*A90/($D$2*coeffs!$D$6)-1000*coeffs!$D$8*blanks!$BZ$17/($D$2*coeffs!$D$6))^2*coeffs!$E$2^2 + (1000*coeffs!$D$2*coeffs!$D$8*A90/($D$2*coeffs!$D$6))^2*blanks!$CA$18^2+(1000*coeffs!$D$2*coeffs!$D$8/($D$2*coeffs!$D$6))^2*blanks!$CA$17^2)^0.5</f>
        <v>15057.069764162648</v>
      </c>
      <c r="L90" s="10">
        <f t="shared" si="9"/>
        <v>32133668.186351106</v>
      </c>
      <c r="M90" s="1">
        <f t="shared" si="10"/>
        <v>12591665.211995846</v>
      </c>
      <c r="N90" s="10">
        <f t="shared" si="11"/>
        <v>11471547.411310645</v>
      </c>
    </row>
    <row r="91" spans="1:14" x14ac:dyDescent="0.25">
      <c r="A91">
        <v>-18.86</v>
      </c>
      <c r="B91">
        <v>0.8936170212765957</v>
      </c>
      <c r="C91" s="10">
        <f>-LN(1-B91)/0.000001-EXP(blanks!$BZ$18*b924_4!A91+blanks!$BZ$17)</f>
        <v>2228344.18861209</v>
      </c>
      <c r="D91" s="1">
        <f>C91*0.000001*coeffs!$D$8/($D$2*coeffs!$D$6/1000)</f>
        <v>44242.692624940115</v>
      </c>
      <c r="E91">
        <f t="shared" ref="E91:E101" si="12">-LN(1-B91)</f>
        <v>2.2407096892759579</v>
      </c>
      <c r="F91">
        <v>1.8160000000000001</v>
      </c>
      <c r="G91">
        <v>2.8203</v>
      </c>
      <c r="H91">
        <f t="shared" ref="H91:H101" si="13">E91-F91</f>
        <v>0.42470968927595787</v>
      </c>
      <c r="I91">
        <f t="shared" ref="I91:I101" si="14">G91-E91</f>
        <v>0.5795903107240421</v>
      </c>
      <c r="J91" s="2">
        <f>((1000*coeffs!$D$8/($D$2*coeffs!$D$6))^2*H91^2+(1000*(E91-coeffs!$D$2*blanks!$BZ$18*A91-coeffs!$D$2*blanks!$BZ$17)/($D$2*coeffs!$D$6))^2*coeffs!$E$8^2+(1000*coeffs!$D$2*coeffs!$D$8*(E91/coeffs!$D$2-blanks!$BZ$18*A91-blanks!$BZ$17)/($D$2^2*coeffs!$D$6))^2*coeffs!$D$11^2+(1000*coeffs!$D$2*coeffs!$D$8*(E91/coeffs!$D$2-blanks!$BZ$18*A91-blanks!$BZ$17)/($D$2*coeffs!$D$6^2))^2*coeffs!$E$6^2 +(-1000*coeffs!$D$8*blanks!$BZ$18*A91/($D$2*coeffs!$D$6)-1000*coeffs!$D$8*blanks!$BZ$17/($D$2*coeffs!$D$6))^2*coeffs!$E$2^2 + (1000*coeffs!$D$2*coeffs!$D$8*A91/($D$2*coeffs!$D$6))^2*blanks!$CA$18^2+(1000*coeffs!$D$2*coeffs!$D$8/($D$2*coeffs!$D$6))^2*blanks!$CA$17^2)^0.5</f>
        <v>13888.234835800855</v>
      </c>
      <c r="K91" s="10">
        <f>((1000*coeffs!$D$8/($D$2*coeffs!$D$6))^2*I91^2+(1000*(E91-coeffs!$D$2*blanks!$BZ$18*A91-coeffs!$D$2*blanks!$BZ$17)/($D$2*coeffs!$D$6))^2*coeffs!$E$8^2+(1000*coeffs!$D$2*coeffs!$D$8*(E91/coeffs!$D$2-blanks!$BZ$18*A91-blanks!$BZ$17)/($D$2^2*coeffs!$D$6))^2*coeffs!$D$11^2+(1000*coeffs!$D$2*coeffs!$D$8*(E91/coeffs!$D$2-blanks!$BZ$18*A91-blanks!$BZ$17)/($D$2*coeffs!$D$6^2))^2*coeffs!$E$6^2 +(-1000*coeffs!$D$8*blanks!$BZ$18*A91/($D$2*coeffs!$D$6)-1000*coeffs!$D$8*blanks!$BZ$17/($D$2*coeffs!$D$6))^2*coeffs!$E$2^2 + (1000*coeffs!$D$2*coeffs!$D$8*A91/($D$2*coeffs!$D$6))^2*blanks!$CA$18^2+(1000*coeffs!$D$2*coeffs!$D$8/($D$2*coeffs!$D$6))^2*blanks!$CA$17^2)^0.5</f>
        <v>15943.644912198133</v>
      </c>
      <c r="L91" s="10">
        <f t="shared" si="9"/>
        <v>33566698.631882578</v>
      </c>
      <c r="M91" s="1">
        <f t="shared" si="10"/>
        <v>13301431.180657586</v>
      </c>
      <c r="N91" s="10">
        <f t="shared" si="11"/>
        <v>11900969.100888725</v>
      </c>
    </row>
    <row r="92" spans="1:14" x14ac:dyDescent="0.25">
      <c r="A92">
        <v>-19.02</v>
      </c>
      <c r="B92">
        <v>0.9042553191489362</v>
      </c>
      <c r="C92" s="10">
        <f>-LN(1-B92)/0.000001-EXP(blanks!$BZ$18*b924_4!A92+blanks!$BZ$17)</f>
        <v>2332967.8435844406</v>
      </c>
      <c r="D92" s="1">
        <f>C92*0.000001*coeffs!$D$8/($D$2*coeffs!$D$6/1000)</f>
        <v>46319.944528795473</v>
      </c>
      <c r="E92">
        <f t="shared" si="12"/>
        <v>2.3460702049337847</v>
      </c>
      <c r="F92">
        <v>1.861</v>
      </c>
      <c r="G92">
        <v>2.9617</v>
      </c>
      <c r="H92">
        <f t="shared" si="13"/>
        <v>0.48507020493378472</v>
      </c>
      <c r="I92">
        <f t="shared" si="14"/>
        <v>0.61562979506621529</v>
      </c>
      <c r="J92" s="2">
        <f>((1000*coeffs!$D$8/($D$2*coeffs!$D$6))^2*H92^2+(1000*(E92-coeffs!$D$2*blanks!$BZ$18*A92-coeffs!$D$2*blanks!$BZ$17)/($D$2*coeffs!$D$6))^2*coeffs!$E$8^2+(1000*coeffs!$D$2*coeffs!$D$8*(E92/coeffs!$D$2-blanks!$BZ$18*A92-blanks!$BZ$17)/($D$2^2*coeffs!$D$6))^2*coeffs!$D$11^2+(1000*coeffs!$D$2*coeffs!$D$8*(E92/coeffs!$D$2-blanks!$BZ$18*A92-blanks!$BZ$17)/($D$2*coeffs!$D$6^2))^2*coeffs!$E$6^2 +(-1000*coeffs!$D$8*blanks!$BZ$18*A92/($D$2*coeffs!$D$6)-1000*coeffs!$D$8*blanks!$BZ$17/($D$2*coeffs!$D$6))^2*coeffs!$E$2^2 + (1000*coeffs!$D$2*coeffs!$D$8*A92/($D$2*coeffs!$D$6))^2*blanks!$CA$18^2+(1000*coeffs!$D$2*coeffs!$D$8/($D$2*coeffs!$D$6))^2*blanks!$CA$17^2)^0.5</f>
        <v>15041.676795653004</v>
      </c>
      <c r="K92" s="10">
        <f>((1000*coeffs!$D$8/($D$2*coeffs!$D$6))^2*I92^2+(1000*(E92-coeffs!$D$2*blanks!$BZ$18*A92-coeffs!$D$2*blanks!$BZ$17)/($D$2*coeffs!$D$6))^2*coeffs!$E$8^2+(1000*coeffs!$D$2*coeffs!$D$8*(E92/coeffs!$D$2-blanks!$BZ$18*A92-blanks!$BZ$17)/($D$2^2*coeffs!$D$6))^2*coeffs!$D$11^2+(1000*coeffs!$D$2*coeffs!$D$8*(E92/coeffs!$D$2-blanks!$BZ$18*A92-blanks!$BZ$17)/($D$2*coeffs!$D$6^2))^2*coeffs!$E$6^2 +(-1000*coeffs!$D$8*blanks!$BZ$18*A92/($D$2*coeffs!$D$6)-1000*coeffs!$D$8*blanks!$BZ$17/($D$2*coeffs!$D$6))^2*coeffs!$E$2^2 + (1000*coeffs!$D$2*coeffs!$D$8*A92/($D$2*coeffs!$D$6))^2*blanks!$CA$18^2+(1000*coeffs!$D$2*coeffs!$D$8/($D$2*coeffs!$D$6))^2*blanks!$CA$17^2)^0.5</f>
        <v>16819.678041473315</v>
      </c>
      <c r="L92" s="10">
        <f t="shared" si="9"/>
        <v>35142698.746303998</v>
      </c>
      <c r="M92" s="1">
        <f t="shared" si="10"/>
        <v>14013949.387002127</v>
      </c>
      <c r="N92" s="10">
        <f t="shared" si="11"/>
        <v>12797746.078998124</v>
      </c>
    </row>
    <row r="93" spans="1:14" x14ac:dyDescent="0.25">
      <c r="A93">
        <v>-19.12</v>
      </c>
      <c r="B93">
        <v>0.91489361702127658</v>
      </c>
      <c r="C93" s="10">
        <f>-LN(1-B93)/0.000001-EXP(blanks!$BZ$18*b924_4!A93+blanks!$BZ$17)</f>
        <v>2450268.2062719148</v>
      </c>
      <c r="D93" s="1">
        <f>C93*0.000001*coeffs!$D$8/($D$2*coeffs!$D$6/1000)</f>
        <v>48648.88631332665</v>
      </c>
      <c r="E93">
        <f t="shared" si="12"/>
        <v>2.4638532405901676</v>
      </c>
      <c r="F93">
        <v>1.9542999999999999</v>
      </c>
      <c r="G93">
        <v>3.1101999999999999</v>
      </c>
      <c r="H93">
        <f t="shared" si="13"/>
        <v>0.50955324059016771</v>
      </c>
      <c r="I93">
        <f t="shared" si="14"/>
        <v>0.64634675940983222</v>
      </c>
      <c r="J93" s="2">
        <f>((1000*coeffs!$D$8/($D$2*coeffs!$D$6))^2*H93^2+(1000*(E93-coeffs!$D$2*blanks!$BZ$18*A93-coeffs!$D$2*blanks!$BZ$17)/($D$2*coeffs!$D$6))^2*coeffs!$E$8^2+(1000*coeffs!$D$2*coeffs!$D$8*(E93/coeffs!$D$2-blanks!$BZ$18*A93-blanks!$BZ$17)/($D$2^2*coeffs!$D$6))^2*coeffs!$D$11^2+(1000*coeffs!$D$2*coeffs!$D$8*(E93/coeffs!$D$2-blanks!$BZ$18*A93-blanks!$BZ$17)/($D$2*coeffs!$D$6^2))^2*coeffs!$E$6^2 +(-1000*coeffs!$D$8*blanks!$BZ$18*A93/($D$2*coeffs!$D$6)-1000*coeffs!$D$8*blanks!$BZ$17/($D$2*coeffs!$D$6))^2*coeffs!$E$2^2 + (1000*coeffs!$D$2*coeffs!$D$8*A93/($D$2*coeffs!$D$6))^2*blanks!$CA$18^2+(1000*coeffs!$D$2*coeffs!$D$8/($D$2*coeffs!$D$6))^2*blanks!$CA$17^2)^0.5</f>
        <v>15798.492640935025</v>
      </c>
      <c r="K93" s="10">
        <f>((1000*coeffs!$D$8/($D$2*coeffs!$D$6))^2*I93^2+(1000*(E93-coeffs!$D$2*blanks!$BZ$18*A93-coeffs!$D$2*blanks!$BZ$17)/($D$2*coeffs!$D$6))^2*coeffs!$E$8^2+(1000*coeffs!$D$2*coeffs!$D$8*(E93/coeffs!$D$2-blanks!$BZ$18*A93-blanks!$BZ$17)/($D$2^2*coeffs!$D$6))^2*coeffs!$D$11^2+(1000*coeffs!$D$2*coeffs!$D$8*(E93/coeffs!$D$2-blanks!$BZ$18*A93-blanks!$BZ$17)/($D$2*coeffs!$D$6^2))^2*coeffs!$E$6^2 +(-1000*coeffs!$D$8*blanks!$BZ$18*A93/($D$2*coeffs!$D$6)-1000*coeffs!$D$8*blanks!$BZ$17/($D$2*coeffs!$D$6))^2*coeffs!$E$2^2 + (1000*coeffs!$D$2*coeffs!$D$8*A93/($D$2*coeffs!$D$6))^2*blanks!$CA$18^2+(1000*coeffs!$D$2*coeffs!$D$8/($D$2*coeffs!$D$6))^2*blanks!$CA$17^2)^0.5</f>
        <v>17661.353432688345</v>
      </c>
      <c r="L93" s="10">
        <f t="shared" si="9"/>
        <v>36909654.651887573</v>
      </c>
      <c r="M93" s="1">
        <f t="shared" si="10"/>
        <v>14715793.624743169</v>
      </c>
      <c r="N93" s="10">
        <f t="shared" si="11"/>
        <v>13441567.367671039</v>
      </c>
    </row>
    <row r="94" spans="1:14" x14ac:dyDescent="0.25">
      <c r="A94">
        <v>-19.170000000000002</v>
      </c>
      <c r="B94">
        <v>0.92553191489361697</v>
      </c>
      <c r="C94" s="10">
        <f>-LN(1-B94)/0.000001-EXP(blanks!$BZ$18*b924_4!A94+blanks!$BZ$17)</f>
        <v>2583551.6349177859</v>
      </c>
      <c r="D94" s="1">
        <f>C94*0.000001*coeffs!$D$8/($D$2*coeffs!$D$6/1000)</f>
        <v>51295.164117138556</v>
      </c>
      <c r="E94">
        <f t="shared" si="12"/>
        <v>2.5973846332146899</v>
      </c>
      <c r="F94">
        <v>2.0522</v>
      </c>
      <c r="G94">
        <v>3.347</v>
      </c>
      <c r="H94">
        <f t="shared" si="13"/>
        <v>0.54518463321468991</v>
      </c>
      <c r="I94">
        <f t="shared" si="14"/>
        <v>0.74961536678531004</v>
      </c>
      <c r="J94" s="2">
        <f>((1000*coeffs!$D$8/($D$2*coeffs!$D$6))^2*H94^2+(1000*(E94-coeffs!$D$2*blanks!$BZ$18*A94-coeffs!$D$2*blanks!$BZ$17)/($D$2*coeffs!$D$6))^2*coeffs!$E$8^2+(1000*coeffs!$D$2*coeffs!$D$8*(E94/coeffs!$D$2-blanks!$BZ$18*A94-blanks!$BZ$17)/($D$2^2*coeffs!$D$6))^2*coeffs!$D$11^2+(1000*coeffs!$D$2*coeffs!$D$8*(E94/coeffs!$D$2-blanks!$BZ$18*A94-blanks!$BZ$17)/($D$2*coeffs!$D$6^2))^2*coeffs!$E$6^2 +(-1000*coeffs!$D$8*blanks!$BZ$18*A94/($D$2*coeffs!$D$6)-1000*coeffs!$D$8*blanks!$BZ$17/($D$2*coeffs!$D$6))^2*coeffs!$E$2^2 + (1000*coeffs!$D$2*coeffs!$D$8*A94/($D$2*coeffs!$D$6))^2*blanks!$CA$18^2+(1000*coeffs!$D$2*coeffs!$D$8/($D$2*coeffs!$D$6))^2*blanks!$CA$17^2)^0.5</f>
        <v>16757.068413122062</v>
      </c>
      <c r="K94" s="10">
        <f>((1000*coeffs!$D$8/($D$2*coeffs!$D$6))^2*I94^2+(1000*(E94-coeffs!$D$2*blanks!$BZ$18*A94-coeffs!$D$2*blanks!$BZ$17)/($D$2*coeffs!$D$6))^2*coeffs!$E$8^2+(1000*coeffs!$D$2*coeffs!$D$8*(E94/coeffs!$D$2-blanks!$BZ$18*A94-blanks!$BZ$17)/($D$2^2*coeffs!$D$6))^2*coeffs!$D$11^2+(1000*coeffs!$D$2*coeffs!$D$8*(E94/coeffs!$D$2-blanks!$BZ$18*A94-blanks!$BZ$17)/($D$2*coeffs!$D$6^2))^2*coeffs!$E$6^2 +(-1000*coeffs!$D$8*blanks!$BZ$18*A94/($D$2*coeffs!$D$6)-1000*coeffs!$D$8*blanks!$BZ$17/($D$2*coeffs!$D$6))^2*coeffs!$E$2^2 + (1000*coeffs!$D$2*coeffs!$D$8*A94/($D$2*coeffs!$D$6))^2*blanks!$CA$18^2+(1000*coeffs!$D$2*coeffs!$D$8/($D$2*coeffs!$D$6))^2*blanks!$CA$17^2)^0.5</f>
        <v>19625.0689255246</v>
      </c>
      <c r="L94" s="10">
        <f t="shared" si="9"/>
        <v>38917371.729367658</v>
      </c>
      <c r="M94" s="1">
        <f t="shared" si="10"/>
        <v>16212238.389197901</v>
      </c>
      <c r="N94" s="10">
        <f t="shared" si="11"/>
        <v>14239888.496413866</v>
      </c>
    </row>
    <row r="95" spans="1:14" x14ac:dyDescent="0.25">
      <c r="A95">
        <v>-19.190000000000001</v>
      </c>
      <c r="B95">
        <v>0.93617021276595747</v>
      </c>
      <c r="C95" s="10">
        <f>-LN(1-B95)/0.000001-EXP(blanks!$BZ$18*b924_4!A95+blanks!$BZ$17)</f>
        <v>2737601.866460857</v>
      </c>
      <c r="D95" s="1">
        <f>C95*0.000001*coeffs!$D$8/($D$2*coeffs!$D$6/1000)</f>
        <v>54353.7567159803</v>
      </c>
      <c r="E95">
        <f t="shared" si="12"/>
        <v>2.7515353130419493</v>
      </c>
      <c r="F95">
        <v>2.1551</v>
      </c>
      <c r="G95">
        <v>3.6017000000000001</v>
      </c>
      <c r="H95">
        <f t="shared" si="13"/>
        <v>0.5964353130419493</v>
      </c>
      <c r="I95">
        <f t="shared" si="14"/>
        <v>0.85016468695805081</v>
      </c>
      <c r="J95" s="2">
        <f>((1000*coeffs!$D$8/($D$2*coeffs!$D$6))^2*H95^2+(1000*(E95-coeffs!$D$2*blanks!$BZ$18*A95-coeffs!$D$2*blanks!$BZ$17)/($D$2*coeffs!$D$6))^2*coeffs!$E$8^2+(1000*coeffs!$D$2*coeffs!$D$8*(E95/coeffs!$D$2-blanks!$BZ$18*A95-blanks!$BZ$17)/($D$2^2*coeffs!$D$6))^2*coeffs!$D$11^2+(1000*coeffs!$D$2*coeffs!$D$8*(E95/coeffs!$D$2-blanks!$BZ$18*A95-blanks!$BZ$17)/($D$2*coeffs!$D$6^2))^2*coeffs!$E$6^2 +(-1000*coeffs!$D$8*blanks!$BZ$18*A95/($D$2*coeffs!$D$6)-1000*coeffs!$D$8*blanks!$BZ$17/($D$2*coeffs!$D$6))^2*coeffs!$E$2^2 + (1000*coeffs!$D$2*coeffs!$D$8*A95/($D$2*coeffs!$D$6))^2*blanks!$CA$18^2+(1000*coeffs!$D$2*coeffs!$D$8/($D$2*coeffs!$D$6))^2*blanks!$CA$17^2)^0.5</f>
        <v>17996.182709273617</v>
      </c>
      <c r="K95" s="10">
        <f>((1000*coeffs!$D$8/($D$2*coeffs!$D$6))^2*I95^2+(1000*(E95-coeffs!$D$2*blanks!$BZ$18*A95-coeffs!$D$2*blanks!$BZ$17)/($D$2*coeffs!$D$6))^2*coeffs!$E$8^2+(1000*coeffs!$D$2*coeffs!$D$8*(E95/coeffs!$D$2-blanks!$BZ$18*A95-blanks!$BZ$17)/($D$2^2*coeffs!$D$6))^2*coeffs!$D$11^2+(1000*coeffs!$D$2*coeffs!$D$8*(E95/coeffs!$D$2-blanks!$BZ$18*A95-blanks!$BZ$17)/($D$2*coeffs!$D$6^2))^2*coeffs!$E$6^2 +(-1000*coeffs!$D$8*blanks!$BZ$18*A95/($D$2*coeffs!$D$6)-1000*coeffs!$D$8*blanks!$BZ$17/($D$2*coeffs!$D$6))^2*coeffs!$E$2^2 + (1000*coeffs!$D$2*coeffs!$D$8*A95/($D$2*coeffs!$D$6))^2*blanks!$CA$18^2+(1000*coeffs!$D$2*coeffs!$D$8/($D$2*coeffs!$D$6))^2*blanks!$CA$17^2)^0.5</f>
        <v>21646.069885119061</v>
      </c>
      <c r="L95" s="10">
        <f t="shared" si="9"/>
        <v>41237909.877291158</v>
      </c>
      <c r="M95" s="1">
        <f t="shared" si="10"/>
        <v>17773602.586025346</v>
      </c>
      <c r="N95" s="10">
        <f t="shared" si="11"/>
        <v>15251720.055768725</v>
      </c>
    </row>
    <row r="96" spans="1:14" x14ac:dyDescent="0.25">
      <c r="A96">
        <v>-19.32</v>
      </c>
      <c r="B96">
        <v>0.94680851063829785</v>
      </c>
      <c r="C96" s="10">
        <f>-LN(1-B96)/0.000001-EXP(blanks!$BZ$18*b924_4!A96+blanks!$BZ$17)</f>
        <v>2919252.4915272761</v>
      </c>
      <c r="D96" s="1">
        <f>C96*0.000001*coeffs!$D$8/($D$2*coeffs!$D$6/1000)</f>
        <v>57960.34173593067</v>
      </c>
      <c r="E96">
        <f t="shared" si="12"/>
        <v>2.9338568698359033</v>
      </c>
      <c r="F96">
        <v>2.2631000000000001</v>
      </c>
      <c r="G96">
        <v>3.8759000000000001</v>
      </c>
      <c r="H96">
        <f t="shared" si="13"/>
        <v>0.67075686983590321</v>
      </c>
      <c r="I96">
        <f t="shared" si="14"/>
        <v>0.9420431301640968</v>
      </c>
      <c r="J96" s="2">
        <f>((1000*coeffs!$D$8/($D$2*coeffs!$D$6))^2*H96^2+(1000*(E96-coeffs!$D$2*blanks!$BZ$18*A96-coeffs!$D$2*blanks!$BZ$17)/($D$2*coeffs!$D$6))^2*coeffs!$E$8^2+(1000*coeffs!$D$2*coeffs!$D$8*(E96/coeffs!$D$2-blanks!$BZ$18*A96-blanks!$BZ$17)/($D$2^2*coeffs!$D$6))^2*coeffs!$D$11^2+(1000*coeffs!$D$2*coeffs!$D$8*(E96/coeffs!$D$2-blanks!$BZ$18*A96-blanks!$BZ$17)/($D$2*coeffs!$D$6^2))^2*coeffs!$E$6^2 +(-1000*coeffs!$D$8*blanks!$BZ$18*A96/($D$2*coeffs!$D$6)-1000*coeffs!$D$8*blanks!$BZ$17/($D$2*coeffs!$D$6))^2*coeffs!$E$2^2 + (1000*coeffs!$D$2*coeffs!$D$8*A96/($D$2*coeffs!$D$6))^2*blanks!$CA$18^2+(1000*coeffs!$D$2*coeffs!$D$8/($D$2*coeffs!$D$6))^2*blanks!$CA$17^2)^0.5</f>
        <v>19650.193361449186</v>
      </c>
      <c r="K96" s="10">
        <f>((1000*coeffs!$D$8/($D$2*coeffs!$D$6))^2*I96^2+(1000*(E96-coeffs!$D$2*blanks!$BZ$18*A96-coeffs!$D$2*blanks!$BZ$17)/($D$2*coeffs!$D$6))^2*coeffs!$E$8^2+(1000*coeffs!$D$2*coeffs!$D$8*(E96/coeffs!$D$2-blanks!$BZ$18*A96-blanks!$BZ$17)/($D$2^2*coeffs!$D$6))^2*coeffs!$D$11^2+(1000*coeffs!$D$2*coeffs!$D$8*(E96/coeffs!$D$2-blanks!$BZ$18*A96-blanks!$BZ$17)/($D$2*coeffs!$D$6^2))^2*coeffs!$E$6^2 +(-1000*coeffs!$D$8*blanks!$BZ$18*A96/($D$2*coeffs!$D$6)-1000*coeffs!$D$8*blanks!$BZ$17/($D$2*coeffs!$D$6))^2*coeffs!$E$2^2 + (1000*coeffs!$D$2*coeffs!$D$8*A96/($D$2*coeffs!$D$6))^2*blanks!$CA$18^2+(1000*coeffs!$D$2*coeffs!$D$8/($D$2*coeffs!$D$6))^2*blanks!$CA$17^2)^0.5</f>
        <v>23634.83410989137</v>
      </c>
      <c r="L96" s="10">
        <f t="shared" si="9"/>
        <v>43974206.998291716</v>
      </c>
      <c r="M96" s="1">
        <f t="shared" si="10"/>
        <v>19340908.864542607</v>
      </c>
      <c r="N96" s="10">
        <f t="shared" si="11"/>
        <v>16576818.908416037</v>
      </c>
    </row>
    <row r="97" spans="1:14" x14ac:dyDescent="0.25">
      <c r="A97">
        <v>-19.510000000000002</v>
      </c>
      <c r="B97">
        <v>0.95744680851063835</v>
      </c>
      <c r="C97" s="10">
        <f>-LN(1-B97)/0.000001-EXP(blanks!$BZ$18*b924_4!A97+blanks!$BZ$17)</f>
        <v>3141356.9079850204</v>
      </c>
      <c r="D97" s="1">
        <f>C97*0.000001*coeffs!$D$8/($D$2*coeffs!$D$6/1000)</f>
        <v>62370.117154916559</v>
      </c>
      <c r="E97">
        <f t="shared" si="12"/>
        <v>3.1570004211501144</v>
      </c>
      <c r="F97">
        <v>2.4354</v>
      </c>
      <c r="G97">
        <v>4.2743000000000002</v>
      </c>
      <c r="H97">
        <f t="shared" si="13"/>
        <v>0.72160042115011436</v>
      </c>
      <c r="I97">
        <f t="shared" si="14"/>
        <v>1.1172995788498858</v>
      </c>
      <c r="J97" s="2">
        <f>((1000*coeffs!$D$8/($D$2*coeffs!$D$6))^2*H97^2+(1000*(E97-coeffs!$D$2*blanks!$BZ$18*A97-coeffs!$D$2*blanks!$BZ$17)/($D$2*coeffs!$D$6))^2*coeffs!$E$8^2+(1000*coeffs!$D$2*coeffs!$D$8*(E97/coeffs!$D$2-blanks!$BZ$18*A97-blanks!$BZ$17)/($D$2^2*coeffs!$D$6))^2*coeffs!$D$11^2+(1000*coeffs!$D$2*coeffs!$D$8*(E97/coeffs!$D$2-blanks!$BZ$18*A97-blanks!$BZ$17)/($D$2*coeffs!$D$6^2))^2*coeffs!$E$6^2 +(-1000*coeffs!$D$8*blanks!$BZ$18*A97/($D$2*coeffs!$D$6)-1000*coeffs!$D$8*blanks!$BZ$17/($D$2*coeffs!$D$6))^2*coeffs!$E$2^2 + (1000*coeffs!$D$2*coeffs!$D$8*A97/($D$2*coeffs!$D$6))^2*blanks!$CA$18^2+(1000*coeffs!$D$2*coeffs!$D$8/($D$2*coeffs!$D$6))^2*blanks!$CA$17^2)^0.5</f>
        <v>21142.422676207585</v>
      </c>
      <c r="K97" s="10">
        <f>((1000*coeffs!$D$8/($D$2*coeffs!$D$6))^2*I97^2+(1000*(E97-coeffs!$D$2*blanks!$BZ$18*A97-coeffs!$D$2*blanks!$BZ$17)/($D$2*coeffs!$D$6))^2*coeffs!$E$8^2+(1000*coeffs!$D$2*coeffs!$D$8*(E97/coeffs!$D$2-blanks!$BZ$18*A97-blanks!$BZ$17)/($D$2^2*coeffs!$D$6))^2*coeffs!$D$11^2+(1000*coeffs!$D$2*coeffs!$D$8*(E97/coeffs!$D$2-blanks!$BZ$18*A97-blanks!$BZ$17)/($D$2*coeffs!$D$6^2))^2*coeffs!$E$6^2 +(-1000*coeffs!$D$8*blanks!$BZ$18*A97/($D$2*coeffs!$D$6)-1000*coeffs!$D$8*blanks!$BZ$17/($D$2*coeffs!$D$6))^2*coeffs!$E$2^2 + (1000*coeffs!$D$2*coeffs!$D$8*A97/($D$2*coeffs!$D$6))^2*blanks!$CA$18^2+(1000*coeffs!$D$2*coeffs!$D$8/($D$2*coeffs!$D$6))^2*blanks!$CA$17^2)^0.5</f>
        <v>27089.544307025761</v>
      </c>
      <c r="L97" s="10">
        <f t="shared" si="9"/>
        <v>47319880.458499283</v>
      </c>
      <c r="M97" s="1">
        <f t="shared" si="10"/>
        <v>21982670.569696378</v>
      </c>
      <c r="N97" s="10">
        <f t="shared" si="11"/>
        <v>17836110.181937423</v>
      </c>
    </row>
    <row r="98" spans="1:14" x14ac:dyDescent="0.25">
      <c r="A98">
        <v>-19.579999999999998</v>
      </c>
      <c r="B98">
        <v>0.96808510638297873</v>
      </c>
      <c r="C98" s="10">
        <f>-LN(1-B98)/0.000001-EXP(blanks!$BZ$18*b924_4!A98+blanks!$BZ$17)</f>
        <v>3428637.7748385719</v>
      </c>
      <c r="D98" s="1">
        <f>C98*0.000001*coeffs!$D$8/($D$2*coeffs!$D$6/1000)</f>
        <v>68073.939371512475</v>
      </c>
      <c r="E98">
        <f t="shared" si="12"/>
        <v>3.4446824936018947</v>
      </c>
      <c r="F98">
        <v>2.6208</v>
      </c>
      <c r="G98">
        <v>4.8301999999999996</v>
      </c>
      <c r="H98">
        <f t="shared" si="13"/>
        <v>0.82388249360189469</v>
      </c>
      <c r="I98">
        <f t="shared" si="14"/>
        <v>1.3855175063981049</v>
      </c>
      <c r="J98" s="2">
        <f>((1000*coeffs!$D$8/($D$2*coeffs!$D$6))^2*H98^2+(1000*(E98-coeffs!$D$2*blanks!$BZ$18*A98-coeffs!$D$2*blanks!$BZ$17)/($D$2*coeffs!$D$6))^2*coeffs!$E$8^2+(1000*coeffs!$D$2*coeffs!$D$8*(E98/coeffs!$D$2-blanks!$BZ$18*A98-blanks!$BZ$17)/($D$2^2*coeffs!$D$6))^2*coeffs!$D$11^2+(1000*coeffs!$D$2*coeffs!$D$8*(E98/coeffs!$D$2-blanks!$BZ$18*A98-blanks!$BZ$17)/($D$2*coeffs!$D$6^2))^2*coeffs!$E$6^2 +(-1000*coeffs!$D$8*blanks!$BZ$18*A98/($D$2*coeffs!$D$6)-1000*coeffs!$D$8*blanks!$BZ$17/($D$2*coeffs!$D$6))^2*coeffs!$E$2^2 + (1000*coeffs!$D$2*coeffs!$D$8*A98/($D$2*coeffs!$D$6))^2*blanks!$CA$18^2+(1000*coeffs!$D$2*coeffs!$D$8/($D$2*coeffs!$D$6))^2*blanks!$CA$17^2)^0.5</f>
        <v>23566.496960310811</v>
      </c>
      <c r="K98" s="10">
        <f>((1000*coeffs!$D$8/($D$2*coeffs!$D$6))^2*I98^2+(1000*(E98-coeffs!$D$2*blanks!$BZ$18*A98-coeffs!$D$2*blanks!$BZ$17)/($D$2*coeffs!$D$6))^2*coeffs!$E$8^2+(1000*coeffs!$D$2*coeffs!$D$8*(E98/coeffs!$D$2-blanks!$BZ$18*A98-blanks!$BZ$17)/($D$2^2*coeffs!$D$6))^2*coeffs!$D$11^2+(1000*coeffs!$D$2*coeffs!$D$8*(E98/coeffs!$D$2-blanks!$BZ$18*A98-blanks!$BZ$17)/($D$2*coeffs!$D$6^2))^2*coeffs!$E$6^2 +(-1000*coeffs!$D$8*blanks!$BZ$18*A98/($D$2*coeffs!$D$6)-1000*coeffs!$D$8*blanks!$BZ$17/($D$2*coeffs!$D$6))^2*coeffs!$E$2^2 + (1000*coeffs!$D$2*coeffs!$D$8*A98/($D$2*coeffs!$D$6))^2*blanks!$CA$18^2+(1000*coeffs!$D$2*coeffs!$D$8/($D$2*coeffs!$D$6))^2*blanks!$CA$17^2)^0.5</f>
        <v>32319.273431318925</v>
      </c>
      <c r="L98" s="10">
        <f t="shared" si="9"/>
        <v>51647340.430643566</v>
      </c>
      <c r="M98" s="1">
        <f t="shared" si="10"/>
        <v>25955949.021135252</v>
      </c>
      <c r="N98" s="10">
        <f t="shared" si="11"/>
        <v>19802641.845958434</v>
      </c>
    </row>
    <row r="99" spans="1:14" x14ac:dyDescent="0.25">
      <c r="A99">
        <v>-19.78</v>
      </c>
      <c r="B99">
        <v>0.97872340425531912</v>
      </c>
      <c r="C99" s="10">
        <f>-LN(1-B99)/0.000001-EXP(blanks!$BZ$18*b924_4!A99+blanks!$BZ$17)</f>
        <v>3832898.9781743577</v>
      </c>
      <c r="D99" s="1">
        <f>C99*0.000001*coeffs!$D$8/($D$2*coeffs!$D$6/1000)</f>
        <v>76100.34940761805</v>
      </c>
      <c r="E99">
        <f t="shared" si="12"/>
        <v>3.8501476017100571</v>
      </c>
      <c r="F99">
        <v>2.8203</v>
      </c>
      <c r="G99">
        <v>5.7321</v>
      </c>
      <c r="H99">
        <f t="shared" si="13"/>
        <v>1.0298476017100571</v>
      </c>
      <c r="I99">
        <f t="shared" si="14"/>
        <v>1.8819523982899429</v>
      </c>
      <c r="J99" s="2">
        <f>((1000*coeffs!$D$8/($D$2*coeffs!$D$6))^2*H99^2+(1000*(E99-coeffs!$D$2*blanks!$BZ$18*A99-coeffs!$D$2*blanks!$BZ$17)/($D$2*coeffs!$D$6))^2*coeffs!$E$8^2+(1000*coeffs!$D$2*coeffs!$D$8*(E99/coeffs!$D$2-blanks!$BZ$18*A99-blanks!$BZ$17)/($D$2^2*coeffs!$D$6))^2*coeffs!$D$11^2+(1000*coeffs!$D$2*coeffs!$D$8*(E99/coeffs!$D$2-blanks!$BZ$18*A99-blanks!$BZ$17)/($D$2*coeffs!$D$6^2))^2*coeffs!$E$6^2 +(-1000*coeffs!$D$8*blanks!$BZ$18*A99/($D$2*coeffs!$D$6)-1000*coeffs!$D$8*blanks!$BZ$17/($D$2*coeffs!$D$6))^2*coeffs!$E$2^2 + (1000*coeffs!$D$2*coeffs!$D$8*A99/($D$2*coeffs!$D$6))^2*blanks!$CA$18^2+(1000*coeffs!$D$2*coeffs!$D$8/($D$2*coeffs!$D$6))^2*blanks!$CA$17^2)^0.5</f>
        <v>27885.98335808923</v>
      </c>
      <c r="K99" s="10">
        <f>((1000*coeffs!$D$8/($D$2*coeffs!$D$6))^2*I99^2+(1000*(E99-coeffs!$D$2*blanks!$BZ$18*A99-coeffs!$D$2*blanks!$BZ$17)/($D$2*coeffs!$D$6))^2*coeffs!$E$8^2+(1000*coeffs!$D$2*coeffs!$D$8*(E99/coeffs!$D$2-blanks!$BZ$18*A99-blanks!$BZ$17)/($D$2^2*coeffs!$D$6))^2*coeffs!$D$11^2+(1000*coeffs!$D$2*coeffs!$D$8*(E99/coeffs!$D$2-blanks!$BZ$18*A99-blanks!$BZ$17)/($D$2*coeffs!$D$6^2))^2*coeffs!$E$6^2 +(-1000*coeffs!$D$8*blanks!$BZ$18*A99/($D$2*coeffs!$D$6)-1000*coeffs!$D$8*blanks!$BZ$17/($D$2*coeffs!$D$6))^2*coeffs!$E$2^2 + (1000*coeffs!$D$2*coeffs!$D$8*A99/($D$2*coeffs!$D$6))^2*blanks!$CA$18^2+(1000*coeffs!$D$2*coeffs!$D$8/($D$2*coeffs!$D$6))^2*blanks!$CA$17^2)^0.5</f>
        <v>41901.136087610277</v>
      </c>
      <c r="L99" s="10">
        <f t="shared" si="9"/>
        <v>57736935.588466272</v>
      </c>
      <c r="M99" s="1">
        <f t="shared" si="10"/>
        <v>33183839.796387371</v>
      </c>
      <c r="N99" s="10">
        <f t="shared" si="11"/>
        <v>23198463.04671238</v>
      </c>
    </row>
    <row r="100" spans="1:14" x14ac:dyDescent="0.25">
      <c r="A100">
        <v>-19.97</v>
      </c>
      <c r="B100">
        <v>0.98936170212765961</v>
      </c>
      <c r="C100" s="10">
        <f>-LN(1-B100)/0.000001-EXP(blanks!$BZ$18*b924_4!A100+blanks!$BZ$17)</f>
        <v>4524818.8797934838</v>
      </c>
      <c r="D100" s="1">
        <f>C100*0.000001*coeffs!$D$8/($D$2*coeffs!$D$6/1000)</f>
        <v>89838.083320026126</v>
      </c>
      <c r="E100">
        <f t="shared" si="12"/>
        <v>4.5432947822700074</v>
      </c>
      <c r="F100">
        <v>3.1871999999999998</v>
      </c>
      <c r="G100">
        <v>7.6872999999999996</v>
      </c>
      <c r="H100">
        <f t="shared" si="13"/>
        <v>1.3560947822700076</v>
      </c>
      <c r="I100">
        <f t="shared" si="14"/>
        <v>3.1440052177299922</v>
      </c>
      <c r="J100" s="2">
        <f>((1000*coeffs!$D$8/($D$2*coeffs!$D$6))^2*H100^2+(1000*(E100-coeffs!$D$2*blanks!$BZ$18*A100-coeffs!$D$2*blanks!$BZ$17)/($D$2*coeffs!$D$6))^2*coeffs!$E$8^2+(1000*coeffs!$D$2*coeffs!$D$8*(E100/coeffs!$D$2-blanks!$BZ$18*A100-blanks!$BZ$17)/($D$2^2*coeffs!$D$6))^2*coeffs!$D$11^2+(1000*coeffs!$D$2*coeffs!$D$8*(E100/coeffs!$D$2-blanks!$BZ$18*A100-blanks!$BZ$17)/($D$2*coeffs!$D$6^2))^2*coeffs!$E$6^2 +(-1000*coeffs!$D$8*blanks!$BZ$18*A100/($D$2*coeffs!$D$6)-1000*coeffs!$D$8*blanks!$BZ$17/($D$2*coeffs!$D$6))^2*coeffs!$E$2^2 + (1000*coeffs!$D$2*coeffs!$D$8*A100/($D$2*coeffs!$D$6))^2*blanks!$CA$18^2+(1000*coeffs!$D$2*coeffs!$D$8/($D$2*coeffs!$D$6))^2*blanks!$CA$17^2)^0.5</f>
        <v>35008.410240965291</v>
      </c>
      <c r="K100" s="10">
        <f>((1000*coeffs!$D$8/($D$2*coeffs!$D$6))^2*I100^2+(1000*(E100-coeffs!$D$2*blanks!$BZ$18*A100-coeffs!$D$2*blanks!$BZ$17)/($D$2*coeffs!$D$6))^2*coeffs!$E$8^2+(1000*coeffs!$D$2*coeffs!$D$8*(E100/coeffs!$D$2-blanks!$BZ$18*A100-blanks!$BZ$17)/($D$2^2*coeffs!$D$6))^2*coeffs!$D$11^2+(1000*coeffs!$D$2*coeffs!$D$8*(E100/coeffs!$D$2-blanks!$BZ$18*A100-blanks!$BZ$17)/($D$2*coeffs!$D$6^2))^2*coeffs!$E$6^2 +(-1000*coeffs!$D$8*blanks!$BZ$18*A100/($D$2*coeffs!$D$6)-1000*coeffs!$D$8*blanks!$BZ$17/($D$2*coeffs!$D$6))^2*coeffs!$E$2^2 + (1000*coeffs!$D$2*coeffs!$D$8*A100/($D$2*coeffs!$D$6))^2*blanks!$CA$18^2+(1000*coeffs!$D$2*coeffs!$D$8/($D$2*coeffs!$D$6))^2*blanks!$CA$17^2)^0.5</f>
        <v>66311.746513878548</v>
      </c>
      <c r="L100" s="10">
        <f t="shared" si="9"/>
        <v>68159682.188270882</v>
      </c>
      <c r="M100" s="1">
        <f t="shared" si="10"/>
        <v>51549297.027447417</v>
      </c>
      <c r="N100" s="10">
        <f t="shared" si="11"/>
        <v>28838635.96865629</v>
      </c>
    </row>
    <row r="101" spans="1:14" x14ac:dyDescent="0.25">
      <c r="A101">
        <v>-20.38</v>
      </c>
      <c r="B101">
        <v>1</v>
      </c>
      <c r="C101" s="10" t="e">
        <f>-LN(1-B101)/0.000001-EXP(blanks!$BZ$18*b924_4!A101+blanks!$BZ$17)</f>
        <v>#NUM!</v>
      </c>
      <c r="D101" s="1" t="e">
        <f>C101*0.000001*coeffs!$D$8/($D$2*coeffs!$D$6/1000)</f>
        <v>#NUM!</v>
      </c>
      <c r="E101" t="e">
        <f t="shared" si="12"/>
        <v>#NUM!</v>
      </c>
      <c r="F101">
        <v>4.3800999999999997</v>
      </c>
      <c r="G101">
        <v>19.470600000000001</v>
      </c>
      <c r="H101" t="e">
        <f t="shared" si="13"/>
        <v>#NUM!</v>
      </c>
      <c r="I101" t="e">
        <f t="shared" si="14"/>
        <v>#NUM!</v>
      </c>
      <c r="J101" s="2" t="e">
        <f>((1000*coeffs!$D$8/($D$2*coeffs!$D$6))^2*H101^2+(1000*(E101-coeffs!$D$2*blanks!$BZ$18*A101-coeffs!$D$2*blanks!$BZ$17)/($D$2*coeffs!$D$6))^2*coeffs!$E$8^2+(1000*coeffs!$D$2*coeffs!$D$8*(E101/coeffs!$D$2-blanks!$BZ$18*A101-blanks!$BZ$17)/($D$2^2*coeffs!$D$6))^2*coeffs!$D$11^2+(1000*coeffs!$D$2*coeffs!$D$8*(E101/coeffs!$D$2-blanks!$BZ$18*A101-blanks!$BZ$17)/($D$2*coeffs!$D$6^2))^2*coeffs!$E$6^2 +(-1000*coeffs!$D$8*blanks!$BZ$18*A101/($D$2*coeffs!$D$6)-1000*coeffs!$D$8*blanks!$BZ$17/($D$2*coeffs!$D$6))^2*coeffs!$E$2^2 + (1000*coeffs!$D$2*coeffs!$D$8*A101/($D$2*coeffs!$D$6))^2*blanks!$CA$18^2+(1000*coeffs!$D$2*coeffs!$D$8/($D$2*coeffs!$D$6))^2*blanks!$CA$17^2)^0.5</f>
        <v>#NUM!</v>
      </c>
      <c r="K101" s="10" t="e">
        <f>((1000*coeffs!$D$8/($D$2*coeffs!$D$6))^2*I101^2+(1000*(E101-coeffs!$D$2*blanks!$BZ$18*A101-coeffs!$D$2*blanks!$BZ$17)/($D$2*coeffs!$D$6))^2*coeffs!$E$8^2+(1000*coeffs!$D$2*coeffs!$D$8*(E101/coeffs!$D$2-blanks!$BZ$18*A101-blanks!$BZ$17)/($D$2^2*coeffs!$D$6))^2*coeffs!$D$11^2+(1000*coeffs!$D$2*coeffs!$D$8*(E101/coeffs!$D$2-blanks!$BZ$18*A101-blanks!$BZ$17)/($D$2*coeffs!$D$6^2))^2*coeffs!$E$6^2 +(-1000*coeffs!$D$8*blanks!$BZ$18*A101/($D$2*coeffs!$D$6)-1000*coeffs!$D$8*blanks!$BZ$17/($D$2*coeffs!$D$6))^2*coeffs!$E$2^2 + (1000*coeffs!$D$2*coeffs!$D$8*A101/($D$2*coeffs!$D$6))^2*blanks!$CA$18^2+(1000*coeffs!$D$2*coeffs!$D$8/($D$2*coeffs!$D$6))^2*blanks!$CA$17^2)^0.5</f>
        <v>#NUM!</v>
      </c>
      <c r="L101" s="10" t="e">
        <f t="shared" si="9"/>
        <v>#NUM!</v>
      </c>
      <c r="M101" s="1" t="e">
        <f t="shared" si="10"/>
        <v>#NUM!</v>
      </c>
      <c r="N101" s="10" t="e">
        <f t="shared" si="11"/>
        <v>#NUM!</v>
      </c>
    </row>
    <row r="102" spans="1:14" x14ac:dyDescent="0.25">
      <c r="D102" s="1"/>
      <c r="J102" s="2"/>
    </row>
    <row r="103" spans="1:14" x14ac:dyDescent="0.25">
      <c r="D103" s="1"/>
      <c r="J103" s="2"/>
    </row>
    <row r="104" spans="1:14" x14ac:dyDescent="0.25">
      <c r="D104" s="1"/>
      <c r="J104" s="2"/>
    </row>
    <row r="105" spans="1:14" x14ac:dyDescent="0.25">
      <c r="D105" s="1"/>
      <c r="J105" s="2"/>
    </row>
    <row r="106" spans="1:14" x14ac:dyDescent="0.25">
      <c r="D106" s="1"/>
      <c r="J106" s="2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activeCell="K8" sqref="K8:K51"/>
    </sheetView>
  </sheetViews>
  <sheetFormatPr defaultRowHeight="15" x14ac:dyDescent="0.25"/>
  <cols>
    <col min="3" max="3" width="15.7109375" customWidth="1"/>
  </cols>
  <sheetData>
    <row r="1" spans="1:14" x14ac:dyDescent="0.25">
      <c r="A1" s="6" t="s">
        <v>26</v>
      </c>
      <c r="B1" s="6"/>
      <c r="C1" s="8" t="s">
        <v>37</v>
      </c>
      <c r="D1" s="6"/>
    </row>
    <row r="2" spans="1:14" x14ac:dyDescent="0.25">
      <c r="A2" s="6" t="s">
        <v>0</v>
      </c>
      <c r="B2" s="6"/>
      <c r="C2" s="6"/>
      <c r="D2">
        <v>62</v>
      </c>
    </row>
    <row r="3" spans="1:14" x14ac:dyDescent="0.25">
      <c r="A3" t="s">
        <v>113</v>
      </c>
      <c r="D3">
        <f>'size dists'!D17</f>
        <v>1673.0651546342174</v>
      </c>
      <c r="E3">
        <f>'size dists'!E17</f>
        <v>228.40516164877147</v>
      </c>
    </row>
    <row r="4" spans="1:14" x14ac:dyDescent="0.25">
      <c r="A4" t="s">
        <v>114</v>
      </c>
      <c r="D4" s="10">
        <f>'size dists'!H17</f>
        <v>1542.705639049067</v>
      </c>
      <c r="E4" s="10">
        <f>'size dists'!I17</f>
        <v>228.35834786973751</v>
      </c>
    </row>
    <row r="5" spans="1:14" x14ac:dyDescent="0.25">
      <c r="A5" t="s">
        <v>115</v>
      </c>
      <c r="D5">
        <f>'size dists'!F17</f>
        <v>873.05078706386348</v>
      </c>
      <c r="E5">
        <f>'size dists'!G17</f>
        <v>155.51938167082335</v>
      </c>
    </row>
    <row r="6" spans="1:14" x14ac:dyDescent="0.25">
      <c r="A6" t="s">
        <v>116</v>
      </c>
      <c r="D6">
        <f>'size dists'!J17</f>
        <v>210.00427951459378</v>
      </c>
      <c r="E6">
        <f>'size dists'!K17</f>
        <v>18.695201661203473</v>
      </c>
    </row>
    <row r="7" spans="1:14" x14ac:dyDescent="0.2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s="6" t="s">
        <v>182</v>
      </c>
      <c r="M7" s="10" t="s">
        <v>183</v>
      </c>
      <c r="N7" s="10" t="s">
        <v>185</v>
      </c>
    </row>
    <row r="8" spans="1:14" x14ac:dyDescent="0.25">
      <c r="A8">
        <v>-10.33</v>
      </c>
      <c r="B8">
        <v>2.2727272727272728E-2</v>
      </c>
      <c r="C8">
        <f>-LN(1-B8)/0.000001-EXP(blanks!$BZ$18*b924_6!A8+blanks!$BZ$17)</f>
        <v>22424.517322101849</v>
      </c>
      <c r="D8" s="1">
        <f>C8*0.000001*coeffs!$D$8/($D$2*coeffs!$D$6/1000)</f>
        <v>452.40900590990674</v>
      </c>
      <c r="E8">
        <f>-LN(1-B8)</f>
        <v>2.2989518224698718E-2</v>
      </c>
      <c r="F8">
        <v>8.9999999999999998E-4</v>
      </c>
      <c r="G8">
        <v>3.8100000000000002E-2</v>
      </c>
      <c r="H8">
        <f>E8-F8</f>
        <v>2.2089518224698717E-2</v>
      </c>
      <c r="I8">
        <f>G8-E8</f>
        <v>1.5110481775301284E-2</v>
      </c>
      <c r="J8" s="2">
        <f>((1000*coeffs!$D$8/($D$2*coeffs!$D$6))^2*H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460.26155039902358</v>
      </c>
      <c r="K8">
        <f>((1000*coeffs!$D$8/($D$2*coeffs!$D$6))^2*I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325.83733825330086</v>
      </c>
      <c r="L8" s="10">
        <f>1000000000000*D8/(1000000*$D$3)</f>
        <v>270407.2848907173</v>
      </c>
      <c r="M8" s="1">
        <f>((1/(0.000001*$D$3))^2*K8^2+(D8/(0.000001*$D$3)^2)^2*(0.000001*$E$3)^2)^0.5</f>
        <v>198222.53299393764</v>
      </c>
      <c r="N8" s="10">
        <f>((1/(0.000001*$D$3))^2*J8^2+(D8/(0.000001*$D$3)^2)^2*(0.000001*$E$3)^2)^0.5</f>
        <v>277566.59961377882</v>
      </c>
    </row>
    <row r="9" spans="1:14" x14ac:dyDescent="0.25">
      <c r="A9">
        <v>-10.73</v>
      </c>
      <c r="B9">
        <v>4.5454545454545456E-2</v>
      </c>
      <c r="C9" s="10">
        <f>-LN(1-B9)/0.000001-EXP(blanks!$BZ$18*b924_6!A9+blanks!$BZ$17)</f>
        <v>45867.044759948796</v>
      </c>
      <c r="D9" s="1">
        <f>C9*0.000001*coeffs!$D$8/($D$2*coeffs!$D$6/1000)</f>
        <v>925.35611027050072</v>
      </c>
      <c r="E9">
        <f t="shared" ref="E9:E51" si="0">-LN(1-B9)</f>
        <v>4.6520015634892817E-2</v>
      </c>
      <c r="F9">
        <v>2.64E-2</v>
      </c>
      <c r="G9">
        <v>6.6900000000000001E-2</v>
      </c>
      <c r="H9">
        <f t="shared" ref="H9:H51" si="1">E9-F9</f>
        <v>2.0120015634892817E-2</v>
      </c>
      <c r="I9">
        <f t="shared" ref="I9:I51" si="2">G9-E9</f>
        <v>2.0379984365107184E-2</v>
      </c>
      <c r="J9" s="2">
        <f>((1000*coeffs!$D$8/($D$2*coeffs!$D$6))^2*H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467.93868190144326</v>
      </c>
      <c r="K9" s="10">
        <f>((1000*coeffs!$D$8/($D$2*coeffs!$D$6))^2*I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472.49552415477797</v>
      </c>
      <c r="L9" s="10">
        <f t="shared" ref="L9:L51" si="3">1000000000000*D9/(1000000*$D$3)</f>
        <v>553090.30118005874</v>
      </c>
      <c r="M9" s="1">
        <f t="shared" ref="M9:M51" si="4">((1/(0.000001*$D$3))^2*K9^2+(D9/(0.000001*$D$3)^2)^2*(0.000001*$E$3)^2)^0.5</f>
        <v>292332.88924005302</v>
      </c>
      <c r="N9" s="10">
        <f t="shared" ref="N9:N51" si="5">((1/(0.000001*$D$3))^2*J9^2+(D9/(0.000001*$D$3)^2)^2*(0.000001*$E$3)^2)^0.5</f>
        <v>289702.51647271373</v>
      </c>
    </row>
    <row r="10" spans="1:14" x14ac:dyDescent="0.25">
      <c r="A10">
        <v>-14.9</v>
      </c>
      <c r="B10">
        <v>6.8181818181818177E-2</v>
      </c>
      <c r="C10" s="10">
        <f>-LN(1-B10)/0.000001-EXP(blanks!$BZ$18*b924_6!A10+blanks!$BZ$17)</f>
        <v>67666.021708365413</v>
      </c>
      <c r="D10" s="1">
        <f>C10*0.000001*coeffs!$D$8/($D$2*coeffs!$D$6/1000)</f>
        <v>1365.1449962219494</v>
      </c>
      <c r="E10">
        <f t="shared" si="0"/>
        <v>7.0617567213953292E-2</v>
      </c>
      <c r="F10">
        <v>4.99E-2</v>
      </c>
      <c r="G10">
        <v>9.8900000000000002E-2</v>
      </c>
      <c r="H10">
        <f t="shared" si="1"/>
        <v>2.0717567213953292E-2</v>
      </c>
      <c r="I10">
        <f t="shared" si="2"/>
        <v>2.828243278604671E-2</v>
      </c>
      <c r="J10" s="2">
        <f>((1000*coeffs!$D$8/($D$2*coeffs!$D$6))^2*H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547.35010712399333</v>
      </c>
      <c r="K10" s="10">
        <f>((1000*coeffs!$D$8/($D$2*coeffs!$D$6))^2*I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671.16752757669099</v>
      </c>
      <c r="L10" s="10">
        <f t="shared" si="3"/>
        <v>815954.4728073735</v>
      </c>
      <c r="M10" s="1">
        <f t="shared" si="4"/>
        <v>416338.98294206033</v>
      </c>
      <c r="N10" s="10">
        <f t="shared" si="5"/>
        <v>345598.40966020286</v>
      </c>
    </row>
    <row r="11" spans="1:14" x14ac:dyDescent="0.25">
      <c r="A11">
        <v>-15.02</v>
      </c>
      <c r="B11">
        <v>9.0909090909090912E-2</v>
      </c>
      <c r="C11" s="10">
        <f>-LN(1-B11)/0.000001-EXP(blanks!$BZ$18*b924_6!A11+blanks!$BZ$17)</f>
        <v>92227.681232706265</v>
      </c>
      <c r="D11" s="1">
        <f>C11*0.000001*coeffs!$D$8/($D$2*coeffs!$D$6/1000)</f>
        <v>1860.6703094001562</v>
      </c>
      <c r="E11">
        <f t="shared" si="0"/>
        <v>9.5310179804324893E-2</v>
      </c>
      <c r="F11">
        <v>7.3700000000000002E-2</v>
      </c>
      <c r="G11">
        <v>0.12939999999999999</v>
      </c>
      <c r="H11">
        <f t="shared" si="1"/>
        <v>2.1610179804324892E-2</v>
      </c>
      <c r="I11">
        <f t="shared" si="2"/>
        <v>3.4089820195675094E-2</v>
      </c>
      <c r="J11" s="2">
        <f>((1000*coeffs!$D$8/($D$2*coeffs!$D$6))^2*H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646.20541198338037</v>
      </c>
      <c r="K11" s="10">
        <f>((1000*coeffs!$D$8/($D$2*coeffs!$D$6))^2*I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836.96348724757138</v>
      </c>
      <c r="L11" s="10">
        <f t="shared" si="3"/>
        <v>1112132.6053837724</v>
      </c>
      <c r="M11" s="1">
        <f t="shared" si="4"/>
        <v>522789.75463511184</v>
      </c>
      <c r="N11" s="10">
        <f t="shared" si="5"/>
        <v>415009.85187402286</v>
      </c>
    </row>
    <row r="12" spans="1:14" x14ac:dyDescent="0.25">
      <c r="A12">
        <v>-15.47</v>
      </c>
      <c r="B12">
        <v>0.11363636363636363</v>
      </c>
      <c r="C12" s="10">
        <f>-LN(1-B12)/0.000001-EXP(blanks!$BZ$18*b924_6!A12+blanks!$BZ$17)</f>
        <v>117000.52357624807</v>
      </c>
      <c r="D12" s="1">
        <f>C12*0.000001*coeffs!$D$8/($D$2*coeffs!$D$6/1000)</f>
        <v>2360.4561829252198</v>
      </c>
      <c r="E12">
        <f t="shared" si="0"/>
        <v>0.12062798778861475</v>
      </c>
      <c r="F12">
        <v>9.6500000000000002E-2</v>
      </c>
      <c r="G12">
        <v>0.15740000000000001</v>
      </c>
      <c r="H12">
        <f t="shared" si="1"/>
        <v>2.4127987788614746E-2</v>
      </c>
      <c r="I12">
        <f t="shared" si="2"/>
        <v>3.6772012211385263E-2</v>
      </c>
      <c r="J12" s="2">
        <f>((1000*coeffs!$D$8/($D$2*coeffs!$D$6))^2*H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775.48240080300559</v>
      </c>
      <c r="K12" s="10">
        <f>((1000*coeffs!$D$8/($D$2*coeffs!$D$6))^2*I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956.44514548108998</v>
      </c>
      <c r="L12" s="10">
        <f t="shared" si="3"/>
        <v>1410857.2976892148</v>
      </c>
      <c r="M12" s="1">
        <f t="shared" si="4"/>
        <v>603247.43549436436</v>
      </c>
      <c r="N12" s="10">
        <f t="shared" si="5"/>
        <v>501935.91011220578</v>
      </c>
    </row>
    <row r="13" spans="1:14" x14ac:dyDescent="0.25">
      <c r="A13">
        <v>-15.69</v>
      </c>
      <c r="B13">
        <v>0.13636363636363635</v>
      </c>
      <c r="C13" s="10">
        <f>-LN(1-B13)/0.000001-EXP(blanks!$BZ$18*b924_6!A13+blanks!$BZ$17)</f>
        <v>142675.50833263909</v>
      </c>
      <c r="D13" s="1">
        <f>C13*0.000001*coeffs!$D$8/($D$2*coeffs!$D$6/1000)</f>
        <v>2878.442553090807</v>
      </c>
      <c r="E13">
        <f t="shared" si="0"/>
        <v>0.14660347419187539</v>
      </c>
      <c r="F13">
        <v>0.1203</v>
      </c>
      <c r="G13">
        <v>0.19139999999999999</v>
      </c>
      <c r="H13">
        <f t="shared" si="1"/>
        <v>2.6303474191875384E-2</v>
      </c>
      <c r="I13">
        <f t="shared" si="2"/>
        <v>4.4796525808124599E-2</v>
      </c>
      <c r="J13" s="2">
        <f>((1000*coeffs!$D$8/($D$2*coeffs!$D$6))^2*H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905.46804449254535</v>
      </c>
      <c r="K13" s="10">
        <f>((1000*coeffs!$D$8/($D$2*coeffs!$D$6))^2*I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1164.0643041937296</v>
      </c>
      <c r="L13" s="10">
        <f t="shared" si="3"/>
        <v>1720460.5242765467</v>
      </c>
      <c r="M13" s="1">
        <f t="shared" si="4"/>
        <v>734342.48279582942</v>
      </c>
      <c r="N13" s="10">
        <f t="shared" si="5"/>
        <v>589972.29378713854</v>
      </c>
    </row>
    <row r="14" spans="1:14" x14ac:dyDescent="0.25">
      <c r="A14">
        <v>-15.79</v>
      </c>
      <c r="B14">
        <v>0.15909090909090909</v>
      </c>
      <c r="C14" s="10">
        <f>-LN(1-B14)/0.000001-EXP(blanks!$BZ$18*b924_6!A14+blanks!$BZ$17)</f>
        <v>169199.05455573398</v>
      </c>
      <c r="D14" s="1">
        <f>C14*0.000001*coeffs!$D$8/($D$2*coeffs!$D$6/1000)</f>
        <v>3413.5484377632497</v>
      </c>
      <c r="E14">
        <f t="shared" si="0"/>
        <v>0.17327172127403667</v>
      </c>
      <c r="F14">
        <v>0.14269999999999999</v>
      </c>
      <c r="G14">
        <v>0.22170000000000001</v>
      </c>
      <c r="H14">
        <f t="shared" si="1"/>
        <v>3.0571721274036678E-2</v>
      </c>
      <c r="I14">
        <f t="shared" si="2"/>
        <v>4.8428278725963336E-2</v>
      </c>
      <c r="J14" s="2">
        <f>((1000*coeffs!$D$8/($D$2*coeffs!$D$6))^2*H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1064.1052847080841</v>
      </c>
      <c r="K14" s="10">
        <f>((1000*coeffs!$D$8/($D$2*coeffs!$D$6))^2*I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1306.327239664141</v>
      </c>
      <c r="L14" s="10">
        <f t="shared" si="3"/>
        <v>2040296.1763372298</v>
      </c>
      <c r="M14" s="1">
        <f t="shared" si="4"/>
        <v>828993.85467095848</v>
      </c>
      <c r="N14" s="10">
        <f t="shared" si="5"/>
        <v>694339.48647501832</v>
      </c>
    </row>
    <row r="15" spans="1:14" x14ac:dyDescent="0.25">
      <c r="A15">
        <v>-15.96</v>
      </c>
      <c r="B15">
        <v>0.18181818181818182</v>
      </c>
      <c r="C15" s="10">
        <f>-LN(1-B15)/0.000001-EXP(blanks!$BZ$18*b924_6!A15+blanks!$BZ$17)</f>
        <v>196339.69873193937</v>
      </c>
      <c r="D15" s="1">
        <f>C15*0.000001*coeffs!$D$8/($D$2*coeffs!$D$6/1000)</f>
        <v>3961.1041186790471</v>
      </c>
      <c r="E15">
        <f t="shared" si="0"/>
        <v>0.20067069546215124</v>
      </c>
      <c r="F15">
        <v>0.1653</v>
      </c>
      <c r="G15">
        <v>0.25669999999999998</v>
      </c>
      <c r="H15">
        <f t="shared" si="1"/>
        <v>3.5370695462151241E-2</v>
      </c>
      <c r="I15">
        <f t="shared" si="2"/>
        <v>5.602930453784874E-2</v>
      </c>
      <c r="J15" s="2">
        <f>((1000*coeffs!$D$8/($D$2*coeffs!$D$6))^2*H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1231.9572620994375</v>
      </c>
      <c r="K15" s="10">
        <f>((1000*coeffs!$D$8/($D$2*coeffs!$D$6))^2*I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1512.0362151021727</v>
      </c>
      <c r="L15" s="10">
        <f t="shared" si="3"/>
        <v>2367573.1382649378</v>
      </c>
      <c r="M15" s="1">
        <f t="shared" si="4"/>
        <v>959811.571408613</v>
      </c>
      <c r="N15" s="10">
        <f t="shared" si="5"/>
        <v>804162.85006206436</v>
      </c>
    </row>
    <row r="16" spans="1:14" x14ac:dyDescent="0.25">
      <c r="A16">
        <v>-16.18</v>
      </c>
      <c r="B16">
        <v>0.20454545454545456</v>
      </c>
      <c r="C16" s="10">
        <f>-LN(1-B16)/0.000001-EXP(blanks!$BZ$18*b924_6!A16+blanks!$BZ$17)</f>
        <v>224151.7929308888</v>
      </c>
      <c r="D16" s="1">
        <f>C16*0.000001*coeffs!$D$8/($D$2*coeffs!$D$6/1000)</f>
        <v>4522.2061351946049</v>
      </c>
      <c r="E16">
        <f t="shared" si="0"/>
        <v>0.22884157242884753</v>
      </c>
      <c r="F16">
        <v>0.19139999999999999</v>
      </c>
      <c r="G16">
        <v>0.29010000000000002</v>
      </c>
      <c r="H16">
        <f t="shared" si="1"/>
        <v>3.7441572428847547E-2</v>
      </c>
      <c r="I16">
        <f t="shared" si="2"/>
        <v>6.1258427571152491E-2</v>
      </c>
      <c r="J16" s="2">
        <f>((1000*coeffs!$D$8/($D$2*coeffs!$D$6))^2*H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1371.9039750490438</v>
      </c>
      <c r="K16" s="10">
        <f>((1000*coeffs!$D$8/($D$2*coeffs!$D$6))^2*I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1684.9074739161599</v>
      </c>
      <c r="L16" s="10">
        <f t="shared" si="3"/>
        <v>2702946.8175035277</v>
      </c>
      <c r="M16" s="1">
        <f t="shared" si="4"/>
        <v>1072553.1066769084</v>
      </c>
      <c r="N16" s="10">
        <f t="shared" si="5"/>
        <v>899196.51093931985</v>
      </c>
    </row>
    <row r="17" spans="1:14" x14ac:dyDescent="0.25">
      <c r="A17">
        <v>-16.18</v>
      </c>
      <c r="B17">
        <v>0.22727272727272727</v>
      </c>
      <c r="C17" s="10">
        <f>-LN(1-B17)/0.000001-EXP(blanks!$BZ$18*b924_6!A17+blanks!$BZ$17)</f>
        <v>253139.32980414105</v>
      </c>
      <c r="D17" s="1">
        <f>C17*0.000001*coeffs!$D$8/($D$2*coeffs!$D$6/1000)</f>
        <v>5107.0224124965598</v>
      </c>
      <c r="E17">
        <f t="shared" si="0"/>
        <v>0.25782910930209979</v>
      </c>
      <c r="F17">
        <v>0.21629999999999999</v>
      </c>
      <c r="G17">
        <v>0.32779999999999998</v>
      </c>
      <c r="H17">
        <f t="shared" si="1"/>
        <v>4.1529109302099798E-2</v>
      </c>
      <c r="I17">
        <f t="shared" si="2"/>
        <v>6.997089069790019E-2</v>
      </c>
      <c r="J17" s="2">
        <f>((1000*coeffs!$D$8/($D$2*coeffs!$D$6))^2*H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1538.4453617698564</v>
      </c>
      <c r="K17" s="10">
        <f>((1000*coeffs!$D$8/($D$2*coeffs!$D$6))^2*I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1912.4804258936299</v>
      </c>
      <c r="L17" s="10">
        <f t="shared" si="3"/>
        <v>3052494.6373729897</v>
      </c>
      <c r="M17" s="1">
        <f t="shared" si="4"/>
        <v>1216690.4232682795</v>
      </c>
      <c r="N17" s="10">
        <f t="shared" si="5"/>
        <v>1009557.7276446052</v>
      </c>
    </row>
    <row r="18" spans="1:14" x14ac:dyDescent="0.25">
      <c r="A18">
        <v>-16.260000000000002</v>
      </c>
      <c r="B18">
        <v>0.25</v>
      </c>
      <c r="C18" s="10">
        <f>-LN(1-B18)/0.000001-EXP(blanks!$BZ$18*b924_6!A18+blanks!$BZ$17)</f>
        <v>282854.58273332583</v>
      </c>
      <c r="D18" s="1">
        <f>C18*0.000001*coeffs!$D$8/($D$2*coeffs!$D$6/1000)</f>
        <v>5706.5201784887813</v>
      </c>
      <c r="E18">
        <f t="shared" si="0"/>
        <v>0.2876820724517809</v>
      </c>
      <c r="F18">
        <v>0.23849999999999999</v>
      </c>
      <c r="G18">
        <v>0.3705</v>
      </c>
      <c r="H18">
        <f t="shared" si="1"/>
        <v>4.9182072451780912E-2</v>
      </c>
      <c r="I18">
        <f t="shared" si="2"/>
        <v>8.2817927548219095E-2</v>
      </c>
      <c r="J18" s="2">
        <f>((1000*coeffs!$D$8/($D$2*coeffs!$D$6))^2*H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1748.490977063431</v>
      </c>
      <c r="K18" s="10">
        <f>((1000*coeffs!$D$8/($D$2*coeffs!$D$6))^2*I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2205.5304038424702</v>
      </c>
      <c r="L18" s="10">
        <f t="shared" si="3"/>
        <v>3410817.6616327888</v>
      </c>
      <c r="M18" s="1">
        <f t="shared" si="4"/>
        <v>1398078.7812758498</v>
      </c>
      <c r="N18" s="10">
        <f t="shared" si="5"/>
        <v>1144123.7478613658</v>
      </c>
    </row>
    <row r="19" spans="1:14" x14ac:dyDescent="0.25">
      <c r="A19">
        <v>-16.260000000000002</v>
      </c>
      <c r="B19">
        <v>0.27272727272727271</v>
      </c>
      <c r="C19" s="10">
        <f>-LN(1-B19)/0.000001-EXP(blanks!$BZ$18*b924_6!A19+blanks!$BZ$17)</f>
        <v>313626.24140007951</v>
      </c>
      <c r="D19" s="1">
        <f>C19*0.000001*coeffs!$D$8/($D$2*coeffs!$D$6/1000)</f>
        <v>6327.3306649603874</v>
      </c>
      <c r="E19">
        <f t="shared" si="0"/>
        <v>0.31845373111853459</v>
      </c>
      <c r="F19">
        <v>0.2631</v>
      </c>
      <c r="G19">
        <v>0.40849999999999997</v>
      </c>
      <c r="H19">
        <f t="shared" si="1"/>
        <v>5.5353731118534588E-2</v>
      </c>
      <c r="I19">
        <f t="shared" si="2"/>
        <v>9.0046268881465386E-2</v>
      </c>
      <c r="J19" s="2">
        <f>((1000*coeffs!$D$8/($D$2*coeffs!$D$6))^2*H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1946.0047918462124</v>
      </c>
      <c r="K19" s="10">
        <f>((1000*coeffs!$D$8/($D$2*coeffs!$D$6))^2*I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2416.6228672107204</v>
      </c>
      <c r="L19" s="10">
        <f t="shared" si="3"/>
        <v>3781879.4130248521</v>
      </c>
      <c r="M19" s="1">
        <f t="shared" si="4"/>
        <v>1533928.767180461</v>
      </c>
      <c r="N19" s="10">
        <f t="shared" si="5"/>
        <v>1272577.2232358891</v>
      </c>
    </row>
    <row r="20" spans="1:14" x14ac:dyDescent="0.25">
      <c r="A20">
        <v>-16.28</v>
      </c>
      <c r="B20">
        <v>0.29545454545454547</v>
      </c>
      <c r="C20" s="10">
        <f>-LN(1-B20)/0.000001-EXP(blanks!$BZ$18*b924_6!A20+blanks!$BZ$17)</f>
        <v>345339.88490956638</v>
      </c>
      <c r="D20" s="1">
        <f>C20*0.000001*coeffs!$D$8/($D$2*coeffs!$D$6/1000)</f>
        <v>6967.1454590905159</v>
      </c>
      <c r="E20">
        <f t="shared" si="0"/>
        <v>0.35020242943311486</v>
      </c>
      <c r="F20">
        <v>0.29010000000000002</v>
      </c>
      <c r="G20">
        <v>0.45050000000000001</v>
      </c>
      <c r="H20">
        <f t="shared" si="1"/>
        <v>6.0102429433114835E-2</v>
      </c>
      <c r="I20">
        <f t="shared" si="2"/>
        <v>0.10029757056688515</v>
      </c>
      <c r="J20" s="2">
        <f>((1000*coeffs!$D$8/($D$2*coeffs!$D$6))^2*H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2131.1392043204082</v>
      </c>
      <c r="K20" s="10">
        <f>((1000*coeffs!$D$8/($D$2*coeffs!$D$6))^2*I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2676.9269303399547</v>
      </c>
      <c r="L20" s="10">
        <f t="shared" si="3"/>
        <v>4164300.1408476201</v>
      </c>
      <c r="M20" s="1">
        <f t="shared" si="4"/>
        <v>1698011.3377440518</v>
      </c>
      <c r="N20" s="10">
        <f t="shared" si="5"/>
        <v>1394900.8995864401</v>
      </c>
    </row>
    <row r="21" spans="1:14" x14ac:dyDescent="0.25">
      <c r="A21">
        <v>-16.52</v>
      </c>
      <c r="B21">
        <v>0.31818181818181818</v>
      </c>
      <c r="C21" s="10">
        <f>-LN(1-B21)/0.000001-EXP(blanks!$BZ$18*b924_6!A21+blanks!$BZ$17)</f>
        <v>377688.65677065542</v>
      </c>
      <c r="D21" s="1">
        <f>C21*0.000001*coeffs!$D$8/($D$2*coeffs!$D$6/1000)</f>
        <v>7619.7738082259229</v>
      </c>
      <c r="E21">
        <f t="shared" si="0"/>
        <v>0.38299225225610573</v>
      </c>
      <c r="F21">
        <v>0.31219999999999998</v>
      </c>
      <c r="G21">
        <v>0.48480000000000001</v>
      </c>
      <c r="H21">
        <f t="shared" si="1"/>
        <v>7.0792252256105748E-2</v>
      </c>
      <c r="I21">
        <f t="shared" si="2"/>
        <v>0.10180774774389428</v>
      </c>
      <c r="J21" s="2">
        <f>((1000*coeffs!$D$8/($D$2*coeffs!$D$6))^2*H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2390.2660017360918</v>
      </c>
      <c r="K21" s="10">
        <f>((1000*coeffs!$D$8/($D$2*coeffs!$D$6))^2*I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2809.3173534178845</v>
      </c>
      <c r="L21" s="10">
        <f t="shared" si="3"/>
        <v>4554379.5990968663</v>
      </c>
      <c r="M21" s="1">
        <f t="shared" si="4"/>
        <v>1790561.1597718215</v>
      </c>
      <c r="N21" s="10">
        <f t="shared" si="5"/>
        <v>1558106.6276656121</v>
      </c>
    </row>
    <row r="22" spans="1:14" x14ac:dyDescent="0.25">
      <c r="A22">
        <v>-16.55</v>
      </c>
      <c r="B22">
        <v>0.34090909090909088</v>
      </c>
      <c r="C22" s="10">
        <f>-LN(1-B22)/0.000001-EXP(blanks!$BZ$18*b924_6!A22+blanks!$BZ$17)</f>
        <v>411532.33563325839</v>
      </c>
      <c r="D22" s="1">
        <f>C22*0.000001*coeffs!$D$8/($D$2*coeffs!$D$6/1000)</f>
        <v>8302.5615307279131</v>
      </c>
      <c r="E22">
        <f t="shared" si="0"/>
        <v>0.41689380393178699</v>
      </c>
      <c r="F22">
        <v>0.33589999999999998</v>
      </c>
      <c r="G22">
        <v>0.52170000000000005</v>
      </c>
      <c r="H22">
        <f t="shared" si="1"/>
        <v>8.0993803931787012E-2</v>
      </c>
      <c r="I22">
        <f t="shared" si="2"/>
        <v>0.10480619606821306</v>
      </c>
      <c r="J22" s="2">
        <f>((1000*coeffs!$D$8/($D$2*coeffs!$D$6))^2*H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2650.0488396270753</v>
      </c>
      <c r="K22" s="10">
        <f>((1000*coeffs!$D$8/($D$2*coeffs!$D$6))^2*I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2970.4472558709494</v>
      </c>
      <c r="L22" s="10">
        <f t="shared" si="3"/>
        <v>4962485.476271308</v>
      </c>
      <c r="M22" s="1">
        <f t="shared" si="4"/>
        <v>1900316.0129348687</v>
      </c>
      <c r="N22" s="10">
        <f t="shared" si="5"/>
        <v>1722748.6187777487</v>
      </c>
    </row>
    <row r="23" spans="1:14" x14ac:dyDescent="0.25">
      <c r="A23">
        <v>-16.55</v>
      </c>
      <c r="B23">
        <v>0.36363636363636365</v>
      </c>
      <c r="C23" s="10">
        <f>-LN(1-B23)/0.000001-EXP(blanks!$BZ$18*b924_6!A23+blanks!$BZ$17)</f>
        <v>446623.65544452867</v>
      </c>
      <c r="D23" s="1">
        <f>C23*0.000001*coeffs!$D$8/($D$2*coeffs!$D$6/1000)</f>
        <v>9010.5200960717575</v>
      </c>
      <c r="E23">
        <f t="shared" si="0"/>
        <v>0.45198512374305727</v>
      </c>
      <c r="F23">
        <v>0.3705</v>
      </c>
      <c r="G23">
        <v>0.57530000000000003</v>
      </c>
      <c r="H23">
        <f t="shared" si="1"/>
        <v>8.1485123743057275E-2</v>
      </c>
      <c r="I23">
        <f t="shared" si="2"/>
        <v>0.12331487625694276</v>
      </c>
      <c r="J23" s="2">
        <f>((1000*coeffs!$D$8/($D$2*coeffs!$D$6))^2*H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2796.2213042728099</v>
      </c>
      <c r="K23" s="10">
        <f>((1000*coeffs!$D$8/($D$2*coeffs!$D$6))^2*I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3362.3934328217661</v>
      </c>
      <c r="L23" s="10">
        <f t="shared" si="3"/>
        <v>5385636.1009692596</v>
      </c>
      <c r="M23" s="1">
        <f t="shared" si="4"/>
        <v>2139989.9319210029</v>
      </c>
      <c r="N23" s="10">
        <f t="shared" si="5"/>
        <v>1825891.2482226689</v>
      </c>
    </row>
    <row r="24" spans="1:14" x14ac:dyDescent="0.25">
      <c r="A24">
        <v>-16.63</v>
      </c>
      <c r="B24">
        <v>0.38636363636363635</v>
      </c>
      <c r="C24" s="10">
        <f>-LN(1-B24)/0.000001-EXP(blanks!$BZ$18*b924_6!A24+blanks!$BZ$17)</f>
        <v>482833.86599152075</v>
      </c>
      <c r="D24" s="1">
        <f>C24*0.000001*coeffs!$D$8/($D$2*coeffs!$D$6/1000)</f>
        <v>9741.0520010419914</v>
      </c>
      <c r="E24">
        <f t="shared" si="0"/>
        <v>0.48835276791393206</v>
      </c>
      <c r="F24">
        <v>0.3987</v>
      </c>
      <c r="G24">
        <v>0.61909999999999998</v>
      </c>
      <c r="H24">
        <f t="shared" si="1"/>
        <v>8.9652767913932063E-2</v>
      </c>
      <c r="I24">
        <f t="shared" si="2"/>
        <v>0.13074723208606792</v>
      </c>
      <c r="J24" s="2">
        <f>((1000*coeffs!$D$8/($D$2*coeffs!$D$6))^2*H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3040.435015609145</v>
      </c>
      <c r="K24" s="10">
        <f>((1000*coeffs!$D$8/($D$2*coeffs!$D$6))^2*I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3595.9309214371774</v>
      </c>
      <c r="L24" s="10">
        <f t="shared" si="3"/>
        <v>5822278.9316126071</v>
      </c>
      <c r="M24" s="1">
        <f t="shared" si="4"/>
        <v>2291573.7804450174</v>
      </c>
      <c r="N24" s="10">
        <f t="shared" si="5"/>
        <v>1983509.8403486037</v>
      </c>
    </row>
    <row r="25" spans="1:14" x14ac:dyDescent="0.25">
      <c r="A25">
        <v>-16.73</v>
      </c>
      <c r="B25">
        <v>0.40909090909090912</v>
      </c>
      <c r="C25" s="10">
        <f>-LN(1-B25)/0.000001-EXP(blanks!$BZ$18*b924_6!A25+blanks!$BZ$17)</f>
        <v>520370.88521917636</v>
      </c>
      <c r="D25" s="1">
        <f>C25*0.000001*coeffs!$D$8/($D$2*coeffs!$D$6/1000)</f>
        <v>10498.351937967145</v>
      </c>
      <c r="E25">
        <f t="shared" si="0"/>
        <v>0.52609309589677922</v>
      </c>
      <c r="F25">
        <v>0.42899999999999999</v>
      </c>
      <c r="G25">
        <v>0.6663</v>
      </c>
      <c r="H25">
        <f t="shared" si="1"/>
        <v>9.7093095896779225E-2</v>
      </c>
      <c r="I25">
        <f t="shared" si="2"/>
        <v>0.14020690410322079</v>
      </c>
      <c r="J25" s="2">
        <f>((1000*coeffs!$D$8/($D$2*coeffs!$D$6))^2*H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3281.5564855363009</v>
      </c>
      <c r="K25" s="10">
        <f>((1000*coeffs!$D$8/($D$2*coeffs!$D$6))^2*I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3864.2983384317049</v>
      </c>
      <c r="L25" s="10">
        <f t="shared" si="3"/>
        <v>6274921.1582632018</v>
      </c>
      <c r="M25" s="1">
        <f t="shared" si="4"/>
        <v>2463455.052679054</v>
      </c>
      <c r="N25" s="10">
        <f t="shared" si="5"/>
        <v>2140314.7790997173</v>
      </c>
    </row>
    <row r="26" spans="1:14" x14ac:dyDescent="0.25">
      <c r="A26">
        <v>-16.96</v>
      </c>
      <c r="B26">
        <v>0.43181818181818182</v>
      </c>
      <c r="C26" s="10">
        <f>-LN(1-B26)/0.000001-EXP(blanks!$BZ$18*b924_6!A26+blanks!$BZ$17)</f>
        <v>559095.11017061269</v>
      </c>
      <c r="D26" s="1">
        <f>C26*0.000001*coeffs!$D$8/($D$2*coeffs!$D$6/1000)</f>
        <v>11279.603452248071</v>
      </c>
      <c r="E26">
        <f t="shared" si="0"/>
        <v>0.56531380905006057</v>
      </c>
      <c r="F26">
        <v>0.45050000000000001</v>
      </c>
      <c r="G26">
        <v>0.71699999999999997</v>
      </c>
      <c r="H26">
        <f t="shared" si="1"/>
        <v>0.11481380905006056</v>
      </c>
      <c r="I26">
        <f t="shared" si="2"/>
        <v>0.1516861909499394</v>
      </c>
      <c r="J26" s="2">
        <f>((1000*coeffs!$D$8/($D$2*coeffs!$D$6))^2*H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3656.3741108220356</v>
      </c>
      <c r="K26" s="10">
        <f>((1000*coeffs!$D$8/($D$2*coeffs!$D$6))^2*I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4167.5717568544806</v>
      </c>
      <c r="L26" s="10">
        <f t="shared" si="3"/>
        <v>6741879.3709287038</v>
      </c>
      <c r="M26" s="1">
        <f t="shared" si="4"/>
        <v>2655580.3962487434</v>
      </c>
      <c r="N26" s="10">
        <f t="shared" si="5"/>
        <v>2371339.1910658511</v>
      </c>
    </row>
    <row r="27" spans="1:14" x14ac:dyDescent="0.25">
      <c r="A27">
        <v>-17.02</v>
      </c>
      <c r="B27">
        <v>0.45454545454545453</v>
      </c>
      <c r="C27" s="10">
        <f>-LN(1-B27)/0.000001-EXP(blanks!$BZ$18*b924_6!A27+blanks!$BZ$17)</f>
        <v>599780.64738465147</v>
      </c>
      <c r="D27" s="1">
        <f>C27*0.000001*coeffs!$D$8/($D$2*coeffs!$D$6/1000)</f>
        <v>12100.423948918122</v>
      </c>
      <c r="E27">
        <f t="shared" si="0"/>
        <v>0.6061358035703156</v>
      </c>
      <c r="F27">
        <v>0.48480000000000001</v>
      </c>
      <c r="G27">
        <v>0.77159999999999995</v>
      </c>
      <c r="H27">
        <f t="shared" si="1"/>
        <v>0.12133580357031559</v>
      </c>
      <c r="I27">
        <f t="shared" si="2"/>
        <v>0.16546419642968435</v>
      </c>
      <c r="J27" s="2">
        <f>((1000*coeffs!$D$8/($D$2*coeffs!$D$6))^2*H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3897.8957083892506</v>
      </c>
      <c r="K27" s="10">
        <f>((1000*coeffs!$D$8/($D$2*coeffs!$D$6))^2*I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4510.5267652304237</v>
      </c>
      <c r="L27" s="10">
        <f t="shared" si="3"/>
        <v>7232488.176208321</v>
      </c>
      <c r="M27" s="1">
        <f t="shared" si="4"/>
        <v>2871086.2140369625</v>
      </c>
      <c r="N27" s="10">
        <f t="shared" si="5"/>
        <v>2530383.2599083548</v>
      </c>
    </row>
    <row r="28" spans="1:14" x14ac:dyDescent="0.25">
      <c r="A28">
        <v>-17.2</v>
      </c>
      <c r="B28">
        <v>0.47727272727272729</v>
      </c>
      <c r="C28" s="10">
        <f>-LN(1-B28)/0.000001-EXP(blanks!$BZ$18*b924_6!A28+blanks!$BZ$17)</f>
        <v>641912.65987909504</v>
      </c>
      <c r="D28" s="1">
        <f>C28*0.000001*coeffs!$D$8/($D$2*coeffs!$D$6/1000)</f>
        <v>12950.426721143162</v>
      </c>
      <c r="E28">
        <f t="shared" si="0"/>
        <v>0.64869541798911146</v>
      </c>
      <c r="F28">
        <v>0.52170000000000005</v>
      </c>
      <c r="G28">
        <v>0.83030000000000004</v>
      </c>
      <c r="H28">
        <f t="shared" si="1"/>
        <v>0.1269954179891114</v>
      </c>
      <c r="I28">
        <f t="shared" si="2"/>
        <v>0.18160458201088858</v>
      </c>
      <c r="J28" s="2">
        <f>((1000*coeffs!$D$8/($D$2*coeffs!$D$6))^2*H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4135.5935934441659</v>
      </c>
      <c r="K28" s="10">
        <f>((1000*coeffs!$D$8/($D$2*coeffs!$D$6))^2*I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4895.1406153439893</v>
      </c>
      <c r="L28" s="10">
        <f t="shared" si="3"/>
        <v>7740539.3838200625</v>
      </c>
      <c r="M28" s="1">
        <f t="shared" si="4"/>
        <v>3110833.9792445777</v>
      </c>
      <c r="N28" s="10">
        <f t="shared" si="5"/>
        <v>2688271.4189289846</v>
      </c>
    </row>
    <row r="29" spans="1:14" x14ac:dyDescent="0.25">
      <c r="A29">
        <v>-17.25</v>
      </c>
      <c r="B29">
        <v>0.5</v>
      </c>
      <c r="C29" s="10">
        <f>-LN(1-B29)/0.000001-EXP(blanks!$BZ$18*b924_6!A29+blanks!$BZ$17)</f>
        <v>686240.6185899023</v>
      </c>
      <c r="D29" s="1">
        <f>C29*0.000001*coeffs!$D$8/($D$2*coeffs!$D$6/1000)</f>
        <v>13844.732156855078</v>
      </c>
      <c r="E29">
        <f t="shared" si="0"/>
        <v>0.69314718055994529</v>
      </c>
      <c r="F29">
        <v>0.54790000000000005</v>
      </c>
      <c r="G29">
        <v>0.89349999999999996</v>
      </c>
      <c r="H29">
        <f t="shared" si="1"/>
        <v>0.14524718055994523</v>
      </c>
      <c r="I29">
        <f t="shared" si="2"/>
        <v>0.20035281944005467</v>
      </c>
      <c r="J29" s="2">
        <f>((1000*coeffs!$D$8/($D$2*coeffs!$D$6))^2*H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4540.8593939277898</v>
      </c>
      <c r="K29" s="10">
        <f>((1000*coeffs!$D$8/($D$2*coeffs!$D$6))^2*I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5326.4349605660955</v>
      </c>
      <c r="L29" s="10">
        <f t="shared" si="3"/>
        <v>8275070.5305807153</v>
      </c>
      <c r="M29" s="1">
        <f t="shared" si="4"/>
        <v>3378133.6596629093</v>
      </c>
      <c r="N29" s="10">
        <f t="shared" si="5"/>
        <v>2939821.1911936803</v>
      </c>
    </row>
    <row r="30" spans="1:14" x14ac:dyDescent="0.25">
      <c r="A30">
        <v>-17.27</v>
      </c>
      <c r="B30">
        <v>0.52272727272727271</v>
      </c>
      <c r="C30" s="10">
        <f>-LN(1-B30)/0.000001-EXP(blanks!$BZ$18*b924_6!A30+blanks!$BZ$17)</f>
        <v>732710.48224149842</v>
      </c>
      <c r="D30" s="1">
        <f>C30*0.000001*coeffs!$D$8/($D$2*coeffs!$D$6/1000)</f>
        <v>14782.249986889556</v>
      </c>
      <c r="E30">
        <f t="shared" si="0"/>
        <v>0.73966719619483812</v>
      </c>
      <c r="F30">
        <v>0.58960000000000001</v>
      </c>
      <c r="G30">
        <v>0.93830000000000002</v>
      </c>
      <c r="H30">
        <f t="shared" si="1"/>
        <v>0.1500671961948381</v>
      </c>
      <c r="I30">
        <f t="shared" si="2"/>
        <v>0.19863280380516191</v>
      </c>
      <c r="J30" s="2">
        <f>((1000*coeffs!$D$8/($D$2*coeffs!$D$6))^2*H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4782.0581240644606</v>
      </c>
      <c r="K30" s="10">
        <f>((1000*coeffs!$D$8/($D$2*coeffs!$D$6))^2*I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5455.3553214548338</v>
      </c>
      <c r="L30" s="10">
        <f t="shared" si="3"/>
        <v>8835429.9567738008</v>
      </c>
      <c r="M30" s="1">
        <f t="shared" si="4"/>
        <v>3476644.991916114</v>
      </c>
      <c r="N30" s="10">
        <f t="shared" si="5"/>
        <v>3102352.0384867331</v>
      </c>
    </row>
    <row r="31" spans="1:14" x14ac:dyDescent="0.25">
      <c r="A31">
        <v>-17.27</v>
      </c>
      <c r="B31">
        <v>0.54545454545454541</v>
      </c>
      <c r="C31" s="10">
        <f>-LN(1-B31)/0.000001-EXP(blanks!$BZ$18*b924_6!A31+blanks!$BZ$17)</f>
        <v>781500.64641093032</v>
      </c>
      <c r="D31" s="1">
        <f>C31*0.000001*coeffs!$D$8/($D$2*coeffs!$D$6/1000)</f>
        <v>15766.579297216265</v>
      </c>
      <c r="E31">
        <f t="shared" si="0"/>
        <v>0.78845736036427005</v>
      </c>
      <c r="F31">
        <v>0.61909999999999998</v>
      </c>
      <c r="G31">
        <v>1.0097</v>
      </c>
      <c r="H31">
        <f t="shared" si="1"/>
        <v>0.16935736036427007</v>
      </c>
      <c r="I31">
        <f t="shared" si="2"/>
        <v>0.22124263963572999</v>
      </c>
      <c r="J31" s="2">
        <f>((1000*coeffs!$D$8/($D$2*coeffs!$D$6))^2*H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5219.5092206241061</v>
      </c>
      <c r="K31" s="10">
        <f>((1000*coeffs!$D$8/($D$2*coeffs!$D$6))^2*I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5957.5257096494088</v>
      </c>
      <c r="L31" s="10">
        <f t="shared" si="3"/>
        <v>9423768.8553517908</v>
      </c>
      <c r="M31" s="1">
        <f t="shared" si="4"/>
        <v>3786127.2587680221</v>
      </c>
      <c r="N31" s="10">
        <f t="shared" si="5"/>
        <v>3374588.7144879075</v>
      </c>
    </row>
    <row r="32" spans="1:14" x14ac:dyDescent="0.25">
      <c r="A32">
        <v>-17.510000000000002</v>
      </c>
      <c r="B32">
        <v>0.56818181818181823</v>
      </c>
      <c r="C32" s="10">
        <f>-LN(1-B32)/0.000001-EXP(blanks!$BZ$18*b924_6!A32+blanks!$BZ$17)</f>
        <v>832162.94084240112</v>
      </c>
      <c r="D32" s="1">
        <f>C32*0.000001*coeffs!$D$8/($D$2*coeffs!$D$6/1000)</f>
        <v>16788.678365465392</v>
      </c>
      <c r="E32">
        <f t="shared" si="0"/>
        <v>0.83975065475182087</v>
      </c>
      <c r="F32">
        <v>0.6663</v>
      </c>
      <c r="G32">
        <v>1.0866</v>
      </c>
      <c r="H32">
        <f t="shared" si="1"/>
        <v>0.17345065475182087</v>
      </c>
      <c r="I32">
        <f t="shared" si="2"/>
        <v>0.24684934524817914</v>
      </c>
      <c r="J32" s="2">
        <f>((1000*coeffs!$D$8/($D$2*coeffs!$D$6))^2*H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5468.6392173176591</v>
      </c>
      <c r="K32" s="10">
        <f>((1000*coeffs!$D$8/($D$2*coeffs!$D$6))^2*I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6516.3165370923707</v>
      </c>
      <c r="L32" s="10">
        <f t="shared" si="3"/>
        <v>10034682.940447651</v>
      </c>
      <c r="M32" s="1">
        <f t="shared" si="4"/>
        <v>4128734.8289784836</v>
      </c>
      <c r="N32" s="10">
        <f t="shared" si="5"/>
        <v>3544103.3000176572</v>
      </c>
    </row>
    <row r="33" spans="1:14" x14ac:dyDescent="0.25">
      <c r="A33">
        <v>-17.670000000000002</v>
      </c>
      <c r="B33">
        <v>0.59090909090909094</v>
      </c>
      <c r="C33" s="10">
        <f>-LN(1-B33)/0.000001-EXP(blanks!$BZ$18*b924_6!A33+blanks!$BZ$17)</f>
        <v>885778.00993344234</v>
      </c>
      <c r="D33" s="1">
        <f>C33*0.000001*coeffs!$D$8/($D$2*coeffs!$D$6/1000)</f>
        <v>17870.348920994453</v>
      </c>
      <c r="E33">
        <f t="shared" si="0"/>
        <v>0.8938178760220965</v>
      </c>
      <c r="F33">
        <v>0.71699999999999997</v>
      </c>
      <c r="G33">
        <v>1.1411</v>
      </c>
      <c r="H33">
        <f t="shared" si="1"/>
        <v>0.17681787602209653</v>
      </c>
      <c r="I33">
        <f t="shared" si="2"/>
        <v>0.2472821239779035</v>
      </c>
      <c r="J33" s="2">
        <f>((1000*coeffs!$D$8/($D$2*coeffs!$D$6))^2*H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5721.3152693807497</v>
      </c>
      <c r="K33" s="10">
        <f>((1000*coeffs!$D$8/($D$2*coeffs!$D$6))^2*I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6700.5076710082021</v>
      </c>
      <c r="L33" s="10">
        <f t="shared" si="3"/>
        <v>10681203.222418109</v>
      </c>
      <c r="M33" s="1">
        <f t="shared" si="4"/>
        <v>4262131.8892310867</v>
      </c>
      <c r="N33" s="10">
        <f t="shared" si="5"/>
        <v>3717578.4111297559</v>
      </c>
    </row>
    <row r="34" spans="1:14" x14ac:dyDescent="0.25">
      <c r="A34">
        <v>-17.690000000000001</v>
      </c>
      <c r="B34">
        <v>0.61363636363636365</v>
      </c>
      <c r="C34" s="10">
        <f>-LN(1-B34)/0.000001-EXP(blanks!$BZ$18*b924_6!A34+blanks!$BZ$17)</f>
        <v>942878.04230493587</v>
      </c>
      <c r="D34" s="1">
        <f>C34*0.000001*coeffs!$D$8/($D$2*coeffs!$D$6/1000)</f>
        <v>19022.327735590832</v>
      </c>
      <c r="E34">
        <f t="shared" si="0"/>
        <v>0.95097628986204508</v>
      </c>
      <c r="F34">
        <v>0.75290000000000001</v>
      </c>
      <c r="G34">
        <v>1.2279</v>
      </c>
      <c r="H34">
        <f t="shared" si="1"/>
        <v>0.19807628986204506</v>
      </c>
      <c r="I34">
        <f t="shared" si="2"/>
        <v>0.27692371013795491</v>
      </c>
      <c r="J34" s="2">
        <f>((1000*coeffs!$D$8/($D$2*coeffs!$D$6))^2*H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6214.3437092051545</v>
      </c>
      <c r="K34" s="10">
        <f>((1000*coeffs!$D$8/($D$2*coeffs!$D$6))^2*I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7339.0743806168875</v>
      </c>
      <c r="L34" s="10">
        <f t="shared" si="3"/>
        <v>11369747.12724185</v>
      </c>
      <c r="M34" s="1">
        <f t="shared" si="4"/>
        <v>4653125.5740088699</v>
      </c>
      <c r="N34" s="10">
        <f t="shared" si="5"/>
        <v>4025624.4840406459</v>
      </c>
    </row>
    <row r="35" spans="1:14" x14ac:dyDescent="0.25">
      <c r="A35">
        <v>-17.850000000000001</v>
      </c>
      <c r="B35">
        <v>0.63636363636363635</v>
      </c>
      <c r="C35" s="10">
        <f>-LN(1-B35)/0.000001-EXP(blanks!$BZ$18*b924_6!A35+blanks!$BZ$17)</f>
        <v>1003020.0892213893</v>
      </c>
      <c r="D35" s="1">
        <f>C35*0.000001*coeffs!$D$8/($D$2*coeffs!$D$6/1000)</f>
        <v>20235.67842974568</v>
      </c>
      <c r="E35">
        <f t="shared" si="0"/>
        <v>1.0116009116784799</v>
      </c>
      <c r="F35">
        <v>0.79069999999999996</v>
      </c>
      <c r="G35">
        <v>1.2895000000000001</v>
      </c>
      <c r="H35">
        <f t="shared" si="1"/>
        <v>0.22090091167847992</v>
      </c>
      <c r="I35">
        <f t="shared" si="2"/>
        <v>0.27789908832152022</v>
      </c>
      <c r="J35" s="2">
        <f>((1000*coeffs!$D$8/($D$2*coeffs!$D$6))^2*H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6744.6410951855632</v>
      </c>
      <c r="K35" s="10">
        <f>((1000*coeffs!$D$8/($D$2*coeffs!$D$6))^2*I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7553.9431532005792</v>
      </c>
      <c r="L35" s="10">
        <f t="shared" si="3"/>
        <v>12094973.333043812</v>
      </c>
      <c r="M35" s="1">
        <f t="shared" si="4"/>
        <v>4807489.6132687954</v>
      </c>
      <c r="N35" s="10">
        <f t="shared" si="5"/>
        <v>4356361.4361664504</v>
      </c>
    </row>
    <row r="36" spans="1:14" x14ac:dyDescent="0.25">
      <c r="A36">
        <v>-17.95</v>
      </c>
      <c r="B36">
        <v>0.65909090909090906</v>
      </c>
      <c r="C36" s="10">
        <f>-LN(1-B36)/0.000001-EXP(blanks!$BZ$18*b924_6!A36+blanks!$BZ$17)</f>
        <v>1067242.504663154</v>
      </c>
      <c r="D36" s="1">
        <f>C36*0.000001*coeffs!$D$8/($D$2*coeffs!$D$6/1000)</f>
        <v>21531.349534269524</v>
      </c>
      <c r="E36">
        <f t="shared" si="0"/>
        <v>1.076139432816051</v>
      </c>
      <c r="F36">
        <v>0.85089999999999999</v>
      </c>
      <c r="G36">
        <v>1.3876999999999999</v>
      </c>
      <c r="H36">
        <f t="shared" si="1"/>
        <v>0.22523943281605097</v>
      </c>
      <c r="I36">
        <f t="shared" si="2"/>
        <v>0.31156056718394898</v>
      </c>
      <c r="J36" s="2">
        <f>((1000*coeffs!$D$8/($D$2*coeffs!$D$6))^2*H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7046.450556957042</v>
      </c>
      <c r="K36" s="10">
        <f>((1000*coeffs!$D$8/($D$2*coeffs!$D$6))^2*I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8277.2368149956346</v>
      </c>
      <c r="L36" s="10">
        <f t="shared" si="3"/>
        <v>12869402.888841426</v>
      </c>
      <c r="M36" s="1">
        <f t="shared" si="4"/>
        <v>5250049.532403837</v>
      </c>
      <c r="N36" s="10">
        <f t="shared" si="5"/>
        <v>4563462.2322704522</v>
      </c>
    </row>
    <row r="37" spans="1:14" x14ac:dyDescent="0.25">
      <c r="A37">
        <v>-17.97</v>
      </c>
      <c r="B37">
        <v>0.68181818181818177</v>
      </c>
      <c r="C37" s="10">
        <f>-LN(1-B37)/0.000001-EXP(blanks!$BZ$18*b924_6!A37+blanks!$BZ$17)</f>
        <v>1136170.7711275122</v>
      </c>
      <c r="D37" s="1">
        <f>C37*0.000001*coeffs!$D$8/($D$2*coeffs!$D$6/1000)</f>
        <v>22921.960001478932</v>
      </c>
      <c r="E37">
        <f t="shared" si="0"/>
        <v>1.1451323043030024</v>
      </c>
      <c r="F37">
        <v>0.89349999999999996</v>
      </c>
      <c r="G37">
        <v>1.4933000000000001</v>
      </c>
      <c r="H37">
        <f t="shared" si="1"/>
        <v>0.25163230430300243</v>
      </c>
      <c r="I37">
        <f t="shared" si="2"/>
        <v>0.34816769569699768</v>
      </c>
      <c r="J37" s="2">
        <f>((1000*coeffs!$D$8/($D$2*coeffs!$D$6))^2*H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7655.9332778001517</v>
      </c>
      <c r="K37" s="10">
        <f>((1000*coeffs!$D$8/($D$2*coeffs!$D$6))^2*I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9065.350821582073</v>
      </c>
      <c r="L37" s="10">
        <f t="shared" si="3"/>
        <v>13700578.209992286</v>
      </c>
      <c r="M37" s="1">
        <f t="shared" si="4"/>
        <v>5732146.9211536236</v>
      </c>
      <c r="N37" s="10">
        <f t="shared" si="5"/>
        <v>4943486.7125891475</v>
      </c>
    </row>
    <row r="38" spans="1:14" x14ac:dyDescent="0.25">
      <c r="A38">
        <v>-18.11</v>
      </c>
      <c r="B38">
        <v>0.70454545454545459</v>
      </c>
      <c r="C38" s="10">
        <f>-LN(1-B38)/0.000001-EXP(blanks!$BZ$18*b924_6!A38+blanks!$BZ$17)</f>
        <v>1209813.1799947894</v>
      </c>
      <c r="D38" s="1">
        <f>C38*0.000001*coeffs!$D$8/($D$2*coeffs!$D$6/1000)</f>
        <v>24407.677107889896</v>
      </c>
      <c r="E38">
        <f t="shared" si="0"/>
        <v>1.2192402764567245</v>
      </c>
      <c r="F38">
        <v>0.93830000000000002</v>
      </c>
      <c r="G38">
        <v>1.607</v>
      </c>
      <c r="H38">
        <f t="shared" si="1"/>
        <v>0.28094027645672448</v>
      </c>
      <c r="I38">
        <f t="shared" si="2"/>
        <v>0.38775972354327548</v>
      </c>
      <c r="J38" s="2">
        <f>((1000*coeffs!$D$8/($D$2*coeffs!$D$6))^2*H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8327.9392853052086</v>
      </c>
      <c r="K38" s="10">
        <f>((1000*coeffs!$D$8/($D$2*coeffs!$D$6))^2*I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9921.0943646878022</v>
      </c>
      <c r="L38" s="10">
        <f t="shared" si="3"/>
        <v>14588599.278565546</v>
      </c>
      <c r="M38" s="1">
        <f t="shared" si="4"/>
        <v>6255410.7205417743</v>
      </c>
      <c r="N38" s="10">
        <f t="shared" si="5"/>
        <v>5361305.0421404541</v>
      </c>
    </row>
    <row r="39" spans="1:14" x14ac:dyDescent="0.25">
      <c r="A39">
        <v>-18.170000000000002</v>
      </c>
      <c r="B39">
        <v>0.72727272727272729</v>
      </c>
      <c r="C39" s="10">
        <f>-LN(1-B39)/0.000001-EXP(blanks!$BZ$18*b924_6!A39+blanks!$BZ$17)</f>
        <v>1289649.0282892862</v>
      </c>
      <c r="D39" s="1">
        <f>C39*0.000001*coeffs!$D$8/($D$2*coeffs!$D$6/1000)</f>
        <v>26018.345299498582</v>
      </c>
      <c r="E39">
        <f t="shared" si="0"/>
        <v>1.2992829841302609</v>
      </c>
      <c r="F39">
        <v>1.0097</v>
      </c>
      <c r="G39">
        <v>1.6875</v>
      </c>
      <c r="H39">
        <f t="shared" si="1"/>
        <v>0.28958298413026085</v>
      </c>
      <c r="I39">
        <f t="shared" si="2"/>
        <v>0.38821701586973911</v>
      </c>
      <c r="J39" s="2">
        <f>((1000*coeffs!$D$8/($D$2*coeffs!$D$6))^2*H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8741.2926401826826</v>
      </c>
      <c r="K39" s="10">
        <f>((1000*coeffs!$D$8/($D$2*coeffs!$D$6))^2*I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10179.450120478026</v>
      </c>
      <c r="L39" s="10">
        <f t="shared" si="3"/>
        <v>15551304.279711079</v>
      </c>
      <c r="M39" s="1">
        <f t="shared" si="4"/>
        <v>6444081.3678537235</v>
      </c>
      <c r="N39" s="10">
        <f t="shared" si="5"/>
        <v>5639592.7317960085</v>
      </c>
    </row>
    <row r="40" spans="1:14" x14ac:dyDescent="0.25">
      <c r="A40">
        <v>-18.23</v>
      </c>
      <c r="B40">
        <v>0.75</v>
      </c>
      <c r="C40" s="10">
        <f>-LN(1-B40)/0.000001-EXP(blanks!$BZ$18*b924_6!A40+blanks!$BZ$17)</f>
        <v>1376449.0067713258</v>
      </c>
      <c r="D40" s="1">
        <f>C40*0.000001*coeffs!$D$8/($D$2*coeffs!$D$6/1000)</f>
        <v>27769.513068864871</v>
      </c>
      <c r="E40">
        <f t="shared" si="0"/>
        <v>1.3862943611198906</v>
      </c>
      <c r="F40">
        <v>1.0604</v>
      </c>
      <c r="G40">
        <v>1.8160000000000001</v>
      </c>
      <c r="H40">
        <f t="shared" si="1"/>
        <v>0.32589436111989056</v>
      </c>
      <c r="I40">
        <f t="shared" si="2"/>
        <v>0.42970563888010949</v>
      </c>
      <c r="J40" s="2">
        <f>((1000*coeffs!$D$8/($D$2*coeffs!$D$6))^2*H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9558.1833690900621</v>
      </c>
      <c r="K40" s="10">
        <f>((1000*coeffs!$D$8/($D$2*coeffs!$D$6))^2*I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11103.399297549971</v>
      </c>
      <c r="L40" s="10">
        <f t="shared" si="3"/>
        <v>16597986.630673764</v>
      </c>
      <c r="M40" s="1">
        <f t="shared" si="4"/>
        <v>7012733.4347708216</v>
      </c>
      <c r="N40" s="10">
        <f t="shared" si="5"/>
        <v>6145941.429358229</v>
      </c>
    </row>
    <row r="41" spans="1:14" x14ac:dyDescent="0.25">
      <c r="A41">
        <v>-18.23</v>
      </c>
      <c r="B41">
        <v>0.77272727272727271</v>
      </c>
      <c r="C41" s="10">
        <f>-LN(1-B41)/0.000001-EXP(blanks!$BZ$18*b924_6!A41+blanks!$BZ$17)</f>
        <v>1471759.1865756507</v>
      </c>
      <c r="D41" s="1">
        <f>C41*0.000001*coeffs!$D$8/($D$2*coeffs!$D$6/1000)</f>
        <v>29692.372012895317</v>
      </c>
      <c r="E41">
        <f t="shared" si="0"/>
        <v>1.4816045409242153</v>
      </c>
      <c r="F41">
        <v>1.1411</v>
      </c>
      <c r="G41">
        <v>1.9542999999999999</v>
      </c>
      <c r="H41">
        <f t="shared" si="1"/>
        <v>0.34050454092421534</v>
      </c>
      <c r="I41">
        <f t="shared" si="2"/>
        <v>0.47269545907578459</v>
      </c>
      <c r="J41" s="2">
        <f>((1000*coeffs!$D$8/($D$2*coeffs!$D$6))^2*H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10107.78445057058</v>
      </c>
      <c r="K41" s="10">
        <f>((1000*coeffs!$D$8/($D$2*coeffs!$D$6))^2*I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12079.778758525274</v>
      </c>
      <c r="L41" s="10">
        <f t="shared" si="3"/>
        <v>17747289.715914842</v>
      </c>
      <c r="M41" s="1">
        <f t="shared" si="4"/>
        <v>7615819.5181905031</v>
      </c>
      <c r="N41" s="10">
        <f t="shared" si="5"/>
        <v>6509193.9898189306</v>
      </c>
    </row>
    <row r="42" spans="1:14" x14ac:dyDescent="0.25">
      <c r="A42">
        <v>-18.23</v>
      </c>
      <c r="B42">
        <v>0.79545454545454541</v>
      </c>
      <c r="C42" s="10">
        <f>-LN(1-B42)/0.000001-EXP(blanks!$BZ$18*b924_6!A42+blanks!$BZ$17)</f>
        <v>1577119.702233477</v>
      </c>
      <c r="D42" s="1">
        <f>C42*0.000001*coeffs!$D$8/($D$2*coeffs!$D$6/1000)</f>
        <v>31817.993959011055</v>
      </c>
      <c r="E42">
        <f t="shared" si="0"/>
        <v>1.5869650565820417</v>
      </c>
      <c r="F42">
        <v>1.1982999999999999</v>
      </c>
      <c r="G42">
        <v>2.1030000000000002</v>
      </c>
      <c r="H42">
        <f t="shared" si="1"/>
        <v>0.38866505658204176</v>
      </c>
      <c r="I42">
        <f t="shared" si="2"/>
        <v>0.51603494341795852</v>
      </c>
      <c r="J42" s="2">
        <f>((1000*coeffs!$D$8/($D$2*coeffs!$D$6))^2*H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11160.541482300088</v>
      </c>
      <c r="K42" s="10">
        <f>((1000*coeffs!$D$8/($D$2*coeffs!$D$6))^2*I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13094.24617867182</v>
      </c>
      <c r="L42" s="10">
        <f t="shared" si="3"/>
        <v>19017785.33303291</v>
      </c>
      <c r="M42" s="1">
        <f t="shared" si="4"/>
        <v>8245898.0196474139</v>
      </c>
      <c r="N42" s="10">
        <f t="shared" si="5"/>
        <v>7158153.3536530705</v>
      </c>
    </row>
    <row r="43" spans="1:14" x14ac:dyDescent="0.25">
      <c r="A43">
        <v>-18.239999999999998</v>
      </c>
      <c r="B43">
        <v>0.81818181818181823</v>
      </c>
      <c r="C43" s="10">
        <f>-LN(1-B43)/0.000001-EXP(blanks!$BZ$18*b924_6!A43+blanks!$BZ$17)</f>
        <v>1694867.0565391285</v>
      </c>
      <c r="D43" s="1">
        <f>C43*0.000001*coeffs!$D$8/($D$2*coeffs!$D$6/1000)</f>
        <v>34193.517264363894</v>
      </c>
      <c r="E43">
        <f t="shared" si="0"/>
        <v>1.7047480922384255</v>
      </c>
      <c r="F43">
        <v>1.2895000000000001</v>
      </c>
      <c r="G43">
        <v>2.3191999999999999</v>
      </c>
      <c r="H43">
        <f t="shared" si="1"/>
        <v>0.4152480922384254</v>
      </c>
      <c r="I43">
        <f t="shared" si="2"/>
        <v>0.61445190776157443</v>
      </c>
      <c r="J43" s="2">
        <f>((1000*coeffs!$D$8/($D$2*coeffs!$D$6))^2*H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11956.829134450936</v>
      </c>
      <c r="K43" s="10">
        <f>((1000*coeffs!$D$8/($D$2*coeffs!$D$6))^2*I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15048.384469289798</v>
      </c>
      <c r="L43" s="10">
        <f t="shared" si="3"/>
        <v>20437648.330461845</v>
      </c>
      <c r="M43" s="1">
        <f t="shared" si="4"/>
        <v>9417315.8916933276</v>
      </c>
      <c r="N43" s="10">
        <f t="shared" si="5"/>
        <v>7671999.0514170406</v>
      </c>
    </row>
    <row r="44" spans="1:14" x14ac:dyDescent="0.25">
      <c r="A44">
        <v>-18.32</v>
      </c>
      <c r="B44">
        <v>0.84090909090909094</v>
      </c>
      <c r="C44" s="10">
        <f>-LN(1-B44)/0.000001-EXP(blanks!$BZ$18*b924_6!A44+blanks!$BZ$17)</f>
        <v>1828108.3034104286</v>
      </c>
      <c r="D44" s="1">
        <f>C44*0.000001*coeffs!$D$8/($D$2*coeffs!$D$6/1000)</f>
        <v>36881.625961527658</v>
      </c>
      <c r="E44">
        <f t="shared" si="0"/>
        <v>1.838279484862948</v>
      </c>
      <c r="F44">
        <v>1.3876999999999999</v>
      </c>
      <c r="G44">
        <v>2.4956999999999998</v>
      </c>
      <c r="H44">
        <f t="shared" si="1"/>
        <v>0.45057948486294808</v>
      </c>
      <c r="I44">
        <f t="shared" si="2"/>
        <v>0.6574205151370518</v>
      </c>
      <c r="J44" s="2">
        <f>((1000*coeffs!$D$8/($D$2*coeffs!$D$6))^2*H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12933.115076672111</v>
      </c>
      <c r="K44" s="10">
        <f>((1000*coeffs!$D$8/($D$2*coeffs!$D$6))^2*I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16141.448688028433</v>
      </c>
      <c r="L44" s="10">
        <f t="shared" si="3"/>
        <v>22044345.290061999</v>
      </c>
      <c r="M44" s="1">
        <f t="shared" si="4"/>
        <v>10106312.354543861</v>
      </c>
      <c r="N44" s="10">
        <f t="shared" si="5"/>
        <v>8295347.5030144667</v>
      </c>
    </row>
    <row r="45" spans="1:14" x14ac:dyDescent="0.25">
      <c r="A45">
        <v>-18.7</v>
      </c>
      <c r="B45">
        <v>0.86363636363636365</v>
      </c>
      <c r="C45" s="10">
        <f>-LN(1-B45)/0.000001-EXP(blanks!$BZ$18*b924_6!A45+blanks!$BZ$17)</f>
        <v>1980760.0845732526</v>
      </c>
      <c r="D45" s="1">
        <f>C45*0.000001*coeffs!$D$8/($D$2*coeffs!$D$6/1000)</f>
        <v>39961.337313806471</v>
      </c>
      <c r="E45">
        <f t="shared" si="0"/>
        <v>1.9924301646902063</v>
      </c>
      <c r="F45">
        <v>1.4572000000000001</v>
      </c>
      <c r="G45">
        <v>2.7522000000000002</v>
      </c>
      <c r="H45">
        <f t="shared" si="1"/>
        <v>0.53523016469020623</v>
      </c>
      <c r="I45">
        <f t="shared" si="2"/>
        <v>0.75976983530979392</v>
      </c>
      <c r="J45" s="2">
        <f>((1000*coeffs!$D$8/($D$2*coeffs!$D$6))^2*H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14697.615851820259</v>
      </c>
      <c r="K45" s="10">
        <f>((1000*coeffs!$D$8/($D$2*coeffs!$D$6))^2*I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18285.865362793658</v>
      </c>
      <c r="L45" s="10">
        <f t="shared" si="3"/>
        <v>23885105.253144328</v>
      </c>
      <c r="M45" s="1">
        <f t="shared" si="4"/>
        <v>11405608.144819375</v>
      </c>
      <c r="N45" s="10">
        <f t="shared" si="5"/>
        <v>9370491.0263887681</v>
      </c>
    </row>
    <row r="46" spans="1:14" x14ac:dyDescent="0.25">
      <c r="A46">
        <v>-18.72</v>
      </c>
      <c r="B46">
        <v>0.88636363636363635</v>
      </c>
      <c r="C46" s="10">
        <f>-LN(1-B46)/0.000001-EXP(blanks!$BZ$18*b924_6!A46+blanks!$BZ$17)</f>
        <v>2162996.8991082311</v>
      </c>
      <c r="D46" s="1">
        <f>C46*0.000001*coeffs!$D$8/($D$2*coeffs!$D$6/1000)</f>
        <v>43637.919285214099</v>
      </c>
      <c r="E46">
        <f t="shared" si="0"/>
        <v>2.1747517214841605</v>
      </c>
      <c r="F46">
        <v>1.607</v>
      </c>
      <c r="G46">
        <v>3.0350000000000001</v>
      </c>
      <c r="H46">
        <f t="shared" si="1"/>
        <v>0.56775172148416053</v>
      </c>
      <c r="I46">
        <f t="shared" si="2"/>
        <v>0.86024827851583963</v>
      </c>
      <c r="J46" s="2">
        <f>((1000*coeffs!$D$8/($D$2*coeffs!$D$6))^2*H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15800.247868578437</v>
      </c>
      <c r="K46" s="10">
        <f>((1000*coeffs!$D$8/($D$2*coeffs!$D$6))^2*I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20485.463655066967</v>
      </c>
      <c r="L46" s="10">
        <f t="shared" si="3"/>
        <v>26082617.980741262</v>
      </c>
      <c r="M46" s="1">
        <f t="shared" si="4"/>
        <v>12751520.741870144</v>
      </c>
      <c r="N46" s="10">
        <f t="shared" si="5"/>
        <v>10092879.255829636</v>
      </c>
    </row>
    <row r="47" spans="1:14" x14ac:dyDescent="0.25">
      <c r="A47">
        <v>-19.07</v>
      </c>
      <c r="B47">
        <v>0.90909090909090906</v>
      </c>
      <c r="C47" s="10">
        <f>-LN(1-B47)/0.000001-EXP(blanks!$BZ$18*b924_6!A47+blanks!$BZ$17)</f>
        <v>2384553.7575702937</v>
      </c>
      <c r="D47" s="1">
        <f>C47*0.000001*coeffs!$D$8/($D$2*coeffs!$D$6/1000)</f>
        <v>48107.773269119098</v>
      </c>
      <c r="E47">
        <f t="shared" si="0"/>
        <v>2.3978952727983702</v>
      </c>
      <c r="F47">
        <v>1.7293000000000001</v>
      </c>
      <c r="G47">
        <v>3.4298000000000002</v>
      </c>
      <c r="H47">
        <f t="shared" si="1"/>
        <v>0.66859527279837017</v>
      </c>
      <c r="I47">
        <f t="shared" si="2"/>
        <v>1.03190472720163</v>
      </c>
      <c r="J47" s="2">
        <f>((1000*coeffs!$D$8/($D$2*coeffs!$D$6))^2*H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18054.037584664307</v>
      </c>
      <c r="K47" s="10">
        <f>((1000*coeffs!$D$8/($D$2*coeffs!$D$6))^2*I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24029.32955017226</v>
      </c>
      <c r="L47" s="10">
        <f t="shared" si="3"/>
        <v>28754273.637141712</v>
      </c>
      <c r="M47" s="1">
        <f t="shared" si="4"/>
        <v>14889251.507475335</v>
      </c>
      <c r="N47" s="10">
        <f t="shared" si="5"/>
        <v>11482820.021851087</v>
      </c>
    </row>
    <row r="48" spans="1:14" x14ac:dyDescent="0.25">
      <c r="A48">
        <v>-19.07</v>
      </c>
      <c r="B48">
        <v>0.93181818181818177</v>
      </c>
      <c r="C48" s="10">
        <f>-LN(1-B48)/0.000001-EXP(blanks!$BZ$18*b924_6!A48+blanks!$BZ$17)</f>
        <v>2672235.8300220743</v>
      </c>
      <c r="D48" s="1">
        <f>C48*0.000001*coeffs!$D$8/($D$2*coeffs!$D$6/1000)</f>
        <v>53911.686840437513</v>
      </c>
      <c r="E48">
        <f t="shared" si="0"/>
        <v>2.6855773452501506</v>
      </c>
      <c r="F48">
        <v>1.907</v>
      </c>
      <c r="G48">
        <v>3.9719000000000002</v>
      </c>
      <c r="H48">
        <f t="shared" si="1"/>
        <v>0.77857734525015054</v>
      </c>
      <c r="I48">
        <f t="shared" si="2"/>
        <v>1.2863226547498496</v>
      </c>
      <c r="J48" s="2">
        <f>((1000*coeffs!$D$8/($D$2*coeffs!$D$6))^2*H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20672.596372464093</v>
      </c>
      <c r="K48" s="10">
        <f>((1000*coeffs!$D$8/($D$2*coeffs!$D$6))^2*I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29224.889137021979</v>
      </c>
      <c r="L48" s="10">
        <f t="shared" si="3"/>
        <v>32223303.851082977</v>
      </c>
      <c r="M48" s="1">
        <f t="shared" si="4"/>
        <v>18013289.381018221</v>
      </c>
      <c r="N48" s="10">
        <f t="shared" si="5"/>
        <v>13115858.984472349</v>
      </c>
    </row>
    <row r="49" spans="1:14" x14ac:dyDescent="0.25">
      <c r="A49">
        <v>-19.25</v>
      </c>
      <c r="B49">
        <v>0.95454545454545459</v>
      </c>
      <c r="C49" s="10">
        <f>-LN(1-B49)/0.000001-EXP(blanks!$BZ$18*b924_6!A49+blanks!$BZ$17)</f>
        <v>3076803.26427005</v>
      </c>
      <c r="D49" s="1">
        <f>C49*0.000001*coeffs!$D$8/($D$2*coeffs!$D$6/1000)</f>
        <v>62073.733234687068</v>
      </c>
      <c r="E49">
        <f t="shared" si="0"/>
        <v>3.091042453358317</v>
      </c>
      <c r="F49">
        <v>2.1030000000000002</v>
      </c>
      <c r="G49">
        <v>4.8301999999999996</v>
      </c>
      <c r="H49">
        <f t="shared" si="1"/>
        <v>0.98804245335831675</v>
      </c>
      <c r="I49">
        <f t="shared" si="2"/>
        <v>1.7391575466416827</v>
      </c>
      <c r="J49" s="2">
        <f>((1000*coeffs!$D$8/($D$2*coeffs!$D$6))^2*H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25231.555028500559</v>
      </c>
      <c r="K49" s="10">
        <f>((1000*coeffs!$D$8/($D$2*coeffs!$D$6))^2*I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38345.649919867057</v>
      </c>
      <c r="L49" s="10">
        <f t="shared" si="3"/>
        <v>37101802.678006448</v>
      </c>
      <c r="M49" s="1">
        <f t="shared" si="4"/>
        <v>23472412.558665853</v>
      </c>
      <c r="N49" s="10">
        <f t="shared" si="5"/>
        <v>15908892.985749401</v>
      </c>
    </row>
    <row r="50" spans="1:14" x14ac:dyDescent="0.25">
      <c r="A50">
        <v>-19.29</v>
      </c>
      <c r="B50">
        <v>0.97727272727272729</v>
      </c>
      <c r="C50" s="10">
        <f>-LN(1-B50)/0.000001-EXP(blanks!$BZ$18*b924_6!A50+blanks!$BZ$17)</f>
        <v>3769742.8983315383</v>
      </c>
      <c r="D50" s="1">
        <f>C50*0.000001*coeffs!$D$8/($D$2*coeffs!$D$6/1000)</f>
        <v>76053.616346478782</v>
      </c>
      <c r="E50">
        <f t="shared" si="0"/>
        <v>3.7841896339182619</v>
      </c>
      <c r="F50">
        <v>2.4956999999999998</v>
      </c>
      <c r="G50">
        <v>6.8023999999999996</v>
      </c>
      <c r="H50">
        <f t="shared" si="1"/>
        <v>1.2884896339182621</v>
      </c>
      <c r="I50">
        <f t="shared" si="2"/>
        <v>3.0182103660817377</v>
      </c>
      <c r="J50" s="2">
        <f>((1000*coeffs!$D$8/($D$2*coeffs!$D$6))^2*H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32161.684905695063</v>
      </c>
      <c r="K50" s="10">
        <f>((1000*coeffs!$D$8/($D$2*coeffs!$D$6))^2*I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63768.547598764148</v>
      </c>
      <c r="L50" s="10">
        <f t="shared" si="3"/>
        <v>45457653.657909341</v>
      </c>
      <c r="M50" s="1">
        <f t="shared" si="4"/>
        <v>38616712.907191291</v>
      </c>
      <c r="N50" s="10">
        <f t="shared" si="5"/>
        <v>20200104.268466208</v>
      </c>
    </row>
    <row r="51" spans="1:14" x14ac:dyDescent="0.25">
      <c r="A51">
        <v>-19.59</v>
      </c>
      <c r="B51">
        <v>1</v>
      </c>
      <c r="C51" s="10" t="e">
        <f>-LN(1-B51)/0.000001-EXP(blanks!$BZ$18*b924_6!A51+blanks!$BZ$17)</f>
        <v>#NUM!</v>
      </c>
      <c r="D51" s="1" t="e">
        <f>C51*0.000001*coeffs!$D$8/($D$2*coeffs!$D$6/1000)</f>
        <v>#NUM!</v>
      </c>
      <c r="E51" t="e">
        <f t="shared" si="0"/>
        <v>#NUM!</v>
      </c>
      <c r="F51">
        <v>3.5146999999999999</v>
      </c>
      <c r="G51">
        <v>19.470600000000001</v>
      </c>
      <c r="H51" t="e">
        <f t="shared" si="1"/>
        <v>#NUM!</v>
      </c>
      <c r="I51" t="e">
        <f t="shared" si="2"/>
        <v>#NUM!</v>
      </c>
      <c r="J51" s="2" t="e">
        <f>((1000*coeffs!$D$8/($D$2*coeffs!$D$6))^2*H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#NUM!</v>
      </c>
      <c r="K51" s="10" t="e">
        <f>((1000*coeffs!$D$8/($D$2*coeffs!$D$6))^2*I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#NUM!</v>
      </c>
      <c r="L51" s="10" t="e">
        <f t="shared" si="3"/>
        <v>#NUM!</v>
      </c>
      <c r="M51" s="1" t="e">
        <f t="shared" si="4"/>
        <v>#NUM!</v>
      </c>
      <c r="N51" s="10" t="e">
        <f t="shared" si="5"/>
        <v>#NUM!</v>
      </c>
    </row>
    <row r="52" spans="1:14" x14ac:dyDescent="0.25">
      <c r="D52" s="1"/>
      <c r="J52" s="2"/>
    </row>
    <row r="53" spans="1:14" x14ac:dyDescent="0.25">
      <c r="D53" s="1"/>
      <c r="J53" s="2"/>
    </row>
    <row r="54" spans="1:14" x14ac:dyDescent="0.25">
      <c r="D54" s="1"/>
      <c r="J54" s="2"/>
    </row>
    <row r="55" spans="1:14" x14ac:dyDescent="0.25">
      <c r="D55" s="1"/>
      <c r="J55" s="2"/>
    </row>
    <row r="56" spans="1:14" x14ac:dyDescent="0.25">
      <c r="D56" s="1"/>
      <c r="J56" s="2"/>
    </row>
    <row r="57" spans="1:14" x14ac:dyDescent="0.25">
      <c r="D57" s="1"/>
      <c r="J57" s="2"/>
    </row>
    <row r="58" spans="1:14" x14ac:dyDescent="0.25">
      <c r="D58" s="1"/>
      <c r="J58" s="2"/>
    </row>
    <row r="59" spans="1:14" x14ac:dyDescent="0.25">
      <c r="D59" s="1"/>
      <c r="J59" s="2"/>
    </row>
    <row r="60" spans="1:14" x14ac:dyDescent="0.25">
      <c r="D60" s="1"/>
      <c r="J60" s="2"/>
    </row>
    <row r="61" spans="1:14" x14ac:dyDescent="0.25">
      <c r="D61" s="1"/>
      <c r="J61" s="2"/>
    </row>
    <row r="62" spans="1:14" x14ac:dyDescent="0.25">
      <c r="D62" s="1"/>
      <c r="J62" s="2"/>
    </row>
    <row r="63" spans="1:14" x14ac:dyDescent="0.25">
      <c r="D63" s="1"/>
      <c r="J63" s="2"/>
    </row>
    <row r="64" spans="1:14" x14ac:dyDescent="0.25">
      <c r="D64" s="1"/>
      <c r="J64" s="2"/>
    </row>
    <row r="65" spans="4:10" x14ac:dyDescent="0.25">
      <c r="D65" s="1"/>
      <c r="J65" s="2"/>
    </row>
    <row r="66" spans="4:10" x14ac:dyDescent="0.25">
      <c r="D66" s="1"/>
      <c r="J66" s="2"/>
    </row>
    <row r="67" spans="4:10" x14ac:dyDescent="0.25">
      <c r="D67" s="1"/>
      <c r="J67" s="2"/>
    </row>
    <row r="68" spans="4:10" x14ac:dyDescent="0.25">
      <c r="D68" s="1"/>
      <c r="J68" s="2"/>
    </row>
    <row r="69" spans="4:10" x14ac:dyDescent="0.25">
      <c r="D69" s="1"/>
      <c r="J69" s="2"/>
    </row>
    <row r="70" spans="4:10" x14ac:dyDescent="0.25">
      <c r="D70" s="1"/>
      <c r="J70" s="2"/>
    </row>
    <row r="71" spans="4:10" x14ac:dyDescent="0.25">
      <c r="D71" s="1"/>
      <c r="J71" s="2"/>
    </row>
    <row r="72" spans="4:10" x14ac:dyDescent="0.25">
      <c r="D72" s="1"/>
      <c r="J72" s="2"/>
    </row>
    <row r="73" spans="4:10" x14ac:dyDescent="0.25">
      <c r="D73" s="1"/>
      <c r="J73" s="2"/>
    </row>
    <row r="74" spans="4:10" x14ac:dyDescent="0.25">
      <c r="D74" s="1"/>
      <c r="J74" s="2"/>
    </row>
    <row r="75" spans="4:10" x14ac:dyDescent="0.25">
      <c r="D75" s="1"/>
      <c r="J75" s="2"/>
    </row>
    <row r="76" spans="4:10" x14ac:dyDescent="0.25">
      <c r="D76" s="1"/>
      <c r="J76" s="2"/>
    </row>
    <row r="77" spans="4:10" x14ac:dyDescent="0.25">
      <c r="D77" s="1"/>
      <c r="J77" s="2"/>
    </row>
    <row r="78" spans="4:10" x14ac:dyDescent="0.25">
      <c r="D78" s="1"/>
      <c r="J78" s="2"/>
    </row>
    <row r="79" spans="4:10" x14ac:dyDescent="0.25">
      <c r="D79" s="1"/>
      <c r="J79" s="2"/>
    </row>
    <row r="80" spans="4:10" x14ac:dyDescent="0.25">
      <c r="D80" s="1"/>
      <c r="J80" s="2"/>
    </row>
    <row r="81" spans="4:10" x14ac:dyDescent="0.25">
      <c r="D81" s="1"/>
      <c r="J81" s="2"/>
    </row>
    <row r="82" spans="4:10" x14ac:dyDescent="0.25">
      <c r="D82" s="1"/>
      <c r="J82" s="2"/>
    </row>
    <row r="83" spans="4:10" x14ac:dyDescent="0.25">
      <c r="D83" s="1"/>
      <c r="J83" s="2"/>
    </row>
    <row r="84" spans="4:10" x14ac:dyDescent="0.25">
      <c r="D84" s="1"/>
      <c r="J84" s="2"/>
    </row>
    <row r="85" spans="4:10" x14ac:dyDescent="0.25">
      <c r="D85" s="1"/>
      <c r="J85" s="2"/>
    </row>
    <row r="86" spans="4:10" x14ac:dyDescent="0.25">
      <c r="D86" s="1"/>
      <c r="J86" s="2"/>
    </row>
    <row r="87" spans="4:10" x14ac:dyDescent="0.25">
      <c r="D87" s="1"/>
      <c r="J87" s="2"/>
    </row>
    <row r="88" spans="4:10" x14ac:dyDescent="0.25">
      <c r="D88" s="1"/>
      <c r="J88" s="2"/>
    </row>
    <row r="89" spans="4:10" x14ac:dyDescent="0.25">
      <c r="D89" s="1"/>
      <c r="J89" s="2"/>
    </row>
    <row r="90" spans="4:10" x14ac:dyDescent="0.25">
      <c r="D90" s="1"/>
      <c r="J90" s="2"/>
    </row>
    <row r="91" spans="4:10" x14ac:dyDescent="0.25">
      <c r="D91" s="1"/>
      <c r="J91" s="2"/>
    </row>
    <row r="92" spans="4:10" x14ac:dyDescent="0.25">
      <c r="D92" s="1"/>
      <c r="J92" s="2"/>
    </row>
    <row r="93" spans="4:10" x14ac:dyDescent="0.25">
      <c r="D93" s="1"/>
      <c r="J93" s="2"/>
    </row>
    <row r="94" spans="4:10" x14ac:dyDescent="0.25">
      <c r="D94" s="1"/>
      <c r="J94" s="2"/>
    </row>
    <row r="95" spans="4:10" x14ac:dyDescent="0.25">
      <c r="D95" s="1"/>
      <c r="J95" s="2"/>
    </row>
    <row r="96" spans="4:10" x14ac:dyDescent="0.25">
      <c r="D96" s="1"/>
      <c r="J96" s="2"/>
    </row>
    <row r="97" spans="4:10" x14ac:dyDescent="0.25">
      <c r="D97" s="1"/>
      <c r="J97" s="2"/>
    </row>
    <row r="98" spans="4:10" x14ac:dyDescent="0.25">
      <c r="D98" s="1"/>
      <c r="J98" s="2"/>
    </row>
    <row r="99" spans="4:10" x14ac:dyDescent="0.25">
      <c r="D99" s="1"/>
      <c r="J99" s="2"/>
    </row>
    <row r="100" spans="4:10" x14ac:dyDescent="0.25">
      <c r="D100" s="1"/>
      <c r="J100" s="2"/>
    </row>
    <row r="101" spans="4:10" x14ac:dyDescent="0.25">
      <c r="D101" s="1"/>
      <c r="J101" s="2"/>
    </row>
    <row r="102" spans="4:10" x14ac:dyDescent="0.25">
      <c r="D102" s="1"/>
      <c r="J102" s="2"/>
    </row>
    <row r="103" spans="4:10" x14ac:dyDescent="0.25">
      <c r="D103" s="1"/>
      <c r="J103" s="2"/>
    </row>
    <row r="104" spans="4:10" x14ac:dyDescent="0.25">
      <c r="D104" s="1"/>
      <c r="J104" s="2"/>
    </row>
    <row r="105" spans="4:10" x14ac:dyDescent="0.25">
      <c r="D105" s="1"/>
      <c r="J105" s="2"/>
    </row>
    <row r="106" spans="4:10" x14ac:dyDescent="0.25">
      <c r="D106" s="1"/>
      <c r="J106" s="2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activeCell="K8" sqref="K8:K64"/>
    </sheetView>
  </sheetViews>
  <sheetFormatPr defaultRowHeight="15" x14ac:dyDescent="0.25"/>
  <cols>
    <col min="3" max="3" width="15.7109375" customWidth="1"/>
  </cols>
  <sheetData>
    <row r="1" spans="1:14" x14ac:dyDescent="0.25">
      <c r="A1" s="6" t="s">
        <v>26</v>
      </c>
      <c r="B1" s="6"/>
      <c r="C1" s="8" t="s">
        <v>38</v>
      </c>
      <c r="D1" s="6"/>
    </row>
    <row r="2" spans="1:14" x14ac:dyDescent="0.25">
      <c r="A2" s="6" t="s">
        <v>0</v>
      </c>
      <c r="B2" s="6"/>
      <c r="C2" s="6"/>
      <c r="D2" s="7">
        <v>50</v>
      </c>
    </row>
    <row r="3" spans="1:14" x14ac:dyDescent="0.25">
      <c r="A3" t="s">
        <v>113</v>
      </c>
      <c r="D3">
        <f>'size dists'!D18</f>
        <v>1873.574461189339</v>
      </c>
      <c r="E3">
        <f>'size dists'!E18</f>
        <v>220.45086531651759</v>
      </c>
    </row>
    <row r="4" spans="1:14" x14ac:dyDescent="0.25">
      <c r="A4" t="s">
        <v>114</v>
      </c>
      <c r="D4" s="10">
        <f>'size dists'!H18</f>
        <v>1741.8560279898484</v>
      </c>
      <c r="E4" s="10">
        <f>'size dists'!I18</f>
        <v>219.37488656381274</v>
      </c>
    </row>
    <row r="5" spans="1:14" x14ac:dyDescent="0.25">
      <c r="A5" t="s">
        <v>115</v>
      </c>
      <c r="D5">
        <f>'size dists'!F18</f>
        <v>913.70526061608655</v>
      </c>
      <c r="E5">
        <f>'size dists'!G18</f>
        <v>140.02491755947833</v>
      </c>
    </row>
    <row r="6" spans="1:14" x14ac:dyDescent="0.25">
      <c r="A6" t="s">
        <v>116</v>
      </c>
      <c r="D6">
        <f>'size dists'!J18</f>
        <v>212.72083344509269</v>
      </c>
      <c r="E6">
        <f>'size dists'!K18</f>
        <v>16.674555155577483</v>
      </c>
    </row>
    <row r="7" spans="1:14" x14ac:dyDescent="0.2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s="6" t="s">
        <v>182</v>
      </c>
      <c r="M7" s="10" t="s">
        <v>183</v>
      </c>
      <c r="N7" s="10" t="s">
        <v>185</v>
      </c>
    </row>
    <row r="8" spans="1:14" x14ac:dyDescent="0.25">
      <c r="A8">
        <v>-12.53</v>
      </c>
      <c r="B8">
        <v>1.7543859649122806E-2</v>
      </c>
      <c r="C8">
        <f>-LN(1-B8)/0.000001-EXP(blanks!$BZ$18*b924_8!A8+blanks!$BZ$17)</f>
        <v>16447.316200075969</v>
      </c>
      <c r="D8" s="1">
        <f>C8*0.000001*coeffs!$D$8/($D$2*coeffs!$D$6/1000)</f>
        <v>411.45738803212737</v>
      </c>
      <c r="E8">
        <f>-LN(1-B8)</f>
        <v>1.7699577099400975E-2</v>
      </c>
      <c r="F8">
        <v>6.9999999999999999E-4</v>
      </c>
      <c r="G8">
        <v>2.98E-2</v>
      </c>
      <c r="H8">
        <f>E8-F8</f>
        <v>1.6999577099400975E-2</v>
      </c>
      <c r="I8">
        <f>G8-E8</f>
        <v>1.2100422900599025E-2</v>
      </c>
      <c r="J8" s="2">
        <f>((1000*coeffs!$D$8/($D$2*coeffs!$D$6))^2*H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439.23535464000042</v>
      </c>
      <c r="K8">
        <f>((1000*coeffs!$D$8/($D$2*coeffs!$D$6))^2*I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322.03311798911949</v>
      </c>
      <c r="L8" s="10">
        <f>1000000000000*D8/(1000000*$D$3)</f>
        <v>219610.90768227892</v>
      </c>
      <c r="M8" s="1">
        <f>((1/(0.000001*$D$3))^2*K8^2+(D8/(0.000001*$D$3)^2)^2*(0.000001*$E$3)^2)^0.5</f>
        <v>173813.18408581062</v>
      </c>
      <c r="N8" s="10">
        <f>((1/(0.000001*$D$3))^2*J8^2+(D8/(0.000001*$D$3)^2)^2*(0.000001*$E$3)^2)^0.5</f>
        <v>235856.87226913925</v>
      </c>
    </row>
    <row r="9" spans="1:14" x14ac:dyDescent="0.25">
      <c r="A9">
        <v>-13.12</v>
      </c>
      <c r="B9">
        <v>3.5087719298245612E-2</v>
      </c>
      <c r="C9" s="10">
        <f>-LN(1-B9)/0.000001-EXP(blanks!$BZ$18*b924_8!A9+blanks!$BZ$17)</f>
        <v>34167.871985113576</v>
      </c>
      <c r="D9" s="1">
        <f>C9*0.000001*coeffs!$D$8/($D$2*coeffs!$D$6/1000)</f>
        <v>854.76701430145749</v>
      </c>
      <c r="E9">
        <f t="shared" ref="E9:E64" si="0">-LN(1-B9)</f>
        <v>3.5718082602079232E-2</v>
      </c>
      <c r="F9">
        <v>2.07E-2</v>
      </c>
      <c r="G9">
        <v>4.99E-2</v>
      </c>
      <c r="H9">
        <f t="shared" ref="H9:H64" si="1">E9-F9</f>
        <v>1.5018082602079232E-2</v>
      </c>
      <c r="I9">
        <f t="shared" ref="I9:I64" si="2">G9-E9</f>
        <v>1.4181917397920768E-2</v>
      </c>
      <c r="J9" s="2">
        <f>((1000*coeffs!$D$8/($D$2*coeffs!$D$6))^2*H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436.24339686425077</v>
      </c>
      <c r="K9" s="10">
        <f>((1000*coeffs!$D$8/($D$2*coeffs!$D$6))^2*I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418.363366038273</v>
      </c>
      <c r="L9" s="10">
        <f t="shared" ref="L9:L64" si="3">1000000000000*D9/(1000000*$D$3)</f>
        <v>456222.6012404408</v>
      </c>
      <c r="M9" s="1">
        <f t="shared" ref="M9:M64" si="4">((1/(0.000001*$D$3))^2*K9^2+(D9/(0.000001*$D$3)^2)^2*(0.000001*$E$3)^2)^0.5</f>
        <v>229658.69331999141</v>
      </c>
      <c r="N9" s="10">
        <f t="shared" ref="N9:N64" si="5">((1/(0.000001*$D$3))^2*J9^2+(D9/(0.000001*$D$3)^2)^2*(0.000001*$E$3)^2)^0.5</f>
        <v>238948.01854392179</v>
      </c>
    </row>
    <row r="10" spans="1:14" x14ac:dyDescent="0.25">
      <c r="A10">
        <v>-14.1</v>
      </c>
      <c r="B10">
        <v>5.2631578947368418E-2</v>
      </c>
      <c r="C10" s="10">
        <f>-LN(1-B10)/0.000001-EXP(blanks!$BZ$18*b924_8!A10+blanks!$BZ$17)</f>
        <v>51857.384754635335</v>
      </c>
      <c r="D10" s="1">
        <f>C10*0.000001*coeffs!$D$8/($D$2*coeffs!$D$6/1000)</f>
        <v>1297.3000471177638</v>
      </c>
      <c r="E10">
        <f t="shared" si="0"/>
        <v>5.4067221270275703E-2</v>
      </c>
      <c r="F10">
        <v>3.8100000000000002E-2</v>
      </c>
      <c r="G10">
        <v>7.3700000000000002E-2</v>
      </c>
      <c r="H10">
        <f t="shared" si="1"/>
        <v>1.5967221270275701E-2</v>
      </c>
      <c r="I10">
        <f t="shared" si="2"/>
        <v>1.9632778729724298E-2</v>
      </c>
      <c r="J10" s="2">
        <f>((1000*coeffs!$D$8/($D$2*coeffs!$D$6))^2*H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521.71940076815633</v>
      </c>
      <c r="K10" s="10">
        <f>((1000*coeffs!$D$8/($D$2*coeffs!$D$6))^2*I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594.86024499246844</v>
      </c>
      <c r="L10" s="10">
        <f t="shared" si="3"/>
        <v>692419.79648582626</v>
      </c>
      <c r="M10" s="1">
        <f t="shared" si="4"/>
        <v>327786.69309826323</v>
      </c>
      <c r="N10" s="10">
        <f t="shared" si="5"/>
        <v>290135.94095098495</v>
      </c>
    </row>
    <row r="11" spans="1:14" x14ac:dyDescent="0.25">
      <c r="A11">
        <v>-14.12</v>
      </c>
      <c r="B11">
        <v>7.0175438596491224E-2</v>
      </c>
      <c r="C11" s="10">
        <f>-LN(1-B11)/0.000001-EXP(blanks!$BZ$18*b924_8!A11+blanks!$BZ$17)</f>
        <v>70533.471044192585</v>
      </c>
      <c r="D11" s="1">
        <f>C11*0.000001*coeffs!$D$8/($D$2*coeffs!$D$6/1000)</f>
        <v>1764.5138824867438</v>
      </c>
      <c r="E11">
        <f t="shared" si="0"/>
        <v>7.2759354282428315E-2</v>
      </c>
      <c r="F11">
        <v>5.6399999999999999E-2</v>
      </c>
      <c r="G11">
        <v>9.6500000000000002E-2</v>
      </c>
      <c r="H11">
        <f t="shared" si="1"/>
        <v>1.6359354282428316E-2</v>
      </c>
      <c r="I11">
        <f t="shared" si="2"/>
        <v>2.3740645717571687E-2</v>
      </c>
      <c r="J11" s="2">
        <f>((1000*coeffs!$D$8/($D$2*coeffs!$D$6))^2*H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609.47994498242633</v>
      </c>
      <c r="K11" s="10">
        <f>((1000*coeffs!$D$8/($D$2*coeffs!$D$6))^2*I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746.1276602813407</v>
      </c>
      <c r="L11" s="10">
        <f t="shared" si="3"/>
        <v>941790.1017751043</v>
      </c>
      <c r="M11" s="1">
        <f t="shared" si="4"/>
        <v>413367.74163235707</v>
      </c>
      <c r="N11" s="10">
        <f t="shared" si="5"/>
        <v>343659.70861925901</v>
      </c>
    </row>
    <row r="12" spans="1:14" x14ac:dyDescent="0.25">
      <c r="A12">
        <v>-14.47</v>
      </c>
      <c r="B12">
        <v>8.771929824561403E-2</v>
      </c>
      <c r="C12" s="10">
        <f>-LN(1-B12)/0.000001-EXP(blanks!$BZ$18*b924_8!A12+blanks!$BZ$17)</f>
        <v>89281.211196356293</v>
      </c>
      <c r="D12" s="1">
        <f>C12*0.000001*coeffs!$D$8/($D$2*coeffs!$D$6/1000)</f>
        <v>2233.5202602250574</v>
      </c>
      <c r="E12">
        <f t="shared" si="0"/>
        <v>9.1807549253122858E-2</v>
      </c>
      <c r="F12">
        <v>7.3700000000000002E-2</v>
      </c>
      <c r="G12">
        <v>0.1174</v>
      </c>
      <c r="H12">
        <f t="shared" si="1"/>
        <v>1.8107549253122857E-2</v>
      </c>
      <c r="I12">
        <f t="shared" si="2"/>
        <v>2.5592450746877146E-2</v>
      </c>
      <c r="J12" s="2">
        <f>((1000*coeffs!$D$8/($D$2*coeffs!$D$6))^2*H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727.98031232770677</v>
      </c>
      <c r="K12" s="10">
        <f>((1000*coeffs!$D$8/($D$2*coeffs!$D$6))^2*I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857.12293896592917</v>
      </c>
      <c r="L12" s="10">
        <f t="shared" si="3"/>
        <v>1192117.1570662989</v>
      </c>
      <c r="M12" s="1">
        <f t="shared" si="4"/>
        <v>478501.00899552536</v>
      </c>
      <c r="N12" s="10">
        <f t="shared" si="5"/>
        <v>413095.08276309218</v>
      </c>
    </row>
    <row r="13" spans="1:14" x14ac:dyDescent="0.25">
      <c r="A13">
        <v>-14.83</v>
      </c>
      <c r="B13">
        <v>0.10526315789473684</v>
      </c>
      <c r="C13" s="10">
        <f>-LN(1-B13)/0.000001-EXP(blanks!$BZ$18*b924_8!A13+blanks!$BZ$17)</f>
        <v>108347.89436231021</v>
      </c>
      <c r="D13" s="1">
        <f>C13*0.000001*coeffs!$D$8/($D$2*coeffs!$D$6/1000)</f>
        <v>2710.5055360272759</v>
      </c>
      <c r="E13">
        <f t="shared" si="0"/>
        <v>0.11122563511022437</v>
      </c>
      <c r="F13">
        <v>9.1899999999999996E-2</v>
      </c>
      <c r="G13">
        <v>0.14269999999999999</v>
      </c>
      <c r="H13">
        <f t="shared" si="1"/>
        <v>1.9325635110224379E-2</v>
      </c>
      <c r="I13">
        <f t="shared" si="2"/>
        <v>3.1474364889775619E-2</v>
      </c>
      <c r="J13" s="2">
        <f>((1000*coeffs!$D$8/($D$2*coeffs!$D$6))^2*H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842.85014917498404</v>
      </c>
      <c r="K13" s="10">
        <f>((1000*coeffs!$D$8/($D$2*coeffs!$D$6))^2*I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1047.2027931805685</v>
      </c>
      <c r="L13" s="10">
        <f t="shared" si="3"/>
        <v>1446702.8624561075</v>
      </c>
      <c r="M13" s="1">
        <f t="shared" si="4"/>
        <v>584279.33999696746</v>
      </c>
      <c r="N13" s="10">
        <f t="shared" si="5"/>
        <v>480990.68873713369</v>
      </c>
    </row>
    <row r="14" spans="1:14" x14ac:dyDescent="0.25">
      <c r="A14">
        <v>-14.94</v>
      </c>
      <c r="B14">
        <v>0.12280701754385964</v>
      </c>
      <c r="C14" s="10">
        <f>-LN(1-B14)/0.000001-EXP(blanks!$BZ$18*b924_8!A14+blanks!$BZ$17)</f>
        <v>128033.69598642818</v>
      </c>
      <c r="D14" s="1">
        <f>C14*0.000001*coeffs!$D$8/($D$2*coeffs!$D$6/1000)</f>
        <v>3202.9791055170367</v>
      </c>
      <c r="E14">
        <f t="shared" si="0"/>
        <v>0.13102826240640403</v>
      </c>
      <c r="F14">
        <v>0.1091</v>
      </c>
      <c r="G14">
        <v>0.1653</v>
      </c>
      <c r="H14">
        <f t="shared" si="1"/>
        <v>2.1928262406404025E-2</v>
      </c>
      <c r="I14">
        <f t="shared" si="2"/>
        <v>3.4271737593595974E-2</v>
      </c>
      <c r="J14" s="2">
        <f>((1000*coeffs!$D$8/($D$2*coeffs!$D$6))^2*H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981.03500343241399</v>
      </c>
      <c r="K14" s="10">
        <f>((1000*coeffs!$D$8/($D$2*coeffs!$D$6))^2*I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1181.7670179432696</v>
      </c>
      <c r="L14" s="10">
        <f t="shared" si="3"/>
        <v>1709555.2762198711</v>
      </c>
      <c r="M14" s="1">
        <f t="shared" si="4"/>
        <v>662053.09961941466</v>
      </c>
      <c r="N14" s="10">
        <f t="shared" si="5"/>
        <v>560924.75426910853</v>
      </c>
    </row>
    <row r="15" spans="1:14" x14ac:dyDescent="0.25">
      <c r="A15">
        <v>-15</v>
      </c>
      <c r="B15">
        <v>0.14035087719298245</v>
      </c>
      <c r="C15" s="10">
        <f>-LN(1-B15)/0.000001-EXP(blanks!$BZ$18*b924_8!A15+blanks!$BZ$17)</f>
        <v>148170.69334196413</v>
      </c>
      <c r="D15" s="1">
        <f>C15*0.000001*coeffs!$D$8/($D$2*coeffs!$D$6/1000)</f>
        <v>3706.7400981269075</v>
      </c>
      <c r="E15">
        <f t="shared" si="0"/>
        <v>0.15123096972392353</v>
      </c>
      <c r="F15">
        <v>0.12939999999999999</v>
      </c>
      <c r="G15">
        <v>0.19139999999999999</v>
      </c>
      <c r="H15">
        <f t="shared" si="1"/>
        <v>2.1830969723923538E-2</v>
      </c>
      <c r="I15">
        <f t="shared" si="2"/>
        <v>4.0169030276076462E-2</v>
      </c>
      <c r="J15" s="2">
        <f>((1000*coeffs!$D$8/($D$2*coeffs!$D$6))^2*H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1086.0379667295276</v>
      </c>
      <c r="K15" s="10">
        <f>((1000*coeffs!$D$8/($D$2*coeffs!$D$6))^2*I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1375.1462986762524</v>
      </c>
      <c r="L15" s="10">
        <f t="shared" si="3"/>
        <v>1978432.2293622005</v>
      </c>
      <c r="M15" s="1">
        <f t="shared" si="4"/>
        <v>770001.08640180412</v>
      </c>
      <c r="N15" s="10">
        <f t="shared" si="5"/>
        <v>624657.85684096627</v>
      </c>
    </row>
    <row r="16" spans="1:14" x14ac:dyDescent="0.25">
      <c r="A16">
        <v>-15.5</v>
      </c>
      <c r="B16">
        <v>0.15789473684210525</v>
      </c>
      <c r="C16" s="10">
        <f>-LN(1-B16)/0.000001-EXP(blanks!$BZ$18*b924_8!A16+blanks!$BZ$17)</f>
        <v>168183.20983907397</v>
      </c>
      <c r="D16" s="1">
        <f>C16*0.000001*coeffs!$D$8/($D$2*coeffs!$D$6/1000)</f>
        <v>4207.3869918622295</v>
      </c>
      <c r="E16">
        <f t="shared" si="0"/>
        <v>0.17185025692665928</v>
      </c>
      <c r="F16">
        <v>0.14630000000000001</v>
      </c>
      <c r="G16">
        <v>0.21629999999999999</v>
      </c>
      <c r="H16">
        <f t="shared" si="1"/>
        <v>2.5550256926659271E-2</v>
      </c>
      <c r="I16">
        <f t="shared" si="2"/>
        <v>4.4449743073340708E-2</v>
      </c>
      <c r="J16" s="2">
        <f>((1000*coeffs!$D$8/($D$2*coeffs!$D$6))^2*H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1243.5598068748272</v>
      </c>
      <c r="K16" s="10">
        <f>((1000*coeffs!$D$8/($D$2*coeffs!$D$6))^2*I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1540.9081098269444</v>
      </c>
      <c r="L16" s="10">
        <f t="shared" si="3"/>
        <v>2245647.0660853232</v>
      </c>
      <c r="M16" s="1">
        <f t="shared" si="4"/>
        <v>863846.03635884018</v>
      </c>
      <c r="N16" s="10">
        <f t="shared" si="5"/>
        <v>714397.46912723803</v>
      </c>
    </row>
    <row r="17" spans="1:14" x14ac:dyDescent="0.25">
      <c r="A17">
        <v>-15.5</v>
      </c>
      <c r="B17">
        <v>0.17543859649122806</v>
      </c>
      <c r="C17" s="10">
        <f>-LN(1-B17)/0.000001-EXP(blanks!$BZ$18*b924_8!A17+blanks!$BZ$17)</f>
        <v>189236.61903690625</v>
      </c>
      <c r="D17" s="1">
        <f>C17*0.000001*coeffs!$D$8/($D$2*coeffs!$D$6/1000)</f>
        <v>4734.0735741796316</v>
      </c>
      <c r="E17">
        <f t="shared" si="0"/>
        <v>0.19290366612449156</v>
      </c>
      <c r="F17">
        <v>0.1653</v>
      </c>
      <c r="G17">
        <v>0.23849999999999999</v>
      </c>
      <c r="H17">
        <f t="shared" si="1"/>
        <v>2.7603666124491555E-2</v>
      </c>
      <c r="I17">
        <f t="shared" si="2"/>
        <v>4.5596333875508432E-2</v>
      </c>
      <c r="J17" s="2">
        <f>((1000*coeffs!$D$8/($D$2*coeffs!$D$6))^2*H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1382.2562871407754</v>
      </c>
      <c r="K17" s="10">
        <f>((1000*coeffs!$D$8/($D$2*coeffs!$D$6))^2*I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1653.7522058260577</v>
      </c>
      <c r="L17" s="10">
        <f t="shared" si="3"/>
        <v>2526760.3034973363</v>
      </c>
      <c r="M17" s="1">
        <f t="shared" si="4"/>
        <v>931397.69979181152</v>
      </c>
      <c r="N17" s="10">
        <f t="shared" si="5"/>
        <v>795416.53678944893</v>
      </c>
    </row>
    <row r="18" spans="1:14" x14ac:dyDescent="0.25">
      <c r="A18">
        <v>-15.55</v>
      </c>
      <c r="B18">
        <v>0.19298245614035087</v>
      </c>
      <c r="C18" s="10">
        <f>-LN(1-B18)/0.000001-EXP(blanks!$BZ$18*b924_8!A18+blanks!$BZ$17)</f>
        <v>210675.89063337981</v>
      </c>
      <c r="D18" s="1">
        <f>C18*0.000001*coeffs!$D$8/($D$2*coeffs!$D$6/1000)</f>
        <v>5270.4131559744792</v>
      </c>
      <c r="E18">
        <f t="shared" si="0"/>
        <v>0.21440987134545506</v>
      </c>
      <c r="F18">
        <v>0.18229999999999999</v>
      </c>
      <c r="G18">
        <v>0.26960000000000001</v>
      </c>
      <c r="H18">
        <f t="shared" si="1"/>
        <v>3.2109871345455065E-2</v>
      </c>
      <c r="I18">
        <f t="shared" si="2"/>
        <v>5.5190128654544951E-2</v>
      </c>
      <c r="J18" s="2">
        <f>((1000*coeffs!$D$8/($D$2*coeffs!$D$6))^2*H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1554.5245134746083</v>
      </c>
      <c r="K18" s="10">
        <f>((1000*coeffs!$D$8/($D$2*coeffs!$D$6))^2*I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1917.6925885372596</v>
      </c>
      <c r="L18" s="10">
        <f t="shared" si="3"/>
        <v>2813025.7244373611</v>
      </c>
      <c r="M18" s="1">
        <f t="shared" si="4"/>
        <v>1075734.0976404885</v>
      </c>
      <c r="N18" s="10">
        <f t="shared" si="5"/>
        <v>893293.80985737464</v>
      </c>
    </row>
    <row r="19" spans="1:14" x14ac:dyDescent="0.25">
      <c r="A19">
        <v>-15.82</v>
      </c>
      <c r="B19">
        <v>0.21052631578947367</v>
      </c>
      <c r="C19" s="10">
        <f>-LN(1-B19)/0.000001-EXP(blanks!$BZ$18*b924_8!A19+blanks!$BZ$17)</f>
        <v>232271.67042271528</v>
      </c>
      <c r="D19" s="1">
        <f>C19*0.000001*coeffs!$D$8/($D$2*coeffs!$D$6/1000)</f>
        <v>5810.6680544968249</v>
      </c>
      <c r="E19">
        <f t="shared" si="0"/>
        <v>0.23638877806423039</v>
      </c>
      <c r="F19">
        <v>0.20100000000000001</v>
      </c>
      <c r="G19">
        <v>0.29010000000000002</v>
      </c>
      <c r="H19">
        <f t="shared" si="1"/>
        <v>3.5388778064230381E-2</v>
      </c>
      <c r="I19">
        <f t="shared" si="2"/>
        <v>5.3711221935769632E-2</v>
      </c>
      <c r="J19" s="2">
        <f>((1000*coeffs!$D$8/($D$2*coeffs!$D$6))^2*H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1713.71365617365</v>
      </c>
      <c r="K19" s="10">
        <f>((1000*coeffs!$D$8/($D$2*coeffs!$D$6))^2*I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1989.600029317279</v>
      </c>
      <c r="L19" s="10">
        <f t="shared" si="3"/>
        <v>3101380.9031151244</v>
      </c>
      <c r="M19" s="1">
        <f t="shared" si="4"/>
        <v>1122878.1462738458</v>
      </c>
      <c r="N19" s="10">
        <f t="shared" si="5"/>
        <v>984783.12581301969</v>
      </c>
    </row>
    <row r="20" spans="1:14" x14ac:dyDescent="0.25">
      <c r="A20">
        <v>-16.02</v>
      </c>
      <c r="B20">
        <v>0.22807017543859648</v>
      </c>
      <c r="C20" s="10">
        <f>-LN(1-B20)/0.000001-EXP(blanks!$BZ$18*b924_8!A20+blanks!$BZ$17)</f>
        <v>254435.6018485422</v>
      </c>
      <c r="D20" s="1">
        <f>C20*0.000001*coeffs!$D$8/($D$2*coeffs!$D$6/1000)</f>
        <v>6365.136225598917</v>
      </c>
      <c r="E20">
        <f t="shared" si="0"/>
        <v>0.25886163391628902</v>
      </c>
      <c r="F20">
        <v>0.22170000000000001</v>
      </c>
      <c r="G20">
        <v>0.31990000000000002</v>
      </c>
      <c r="H20">
        <f t="shared" si="1"/>
        <v>3.7161633916289016E-2</v>
      </c>
      <c r="I20">
        <f t="shared" si="2"/>
        <v>6.1038366083710993E-2</v>
      </c>
      <c r="J20" s="2">
        <f>((1000*coeffs!$D$8/($D$2*coeffs!$D$6))^2*H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1856.3773241169399</v>
      </c>
      <c r="K20" s="10">
        <f>((1000*coeffs!$D$8/($D$2*coeffs!$D$6))^2*I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2216.6479977010158</v>
      </c>
      <c r="L20" s="10">
        <f t="shared" si="3"/>
        <v>3397322.2615120136</v>
      </c>
      <c r="M20" s="1">
        <f t="shared" si="4"/>
        <v>1248817.64844206</v>
      </c>
      <c r="N20" s="10">
        <f t="shared" si="5"/>
        <v>1068418.8027434286</v>
      </c>
    </row>
    <row r="21" spans="1:14" x14ac:dyDescent="0.25">
      <c r="A21">
        <v>-16.02</v>
      </c>
      <c r="B21">
        <v>0.24561403508771928</v>
      </c>
      <c r="C21" s="10">
        <f>-LN(1-B21)/0.000001-EXP(blanks!$BZ$18*b924_8!A21+blanks!$BZ$17)</f>
        <v>277425.12007324095</v>
      </c>
      <c r="D21" s="1">
        <f>C21*0.000001*coeffs!$D$8/($D$2*coeffs!$D$6/1000)</f>
        <v>6940.2578445781792</v>
      </c>
      <c r="E21">
        <f t="shared" si="0"/>
        <v>0.28185115214098772</v>
      </c>
      <c r="F21">
        <v>0.23849999999999999</v>
      </c>
      <c r="G21">
        <v>0.34420000000000001</v>
      </c>
      <c r="H21">
        <f t="shared" si="1"/>
        <v>4.3351152140987725E-2</v>
      </c>
      <c r="I21">
        <f t="shared" si="2"/>
        <v>6.2348847859012291E-2</v>
      </c>
      <c r="J21" s="2">
        <f>((1000*coeffs!$D$8/($D$2*coeffs!$D$6))^2*H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2058.3895877145042</v>
      </c>
      <c r="K21" s="10">
        <f>((1000*coeffs!$D$8/($D$2*coeffs!$D$6))^2*I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2343.8598746750044</v>
      </c>
      <c r="L21" s="10">
        <f t="shared" si="3"/>
        <v>3704287.1731783352</v>
      </c>
      <c r="M21" s="1">
        <f t="shared" si="4"/>
        <v>1324763.3558537965</v>
      </c>
      <c r="N21" s="10">
        <f t="shared" si="5"/>
        <v>1181942.9749234472</v>
      </c>
    </row>
    <row r="22" spans="1:14" x14ac:dyDescent="0.25">
      <c r="A22">
        <v>-16.260000000000002</v>
      </c>
      <c r="B22">
        <v>0.26315789473684209</v>
      </c>
      <c r="C22" s="10">
        <f>-LN(1-B22)/0.000001-EXP(blanks!$BZ$18*b924_8!A22+blanks!$BZ$17)</f>
        <v>300554.1598327267</v>
      </c>
      <c r="D22" s="1">
        <f>C22*0.000001*coeffs!$D$8/($D$2*coeffs!$D$6/1000)</f>
        <v>7518.8698303491637</v>
      </c>
      <c r="E22">
        <f t="shared" si="0"/>
        <v>0.30538164955118174</v>
      </c>
      <c r="F22">
        <v>0.25669999999999998</v>
      </c>
      <c r="G22">
        <v>0.37959999999999999</v>
      </c>
      <c r="H22">
        <f t="shared" si="1"/>
        <v>4.868164955118176E-2</v>
      </c>
      <c r="I22">
        <f t="shared" si="2"/>
        <v>7.4218350448818249E-2</v>
      </c>
      <c r="J22" s="2">
        <f>((1000*coeffs!$D$8/($D$2*coeffs!$D$6))^2*H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2253.0850837793246</v>
      </c>
      <c r="K22" s="10">
        <f>((1000*coeffs!$D$8/($D$2*coeffs!$D$6))^2*I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2653.4034626307407</v>
      </c>
      <c r="L22" s="10">
        <f t="shared" si="3"/>
        <v>4013115.0301740398</v>
      </c>
      <c r="M22" s="1">
        <f t="shared" si="4"/>
        <v>1492870.7861851475</v>
      </c>
      <c r="N22" s="10">
        <f t="shared" si="5"/>
        <v>1291943.8758789946</v>
      </c>
    </row>
    <row r="23" spans="1:14" x14ac:dyDescent="0.25">
      <c r="A23">
        <v>-16.41</v>
      </c>
      <c r="B23">
        <v>0.2807017543859649</v>
      </c>
      <c r="C23" s="10">
        <f>-LN(1-B23)/0.000001-EXP(blanks!$BZ$18*b924_8!A23+blanks!$BZ$17)</f>
        <v>324382.51242862485</v>
      </c>
      <c r="D23" s="1">
        <f>C23*0.000001*coeffs!$D$8/($D$2*coeffs!$D$6/1000)</f>
        <v>8114.9763075975006</v>
      </c>
      <c r="E23">
        <f t="shared" si="0"/>
        <v>0.32947920113024232</v>
      </c>
      <c r="F23">
        <v>0.2762</v>
      </c>
      <c r="G23">
        <v>0.40849999999999997</v>
      </c>
      <c r="H23">
        <f t="shared" si="1"/>
        <v>5.3279201130242315E-2</v>
      </c>
      <c r="I23">
        <f t="shared" si="2"/>
        <v>7.9020798869757658E-2</v>
      </c>
      <c r="J23" s="2">
        <f>((1000*coeffs!$D$8/($D$2*coeffs!$D$6))^2*H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2441.1512049414569</v>
      </c>
      <c r="K23" s="10">
        <f>((1000*coeffs!$D$8/($D$2*coeffs!$D$6))^2*I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2844.3927764214609</v>
      </c>
      <c r="L23" s="10">
        <f t="shared" si="3"/>
        <v>4331280.3818035293</v>
      </c>
      <c r="M23" s="1">
        <f t="shared" si="4"/>
        <v>1601420.1226090894</v>
      </c>
      <c r="N23" s="10">
        <f t="shared" si="5"/>
        <v>1399061.3061298414</v>
      </c>
    </row>
    <row r="24" spans="1:14" x14ac:dyDescent="0.25">
      <c r="A24">
        <v>-16.43</v>
      </c>
      <c r="B24">
        <v>0.2982456140350877</v>
      </c>
      <c r="C24" s="10">
        <f>-LN(1-B24)/0.000001-EXP(blanks!$BZ$18*b924_8!A24+blanks!$BZ$17)</f>
        <v>349038.11542612786</v>
      </c>
      <c r="D24" s="1">
        <f>C24*0.000001*coeffs!$D$8/($D$2*coeffs!$D$6/1000)</f>
        <v>8731.7778505545721</v>
      </c>
      <c r="E24">
        <f t="shared" si="0"/>
        <v>0.3541718137206139</v>
      </c>
      <c r="F24">
        <v>0.29730000000000001</v>
      </c>
      <c r="G24">
        <v>0.43959999999999999</v>
      </c>
      <c r="H24">
        <f t="shared" si="1"/>
        <v>5.6871813720613895E-2</v>
      </c>
      <c r="I24">
        <f t="shared" si="2"/>
        <v>8.5428186279386087E-2</v>
      </c>
      <c r="J24" s="2">
        <f>((1000*coeffs!$D$8/($D$2*coeffs!$D$6))^2*H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2618.6465853834561</v>
      </c>
      <c r="K24" s="10">
        <f>((1000*coeffs!$D$8/($D$2*coeffs!$D$6))^2*I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3066.0127569653159</v>
      </c>
      <c r="L24" s="10">
        <f t="shared" si="3"/>
        <v>4660491.4997675987</v>
      </c>
      <c r="M24" s="1">
        <f t="shared" si="4"/>
        <v>1725885.2536449977</v>
      </c>
      <c r="N24" s="10">
        <f t="shared" si="5"/>
        <v>1501399.7230933995</v>
      </c>
    </row>
    <row r="25" spans="1:14" x14ac:dyDescent="0.25">
      <c r="A25">
        <v>-16.45</v>
      </c>
      <c r="B25">
        <v>0.31578947368421051</v>
      </c>
      <c r="C25" s="10">
        <f>-LN(1-B25)/0.000001-EXP(blanks!$BZ$18*b924_8!A25+blanks!$BZ$17)</f>
        <v>374318.64507247874</v>
      </c>
      <c r="D25" s="1">
        <f>C25*0.000001*coeffs!$D$8/($D$2*coeffs!$D$6/1000)</f>
        <v>9364.2129888969757</v>
      </c>
      <c r="E25">
        <f t="shared" si="0"/>
        <v>0.37948962170490369</v>
      </c>
      <c r="F25">
        <v>0.31990000000000002</v>
      </c>
      <c r="G25">
        <v>0.47310000000000002</v>
      </c>
      <c r="H25">
        <f t="shared" si="1"/>
        <v>5.9589621704903672E-2</v>
      </c>
      <c r="I25">
        <f t="shared" si="2"/>
        <v>9.361037829509633E-2</v>
      </c>
      <c r="J25" s="2">
        <f>((1000*coeffs!$D$8/($D$2*coeffs!$D$6))^2*H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2787.6659431276948</v>
      </c>
      <c r="K25" s="10">
        <f>((1000*coeffs!$D$8/($D$2*coeffs!$D$6))^2*I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3321.5838606756643</v>
      </c>
      <c r="L25" s="10">
        <f t="shared" si="3"/>
        <v>4998046.8793071639</v>
      </c>
      <c r="M25" s="1">
        <f t="shared" si="4"/>
        <v>1867853.2289143603</v>
      </c>
      <c r="N25" s="10">
        <f t="shared" si="5"/>
        <v>1599891.1176962389</v>
      </c>
    </row>
    <row r="26" spans="1:14" x14ac:dyDescent="0.25">
      <c r="A26">
        <v>-16.45</v>
      </c>
      <c r="B26">
        <v>0.33333333333333331</v>
      </c>
      <c r="C26" s="10">
        <f>-LN(1-B26)/0.000001-EXP(blanks!$BZ$18*b924_8!A26+blanks!$BZ$17)</f>
        <v>400294.1314757393</v>
      </c>
      <c r="D26" s="1">
        <f>C26*0.000001*coeffs!$D$8/($D$2*coeffs!$D$6/1000)</f>
        <v>10014.033644032203</v>
      </c>
      <c r="E26">
        <f t="shared" si="0"/>
        <v>0.40546510810816427</v>
      </c>
      <c r="F26">
        <v>0.33589999999999998</v>
      </c>
      <c r="G26">
        <v>0.49680000000000002</v>
      </c>
      <c r="H26">
        <f t="shared" si="1"/>
        <v>6.9565108108164297E-2</v>
      </c>
      <c r="I26">
        <f t="shared" si="2"/>
        <v>9.1334891891835746E-2</v>
      </c>
      <c r="J26" s="2">
        <f>((1000*coeffs!$D$8/($D$2*coeffs!$D$6))^2*H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3059.9027452554492</v>
      </c>
      <c r="K26" s="10">
        <f>((1000*coeffs!$D$8/($D$2*coeffs!$D$6))^2*I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3399.2870543647623</v>
      </c>
      <c r="L26" s="10">
        <f t="shared" si="3"/>
        <v>5344881.5894273696</v>
      </c>
      <c r="M26" s="1">
        <f t="shared" si="4"/>
        <v>1920237.7007672591</v>
      </c>
      <c r="N26" s="10">
        <f t="shared" si="5"/>
        <v>1750091.24734299</v>
      </c>
    </row>
    <row r="27" spans="1:14" x14ac:dyDescent="0.25">
      <c r="A27">
        <v>-16.489999999999998</v>
      </c>
      <c r="B27">
        <v>0.35087719298245612</v>
      </c>
      <c r="C27" s="10">
        <f>-LN(1-B27)/0.000001-EXP(blanks!$BZ$18*b924_8!A27+blanks!$BZ$17)</f>
        <v>426887.0078266738</v>
      </c>
      <c r="D27" s="1">
        <f>C27*0.000001*coeffs!$D$8/($D$2*coeffs!$D$6/1000)</f>
        <v>10679.299351246265</v>
      </c>
      <c r="E27">
        <f t="shared" si="0"/>
        <v>0.4321333551903257</v>
      </c>
      <c r="F27">
        <v>0.36149999999999999</v>
      </c>
      <c r="G27">
        <v>0.53459999999999996</v>
      </c>
      <c r="H27">
        <f t="shared" si="1"/>
        <v>7.0633355190325708E-2</v>
      </c>
      <c r="I27">
        <f t="shared" si="2"/>
        <v>0.10246664480967427</v>
      </c>
      <c r="J27" s="2">
        <f>((1000*coeffs!$D$8/($D$2*coeffs!$D$6))^2*H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3212.0691947557139</v>
      </c>
      <c r="K27" s="10">
        <f>((1000*coeffs!$D$8/($D$2*coeffs!$D$6))^2*I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3710.2495964775817</v>
      </c>
      <c r="L27" s="10">
        <f t="shared" si="3"/>
        <v>5699959.9281829884</v>
      </c>
      <c r="M27" s="1">
        <f t="shared" si="4"/>
        <v>2090793.027675495</v>
      </c>
      <c r="N27" s="10">
        <f t="shared" si="5"/>
        <v>1840922.9933773042</v>
      </c>
    </row>
    <row r="28" spans="1:14" x14ac:dyDescent="0.25">
      <c r="A28">
        <v>-16.510000000000002</v>
      </c>
      <c r="B28">
        <v>0.36842105263157893</v>
      </c>
      <c r="C28" s="10">
        <f>-LN(1-B28)/0.000001-EXP(blanks!$BZ$18*b924_8!A28+blanks!$BZ$17)</f>
        <v>454247.88567590184</v>
      </c>
      <c r="D28" s="1">
        <f>C28*0.000001*coeffs!$D$8/($D$2*coeffs!$D$6/1000)</f>
        <v>11363.777912803771</v>
      </c>
      <c r="E28">
        <f t="shared" si="0"/>
        <v>0.45953232937844019</v>
      </c>
      <c r="F28">
        <v>0.37959999999999999</v>
      </c>
      <c r="G28">
        <v>0.56140000000000001</v>
      </c>
      <c r="H28">
        <f t="shared" si="1"/>
        <v>7.9932329378440192E-2</v>
      </c>
      <c r="I28">
        <f t="shared" si="2"/>
        <v>0.10186767062155982</v>
      </c>
      <c r="J28" s="2">
        <f>((1000*coeffs!$D$8/($D$2*coeffs!$D$6))^2*H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3483.5238643613516</v>
      </c>
      <c r="K28" s="10">
        <f>((1000*coeffs!$D$8/($D$2*coeffs!$D$6))^2*I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3825.0059287204599</v>
      </c>
      <c r="L28" s="10">
        <f t="shared" si="3"/>
        <v>6065292.9190708976</v>
      </c>
      <c r="M28" s="1">
        <f t="shared" si="4"/>
        <v>2162697.7949137031</v>
      </c>
      <c r="N28" s="10">
        <f t="shared" si="5"/>
        <v>1991553.1655630623</v>
      </c>
    </row>
    <row r="29" spans="1:14" x14ac:dyDescent="0.25">
      <c r="A29">
        <v>-16.55</v>
      </c>
      <c r="B29">
        <v>0.38596491228070173</v>
      </c>
      <c r="C29" s="10">
        <f>-LN(1-B29)/0.000001-EXP(blanks!$BZ$18*b924_8!A29+blanks!$BZ$17)</f>
        <v>482341.73804660782</v>
      </c>
      <c r="D29" s="1">
        <f>C29*0.000001*coeffs!$D$8/($D$2*coeffs!$D$6/1000)</f>
        <v>12066.593069732382</v>
      </c>
      <c r="E29">
        <f t="shared" si="0"/>
        <v>0.48770320634513642</v>
      </c>
      <c r="F29">
        <v>0.40849999999999997</v>
      </c>
      <c r="G29">
        <v>0.60419999999999996</v>
      </c>
      <c r="H29">
        <f t="shared" si="1"/>
        <v>7.9203206345136445E-2</v>
      </c>
      <c r="I29">
        <f t="shared" si="2"/>
        <v>0.11649679365486354</v>
      </c>
      <c r="J29" s="2">
        <f>((1000*coeffs!$D$8/($D$2*coeffs!$D$6))^2*H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3618.0760434691483</v>
      </c>
      <c r="K29" s="10">
        <f>((1000*coeffs!$D$8/($D$2*coeffs!$D$6))^2*I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4202.1468514260932</v>
      </c>
      <c r="L29" s="10">
        <f t="shared" si="3"/>
        <v>6440412.8683909094</v>
      </c>
      <c r="M29" s="1">
        <f t="shared" si="4"/>
        <v>2367411.6119489875</v>
      </c>
      <c r="N29" s="10">
        <f t="shared" si="5"/>
        <v>2074473.8488277695</v>
      </c>
    </row>
    <row r="30" spans="1:14" x14ac:dyDescent="0.25">
      <c r="A30">
        <v>-16.62</v>
      </c>
      <c r="B30">
        <v>0.40350877192982454</v>
      </c>
      <c r="C30" s="10">
        <f>-LN(1-B30)/0.000001-EXP(blanks!$BZ$18*b924_8!A30+blanks!$BZ$17)</f>
        <v>511191.7705707156</v>
      </c>
      <c r="D30" s="1">
        <f>C30*0.000001*coeffs!$D$8/($D$2*coeffs!$D$6/1000)</f>
        <v>12788.325350100193</v>
      </c>
      <c r="E30">
        <f t="shared" si="0"/>
        <v>0.51669074321838859</v>
      </c>
      <c r="F30">
        <v>0.42899999999999999</v>
      </c>
      <c r="G30">
        <v>0.63449999999999995</v>
      </c>
      <c r="H30">
        <f t="shared" si="1"/>
        <v>8.76907432183886E-2</v>
      </c>
      <c r="I30">
        <f t="shared" si="2"/>
        <v>0.11780925678161136</v>
      </c>
      <c r="J30" s="2">
        <f>((1000*coeffs!$D$8/($D$2*coeffs!$D$6))^2*H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3885.7144598416326</v>
      </c>
      <c r="K30" s="10">
        <f>((1000*coeffs!$D$8/($D$2*coeffs!$D$6))^2*I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4355.7192015408082</v>
      </c>
      <c r="L30" s="10">
        <f t="shared" si="3"/>
        <v>6825629.6266881246</v>
      </c>
      <c r="M30" s="1">
        <f t="shared" si="4"/>
        <v>2459631.820023546</v>
      </c>
      <c r="N30" s="10">
        <f t="shared" si="5"/>
        <v>2224030.6168658189</v>
      </c>
    </row>
    <row r="31" spans="1:14" x14ac:dyDescent="0.25">
      <c r="A31">
        <v>-16.73</v>
      </c>
      <c r="B31">
        <v>0.42105263157894735</v>
      </c>
      <c r="C31" s="10">
        <f>-LN(1-B31)/0.000001-EXP(blanks!$BZ$18*b924_8!A31+blanks!$BZ$17)</f>
        <v>540821.49569046707</v>
      </c>
      <c r="D31" s="1">
        <f>C31*0.000001*coeffs!$D$8/($D$2*coeffs!$D$6/1000)</f>
        <v>13529.562957353501</v>
      </c>
      <c r="E31">
        <f t="shared" si="0"/>
        <v>0.54654370636806993</v>
      </c>
      <c r="F31">
        <v>0.45050000000000001</v>
      </c>
      <c r="G31">
        <v>0.6663</v>
      </c>
      <c r="H31">
        <f t="shared" si="1"/>
        <v>9.6043706368069914E-2</v>
      </c>
      <c r="I31">
        <f t="shared" si="2"/>
        <v>0.11975629363193008</v>
      </c>
      <c r="J31" s="2">
        <f>((1000*coeffs!$D$8/($D$2*coeffs!$D$6))^2*H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4157.1901735214442</v>
      </c>
      <c r="K31" s="10">
        <f>((1000*coeffs!$D$8/($D$2*coeffs!$D$6))^2*I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4526.0067059272524</v>
      </c>
      <c r="L31" s="10">
        <f t="shared" si="3"/>
        <v>7221257.1411573244</v>
      </c>
      <c r="M31" s="1">
        <f t="shared" si="4"/>
        <v>2560779.1851678095</v>
      </c>
      <c r="N31" s="10">
        <f t="shared" si="5"/>
        <v>2375977.2954840213</v>
      </c>
    </row>
    <row r="32" spans="1:14" x14ac:dyDescent="0.25">
      <c r="A32">
        <v>-16.73</v>
      </c>
      <c r="B32">
        <v>0.43859649122807015</v>
      </c>
      <c r="C32" s="10">
        <f>-LN(1-B32)/0.000001-EXP(blanks!$BZ$18*b924_8!A32+blanks!$BZ$17)</f>
        <v>571593.15435722074</v>
      </c>
      <c r="D32" s="1">
        <f>C32*0.000001*coeffs!$D$8/($D$2*coeffs!$D$6/1000)</f>
        <v>14299.367960578291</v>
      </c>
      <c r="E32">
        <f t="shared" si="0"/>
        <v>0.57731536503482361</v>
      </c>
      <c r="F32">
        <v>0.47310000000000002</v>
      </c>
      <c r="G32">
        <v>0.71699999999999997</v>
      </c>
      <c r="H32">
        <f t="shared" si="1"/>
        <v>0.10421536503482359</v>
      </c>
      <c r="I32">
        <f t="shared" si="2"/>
        <v>0.13968463496517636</v>
      </c>
      <c r="J32" s="2">
        <f>((1000*coeffs!$D$8/($D$2*coeffs!$D$6))^2*H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4431.5751628072121</v>
      </c>
      <c r="K32" s="10">
        <f>((1000*coeffs!$D$8/($D$2*coeffs!$D$6))^2*I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5005.2898311190802</v>
      </c>
      <c r="L32" s="10">
        <f t="shared" si="3"/>
        <v>7632132.1926544076</v>
      </c>
      <c r="M32" s="1">
        <f t="shared" si="4"/>
        <v>2818413.8360933443</v>
      </c>
      <c r="N32" s="10">
        <f t="shared" si="5"/>
        <v>2530041.6327392994</v>
      </c>
    </row>
    <row r="33" spans="1:14" x14ac:dyDescent="0.25">
      <c r="A33">
        <v>-17.010000000000002</v>
      </c>
      <c r="B33">
        <v>0.45614035087719296</v>
      </c>
      <c r="C33" s="10">
        <f>-LN(1-B33)/0.000001-EXP(blanks!$BZ$18*b924_8!A33+blanks!$BZ$17)</f>
        <v>602731.85623140028</v>
      </c>
      <c r="D33" s="1">
        <f>C33*0.000001*coeffs!$D$8/($D$2*coeffs!$D$6/1000)</f>
        <v>15078.355169433791</v>
      </c>
      <c r="E33">
        <f t="shared" si="0"/>
        <v>0.60906406334940388</v>
      </c>
      <c r="F33">
        <v>0.49680000000000002</v>
      </c>
      <c r="G33">
        <v>0.75290000000000001</v>
      </c>
      <c r="H33">
        <f t="shared" si="1"/>
        <v>0.11226406334940386</v>
      </c>
      <c r="I33">
        <f t="shared" si="2"/>
        <v>0.14383593665059613</v>
      </c>
      <c r="J33" s="2">
        <f>((1000*coeffs!$D$8/($D$2*coeffs!$D$6))^2*H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4709.6250707805384</v>
      </c>
      <c r="K33" s="10">
        <f>((1000*coeffs!$D$8/($D$2*coeffs!$D$6))^2*I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5219.2710572653132</v>
      </c>
      <c r="L33" s="10">
        <f t="shared" si="3"/>
        <v>8047908.1465820698</v>
      </c>
      <c r="M33" s="1">
        <f t="shared" si="4"/>
        <v>2942276.0294870492</v>
      </c>
      <c r="N33" s="10">
        <f t="shared" si="5"/>
        <v>2686158.0444282093</v>
      </c>
    </row>
    <row r="34" spans="1:14" x14ac:dyDescent="0.25">
      <c r="A34">
        <v>-17.010000000000002</v>
      </c>
      <c r="B34">
        <v>0.47368421052631576</v>
      </c>
      <c r="C34" s="10">
        <f>-LN(1-B34)/0.000001-EXP(blanks!$BZ$18*b924_8!A34+blanks!$BZ$17)</f>
        <v>635521.67905439099</v>
      </c>
      <c r="D34" s="1">
        <f>C34*0.000001*coeffs!$D$8/($D$2*coeffs!$D$6/1000)</f>
        <v>15898.647956941682</v>
      </c>
      <c r="E34">
        <f t="shared" si="0"/>
        <v>0.64185388617239458</v>
      </c>
      <c r="F34">
        <v>0.53459999999999996</v>
      </c>
      <c r="G34">
        <v>0.79069999999999996</v>
      </c>
      <c r="H34">
        <f t="shared" si="1"/>
        <v>0.10725388617239462</v>
      </c>
      <c r="I34">
        <f t="shared" si="2"/>
        <v>0.14884611382760538</v>
      </c>
      <c r="J34" s="2">
        <f>((1000*coeffs!$D$8/($D$2*coeffs!$D$6))^2*H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4803.4006956003132</v>
      </c>
      <c r="K34" s="10">
        <f>((1000*coeffs!$D$8/($D$2*coeffs!$D$6))^2*I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5453.3389144184839</v>
      </c>
      <c r="L34" s="10">
        <f t="shared" si="3"/>
        <v>8485730.5040597487</v>
      </c>
      <c r="M34" s="1">
        <f t="shared" si="4"/>
        <v>3077151.8338706936</v>
      </c>
      <c r="N34" s="10">
        <f t="shared" si="5"/>
        <v>2751326.9331749314</v>
      </c>
    </row>
    <row r="35" spans="1:14" x14ac:dyDescent="0.25">
      <c r="A35">
        <v>-17.09</v>
      </c>
      <c r="B35">
        <v>0.49122807017543857</v>
      </c>
      <c r="C35" s="10">
        <f>-LN(1-B35)/0.000001-EXP(blanks!$BZ$18*b924_8!A35+blanks!$BZ$17)</f>
        <v>669237.29242767929</v>
      </c>
      <c r="D35" s="1">
        <f>C35*0.000001*coeffs!$D$8/($D$2*coeffs!$D$6/1000)</f>
        <v>16742.100958374838</v>
      </c>
      <c r="E35">
        <f t="shared" si="0"/>
        <v>0.67575543784807612</v>
      </c>
      <c r="F35">
        <v>0.54790000000000005</v>
      </c>
      <c r="G35">
        <v>0.83030000000000004</v>
      </c>
      <c r="H35">
        <f t="shared" si="1"/>
        <v>0.12785543784807607</v>
      </c>
      <c r="I35">
        <f t="shared" si="2"/>
        <v>0.15454456215192391</v>
      </c>
      <c r="J35" s="2">
        <f>((1000*coeffs!$D$8/($D$2*coeffs!$D$6))^2*H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5274.946116834134</v>
      </c>
      <c r="K35" s="10">
        <f>((1000*coeffs!$D$8/($D$2*coeffs!$D$6))^2*I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5704.557668078789</v>
      </c>
      <c r="L35" s="10">
        <f t="shared" si="3"/>
        <v>8935914.3739325982</v>
      </c>
      <c r="M35" s="1">
        <f t="shared" si="4"/>
        <v>3221176.5581527743</v>
      </c>
      <c r="N35" s="10">
        <f t="shared" si="5"/>
        <v>3005367.4937211201</v>
      </c>
    </row>
    <row r="36" spans="1:14" x14ac:dyDescent="0.25">
      <c r="A36">
        <v>-17.09</v>
      </c>
      <c r="B36">
        <v>0.50877192982456143</v>
      </c>
      <c r="C36" s="10">
        <f>-LN(1-B36)/0.000001-EXP(blanks!$BZ$18*b924_8!A36+blanks!$BZ$17)</f>
        <v>704328.6122389494</v>
      </c>
      <c r="D36" s="1">
        <f>C36*0.000001*coeffs!$D$8/($D$2*coeffs!$D$6/1000)</f>
        <v>17619.969579401204</v>
      </c>
      <c r="E36">
        <f t="shared" si="0"/>
        <v>0.71084675765934624</v>
      </c>
      <c r="F36">
        <v>0.58960000000000001</v>
      </c>
      <c r="G36">
        <v>0.87190000000000001</v>
      </c>
      <c r="H36">
        <f t="shared" si="1"/>
        <v>0.12124675765934623</v>
      </c>
      <c r="I36">
        <f t="shared" si="2"/>
        <v>0.16105324234065377</v>
      </c>
      <c r="J36" s="2">
        <f>((1000*coeffs!$D$8/($D$2*coeffs!$D$6))^2*H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5354.3966636473451</v>
      </c>
      <c r="K36" s="10">
        <f>((1000*coeffs!$D$8/($D$2*coeffs!$D$6))^2*I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5975.1401835817733</v>
      </c>
      <c r="L36" s="10">
        <f t="shared" si="3"/>
        <v>9404467.2066121697</v>
      </c>
      <c r="M36" s="1">
        <f t="shared" si="4"/>
        <v>3375686.0017150948</v>
      </c>
      <c r="N36" s="10">
        <f t="shared" si="5"/>
        <v>3064602.399551339</v>
      </c>
    </row>
    <row r="37" spans="1:14" x14ac:dyDescent="0.25">
      <c r="A37">
        <v>-17.09</v>
      </c>
      <c r="B37">
        <v>0.52631578947368418</v>
      </c>
      <c r="C37" s="10">
        <f>-LN(1-B37)/0.000001-EXP(blanks!$BZ$18*b924_8!A37+blanks!$BZ$17)</f>
        <v>740696.25640982424</v>
      </c>
      <c r="D37" s="1">
        <f>C37*0.000001*coeffs!$D$8/($D$2*coeffs!$D$6/1000)</f>
        <v>18529.76760951148</v>
      </c>
      <c r="E37">
        <f t="shared" si="0"/>
        <v>0.74721440183022103</v>
      </c>
      <c r="F37">
        <v>0.61909999999999998</v>
      </c>
      <c r="G37">
        <v>0.93830000000000002</v>
      </c>
      <c r="H37">
        <f t="shared" si="1"/>
        <v>0.12811440183022105</v>
      </c>
      <c r="I37">
        <f t="shared" si="2"/>
        <v>0.19108559816977899</v>
      </c>
      <c r="J37" s="2">
        <f>((1000*coeffs!$D$8/($D$2*coeffs!$D$6))^2*H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5637.7672521693412</v>
      </c>
      <c r="K37" s="10">
        <f>((1000*coeffs!$D$8/($D$2*coeffs!$D$6))^2*I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6660.6269420035296</v>
      </c>
      <c r="L37" s="10">
        <f t="shared" si="3"/>
        <v>9890062.0142680872</v>
      </c>
      <c r="M37" s="1">
        <f t="shared" si="4"/>
        <v>3740652.352802841</v>
      </c>
      <c r="N37" s="10">
        <f t="shared" si="5"/>
        <v>3226275.721149446</v>
      </c>
    </row>
    <row r="38" spans="1:14" x14ac:dyDescent="0.25">
      <c r="A38">
        <v>-17.13</v>
      </c>
      <c r="B38">
        <v>0.54385964912280704</v>
      </c>
      <c r="C38" s="10">
        <f>-LN(1-B38)/0.000001-EXP(blanks!$BZ$18*b924_8!A38+blanks!$BZ$17)</f>
        <v>778341.57770022214</v>
      </c>
      <c r="D38" s="1">
        <f>C38*0.000001*coeffs!$D$8/($D$2*coeffs!$D$6/1000)</f>
        <v>19471.528890279329</v>
      </c>
      <c r="E38">
        <f t="shared" si="0"/>
        <v>0.78495472981306813</v>
      </c>
      <c r="F38">
        <v>0.63449999999999995</v>
      </c>
      <c r="G38">
        <v>0.98529999999999995</v>
      </c>
      <c r="H38">
        <f t="shared" si="1"/>
        <v>0.15045472981306818</v>
      </c>
      <c r="I38">
        <f t="shared" si="2"/>
        <v>0.20034527018693182</v>
      </c>
      <c r="J38" s="2">
        <f>((1000*coeffs!$D$8/($D$2*coeffs!$D$6))^2*H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6156.879969682318</v>
      </c>
      <c r="K38" s="10">
        <f>((1000*coeffs!$D$8/($D$2*coeffs!$D$6))^2*I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6990.0129250512209</v>
      </c>
      <c r="L38" s="10">
        <f t="shared" si="3"/>
        <v>10392716.859472383</v>
      </c>
      <c r="M38" s="1">
        <f t="shared" si="4"/>
        <v>3926134.5261725527</v>
      </c>
      <c r="N38" s="10">
        <f t="shared" si="5"/>
        <v>3506314.0573118683</v>
      </c>
    </row>
    <row r="39" spans="1:14" x14ac:dyDescent="0.25">
      <c r="A39">
        <v>-17.23</v>
      </c>
      <c r="B39">
        <v>0.56140350877192979</v>
      </c>
      <c r="C39" s="10">
        <f>-LN(1-B39)/0.000001-EXP(blanks!$BZ$18*b924_8!A39+blanks!$BZ$17)</f>
        <v>817318.67142651288</v>
      </c>
      <c r="D39" s="1">
        <f>C39*0.000001*coeffs!$D$8/($D$2*coeffs!$D$6/1000)</f>
        <v>20446.606707390238</v>
      </c>
      <c r="E39">
        <f t="shared" si="0"/>
        <v>0.82417544296634937</v>
      </c>
      <c r="F39">
        <v>0.6663</v>
      </c>
      <c r="G39">
        <v>1.0097</v>
      </c>
      <c r="H39">
        <f t="shared" si="1"/>
        <v>0.15787544296634937</v>
      </c>
      <c r="I39">
        <f t="shared" si="2"/>
        <v>0.18552455703365067</v>
      </c>
      <c r="J39" s="2">
        <f>((1000*coeffs!$D$8/($D$2*coeffs!$D$6))^2*H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6463.0312221058193</v>
      </c>
      <c r="K39" s="10">
        <f>((1000*coeffs!$D$8/($D$2*coeffs!$D$6))^2*I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6907.4517013434752</v>
      </c>
      <c r="L39" s="10">
        <f t="shared" si="3"/>
        <v>10913154.043747371</v>
      </c>
      <c r="M39" s="1">
        <f t="shared" si="4"/>
        <v>3903995.4865334039</v>
      </c>
      <c r="N39" s="10">
        <f t="shared" si="5"/>
        <v>3680815.9068496572</v>
      </c>
    </row>
    <row r="40" spans="1:14" x14ac:dyDescent="0.25">
      <c r="A40">
        <v>-17.329999999999998</v>
      </c>
      <c r="B40">
        <v>0.57894736842105265</v>
      </c>
      <c r="C40" s="10">
        <f>-LN(1-B40)/0.000001-EXP(blanks!$BZ$18*b924_8!A40+blanks!$BZ$17)</f>
        <v>857888.07191520254</v>
      </c>
      <c r="D40" s="1">
        <f>C40*0.000001*coeffs!$D$8/($D$2*coeffs!$D$6/1000)</f>
        <v>21461.518766965557</v>
      </c>
      <c r="E40">
        <f t="shared" si="0"/>
        <v>0.86499743748660463</v>
      </c>
      <c r="F40">
        <v>0.69969999999999999</v>
      </c>
      <c r="G40">
        <v>1.0604</v>
      </c>
      <c r="H40">
        <f t="shared" si="1"/>
        <v>0.16529743748660464</v>
      </c>
      <c r="I40">
        <f t="shared" si="2"/>
        <v>0.19540256251339538</v>
      </c>
      <c r="J40" s="2">
        <f>((1000*coeffs!$D$8/($D$2*coeffs!$D$6))^2*H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6777.074642764087</v>
      </c>
      <c r="K40" s="10">
        <f>((1000*coeffs!$D$8/($D$2*coeffs!$D$6))^2*I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7261.1726931750036</v>
      </c>
      <c r="L40" s="10">
        <f t="shared" si="3"/>
        <v>11454852.321877751</v>
      </c>
      <c r="M40" s="1">
        <f t="shared" si="4"/>
        <v>4103250.4162388323</v>
      </c>
      <c r="N40" s="10">
        <f t="shared" si="5"/>
        <v>3860138.4221055093</v>
      </c>
    </row>
    <row r="41" spans="1:14" x14ac:dyDescent="0.25">
      <c r="A41">
        <v>-17.329999999999998</v>
      </c>
      <c r="B41">
        <v>0.59649122807017541</v>
      </c>
      <c r="C41" s="10">
        <f>-LN(1-B41)/0.000001-EXP(blanks!$BZ$18*b924_8!A41+blanks!$BZ$17)</f>
        <v>900447.68633399822</v>
      </c>
      <c r="D41" s="1">
        <f>C41*0.000001*coeffs!$D$8/($D$2*coeffs!$D$6/1000)</f>
        <v>22526.219388719961</v>
      </c>
      <c r="E41">
        <f t="shared" si="0"/>
        <v>0.90755705190540037</v>
      </c>
      <c r="F41">
        <v>0.73470000000000002</v>
      </c>
      <c r="G41">
        <v>1.1411</v>
      </c>
      <c r="H41">
        <f t="shared" si="1"/>
        <v>0.17285705190540035</v>
      </c>
      <c r="I41">
        <f t="shared" si="2"/>
        <v>0.23354294809459963</v>
      </c>
      <c r="J41" s="2">
        <f>((1000*coeffs!$D$8/($D$2*coeffs!$D$6))^2*H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7101.7774938672183</v>
      </c>
      <c r="K41" s="10">
        <f>((1000*coeffs!$D$8/($D$2*coeffs!$D$6))^2*I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8116.0364363673589</v>
      </c>
      <c r="L41" s="10">
        <f t="shared" si="3"/>
        <v>12023124.703792337</v>
      </c>
      <c r="M41" s="1">
        <f t="shared" si="4"/>
        <v>4556995.8319578934</v>
      </c>
      <c r="N41" s="10">
        <f t="shared" si="5"/>
        <v>4045884.7406629096</v>
      </c>
    </row>
    <row r="42" spans="1:14" x14ac:dyDescent="0.25">
      <c r="A42">
        <v>-17.5</v>
      </c>
      <c r="B42">
        <v>0.61403508771929827</v>
      </c>
      <c r="C42" s="10">
        <f>-LN(1-B42)/0.000001-EXP(blanks!$BZ$18*b924_8!A42+blanks!$BZ$17)</f>
        <v>944448.50051652605</v>
      </c>
      <c r="D42" s="1">
        <f>C42*0.000001*coeffs!$D$8/($D$2*coeffs!$D$6/1000)</f>
        <v>23626.974056204632</v>
      </c>
      <c r="E42">
        <f t="shared" si="0"/>
        <v>0.95200881447623431</v>
      </c>
      <c r="F42">
        <v>0.77159999999999995</v>
      </c>
      <c r="G42">
        <v>1.1982999999999999</v>
      </c>
      <c r="H42">
        <f t="shared" si="1"/>
        <v>0.18040881447623436</v>
      </c>
      <c r="I42">
        <f t="shared" si="2"/>
        <v>0.24629118552376561</v>
      </c>
      <c r="J42" s="2">
        <f>((1000*coeffs!$D$8/($D$2*coeffs!$D$6))^2*H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7435.7082371528195</v>
      </c>
      <c r="K42" s="10">
        <f>((1000*coeffs!$D$8/($D$2*coeffs!$D$6))^2*I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8537.1673978386225</v>
      </c>
      <c r="L42" s="10">
        <f t="shared" si="3"/>
        <v>12610640.540652068</v>
      </c>
      <c r="M42" s="1">
        <f t="shared" si="4"/>
        <v>4792126.6195303816</v>
      </c>
      <c r="N42" s="10">
        <f t="shared" si="5"/>
        <v>4237038.4097514143</v>
      </c>
    </row>
    <row r="43" spans="1:14" x14ac:dyDescent="0.25">
      <c r="A43">
        <v>-17.5</v>
      </c>
      <c r="B43">
        <v>0.63157894736842102</v>
      </c>
      <c r="C43" s="10">
        <f>-LN(1-B43)/0.000001-EXP(blanks!$BZ$18*b924_8!A43+blanks!$BZ$17)</f>
        <v>990968.51615141879</v>
      </c>
      <c r="D43" s="1">
        <f>C43*0.000001*coeffs!$D$8/($D$2*coeffs!$D$6/1000)</f>
        <v>24790.750801997252</v>
      </c>
      <c r="E43">
        <f t="shared" si="0"/>
        <v>0.99852883011112703</v>
      </c>
      <c r="F43">
        <v>0.81020000000000003</v>
      </c>
      <c r="G43">
        <v>1.2583</v>
      </c>
      <c r="H43">
        <f t="shared" si="1"/>
        <v>0.188328830111127</v>
      </c>
      <c r="I43">
        <f t="shared" si="2"/>
        <v>0.25977116988887294</v>
      </c>
      <c r="J43" s="2">
        <f>((1000*coeffs!$D$8/($D$2*coeffs!$D$6))^2*H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7785.4750095723402</v>
      </c>
      <c r="K43" s="10">
        <f>((1000*coeffs!$D$8/($D$2*coeffs!$D$6))^2*I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8980.4600788041898</v>
      </c>
      <c r="L43" s="10">
        <f t="shared" si="3"/>
        <v>13231793.726660943</v>
      </c>
      <c r="M43" s="1">
        <f t="shared" si="4"/>
        <v>5039733.2190835671</v>
      </c>
      <c r="N43" s="10">
        <f t="shared" si="5"/>
        <v>4437496.9374382114</v>
      </c>
    </row>
    <row r="44" spans="1:14" x14ac:dyDescent="0.25">
      <c r="A44">
        <v>-17.579999999999998</v>
      </c>
      <c r="B44">
        <v>0.64912280701754388</v>
      </c>
      <c r="C44" s="10">
        <f>-LN(1-B44)/0.000001-EXP(blanks!$BZ$18*b924_8!A44+blanks!$BZ$17)</f>
        <v>1039536.6800108436</v>
      </c>
      <c r="D44" s="1">
        <f>C44*0.000001*coeffs!$D$8/($D$2*coeffs!$D$6/1000)</f>
        <v>26005.765434173103</v>
      </c>
      <c r="E44">
        <f t="shared" si="0"/>
        <v>1.0473189942805592</v>
      </c>
      <c r="F44">
        <v>0.85089999999999999</v>
      </c>
      <c r="G44">
        <v>1.3213999999999999</v>
      </c>
      <c r="H44">
        <f t="shared" si="1"/>
        <v>0.1964189942805592</v>
      </c>
      <c r="I44">
        <f t="shared" si="2"/>
        <v>0.27408100571944072</v>
      </c>
      <c r="J44" s="2">
        <f>((1000*coeffs!$D$8/($D$2*coeffs!$D$6))^2*H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8149.0855008782755</v>
      </c>
      <c r="K44" s="10">
        <f>((1000*coeffs!$D$8/($D$2*coeffs!$D$6))^2*I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9448.5755544099065</v>
      </c>
      <c r="L44" s="10">
        <f t="shared" si="3"/>
        <v>13880294.577491587</v>
      </c>
      <c r="M44" s="1">
        <f t="shared" si="4"/>
        <v>5300938.0730382884</v>
      </c>
      <c r="N44" s="10">
        <f t="shared" si="5"/>
        <v>4646005.9073217288</v>
      </c>
    </row>
    <row r="45" spans="1:14" x14ac:dyDescent="0.25">
      <c r="A45">
        <v>-17.59</v>
      </c>
      <c r="B45">
        <v>0.66666666666666663</v>
      </c>
      <c r="C45" s="10">
        <f>-LN(1-B45)/0.000001-EXP(blanks!$BZ$18*b924_8!A45+blanks!$BZ$17)</f>
        <v>1090801.7698792741</v>
      </c>
      <c r="D45" s="1">
        <f>C45*0.000001*coeffs!$D$8/($D$2*coeffs!$D$6/1000)</f>
        <v>27288.248224550742</v>
      </c>
      <c r="E45">
        <f t="shared" si="0"/>
        <v>1.0986122886681096</v>
      </c>
      <c r="F45">
        <v>0.89349999999999996</v>
      </c>
      <c r="G45">
        <v>1.3876999999999999</v>
      </c>
      <c r="H45">
        <f t="shared" si="1"/>
        <v>0.2051122886681096</v>
      </c>
      <c r="I45">
        <f t="shared" si="2"/>
        <v>0.28908771133189037</v>
      </c>
      <c r="J45" s="2">
        <f>((1000*coeffs!$D$8/($D$2*coeffs!$D$6))^2*H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8534.2379181833076</v>
      </c>
      <c r="K45" s="10">
        <f>((1000*coeffs!$D$8/($D$2*coeffs!$D$6))^2*I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9940.1089789017442</v>
      </c>
      <c r="L45" s="10">
        <f t="shared" si="3"/>
        <v>14564805.824278928</v>
      </c>
      <c r="M45" s="1">
        <f t="shared" si="4"/>
        <v>5575342.9164312491</v>
      </c>
      <c r="N45" s="10">
        <f t="shared" si="5"/>
        <v>4866770.461848083</v>
      </c>
    </row>
    <row r="46" spans="1:14" x14ac:dyDescent="0.25">
      <c r="A46">
        <v>-17.73</v>
      </c>
      <c r="B46">
        <v>0.68421052631578949</v>
      </c>
      <c r="C46" s="10">
        <f>-LN(1-B46)/0.000001-EXP(blanks!$BZ$18*b924_8!A46+blanks!$BZ$17)</f>
        <v>1144463.2245552673</v>
      </c>
      <c r="D46" s="1">
        <f>C46*0.000001*coeffs!$D$8/($D$2*coeffs!$D$6/1000)</f>
        <v>28630.680127142034</v>
      </c>
      <c r="E46">
        <f t="shared" si="0"/>
        <v>1.1526795099383855</v>
      </c>
      <c r="F46">
        <v>0.91559999999999997</v>
      </c>
      <c r="G46">
        <v>1.4572000000000001</v>
      </c>
      <c r="H46">
        <f t="shared" si="1"/>
        <v>0.23707950993838556</v>
      </c>
      <c r="I46">
        <f t="shared" si="2"/>
        <v>0.30452049006161452</v>
      </c>
      <c r="J46" s="2">
        <f>((1000*coeffs!$D$8/($D$2*coeffs!$D$6))^2*H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9293.5300893293188</v>
      </c>
      <c r="K46" s="10">
        <f>((1000*coeffs!$D$8/($D$2*coeffs!$D$6))^2*I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10451.266044066688</v>
      </c>
      <c r="L46" s="10">
        <f t="shared" si="3"/>
        <v>15281314.257970495</v>
      </c>
      <c r="M46" s="1">
        <f t="shared" si="4"/>
        <v>5860874.477804712</v>
      </c>
      <c r="N46" s="10">
        <f t="shared" si="5"/>
        <v>5276150.269538952</v>
      </c>
    </row>
    <row r="47" spans="1:14" x14ac:dyDescent="0.25">
      <c r="A47">
        <v>-17.809999999999999</v>
      </c>
      <c r="B47">
        <v>0.70175438596491224</v>
      </c>
      <c r="C47" s="10">
        <f>-LN(1-B47)/0.000001-EXP(blanks!$BZ$18*b924_8!A47+blanks!$BZ$17)</f>
        <v>1201380.3762053275</v>
      </c>
      <c r="D47" s="1">
        <f>C47*0.000001*coeffs!$D$8/($D$2*coeffs!$D$6/1000)</f>
        <v>30054.558787178623</v>
      </c>
      <c r="E47">
        <f t="shared" si="0"/>
        <v>1.2098379237783339</v>
      </c>
      <c r="F47">
        <v>0.96150000000000002</v>
      </c>
      <c r="G47">
        <v>1.5303</v>
      </c>
      <c r="H47">
        <f t="shared" si="1"/>
        <v>0.24833792377833386</v>
      </c>
      <c r="I47">
        <f t="shared" si="2"/>
        <v>0.32046207622166611</v>
      </c>
      <c r="J47" s="2">
        <f>((1000*coeffs!$D$8/($D$2*coeffs!$D$6))^2*H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9746.430426845789</v>
      </c>
      <c r="K47" s="10">
        <f>((1000*coeffs!$D$8/($D$2*coeffs!$D$6))^2*I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10984.866206117178</v>
      </c>
      <c r="L47" s="10">
        <f t="shared" si="3"/>
        <v>16041294.012995934</v>
      </c>
      <c r="M47" s="1">
        <f t="shared" si="4"/>
        <v>6159377.8600861114</v>
      </c>
      <c r="N47" s="10">
        <f t="shared" si="5"/>
        <v>5533885.0435232706</v>
      </c>
    </row>
    <row r="48" spans="1:14" x14ac:dyDescent="0.25">
      <c r="A48">
        <v>-17.82</v>
      </c>
      <c r="B48">
        <v>0.7192982456140351</v>
      </c>
      <c r="C48" s="10">
        <f>-LN(1-B48)/0.000001-EXP(blanks!$BZ$18*b924_8!A48+blanks!$BZ$17)</f>
        <v>1261974.3463346213</v>
      </c>
      <c r="D48" s="1">
        <f>C48*0.000001*coeffs!$D$8/($D$2*coeffs!$D$6/1000)</f>
        <v>31570.419270226968</v>
      </c>
      <c r="E48">
        <f t="shared" si="0"/>
        <v>1.2704625455947689</v>
      </c>
      <c r="F48">
        <v>1.0097</v>
      </c>
      <c r="G48">
        <v>1.607</v>
      </c>
      <c r="H48">
        <f t="shared" si="1"/>
        <v>0.26076254559476886</v>
      </c>
      <c r="I48">
        <f t="shared" si="2"/>
        <v>0.33653745440523108</v>
      </c>
      <c r="J48" s="2">
        <f>((1000*coeffs!$D$8/($D$2*coeffs!$D$6))^2*H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10234.509948722194</v>
      </c>
      <c r="K48" s="10">
        <f>((1000*coeffs!$D$8/($D$2*coeffs!$D$6))^2*I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11535.627151814364</v>
      </c>
      <c r="L48" s="10">
        <f t="shared" si="3"/>
        <v>16850368.066068839</v>
      </c>
      <c r="M48" s="1">
        <f t="shared" si="4"/>
        <v>6468370.5601017792</v>
      </c>
      <c r="N48" s="10">
        <f t="shared" si="5"/>
        <v>5811240.9447262259</v>
      </c>
    </row>
    <row r="49" spans="1:14" x14ac:dyDescent="0.25">
      <c r="A49">
        <v>-17.920000000000002</v>
      </c>
      <c r="B49">
        <v>0.73684210526315785</v>
      </c>
      <c r="C49" s="10">
        <f>-LN(1-B49)/0.000001-EXP(blanks!$BZ$18*b924_8!A49+blanks!$BZ$17)</f>
        <v>1326200.1738875518</v>
      </c>
      <c r="D49" s="1">
        <f>C49*0.000001*coeffs!$D$8/($D$2*coeffs!$D$6/1000)</f>
        <v>33177.136799559106</v>
      </c>
      <c r="E49">
        <f t="shared" si="0"/>
        <v>1.33500106673234</v>
      </c>
      <c r="F49">
        <v>1.0604</v>
      </c>
      <c r="G49">
        <v>1.6875</v>
      </c>
      <c r="H49">
        <f t="shared" si="1"/>
        <v>0.27460106673233997</v>
      </c>
      <c r="I49">
        <f t="shared" si="2"/>
        <v>0.35249893326766002</v>
      </c>
      <c r="J49" s="2">
        <f>((1000*coeffs!$D$8/($D$2*coeffs!$D$6))^2*H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10763.860717580223</v>
      </c>
      <c r="K49" s="10">
        <f>((1000*coeffs!$D$8/($D$2*coeffs!$D$6))^2*I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12100.93252473923</v>
      </c>
      <c r="L49" s="10">
        <f t="shared" si="3"/>
        <v>17707936.079838734</v>
      </c>
      <c r="M49" s="1">
        <f t="shared" si="4"/>
        <v>6786502.4540062426</v>
      </c>
      <c r="N49" s="10">
        <f t="shared" si="5"/>
        <v>6111250.1871339828</v>
      </c>
    </row>
    <row r="50" spans="1:14" x14ac:dyDescent="0.25">
      <c r="A50">
        <v>-18.239999999999998</v>
      </c>
      <c r="B50">
        <v>0.75438596491228072</v>
      </c>
      <c r="C50" s="10">
        <f>-LN(1-B50)/0.000001-EXP(blanks!$BZ$18*b924_8!A50+blanks!$BZ$17)</f>
        <v>1394112.9025199946</v>
      </c>
      <c r="D50" s="1">
        <f>C50*0.000001*coeffs!$D$8/($D$2*coeffs!$D$6/1000)</f>
        <v>34876.088385174669</v>
      </c>
      <c r="E50">
        <f t="shared" si="0"/>
        <v>1.4039939382192916</v>
      </c>
      <c r="F50">
        <v>1.1134999999999999</v>
      </c>
      <c r="G50">
        <v>1.7721</v>
      </c>
      <c r="H50">
        <f t="shared" si="1"/>
        <v>0.2904939382192917</v>
      </c>
      <c r="I50">
        <f t="shared" si="2"/>
        <v>0.36810606178070837</v>
      </c>
      <c r="J50" s="2">
        <f>((1000*coeffs!$D$8/($D$2*coeffs!$D$6))^2*H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11347.350253887902</v>
      </c>
      <c r="K50" s="10">
        <f>((1000*coeffs!$D$8/($D$2*coeffs!$D$6))^2*I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12678.805725017566</v>
      </c>
      <c r="L50" s="10">
        <f t="shared" si="3"/>
        <v>18614733.018422678</v>
      </c>
      <c r="M50" s="1">
        <f t="shared" si="4"/>
        <v>7112800.888869998</v>
      </c>
      <c r="N50" s="10">
        <f t="shared" si="5"/>
        <v>6440401.843192758</v>
      </c>
    </row>
    <row r="51" spans="1:14" x14ac:dyDescent="0.25">
      <c r="A51">
        <v>-18.34</v>
      </c>
      <c r="B51">
        <v>0.77192982456140347</v>
      </c>
      <c r="C51" s="10">
        <f>-LN(1-B51)/0.000001-EXP(blanks!$BZ$18*b924_8!A51+blanks!$BZ$17)</f>
        <v>1467856.8709106003</v>
      </c>
      <c r="D51" s="1">
        <f>C51*0.000001*coeffs!$D$8/($D$2*coeffs!$D$6/1000)</f>
        <v>36720.918280095895</v>
      </c>
      <c r="E51">
        <f t="shared" si="0"/>
        <v>1.4781019103730133</v>
      </c>
      <c r="F51">
        <v>1.1693</v>
      </c>
      <c r="G51">
        <v>1.907</v>
      </c>
      <c r="H51">
        <f t="shared" si="1"/>
        <v>0.3088019103730133</v>
      </c>
      <c r="I51">
        <f t="shared" si="2"/>
        <v>0.42889808962698672</v>
      </c>
      <c r="J51" s="2">
        <f>((1000*coeffs!$D$8/($D$2*coeffs!$D$6))^2*H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11994.099336672662</v>
      </c>
      <c r="K51" s="10">
        <f>((1000*coeffs!$D$8/($D$2*coeffs!$D$6))^2*I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14117.514462510415</v>
      </c>
      <c r="L51" s="10">
        <f t="shared" si="3"/>
        <v>19599390.918675087</v>
      </c>
      <c r="M51" s="1">
        <f t="shared" si="4"/>
        <v>7880070.0900825569</v>
      </c>
      <c r="N51" s="10">
        <f t="shared" si="5"/>
        <v>6804428.5087525807</v>
      </c>
    </row>
    <row r="52" spans="1:14" x14ac:dyDescent="0.25">
      <c r="A52">
        <v>-18.47</v>
      </c>
      <c r="B52">
        <v>0.78947368421052633</v>
      </c>
      <c r="C52" s="10">
        <f>-LN(1-B52)/0.000001-EXP(blanks!$BZ$18*b924_8!A52+blanks!$BZ$17)</f>
        <v>1547406.2532618504</v>
      </c>
      <c r="D52" s="1">
        <f>C52*0.000001*coeffs!$D$8/($D$2*coeffs!$D$6/1000)</f>
        <v>38710.980408387884</v>
      </c>
      <c r="E52">
        <f t="shared" si="0"/>
        <v>1.5581446180465499</v>
      </c>
      <c r="F52">
        <v>1.2279</v>
      </c>
      <c r="G52">
        <v>2.0026000000000002</v>
      </c>
      <c r="H52">
        <f t="shared" si="1"/>
        <v>0.33024461804654992</v>
      </c>
      <c r="I52">
        <f t="shared" si="2"/>
        <v>0.44445538195345025</v>
      </c>
      <c r="J52" s="2">
        <f>((1000*coeffs!$D$8/($D$2*coeffs!$D$6))^2*H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12719.987193245293</v>
      </c>
      <c r="K52" s="10">
        <f>((1000*coeffs!$D$8/($D$2*coeffs!$D$6))^2*I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14736.734807257386</v>
      </c>
      <c r="L52" s="10">
        <f t="shared" si="3"/>
        <v>20661564.944589544</v>
      </c>
      <c r="M52" s="1">
        <f t="shared" si="4"/>
        <v>8232709.3782699192</v>
      </c>
      <c r="N52" s="10">
        <f t="shared" si="5"/>
        <v>7211303.9670630042</v>
      </c>
    </row>
    <row r="53" spans="1:14" x14ac:dyDescent="0.25">
      <c r="A53">
        <v>-18.510000000000002</v>
      </c>
      <c r="B53">
        <v>0.80701754385964908</v>
      </c>
      <c r="C53" s="10">
        <f>-LN(1-B53)/0.000001-EXP(blanks!$BZ$18*b924_8!A53+blanks!$BZ$17)</f>
        <v>1634261.1108038907</v>
      </c>
      <c r="D53" s="1">
        <f>C53*0.000001*coeffs!$D$8/($D$2*coeffs!$D$6/1000)</f>
        <v>40883.801334757947</v>
      </c>
      <c r="E53">
        <f t="shared" si="0"/>
        <v>1.6451559950361794</v>
      </c>
      <c r="F53">
        <v>1.2895000000000001</v>
      </c>
      <c r="G53">
        <v>2.1030000000000002</v>
      </c>
      <c r="H53">
        <f t="shared" si="1"/>
        <v>0.35565599503617928</v>
      </c>
      <c r="I53">
        <f t="shared" si="2"/>
        <v>0.45784400496382083</v>
      </c>
      <c r="J53" s="2">
        <f>((1000*coeffs!$D$8/($D$2*coeffs!$D$6))^2*H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13544.201008558264</v>
      </c>
      <c r="K53" s="10">
        <f>((1000*coeffs!$D$8/($D$2*coeffs!$D$6))^2*I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15345.063917086465</v>
      </c>
      <c r="L53" s="10">
        <f t="shared" si="3"/>
        <v>21821284.492106624</v>
      </c>
      <c r="M53" s="1">
        <f t="shared" si="4"/>
        <v>8583283.5955639463</v>
      </c>
      <c r="N53" s="10">
        <f t="shared" si="5"/>
        <v>7671494.9671115484</v>
      </c>
    </row>
    <row r="54" spans="1:14" x14ac:dyDescent="0.25">
      <c r="A54">
        <v>-18.68</v>
      </c>
      <c r="B54">
        <v>0.82456140350877194</v>
      </c>
      <c r="C54" s="10">
        <f>-LN(1-B54)/0.000001-EXP(blanks!$BZ$18*b924_8!A54+blanks!$BZ$17)</f>
        <v>1728880.2260630059</v>
      </c>
      <c r="D54" s="1">
        <f>C54*0.000001*coeffs!$D$8/($D$2*coeffs!$D$6/1000)</f>
        <v>43250.858278811014</v>
      </c>
      <c r="E54">
        <f t="shared" si="0"/>
        <v>1.7404661748405046</v>
      </c>
      <c r="F54">
        <v>1.3541000000000001</v>
      </c>
      <c r="G54">
        <v>2.2631000000000001</v>
      </c>
      <c r="H54">
        <f t="shared" si="1"/>
        <v>0.38636617484050451</v>
      </c>
      <c r="I54">
        <f t="shared" si="2"/>
        <v>0.52263382515949552</v>
      </c>
      <c r="J54" s="2">
        <f>((1000*coeffs!$D$8/($D$2*coeffs!$D$6))^2*H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14496.195517528835</v>
      </c>
      <c r="K54" s="10">
        <f>((1000*coeffs!$D$8/($D$2*coeffs!$D$6))^2*I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16960.546469258941</v>
      </c>
      <c r="L54" s="10">
        <f t="shared" si="3"/>
        <v>23084675.40241529</v>
      </c>
      <c r="M54" s="1">
        <f t="shared" si="4"/>
        <v>9451228.9383920096</v>
      </c>
      <c r="N54" s="10">
        <f t="shared" si="5"/>
        <v>8200115.8029007735</v>
      </c>
    </row>
    <row r="55" spans="1:14" x14ac:dyDescent="0.25">
      <c r="A55">
        <v>-18.7</v>
      </c>
      <c r="B55">
        <v>0.84210526315789469</v>
      </c>
      <c r="C55" s="10">
        <f>-LN(1-B55)/0.000001-EXP(blanks!$BZ$18*b924_8!A55+blanks!$BZ$17)</f>
        <v>1834156.6103813769</v>
      </c>
      <c r="D55" s="1">
        <f>C55*0.000001*coeffs!$D$8/($D$2*coeffs!$D$6/1000)</f>
        <v>45884.524804472101</v>
      </c>
      <c r="E55">
        <f t="shared" si="0"/>
        <v>1.8458266904983305</v>
      </c>
      <c r="F55">
        <v>1.4219999999999999</v>
      </c>
      <c r="G55">
        <v>2.4354</v>
      </c>
      <c r="H55">
        <f t="shared" si="1"/>
        <v>0.42382669049833055</v>
      </c>
      <c r="I55">
        <f t="shared" si="2"/>
        <v>0.58957330950166953</v>
      </c>
      <c r="J55" s="2">
        <f>((1000*coeffs!$D$8/($D$2*coeffs!$D$6))^2*H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15610.656800919376</v>
      </c>
      <c r="K55" s="10">
        <f>((1000*coeffs!$D$8/($D$2*coeffs!$D$6))^2*I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18676.524696808632</v>
      </c>
      <c r="L55" s="10">
        <f t="shared" si="3"/>
        <v>24490366.278447647</v>
      </c>
      <c r="M55" s="1">
        <f t="shared" si="4"/>
        <v>10376538.489381041</v>
      </c>
      <c r="N55" s="10">
        <f t="shared" si="5"/>
        <v>8816248.7232134938</v>
      </c>
    </row>
    <row r="56" spans="1:14" x14ac:dyDescent="0.25">
      <c r="A56">
        <v>-19.170000000000002</v>
      </c>
      <c r="B56">
        <v>0.85964912280701755</v>
      </c>
      <c r="C56" s="10">
        <f>-LN(1-B56)/0.000001-EXP(blanks!$BZ$18*b924_8!A56+blanks!$BZ$17)</f>
        <v>1949776.7278578097</v>
      </c>
      <c r="D56" s="1">
        <f>C56*0.000001*coeffs!$D$8/($D$2*coeffs!$D$6/1000)</f>
        <v>48776.957281729454</v>
      </c>
      <c r="E56">
        <f t="shared" si="0"/>
        <v>1.9636097261547143</v>
      </c>
      <c r="F56">
        <v>1.4933000000000001</v>
      </c>
      <c r="G56">
        <v>2.6208</v>
      </c>
      <c r="H56">
        <f t="shared" si="1"/>
        <v>0.47030972615471422</v>
      </c>
      <c r="I56">
        <f t="shared" si="2"/>
        <v>0.65719027384528572</v>
      </c>
      <c r="J56" s="2">
        <f>((1000*coeffs!$D$8/($D$2*coeffs!$D$6))^2*H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16940.824901687942</v>
      </c>
      <c r="K56" s="10">
        <f>((1000*coeffs!$D$8/($D$2*coeffs!$D$6))^2*I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20466.064940099906</v>
      </c>
      <c r="L56" s="10">
        <f t="shared" si="3"/>
        <v>26034170.667957336</v>
      </c>
      <c r="M56" s="1">
        <f t="shared" si="4"/>
        <v>11344924.525572501</v>
      </c>
      <c r="N56" s="10">
        <f t="shared" si="5"/>
        <v>9546780.4124948103</v>
      </c>
    </row>
    <row r="57" spans="1:14" x14ac:dyDescent="0.25">
      <c r="A57">
        <v>-19.2</v>
      </c>
      <c r="B57">
        <v>0.8771929824561403</v>
      </c>
      <c r="C57" s="10">
        <f>-LN(1-B57)/0.000001-EXP(blanks!$BZ$18*b924_8!A57+blanks!$BZ$17)</f>
        <v>2083157.174859321</v>
      </c>
      <c r="D57" s="1">
        <f>C57*0.000001*coeffs!$D$8/($D$2*coeffs!$D$6/1000)</f>
        <v>52113.694392526042</v>
      </c>
      <c r="E57">
        <f t="shared" si="0"/>
        <v>2.0971411187792364</v>
      </c>
      <c r="F57">
        <v>1.607</v>
      </c>
      <c r="G57">
        <v>2.7522000000000002</v>
      </c>
      <c r="H57">
        <f t="shared" si="1"/>
        <v>0.49014111877923638</v>
      </c>
      <c r="I57">
        <f t="shared" si="2"/>
        <v>0.65505888122076383</v>
      </c>
      <c r="J57" s="2">
        <f>((1000*coeffs!$D$8/($D$2*coeffs!$D$6))^2*H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17883.072092023926</v>
      </c>
      <c r="K57" s="10">
        <f>((1000*coeffs!$D$8/($D$2*coeffs!$D$6))^2*I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20928.49259635224</v>
      </c>
      <c r="L57" s="10">
        <f t="shared" si="3"/>
        <v>27815117.825338226</v>
      </c>
      <c r="M57" s="1">
        <f t="shared" si="4"/>
        <v>11639938.676588366</v>
      </c>
      <c r="N57" s="10">
        <f t="shared" si="5"/>
        <v>10090409.268143917</v>
      </c>
    </row>
    <row r="58" spans="1:14" x14ac:dyDescent="0.25">
      <c r="A58">
        <v>-19.32</v>
      </c>
      <c r="B58">
        <v>0.89473684210526316</v>
      </c>
      <c r="C58" s="10">
        <f>-LN(1-B58)/0.000001-EXP(blanks!$BZ$18*b924_8!A58+blanks!$BZ$17)</f>
        <v>2236687.4202978681</v>
      </c>
      <c r="D58" s="1">
        <f>C58*0.000001*coeffs!$D$8/($D$2*coeffs!$D$6/1000)</f>
        <v>55954.512736602388</v>
      </c>
      <c r="E58">
        <f t="shared" si="0"/>
        <v>2.2512917986064953</v>
      </c>
      <c r="F58">
        <v>1.6875</v>
      </c>
      <c r="G58">
        <v>3.0350000000000001</v>
      </c>
      <c r="H58">
        <f t="shared" si="1"/>
        <v>0.56379179860649531</v>
      </c>
      <c r="I58">
        <f t="shared" si="2"/>
        <v>0.78370820139350483</v>
      </c>
      <c r="J58" s="2">
        <f>((1000*coeffs!$D$8/($D$2*coeffs!$D$6))^2*H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19854.735551638303</v>
      </c>
      <c r="K58" s="10">
        <f>((1000*coeffs!$D$8/($D$2*coeffs!$D$6))^2*I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24076.310450780435</v>
      </c>
      <c r="L58" s="10">
        <f t="shared" si="3"/>
        <v>29865112.860837489</v>
      </c>
      <c r="M58" s="1">
        <f t="shared" si="4"/>
        <v>13322272.080551261</v>
      </c>
      <c r="N58" s="10">
        <f t="shared" si="5"/>
        <v>11164679.692488555</v>
      </c>
    </row>
    <row r="59" spans="1:14" x14ac:dyDescent="0.25">
      <c r="A59">
        <v>-19.46</v>
      </c>
      <c r="B59">
        <v>0.91228070175438591</v>
      </c>
      <c r="C59" s="10">
        <f>-LN(1-B59)/0.000001-EXP(blanks!$BZ$18*b924_8!A59+blanks!$BZ$17)</f>
        <v>2418250.2606725772</v>
      </c>
      <c r="D59" s="1">
        <f>C59*0.000001*coeffs!$D$8/($D$2*coeffs!$D$6/1000)</f>
        <v>60496.613779441635</v>
      </c>
      <c r="E59">
        <f t="shared" si="0"/>
        <v>2.4336133554004493</v>
      </c>
      <c r="F59">
        <v>1.8160000000000001</v>
      </c>
      <c r="G59">
        <v>3.347</v>
      </c>
      <c r="H59">
        <f t="shared" si="1"/>
        <v>0.61761335540044926</v>
      </c>
      <c r="I59">
        <f t="shared" si="2"/>
        <v>0.91338664459955066</v>
      </c>
      <c r="J59" s="2">
        <f>((1000*coeffs!$D$8/($D$2*coeffs!$D$6))^2*H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21608.215633797026</v>
      </c>
      <c r="K59" s="10">
        <f>((1000*coeffs!$D$8/($D$2*coeffs!$D$6))^2*I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27391.805884258007</v>
      </c>
      <c r="L59" s="10">
        <f t="shared" si="3"/>
        <v>32289409.912771005</v>
      </c>
      <c r="M59" s="1">
        <f t="shared" si="4"/>
        <v>15105667.941648273</v>
      </c>
      <c r="N59" s="10">
        <f t="shared" si="5"/>
        <v>12142819.227070391</v>
      </c>
    </row>
    <row r="60" spans="1:14" x14ac:dyDescent="0.25">
      <c r="A60">
        <v>-19.48</v>
      </c>
      <c r="B60">
        <v>0.92982456140350878</v>
      </c>
      <c r="C60" s="10">
        <f>-LN(1-B60)/0.000001-EXP(blanks!$BZ$18*b924_8!A60+blanks!$BZ$17)</f>
        <v>2641282.2529110098</v>
      </c>
      <c r="D60" s="1">
        <f>C60*0.000001*coeffs!$D$8/($D$2*coeffs!$D$6/1000)</f>
        <v>66076.135681841944</v>
      </c>
      <c r="E60">
        <f t="shared" si="0"/>
        <v>2.6567569067146595</v>
      </c>
      <c r="F60">
        <v>1.9542999999999999</v>
      </c>
      <c r="G60">
        <v>3.6909000000000001</v>
      </c>
      <c r="H60">
        <f t="shared" si="1"/>
        <v>0.70245690671465955</v>
      </c>
      <c r="I60">
        <f t="shared" si="2"/>
        <v>1.0341430932853406</v>
      </c>
      <c r="J60" s="2">
        <f>((1000*coeffs!$D$8/($D$2*coeffs!$D$6))^2*H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24099.246086545139</v>
      </c>
      <c r="K60" s="10">
        <f>((1000*coeffs!$D$8/($D$2*coeffs!$D$6))^2*I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30679.934071045027</v>
      </c>
      <c r="L60" s="10">
        <f t="shared" si="3"/>
        <v>35267419.070121735</v>
      </c>
      <c r="M60" s="1">
        <f t="shared" si="4"/>
        <v>16892694.41153964</v>
      </c>
      <c r="N60" s="10">
        <f t="shared" si="5"/>
        <v>13515515.597358974</v>
      </c>
    </row>
    <row r="61" spans="1:14" x14ac:dyDescent="0.25">
      <c r="A61">
        <v>-19.77</v>
      </c>
      <c r="B61">
        <v>0.94736842105263153</v>
      </c>
      <c r="C61" s="10">
        <f>-LN(1-B61)/0.000001-EXP(blanks!$BZ$18*b924_8!A61+blanks!$BZ$17)</f>
        <v>2927252.6420351975</v>
      </c>
      <c r="D61" s="1">
        <f>C61*0.000001*coeffs!$D$8/($D$2*coeffs!$D$6/1000)</f>
        <v>73230.167861452239</v>
      </c>
      <c r="E61">
        <f t="shared" si="0"/>
        <v>2.9444389791664394</v>
      </c>
      <c r="F61">
        <v>2.1551</v>
      </c>
      <c r="G61">
        <v>4.2743000000000002</v>
      </c>
      <c r="H61">
        <f t="shared" si="1"/>
        <v>0.78933897916643936</v>
      </c>
      <c r="I61">
        <f t="shared" si="2"/>
        <v>1.3298610208335608</v>
      </c>
      <c r="J61" s="2">
        <f>((1000*coeffs!$D$8/($D$2*coeffs!$D$6))^2*H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26906.766289168994</v>
      </c>
      <c r="K61" s="10">
        <f>((1000*coeffs!$D$8/($D$2*coeffs!$D$6))^2*I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37958.551799283734</v>
      </c>
      <c r="L61" s="10">
        <f t="shared" si="3"/>
        <v>39085805.970564932</v>
      </c>
      <c r="M61" s="1">
        <f t="shared" si="4"/>
        <v>20775384.880356159</v>
      </c>
      <c r="N61" s="10">
        <f t="shared" si="5"/>
        <v>15079600.593409995</v>
      </c>
    </row>
    <row r="62" spans="1:14" x14ac:dyDescent="0.25">
      <c r="A62">
        <v>-19.95</v>
      </c>
      <c r="B62">
        <v>0.96491228070175439</v>
      </c>
      <c r="C62" s="10">
        <f>-LN(1-B62)/0.000001-EXP(blanks!$BZ$18*b924_8!A62+blanks!$BZ$17)</f>
        <v>3331561.3803209397</v>
      </c>
      <c r="D62" s="1">
        <f>C62*0.000001*coeffs!$D$8/($D$2*coeffs!$D$6/1000)</f>
        <v>83344.633673986944</v>
      </c>
      <c r="E62">
        <f t="shared" si="0"/>
        <v>3.3499040872746049</v>
      </c>
      <c r="F62">
        <v>2.3765999999999998</v>
      </c>
      <c r="G62">
        <v>5.0724</v>
      </c>
      <c r="H62">
        <f t="shared" si="1"/>
        <v>0.97330408727460505</v>
      </c>
      <c r="I62">
        <f t="shared" si="2"/>
        <v>1.7224959127253952</v>
      </c>
      <c r="J62" s="2">
        <f>((1000*coeffs!$D$8/($D$2*coeffs!$D$6))^2*H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32019.43107524245</v>
      </c>
      <c r="K62" s="10">
        <f>((1000*coeffs!$D$8/($D$2*coeffs!$D$6))^2*I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47845.839759302711</v>
      </c>
      <c r="L62" s="10">
        <f t="shared" si="3"/>
        <v>44484292.138077095</v>
      </c>
      <c r="M62" s="1">
        <f t="shared" si="4"/>
        <v>26068082.401687101</v>
      </c>
      <c r="N62" s="10">
        <f t="shared" si="5"/>
        <v>17873594.860124275</v>
      </c>
    </row>
    <row r="63" spans="1:14" x14ac:dyDescent="0.25">
      <c r="A63">
        <v>-20.07</v>
      </c>
      <c r="B63">
        <v>0.98245614035087714</v>
      </c>
      <c r="C63" s="10">
        <f>-LN(1-B63)/0.000001-EXP(blanks!$BZ$18*b924_8!A63+blanks!$BZ$17)</f>
        <v>4023894.7385256654</v>
      </c>
      <c r="D63" s="1">
        <f>C63*0.000001*coeffs!$D$8/($D$2*coeffs!$D$6/1000)</f>
        <v>100664.52171828147</v>
      </c>
      <c r="E63">
        <f t="shared" si="0"/>
        <v>4.0430512678345467</v>
      </c>
      <c r="F63">
        <v>2.6857000000000002</v>
      </c>
      <c r="G63">
        <v>6.9709000000000003</v>
      </c>
      <c r="H63">
        <f t="shared" si="1"/>
        <v>1.3573512678345465</v>
      </c>
      <c r="I63">
        <f t="shared" si="2"/>
        <v>2.9278487321654536</v>
      </c>
      <c r="J63" s="2">
        <f>((1000*coeffs!$D$8/($D$2*coeffs!$D$6))^2*H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42223.930041223037</v>
      </c>
      <c r="K63" s="10">
        <f>((1000*coeffs!$D$8/($D$2*coeffs!$D$6))^2*I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77425.206556738543</v>
      </c>
      <c r="L63" s="10">
        <f t="shared" si="3"/>
        <v>53728594.08767771</v>
      </c>
      <c r="M63" s="1">
        <f t="shared" si="4"/>
        <v>41805626.686370529</v>
      </c>
      <c r="N63" s="10">
        <f t="shared" si="5"/>
        <v>23406470.921483744</v>
      </c>
    </row>
    <row r="64" spans="1:14" x14ac:dyDescent="0.25">
      <c r="A64">
        <v>-20.170000000000002</v>
      </c>
      <c r="B64">
        <v>1</v>
      </c>
      <c r="C64" s="10" t="e">
        <f>-LN(1-B64)/0.000001-EXP(blanks!$BZ$18*b924_8!A64+blanks!$BZ$17)</f>
        <v>#NUM!</v>
      </c>
      <c r="D64" s="1" t="e">
        <f>C64*0.000001*coeffs!$D$8/($D$2*coeffs!$D$6/1000)</f>
        <v>#NUM!</v>
      </c>
      <c r="E64" t="e">
        <f t="shared" si="0"/>
        <v>#NUM!</v>
      </c>
      <c r="F64">
        <v>3.7823000000000002</v>
      </c>
      <c r="G64">
        <v>19.470600000000001</v>
      </c>
      <c r="H64" t="e">
        <f t="shared" si="1"/>
        <v>#NUM!</v>
      </c>
      <c r="I64" t="e">
        <f t="shared" si="2"/>
        <v>#NUM!</v>
      </c>
      <c r="J64" s="2" t="e">
        <f>((1000*coeffs!$D$8/($D$2*coeffs!$D$6))^2*H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#NUM!</v>
      </c>
      <c r="K64" s="10" t="e">
        <f>((1000*coeffs!$D$8/($D$2*coeffs!$D$6))^2*I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#NUM!</v>
      </c>
      <c r="L64" s="10" t="e">
        <f t="shared" si="3"/>
        <v>#NUM!</v>
      </c>
      <c r="M64" s="1" t="e">
        <f t="shared" si="4"/>
        <v>#NUM!</v>
      </c>
      <c r="N64" s="10" t="e">
        <f t="shared" si="5"/>
        <v>#NUM!</v>
      </c>
    </row>
    <row r="65" spans="4:10" x14ac:dyDescent="0.25">
      <c r="D65" s="1"/>
      <c r="J65" s="2"/>
    </row>
    <row r="66" spans="4:10" x14ac:dyDescent="0.25">
      <c r="D66" s="1"/>
      <c r="J66" s="2"/>
    </row>
    <row r="67" spans="4:10" x14ac:dyDescent="0.25">
      <c r="D67" s="1"/>
      <c r="J67" s="2"/>
    </row>
    <row r="68" spans="4:10" x14ac:dyDescent="0.25">
      <c r="D68" s="1"/>
      <c r="J68" s="2"/>
    </row>
    <row r="69" spans="4:10" x14ac:dyDescent="0.25">
      <c r="D69" s="1"/>
      <c r="J69" s="2"/>
    </row>
    <row r="70" spans="4:10" x14ac:dyDescent="0.25">
      <c r="D70" s="1"/>
      <c r="J70" s="2"/>
    </row>
    <row r="71" spans="4:10" x14ac:dyDescent="0.25">
      <c r="D71" s="1"/>
      <c r="J71" s="2"/>
    </row>
    <row r="72" spans="4:10" x14ac:dyDescent="0.25">
      <c r="D72" s="1"/>
      <c r="J72" s="2"/>
    </row>
    <row r="73" spans="4:10" x14ac:dyDescent="0.25">
      <c r="D73" s="1"/>
      <c r="J73" s="2"/>
    </row>
    <row r="74" spans="4:10" x14ac:dyDescent="0.25">
      <c r="D74" s="1"/>
      <c r="J74" s="2"/>
    </row>
    <row r="75" spans="4:10" x14ac:dyDescent="0.25">
      <c r="D75" s="1"/>
      <c r="J75" s="2"/>
    </row>
    <row r="76" spans="4:10" x14ac:dyDescent="0.25">
      <c r="D76" s="1"/>
      <c r="J76" s="2"/>
    </row>
    <row r="77" spans="4:10" x14ac:dyDescent="0.25">
      <c r="D77" s="1"/>
      <c r="J77" s="2"/>
    </row>
    <row r="78" spans="4:10" x14ac:dyDescent="0.25">
      <c r="D78" s="1"/>
      <c r="J78" s="2"/>
    </row>
    <row r="79" spans="4:10" x14ac:dyDescent="0.25">
      <c r="D79" s="1"/>
      <c r="J79" s="2"/>
    </row>
    <row r="80" spans="4:10" x14ac:dyDescent="0.25">
      <c r="D80" s="1"/>
      <c r="J80" s="2"/>
    </row>
    <row r="81" spans="4:10" x14ac:dyDescent="0.25">
      <c r="D81" s="1"/>
      <c r="J81" s="2"/>
    </row>
    <row r="82" spans="4:10" x14ac:dyDescent="0.25">
      <c r="D82" s="1"/>
      <c r="J82" s="2"/>
    </row>
    <row r="83" spans="4:10" x14ac:dyDescent="0.25">
      <c r="D83" s="1"/>
      <c r="J83" s="2"/>
    </row>
    <row r="84" spans="4:10" x14ac:dyDescent="0.25">
      <c r="D84" s="1"/>
      <c r="J84" s="2"/>
    </row>
    <row r="85" spans="4:10" x14ac:dyDescent="0.25">
      <c r="D85" s="1"/>
      <c r="J85" s="2"/>
    </row>
    <row r="86" spans="4:10" x14ac:dyDescent="0.25">
      <c r="D86" s="1"/>
      <c r="J86" s="2"/>
    </row>
    <row r="87" spans="4:10" x14ac:dyDescent="0.25">
      <c r="D87" s="1"/>
      <c r="J87" s="2"/>
    </row>
    <row r="88" spans="4:10" x14ac:dyDescent="0.25">
      <c r="D88" s="1"/>
      <c r="J88" s="2"/>
    </row>
    <row r="89" spans="4:10" x14ac:dyDescent="0.25">
      <c r="D89" s="1"/>
      <c r="J89" s="2"/>
    </row>
    <row r="90" spans="4:10" x14ac:dyDescent="0.25">
      <c r="D90" s="1"/>
      <c r="J90" s="2"/>
    </row>
    <row r="91" spans="4:10" x14ac:dyDescent="0.25">
      <c r="D91" s="1"/>
      <c r="J91" s="2"/>
    </row>
    <row r="92" spans="4:10" x14ac:dyDescent="0.25">
      <c r="D92" s="1"/>
      <c r="J92" s="2"/>
    </row>
    <row r="93" spans="4:10" x14ac:dyDescent="0.25">
      <c r="D93" s="1"/>
      <c r="J93" s="2"/>
    </row>
    <row r="94" spans="4:10" x14ac:dyDescent="0.25">
      <c r="D94" s="1"/>
      <c r="J94" s="2"/>
    </row>
    <row r="95" spans="4:10" x14ac:dyDescent="0.25">
      <c r="D95" s="1"/>
      <c r="J95" s="2"/>
    </row>
    <row r="96" spans="4:10" x14ac:dyDescent="0.25">
      <c r="D96" s="1"/>
      <c r="J96" s="2"/>
    </row>
    <row r="97" spans="4:10" x14ac:dyDescent="0.25">
      <c r="D97" s="1"/>
      <c r="J97" s="2"/>
    </row>
    <row r="98" spans="4:10" x14ac:dyDescent="0.25">
      <c r="D98" s="1"/>
      <c r="J98" s="2"/>
    </row>
    <row r="99" spans="4:10" x14ac:dyDescent="0.25">
      <c r="D99" s="1"/>
      <c r="J99" s="2"/>
    </row>
    <row r="100" spans="4:10" x14ac:dyDescent="0.25">
      <c r="D100" s="1"/>
      <c r="J100" s="2"/>
    </row>
    <row r="101" spans="4:10" x14ac:dyDescent="0.25">
      <c r="D101" s="1"/>
      <c r="J101" s="2"/>
    </row>
    <row r="102" spans="4:10" x14ac:dyDescent="0.25">
      <c r="D102" s="1"/>
      <c r="J102" s="2"/>
    </row>
    <row r="103" spans="4:10" x14ac:dyDescent="0.25">
      <c r="D103" s="1"/>
      <c r="J103" s="2"/>
    </row>
    <row r="104" spans="4:10" x14ac:dyDescent="0.25">
      <c r="D104" s="1"/>
      <c r="J104" s="2"/>
    </row>
    <row r="105" spans="4:10" x14ac:dyDescent="0.25">
      <c r="D105" s="1"/>
      <c r="J105" s="2"/>
    </row>
    <row r="106" spans="4:10" x14ac:dyDescent="0.25">
      <c r="D106" s="1"/>
      <c r="J106" s="2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workbookViewId="0">
      <selection activeCell="K8" sqref="K8:K132"/>
    </sheetView>
  </sheetViews>
  <sheetFormatPr defaultRowHeight="15" x14ac:dyDescent="0.25"/>
  <cols>
    <col min="3" max="3" width="15.7109375" customWidth="1"/>
  </cols>
  <sheetData>
    <row r="1" spans="1:14" x14ac:dyDescent="0.25">
      <c r="A1" s="6" t="s">
        <v>26</v>
      </c>
      <c r="B1" s="6"/>
      <c r="C1" s="8" t="s">
        <v>39</v>
      </c>
      <c r="D1" s="6"/>
    </row>
    <row r="2" spans="1:14" x14ac:dyDescent="0.25">
      <c r="A2" s="6" t="s">
        <v>0</v>
      </c>
      <c r="B2" s="6"/>
      <c r="C2" s="6"/>
      <c r="D2" s="7">
        <v>111</v>
      </c>
    </row>
    <row r="3" spans="1:14" x14ac:dyDescent="0.25">
      <c r="A3" t="s">
        <v>113</v>
      </c>
      <c r="D3">
        <f>'size dists'!D20</f>
        <v>175.30264371566108</v>
      </c>
      <c r="E3">
        <f>'size dists'!E20</f>
        <v>16.493791473276392</v>
      </c>
    </row>
    <row r="4" spans="1:14" x14ac:dyDescent="0.25">
      <c r="A4" t="s">
        <v>114</v>
      </c>
      <c r="D4" s="10">
        <f>'size dists'!H20</f>
        <v>141.42702627029249</v>
      </c>
      <c r="E4" s="10">
        <f>'size dists'!I20</f>
        <v>16.429333763766682</v>
      </c>
    </row>
    <row r="5" spans="1:14" x14ac:dyDescent="0.25">
      <c r="A5" t="s">
        <v>115</v>
      </c>
      <c r="D5">
        <f>'size dists'!F20</f>
        <v>320.85243417496866</v>
      </c>
      <c r="E5">
        <f>'size dists'!G20</f>
        <v>29.082518369867099</v>
      </c>
    </row>
    <row r="6" spans="1:14" x14ac:dyDescent="0.25">
      <c r="A6" t="s">
        <v>116</v>
      </c>
      <c r="D6">
        <f>'size dists'!J20</f>
        <v>13.559337506899086</v>
      </c>
      <c r="E6">
        <f>'size dists'!K20</f>
        <v>2.2305711872359746</v>
      </c>
    </row>
    <row r="7" spans="1:14" x14ac:dyDescent="0.2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s="6" t="s">
        <v>182</v>
      </c>
      <c r="M7" s="10" t="s">
        <v>183</v>
      </c>
      <c r="N7" s="10" t="s">
        <v>185</v>
      </c>
    </row>
    <row r="8" spans="1:14" x14ac:dyDescent="0.25">
      <c r="A8">
        <v>-14.24</v>
      </c>
      <c r="B8">
        <v>8.0000000000000002E-3</v>
      </c>
      <c r="C8">
        <f>-LN(1-B8)/0.000001-EXP(blanks!$BZ$18*b925_2!A8+blanks!$BZ$17)</f>
        <v>5707.5313048116668</v>
      </c>
      <c r="D8" s="1">
        <f>C8*0.000001*coeffs!$D$8/($D$2*coeffs!$D$6/1000)</f>
        <v>64.316906958723663</v>
      </c>
      <c r="E8">
        <f>-LN(1-B8)</f>
        <v>8.0321716972642666E-3</v>
      </c>
      <c r="F8">
        <v>4.0000000000000002E-4</v>
      </c>
      <c r="G8">
        <v>1.3299999999999999E-2</v>
      </c>
      <c r="H8">
        <f>E8-F8</f>
        <v>7.6321716972642664E-3</v>
      </c>
      <c r="I8">
        <f>G8-E8</f>
        <v>5.2678283027357328E-3</v>
      </c>
      <c r="J8" s="2">
        <f>((1000*coeffs!$D$8/($D$2*coeffs!$D$6))^2*H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88.88549070373999</v>
      </c>
      <c r="K8">
        <f>((1000*coeffs!$D$8/($D$2*coeffs!$D$6))^2*I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63.46316108711401</v>
      </c>
      <c r="L8" s="10">
        <f>1000000000000*D8/(1000000*$D$3)</f>
        <v>366890.68456403294</v>
      </c>
      <c r="M8" s="1">
        <f>((1/(0.000001*$D$3))^2*K8^2+(D8/(0.000001*$D$3)^2)^2*(0.000001*$E$3)^2)^0.5</f>
        <v>363662.62421614921</v>
      </c>
      <c r="N8" s="10">
        <f>((1/(0.000001*$D$3))^2*J8^2+(D8/(0.000001*$D$3)^2)^2*(0.000001*$E$3)^2)^0.5</f>
        <v>508213.93312836805</v>
      </c>
    </row>
    <row r="9" spans="1:14" x14ac:dyDescent="0.25">
      <c r="A9">
        <v>-14.58</v>
      </c>
      <c r="B9">
        <v>1.6E-2</v>
      </c>
      <c r="C9" s="10">
        <f>-LN(1-B9)/0.000001-EXP(blanks!$BZ$18*b925_2!A9+blanks!$BZ$17)</f>
        <v>13500.483855662173</v>
      </c>
      <c r="D9" s="1">
        <f>C9*0.000001*coeffs!$D$8/($D$2*coeffs!$D$6/1000)</f>
        <v>152.1339643481862</v>
      </c>
      <c r="E9">
        <f t="shared" ref="E9:E72" si="0">-LN(1-B9)</f>
        <v>1.6129381929883644E-2</v>
      </c>
      <c r="F9">
        <v>9.4999999999999998E-3</v>
      </c>
      <c r="G9">
        <v>2.2200000000000001E-2</v>
      </c>
      <c r="H9">
        <f t="shared" ref="H9:H72" si="1">E9-F9</f>
        <v>6.6293819298836442E-3</v>
      </c>
      <c r="I9">
        <f t="shared" ref="I9:I72" si="2">G9-E9</f>
        <v>6.070618070116357E-3</v>
      </c>
      <c r="J9" s="2">
        <f>((1000*coeffs!$D$8/($D$2*coeffs!$D$6))^2*H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87.247350164817959</v>
      </c>
      <c r="K9" s="10">
        <f>((1000*coeffs!$D$8/($D$2*coeffs!$D$6))^2*I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81.920532730676797</v>
      </c>
      <c r="L9" s="10">
        <f t="shared" ref="L9:L72" si="3">1000000000000*D9/(1000000*$D$3)</f>
        <v>867836.10973343777</v>
      </c>
      <c r="M9" s="1">
        <f t="shared" ref="M9:M72" si="4">((1/(0.000001*$D$3))^2*K9^2+(D9/(0.000001*$D$3)^2)^2*(0.000001*$E$3)^2)^0.5</f>
        <v>474389.07887447765</v>
      </c>
      <c r="N9" s="10">
        <f t="shared" ref="N9:N72" si="5">((1/(0.000001*$D$3))^2*J9^2+(D9/(0.000001*$D$3)^2)^2*(0.000001*$E$3)^2)^0.5</f>
        <v>504349.11006488057</v>
      </c>
    </row>
    <row r="10" spans="1:14" x14ac:dyDescent="0.25">
      <c r="A10">
        <v>-14.67</v>
      </c>
      <c r="B10">
        <v>2.4E-2</v>
      </c>
      <c r="C10" s="10">
        <f>-LN(1-B10)/0.000001-EXP(blanks!$BZ$18*b925_2!A10+blanks!$BZ$17)</f>
        <v>21576.792420972881</v>
      </c>
      <c r="D10" s="1">
        <f>C10*0.000001*coeffs!$D$8/($D$2*coeffs!$D$6/1000)</f>
        <v>243.14409794607315</v>
      </c>
      <c r="E10">
        <f t="shared" si="0"/>
        <v>2.4292692569044587E-2</v>
      </c>
      <c r="F10">
        <v>1.7399999999999999E-2</v>
      </c>
      <c r="G10">
        <v>3.1300000000000001E-2</v>
      </c>
      <c r="H10">
        <f t="shared" si="1"/>
        <v>6.8926925690445881E-3</v>
      </c>
      <c r="I10">
        <f t="shared" si="2"/>
        <v>7.0073074309554145E-3</v>
      </c>
      <c r="J10" s="2">
        <f>((1000*coeffs!$D$8/($D$2*coeffs!$D$6))^2*H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103.15348102015761</v>
      </c>
      <c r="K10" s="10">
        <f>((1000*coeffs!$D$8/($D$2*coeffs!$D$6))^2*I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104.12947209350624</v>
      </c>
      <c r="L10" s="10">
        <f t="shared" si="3"/>
        <v>1386996.1843841337</v>
      </c>
      <c r="M10" s="1">
        <f t="shared" si="4"/>
        <v>608164.43235800997</v>
      </c>
      <c r="N10" s="10">
        <f t="shared" si="5"/>
        <v>602727.83718922688</v>
      </c>
    </row>
    <row r="11" spans="1:14" x14ac:dyDescent="0.25">
      <c r="A11">
        <v>-14.82</v>
      </c>
      <c r="B11">
        <v>3.2000000000000001E-2</v>
      </c>
      <c r="C11" s="10">
        <f>-LN(1-B11)/0.000001-EXP(blanks!$BZ$18*b925_2!A11+blanks!$BZ$17)</f>
        <v>29655.842750578096</v>
      </c>
      <c r="D11" s="1">
        <f>C11*0.000001*coeffs!$D$8/($D$2*coeffs!$D$6/1000)</f>
        <v>334.18512787892786</v>
      </c>
      <c r="E11">
        <f t="shared" si="0"/>
        <v>3.2523191705560062E-2</v>
      </c>
      <c r="F11">
        <v>2.58E-2</v>
      </c>
      <c r="G11">
        <v>4.1000000000000002E-2</v>
      </c>
      <c r="H11">
        <f t="shared" si="1"/>
        <v>6.7231917055600617E-3</v>
      </c>
      <c r="I11">
        <f t="shared" si="2"/>
        <v>8.4768082944399401E-3</v>
      </c>
      <c r="J11" s="2">
        <f>((1000*coeffs!$D$8/($D$2*coeffs!$D$6))^2*H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118.31605014905743</v>
      </c>
      <c r="K11" s="10">
        <f>((1000*coeffs!$D$8/($D$2*coeffs!$D$6))^2*I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131.84642311814608</v>
      </c>
      <c r="L11" s="10">
        <f t="shared" si="3"/>
        <v>1906332.5047223612</v>
      </c>
      <c r="M11" s="1">
        <f t="shared" si="4"/>
        <v>773198.79059095599</v>
      </c>
      <c r="N11" s="10">
        <f t="shared" si="5"/>
        <v>698350.80888179492</v>
      </c>
    </row>
    <row r="12" spans="1:14" x14ac:dyDescent="0.25">
      <c r="A12">
        <v>-16.600000000000001</v>
      </c>
      <c r="B12">
        <v>0.04</v>
      </c>
      <c r="C12" s="10">
        <f>-LN(1-B12)/0.000001-EXP(blanks!$BZ$18*b925_2!A12+blanks!$BZ$17)</f>
        <v>35362.664782471104</v>
      </c>
      <c r="D12" s="1">
        <f>C12*0.000001*coeffs!$D$8/($D$2*coeffs!$D$6/1000)</f>
        <v>398.49404219812288</v>
      </c>
      <c r="E12">
        <f t="shared" si="0"/>
        <v>4.0821994520255166E-2</v>
      </c>
      <c r="F12">
        <v>3.3700000000000001E-2</v>
      </c>
      <c r="G12">
        <v>5.11E-2</v>
      </c>
      <c r="H12">
        <f t="shared" si="1"/>
        <v>7.1219945202551649E-3</v>
      </c>
      <c r="I12">
        <f t="shared" si="2"/>
        <v>1.0278005479744834E-2</v>
      </c>
      <c r="J12" s="2">
        <f>((1000*coeffs!$D$8/($D$2*coeffs!$D$6))^2*H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139.47143048544137</v>
      </c>
      <c r="K12" s="10">
        <f>((1000*coeffs!$D$8/($D$2*coeffs!$D$6))^2*I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162.55961882918214</v>
      </c>
      <c r="L12" s="10">
        <f t="shared" si="3"/>
        <v>2273177.5959093678</v>
      </c>
      <c r="M12" s="1">
        <f t="shared" si="4"/>
        <v>951653.59652660764</v>
      </c>
      <c r="N12" s="10">
        <f t="shared" si="5"/>
        <v>823850.03652526217</v>
      </c>
    </row>
    <row r="13" spans="1:14" x14ac:dyDescent="0.25">
      <c r="A13">
        <v>-16.63</v>
      </c>
      <c r="B13">
        <v>4.8000000000000001E-2</v>
      </c>
      <c r="C13" s="10">
        <f>-LN(1-B13)/0.000001-EXP(blanks!$BZ$18*b925_2!A13+blanks!$BZ$17)</f>
        <v>43671.342268360422</v>
      </c>
      <c r="D13" s="1">
        <f>C13*0.000001*coeffs!$D$8/($D$2*coeffs!$D$6/1000)</f>
        <v>492.12268972905724</v>
      </c>
      <c r="E13">
        <f t="shared" si="0"/>
        <v>4.9190244190771781E-2</v>
      </c>
      <c r="F13">
        <v>4.2000000000000003E-2</v>
      </c>
      <c r="G13">
        <v>5.9200000000000003E-2</v>
      </c>
      <c r="H13">
        <f t="shared" si="1"/>
        <v>7.1902441907717787E-3</v>
      </c>
      <c r="I13">
        <f t="shared" si="2"/>
        <v>1.0009755809228221E-2</v>
      </c>
      <c r="J13" s="2">
        <f>((1000*coeffs!$D$8/($D$2*coeffs!$D$6))^2*H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159.55413312149338</v>
      </c>
      <c r="K13" s="10">
        <f>((1000*coeffs!$D$8/($D$2*coeffs!$D$6))^2*I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177.80819217231044</v>
      </c>
      <c r="L13" s="10">
        <f t="shared" si="3"/>
        <v>2807274.7752011926</v>
      </c>
      <c r="M13" s="1">
        <f t="shared" si="4"/>
        <v>1048119.3126923406</v>
      </c>
      <c r="N13" s="10">
        <f t="shared" si="5"/>
        <v>947714.45256154519</v>
      </c>
    </row>
    <row r="14" spans="1:14" x14ac:dyDescent="0.25">
      <c r="A14">
        <v>-16.739999999999998</v>
      </c>
      <c r="B14">
        <v>5.6000000000000001E-2</v>
      </c>
      <c r="C14" s="10">
        <f>-LN(1-B14)/0.000001-EXP(blanks!$BZ$18*b925_2!A14+blanks!$BZ$17)</f>
        <v>51886.163829165213</v>
      </c>
      <c r="D14" s="1">
        <f>C14*0.000001*coeffs!$D$8/($D$2*coeffs!$D$6/1000)</f>
        <v>584.69369561445251</v>
      </c>
      <c r="E14">
        <f t="shared" si="0"/>
        <v>5.7629112836636416E-2</v>
      </c>
      <c r="F14">
        <v>4.99E-2</v>
      </c>
      <c r="G14">
        <v>6.8500000000000005E-2</v>
      </c>
      <c r="H14">
        <f t="shared" si="1"/>
        <v>7.7291128366364162E-3</v>
      </c>
      <c r="I14">
        <f t="shared" si="2"/>
        <v>1.0870887163363589E-2</v>
      </c>
      <c r="J14" s="2">
        <f>((1000*coeffs!$D$8/($D$2*coeffs!$D$6))^2*H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183.07558409008038</v>
      </c>
      <c r="K14" s="10">
        <f>((1000*coeffs!$D$8/($D$2*coeffs!$D$6))^2*I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202.32971609284172</v>
      </c>
      <c r="L14" s="10">
        <f t="shared" si="3"/>
        <v>3335338.7217754633</v>
      </c>
      <c r="M14" s="1">
        <f t="shared" si="4"/>
        <v>1196075.3338157041</v>
      </c>
      <c r="N14" s="10">
        <f t="shared" si="5"/>
        <v>1090470.2481866775</v>
      </c>
    </row>
    <row r="15" spans="1:14" x14ac:dyDescent="0.25">
      <c r="A15">
        <v>-16.920000000000002</v>
      </c>
      <c r="B15">
        <v>6.4000000000000001E-2</v>
      </c>
      <c r="C15" s="10">
        <f>-LN(1-B15)/0.000001-EXP(blanks!$BZ$18*b925_2!A15+blanks!$BZ$17)</f>
        <v>60010.443474202766</v>
      </c>
      <c r="D15" s="1">
        <f>C15*0.000001*coeffs!$D$8/($D$2*coeffs!$D$6/1000)</f>
        <v>676.24440469177659</v>
      </c>
      <c r="E15">
        <f t="shared" si="0"/>
        <v>6.613980250454507E-2</v>
      </c>
      <c r="F15">
        <v>5.7700000000000001E-2</v>
      </c>
      <c r="G15">
        <v>7.9399999999999998E-2</v>
      </c>
      <c r="H15">
        <f t="shared" si="1"/>
        <v>8.4398025045450686E-3</v>
      </c>
      <c r="I15">
        <f t="shared" si="2"/>
        <v>1.3260197495454928E-2</v>
      </c>
      <c r="J15" s="2">
        <f>((1000*coeffs!$D$8/($D$2*coeffs!$D$6))^2*H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207.84683433554335</v>
      </c>
      <c r="K15" s="10">
        <f>((1000*coeffs!$D$8/($D$2*coeffs!$D$6))^2*I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237.66216152171643</v>
      </c>
      <c r="L15" s="10">
        <f t="shared" si="3"/>
        <v>3857582.4662897694</v>
      </c>
      <c r="M15" s="1">
        <f t="shared" si="4"/>
        <v>1403468.2107033145</v>
      </c>
      <c r="N15" s="10">
        <f t="shared" si="5"/>
        <v>1239955.1682672908</v>
      </c>
    </row>
    <row r="16" spans="1:14" x14ac:dyDescent="0.25">
      <c r="A16">
        <v>-17.04</v>
      </c>
      <c r="B16">
        <v>7.1999999999999995E-2</v>
      </c>
      <c r="C16" s="10">
        <f>-LN(1-B16)/0.000001-EXP(blanks!$BZ$18*b925_2!A16+blanks!$BZ$17)</f>
        <v>68322.242058765507</v>
      </c>
      <c r="D16" s="1">
        <f>C16*0.000001*coeffs!$D$8/($D$2*coeffs!$D$6/1000)</f>
        <v>769.90822319283211</v>
      </c>
      <c r="E16">
        <f t="shared" si="0"/>
        <v>7.4723546195936422E-2</v>
      </c>
      <c r="F16">
        <v>6.6900000000000001E-2</v>
      </c>
      <c r="G16">
        <v>8.7499999999999994E-2</v>
      </c>
      <c r="H16">
        <f t="shared" si="1"/>
        <v>7.8235461959364205E-3</v>
      </c>
      <c r="I16">
        <f t="shared" si="2"/>
        <v>1.2776453804063573E-2</v>
      </c>
      <c r="J16" s="2">
        <f>((1000*coeffs!$D$8/($D$2*coeffs!$D$6))^2*H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226.64580098969847</v>
      </c>
      <c r="K16" s="10">
        <f>((1000*coeffs!$D$8/($D$2*coeffs!$D$6))^2*I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253.62299490187254</v>
      </c>
      <c r="L16" s="10">
        <f t="shared" si="3"/>
        <v>4391880.2755856588</v>
      </c>
      <c r="M16" s="1">
        <f t="shared" si="4"/>
        <v>1504626.71822286</v>
      </c>
      <c r="N16" s="10">
        <f t="shared" si="5"/>
        <v>1357312.8070274058</v>
      </c>
    </row>
    <row r="17" spans="1:14" x14ac:dyDescent="0.25">
      <c r="A17">
        <v>-17.11</v>
      </c>
      <c r="B17">
        <v>0.08</v>
      </c>
      <c r="C17" s="10">
        <f>-LN(1-B17)/0.000001-EXP(blanks!$BZ$18*b925_2!A17+blanks!$BZ$17)</f>
        <v>76816.132021207595</v>
      </c>
      <c r="D17" s="1">
        <f>C17*0.000001*coeffs!$D$8/($D$2*coeffs!$D$6/1000)</f>
        <v>865.6239891267785</v>
      </c>
      <c r="E17">
        <f t="shared" si="0"/>
        <v>8.3381608939051013E-2</v>
      </c>
      <c r="F17">
        <v>7.3700000000000002E-2</v>
      </c>
      <c r="G17">
        <v>9.8900000000000002E-2</v>
      </c>
      <c r="H17">
        <f t="shared" si="1"/>
        <v>9.6816089390510118E-3</v>
      </c>
      <c r="I17">
        <f t="shared" si="2"/>
        <v>1.5518391060948988E-2</v>
      </c>
      <c r="J17" s="2">
        <f>((1000*coeffs!$D$8/($D$2*coeffs!$D$6))^2*H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257.2675834182117</v>
      </c>
      <c r="K17" s="10">
        <f>((1000*coeffs!$D$8/($D$2*coeffs!$D$6))^2*I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291.31511368157692</v>
      </c>
      <c r="L17" s="10">
        <f t="shared" si="3"/>
        <v>4937883.2559468467</v>
      </c>
      <c r="M17" s="1">
        <f t="shared" si="4"/>
        <v>1725506.4839947871</v>
      </c>
      <c r="N17" s="10">
        <f t="shared" si="5"/>
        <v>1539346.1246061197</v>
      </c>
    </row>
    <row r="18" spans="1:14" x14ac:dyDescent="0.25">
      <c r="A18">
        <v>-17.27</v>
      </c>
      <c r="B18">
        <v>8.7999999999999995E-2</v>
      </c>
      <c r="C18" s="10">
        <f>-LN(1-B18)/0.000001-EXP(blanks!$BZ$18*b925_2!A18+blanks!$BZ$17)</f>
        <v>85158.574954465876</v>
      </c>
      <c r="D18" s="1">
        <f>C18*0.000001*coeffs!$D$8/($D$2*coeffs!$D$6/1000)</f>
        <v>959.6331320104091</v>
      </c>
      <c r="E18">
        <f t="shared" si="0"/>
        <v>9.2115288907805626E-2</v>
      </c>
      <c r="F18">
        <v>8.1299999999999997E-2</v>
      </c>
      <c r="G18">
        <v>0.1091</v>
      </c>
      <c r="H18">
        <f t="shared" si="1"/>
        <v>1.0815288907805629E-2</v>
      </c>
      <c r="I18">
        <f t="shared" si="2"/>
        <v>1.6984711092194377E-2</v>
      </c>
      <c r="J18" s="2">
        <f>((1000*coeffs!$D$8/($D$2*coeffs!$D$6))^2*H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284.78881803348975</v>
      </c>
      <c r="K18" s="10">
        <f>((1000*coeffs!$D$8/($D$2*coeffs!$D$6))^2*I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320.75524012952349</v>
      </c>
      <c r="L18" s="10">
        <f t="shared" si="3"/>
        <v>5474150.9407406505</v>
      </c>
      <c r="M18" s="1">
        <f t="shared" si="4"/>
        <v>1900831.7190845334</v>
      </c>
      <c r="N18" s="10">
        <f t="shared" si="5"/>
        <v>1704246.2608165338</v>
      </c>
    </row>
    <row r="19" spans="1:14" x14ac:dyDescent="0.25">
      <c r="A19">
        <v>-17.489999999999998</v>
      </c>
      <c r="B19">
        <v>9.6000000000000002E-2</v>
      </c>
      <c r="C19" s="10">
        <f>-LN(1-B19)/0.000001-EXP(blanks!$BZ$18*b925_2!A19+blanks!$BZ$17)</f>
        <v>93392.905636164083</v>
      </c>
      <c r="D19" s="1">
        <f>C19*0.000001*coeffs!$D$8/($D$2*coeffs!$D$6/1000)</f>
        <v>1052.4239818609685</v>
      </c>
      <c r="E19">
        <f t="shared" si="0"/>
        <v>0.10092591858996053</v>
      </c>
      <c r="F19">
        <v>8.9700000000000002E-2</v>
      </c>
      <c r="G19">
        <v>0.1174</v>
      </c>
      <c r="H19">
        <f t="shared" si="1"/>
        <v>1.1225918589960526E-2</v>
      </c>
      <c r="I19">
        <f t="shared" si="2"/>
        <v>1.6474081410039476E-2</v>
      </c>
      <c r="J19" s="2">
        <f>((1000*coeffs!$D$8/($D$2*coeffs!$D$6))^2*H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309.08517332105816</v>
      </c>
      <c r="K19" s="10">
        <f>((1000*coeffs!$D$8/($D$2*coeffs!$D$6))^2*I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337.63001922854511</v>
      </c>
      <c r="L19" s="10">
        <f t="shared" si="3"/>
        <v>6003468.9697434818</v>
      </c>
      <c r="M19" s="1">
        <f t="shared" si="4"/>
        <v>2007104.9108693055</v>
      </c>
      <c r="N19" s="10">
        <f t="shared" si="5"/>
        <v>1851421.4926178118</v>
      </c>
    </row>
    <row r="20" spans="1:14" x14ac:dyDescent="0.25">
      <c r="A20">
        <v>-17.64</v>
      </c>
      <c r="B20">
        <v>0.104</v>
      </c>
      <c r="C20" s="10">
        <f>-LN(1-B20)/0.000001-EXP(blanks!$BZ$18*b925_2!A20+blanks!$BZ$17)</f>
        <v>101861.78391901942</v>
      </c>
      <c r="D20" s="1">
        <f>C20*0.000001*coeffs!$D$8/($D$2*coeffs!$D$6/1000)</f>
        <v>1147.8578967137817</v>
      </c>
      <c r="E20">
        <f t="shared" si="0"/>
        <v>0.10981486600720657</v>
      </c>
      <c r="F20">
        <v>9.8900000000000002E-2</v>
      </c>
      <c r="G20">
        <v>0.12939999999999999</v>
      </c>
      <c r="H20">
        <f t="shared" si="1"/>
        <v>1.0914866007206564E-2</v>
      </c>
      <c r="I20">
        <f t="shared" si="2"/>
        <v>1.9585133992793421E-2</v>
      </c>
      <c r="J20" s="2">
        <f>((1000*coeffs!$D$8/($D$2*coeffs!$D$6))^2*H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330.58314045360612</v>
      </c>
      <c r="K20" s="10">
        <f>((1000*coeffs!$D$8/($D$2*coeffs!$D$6))^2*I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377.97569715259704</v>
      </c>
      <c r="L20" s="10">
        <f t="shared" si="3"/>
        <v>6547864.1530106897</v>
      </c>
      <c r="M20" s="1">
        <f t="shared" si="4"/>
        <v>2242420.9489589934</v>
      </c>
      <c r="N20" s="10">
        <f t="shared" si="5"/>
        <v>1983867.7181611459</v>
      </c>
    </row>
    <row r="21" spans="1:14" x14ac:dyDescent="0.25">
      <c r="A21">
        <v>-17.690000000000001</v>
      </c>
      <c r="B21">
        <v>0.112</v>
      </c>
      <c r="C21" s="10">
        <f>-LN(1-B21)/0.000001-EXP(blanks!$BZ$18*b925_2!A21+blanks!$BZ$17)</f>
        <v>110685.28843285781</v>
      </c>
      <c r="D21" s="1">
        <f>C21*0.000001*coeffs!$D$8/($D$2*coeffs!$D$6/1000)</f>
        <v>1247.2880160699378</v>
      </c>
      <c r="E21">
        <f t="shared" si="0"/>
        <v>0.11878353598996698</v>
      </c>
      <c r="F21">
        <v>0.10639999999999999</v>
      </c>
      <c r="G21">
        <v>0.13930000000000001</v>
      </c>
      <c r="H21">
        <f t="shared" si="1"/>
        <v>1.2383535989966984E-2</v>
      </c>
      <c r="I21">
        <f t="shared" si="2"/>
        <v>2.0516464010033028E-2</v>
      </c>
      <c r="J21" s="2">
        <f>((1000*coeffs!$D$8/($D$2*coeffs!$D$6))^2*H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360.05296410039341</v>
      </c>
      <c r="K21" s="10">
        <f>((1000*coeffs!$D$8/($D$2*coeffs!$D$6))^2*I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404.49479126537511</v>
      </c>
      <c r="L21" s="10">
        <f t="shared" si="3"/>
        <v>7115055.3672939753</v>
      </c>
      <c r="M21" s="1">
        <f t="shared" si="4"/>
        <v>2402557.1033225744</v>
      </c>
      <c r="N21" s="10">
        <f t="shared" si="5"/>
        <v>2160237.4271053858</v>
      </c>
    </row>
    <row r="22" spans="1:14" x14ac:dyDescent="0.25">
      <c r="A22">
        <v>-17.78</v>
      </c>
      <c r="B22">
        <v>0.12</v>
      </c>
      <c r="C22" s="10">
        <f>-LN(1-B22)/0.000001-EXP(blanks!$BZ$18*b925_2!A22+blanks!$BZ$17)</f>
        <v>119467.1164788725</v>
      </c>
      <c r="D22" s="1">
        <f>C22*0.000001*coeffs!$D$8/($D$2*coeffs!$D$6/1000)</f>
        <v>1346.2484925349327</v>
      </c>
      <c r="E22">
        <f t="shared" si="0"/>
        <v>0.12783337150988489</v>
      </c>
      <c r="F22">
        <v>0.1145</v>
      </c>
      <c r="G22">
        <v>0.14990000000000001</v>
      </c>
      <c r="H22">
        <f t="shared" si="1"/>
        <v>1.3333371509884881E-2</v>
      </c>
      <c r="I22">
        <f t="shared" si="2"/>
        <v>2.206662849011512E-2</v>
      </c>
      <c r="J22" s="2">
        <f>((1000*coeffs!$D$8/($D$2*coeffs!$D$6))^2*H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387.51234344707217</v>
      </c>
      <c r="K22" s="10">
        <f>((1000*coeffs!$D$8/($D$2*coeffs!$D$6))^2*I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435.22898667372004</v>
      </c>
      <c r="L22" s="10">
        <f t="shared" si="3"/>
        <v>7679567.5410265503</v>
      </c>
      <c r="M22" s="1">
        <f t="shared" si="4"/>
        <v>2585734.8603050713</v>
      </c>
      <c r="N22" s="10">
        <f t="shared" si="5"/>
        <v>2325626.4576667468</v>
      </c>
    </row>
    <row r="23" spans="1:14" x14ac:dyDescent="0.25">
      <c r="A23">
        <v>-18.16</v>
      </c>
      <c r="B23">
        <v>0.128</v>
      </c>
      <c r="C23" s="10">
        <f>-LN(1-B23)/0.000001-EXP(blanks!$BZ$18*b925_2!A23+blanks!$BZ$17)</f>
        <v>127366.68835427078</v>
      </c>
      <c r="D23" s="1">
        <f>C23*0.000001*coeffs!$D$8/($D$2*coeffs!$D$6/1000)</f>
        <v>1435.2670194934121</v>
      </c>
      <c r="E23">
        <f t="shared" si="0"/>
        <v>0.13696585507315742</v>
      </c>
      <c r="F23">
        <v>0.1232</v>
      </c>
      <c r="G23">
        <v>0.15740000000000001</v>
      </c>
      <c r="H23">
        <f t="shared" si="1"/>
        <v>1.3765855073157418E-2</v>
      </c>
      <c r="I23">
        <f t="shared" si="2"/>
        <v>2.043414492684259E-2</v>
      </c>
      <c r="J23" s="2">
        <f>((1000*coeffs!$D$8/($D$2*coeffs!$D$6))^2*H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412.95948820124141</v>
      </c>
      <c r="K23" s="10">
        <f>((1000*coeffs!$D$8/($D$2*coeffs!$D$6))^2*I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446.64891486713282</v>
      </c>
      <c r="L23" s="10">
        <f t="shared" si="3"/>
        <v>8187366.6538731679</v>
      </c>
      <c r="M23" s="1">
        <f t="shared" si="4"/>
        <v>2661778.5196265313</v>
      </c>
      <c r="N23" s="10">
        <f t="shared" si="5"/>
        <v>2478447.862668213</v>
      </c>
    </row>
    <row r="24" spans="1:14" x14ac:dyDescent="0.25">
      <c r="A24">
        <v>-18.71</v>
      </c>
      <c r="B24">
        <v>0.13600000000000001</v>
      </c>
      <c r="C24" s="10">
        <f>-LN(1-B24)/0.000001-EXP(blanks!$BZ$18*b925_2!A24+blanks!$BZ$17)</f>
        <v>134470.13557308965</v>
      </c>
      <c r="D24" s="1">
        <f>C24*0.000001*coeffs!$D$8/($D$2*coeffs!$D$6/1000)</f>
        <v>1515.3141939125549</v>
      </c>
      <c r="E24">
        <f t="shared" si="0"/>
        <v>0.14618251017808145</v>
      </c>
      <c r="F24">
        <v>0.1326</v>
      </c>
      <c r="G24">
        <v>0.1694</v>
      </c>
      <c r="H24">
        <f t="shared" si="1"/>
        <v>1.3582510178081458E-2</v>
      </c>
      <c r="I24">
        <f t="shared" si="2"/>
        <v>2.3217489821918541E-2</v>
      </c>
      <c r="J24" s="2">
        <f>((1000*coeffs!$D$8/($D$2*coeffs!$D$6))^2*H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436.20492272407552</v>
      </c>
      <c r="K24" s="10">
        <f>((1000*coeffs!$D$8/($D$2*coeffs!$D$6))^2*I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485.07688980320711</v>
      </c>
      <c r="L24" s="10">
        <f t="shared" si="3"/>
        <v>8643989.399101004</v>
      </c>
      <c r="M24" s="1">
        <f t="shared" si="4"/>
        <v>2884127.0932035875</v>
      </c>
      <c r="N24" s="10">
        <f t="shared" si="5"/>
        <v>2617835.3089895612</v>
      </c>
    </row>
    <row r="25" spans="1:14" x14ac:dyDescent="0.25">
      <c r="A25">
        <v>-18.71</v>
      </c>
      <c r="B25">
        <v>0.14399999999999999</v>
      </c>
      <c r="C25" s="10">
        <f>-LN(1-B25)/0.000001-EXP(blanks!$BZ$18*b925_2!A25+blanks!$BZ$17)</f>
        <v>143772.52823540318</v>
      </c>
      <c r="D25" s="1">
        <f>C25*0.000001*coeffs!$D$8/($D$2*coeffs!$D$6/1000)</f>
        <v>1620.140797815917</v>
      </c>
      <c r="E25">
        <f t="shared" si="0"/>
        <v>0.15548490284039498</v>
      </c>
      <c r="F25">
        <v>0.13930000000000001</v>
      </c>
      <c r="G25">
        <v>0.1779</v>
      </c>
      <c r="H25">
        <f t="shared" si="1"/>
        <v>1.6184902840394977E-2</v>
      </c>
      <c r="I25">
        <f t="shared" si="2"/>
        <v>2.2415097159605019E-2</v>
      </c>
      <c r="J25" s="2">
        <f>((1000*coeffs!$D$8/($D$2*coeffs!$D$6))^2*H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471.19251039096974</v>
      </c>
      <c r="K25" s="10">
        <f>((1000*coeffs!$D$8/($D$2*coeffs!$D$6))^2*I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502.55399981090596</v>
      </c>
      <c r="L25" s="10">
        <f t="shared" si="3"/>
        <v>9241964.4306321312</v>
      </c>
      <c r="M25" s="1">
        <f t="shared" si="4"/>
        <v>2995754.8671398079</v>
      </c>
      <c r="N25" s="10">
        <f t="shared" si="5"/>
        <v>2825035.1306373989</v>
      </c>
    </row>
    <row r="26" spans="1:14" x14ac:dyDescent="0.25">
      <c r="A26">
        <v>-18.920000000000002</v>
      </c>
      <c r="B26">
        <v>0.152</v>
      </c>
      <c r="C26" s="10">
        <f>-LN(1-B26)/0.000001-EXP(blanks!$BZ$18*b925_2!A26+blanks!$BZ$17)</f>
        <v>152237.8055564758</v>
      </c>
      <c r="D26" s="1">
        <f>C26*0.000001*coeffs!$D$8/($D$2*coeffs!$D$6/1000)</f>
        <v>1715.5341342274442</v>
      </c>
      <c r="E26">
        <f t="shared" si="0"/>
        <v>0.16487464319023401</v>
      </c>
      <c r="F26">
        <v>0.14630000000000001</v>
      </c>
      <c r="G26">
        <v>0.19139999999999999</v>
      </c>
      <c r="H26">
        <f t="shared" si="1"/>
        <v>1.8574643190233997E-2</v>
      </c>
      <c r="I26">
        <f t="shared" si="2"/>
        <v>2.6525356809765976E-2</v>
      </c>
      <c r="J26" s="2">
        <f>((1000*coeffs!$D$8/($D$2*coeffs!$D$6))^2*H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506.02098841786432</v>
      </c>
      <c r="K26" s="10">
        <f>((1000*coeffs!$D$8/($D$2*coeffs!$D$6))^2*I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549.17328595942752</v>
      </c>
      <c r="L26" s="10">
        <f t="shared" si="3"/>
        <v>9786128.1374057382</v>
      </c>
      <c r="M26" s="1">
        <f t="shared" si="4"/>
        <v>3265224.4699975499</v>
      </c>
      <c r="N26" s="10">
        <f t="shared" si="5"/>
        <v>3029850.4554521195</v>
      </c>
    </row>
    <row r="27" spans="1:14" x14ac:dyDescent="0.25">
      <c r="A27">
        <v>-19.07</v>
      </c>
      <c r="B27">
        <v>0.16</v>
      </c>
      <c r="C27" s="10">
        <f>-LN(1-B27)/0.000001-EXP(blanks!$BZ$18*b925_2!A27+blanks!$BZ$17)</f>
        <v>161011.87191670146</v>
      </c>
      <c r="D27" s="1">
        <f>C27*0.000001*coeffs!$D$8/($D$2*coeffs!$D$6/1000)</f>
        <v>1814.4071459732681</v>
      </c>
      <c r="E27">
        <f t="shared" si="0"/>
        <v>0.1743533871447778</v>
      </c>
      <c r="F27">
        <v>0.15740000000000001</v>
      </c>
      <c r="G27">
        <v>0.20100000000000001</v>
      </c>
      <c r="H27">
        <f t="shared" si="1"/>
        <v>1.6953387144777787E-2</v>
      </c>
      <c r="I27">
        <f t="shared" si="2"/>
        <v>2.6646612855222213E-2</v>
      </c>
      <c r="J27" s="2">
        <f>((1000*coeffs!$D$8/($D$2*coeffs!$D$6))^2*H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523.30544160805755</v>
      </c>
      <c r="K27" s="10">
        <f>((1000*coeffs!$D$8/($D$2*coeffs!$D$6))^2*I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572.28990263366029</v>
      </c>
      <c r="L27" s="10">
        <f t="shared" si="3"/>
        <v>10350141.375598513</v>
      </c>
      <c r="M27" s="1">
        <f t="shared" si="4"/>
        <v>3406731.7417628197</v>
      </c>
      <c r="N27" s="10">
        <f t="shared" si="5"/>
        <v>3139979.2970704874</v>
      </c>
    </row>
    <row r="28" spans="1:14" x14ac:dyDescent="0.25">
      <c r="A28">
        <v>-19.190000000000001</v>
      </c>
      <c r="B28">
        <v>0.16800000000000001</v>
      </c>
      <c r="C28" s="10">
        <f>-LN(1-B28)/0.000001-EXP(blanks!$BZ$18*b925_2!A28+blanks!$BZ$17)</f>
        <v>169989.39157983565</v>
      </c>
      <c r="D28" s="1">
        <f>C28*0.000001*coeffs!$D$8/($D$2*coeffs!$D$6/1000)</f>
        <v>1915.5728279568498</v>
      </c>
      <c r="E28">
        <f t="shared" si="0"/>
        <v>0.1839228381609285</v>
      </c>
      <c r="F28">
        <v>0.1653</v>
      </c>
      <c r="G28">
        <v>0.21110000000000001</v>
      </c>
      <c r="H28">
        <f t="shared" si="1"/>
        <v>1.8622838160928495E-2</v>
      </c>
      <c r="I28">
        <f t="shared" si="2"/>
        <v>2.7177161839071512E-2</v>
      </c>
      <c r="J28" s="2">
        <f>((1000*coeffs!$D$8/($D$2*coeffs!$D$6))^2*H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555.12140070702003</v>
      </c>
      <c r="K28" s="10">
        <f>((1000*coeffs!$D$8/($D$2*coeffs!$D$6))^2*I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598.25673228923915</v>
      </c>
      <c r="L28" s="10">
        <f t="shared" si="3"/>
        <v>10927232.968967013</v>
      </c>
      <c r="M28" s="1">
        <f t="shared" si="4"/>
        <v>3564210.8366088974</v>
      </c>
      <c r="N28" s="10">
        <f t="shared" si="5"/>
        <v>3329364.720200635</v>
      </c>
    </row>
    <row r="29" spans="1:14" x14ac:dyDescent="0.25">
      <c r="A29">
        <v>-19.25</v>
      </c>
      <c r="B29">
        <v>0.17599999999999999</v>
      </c>
      <c r="C29" s="10">
        <f>-LN(1-B29)/0.000001-EXP(blanks!$BZ$18*b925_2!A29+blanks!$BZ$17)</f>
        <v>179345.55998439805</v>
      </c>
      <c r="D29" s="1">
        <f>C29*0.000001*coeffs!$D$8/($D$2*coeffs!$D$6/1000)</f>
        <v>2021.0054187967953</v>
      </c>
      <c r="E29">
        <f t="shared" si="0"/>
        <v>0.19358474907266526</v>
      </c>
      <c r="F29">
        <v>0.1736</v>
      </c>
      <c r="G29">
        <v>0.22170000000000001</v>
      </c>
      <c r="H29">
        <f t="shared" si="1"/>
        <v>1.9984749072665259E-2</v>
      </c>
      <c r="I29">
        <f t="shared" si="2"/>
        <v>2.8115250927334745E-2</v>
      </c>
      <c r="J29" s="2">
        <f>((1000*coeffs!$D$8/($D$2*coeffs!$D$6))^2*H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585.93111584331132</v>
      </c>
      <c r="K29" s="10">
        <f>((1000*coeffs!$D$8/($D$2*coeffs!$D$6))^2*I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626.87825667485572</v>
      </c>
      <c r="L29" s="10">
        <f t="shared" si="3"/>
        <v>11528664.804820875</v>
      </c>
      <c r="M29" s="1">
        <f t="shared" si="4"/>
        <v>3736869.6296420773</v>
      </c>
      <c r="N29" s="10">
        <f t="shared" si="5"/>
        <v>3514000.9491162882</v>
      </c>
    </row>
    <row r="30" spans="1:14" x14ac:dyDescent="0.25">
      <c r="A30">
        <v>-19.39</v>
      </c>
      <c r="B30">
        <v>0.184</v>
      </c>
      <c r="C30" s="10">
        <f>-LN(1-B30)/0.000001-EXP(blanks!$BZ$18*b925_2!A30+blanks!$BZ$17)</f>
        <v>188361.99056477213</v>
      </c>
      <c r="D30" s="1">
        <f>C30*0.000001*coeffs!$D$8/($D$2*coeffs!$D$6/1000)</f>
        <v>2122.6095792941414</v>
      </c>
      <c r="E30">
        <f t="shared" si="0"/>
        <v>0.20334092401802997</v>
      </c>
      <c r="F30">
        <v>0.18229999999999999</v>
      </c>
      <c r="G30">
        <v>0.23280000000000001</v>
      </c>
      <c r="H30">
        <f t="shared" si="1"/>
        <v>2.1040924018029983E-2</v>
      </c>
      <c r="I30">
        <f t="shared" si="2"/>
        <v>2.9459075981970034E-2</v>
      </c>
      <c r="J30" s="2">
        <f>((1000*coeffs!$D$8/($D$2*coeffs!$D$6))^2*H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615.67295895291875</v>
      </c>
      <c r="K30" s="10">
        <f>((1000*coeffs!$D$8/($D$2*coeffs!$D$6))^2*I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658.05531043385201</v>
      </c>
      <c r="L30" s="10">
        <f t="shared" si="3"/>
        <v>12108257.664025823</v>
      </c>
      <c r="M30" s="1">
        <f t="shared" si="4"/>
        <v>3922888.5903477129</v>
      </c>
      <c r="N30" s="10">
        <f t="shared" si="5"/>
        <v>3692208.8574017985</v>
      </c>
    </row>
    <row r="31" spans="1:14" x14ac:dyDescent="0.25">
      <c r="A31">
        <v>-19.39</v>
      </c>
      <c r="B31">
        <v>0.192</v>
      </c>
      <c r="C31" s="10">
        <f>-LN(1-B31)/0.000001-EXP(blanks!$BZ$18*b925_2!A31+blanks!$BZ$17)</f>
        <v>198214.28700778377</v>
      </c>
      <c r="D31" s="1">
        <f>C31*0.000001*coeffs!$D$8/($D$2*coeffs!$D$6/1000)</f>
        <v>2233.6329271855029</v>
      </c>
      <c r="E31">
        <f t="shared" si="0"/>
        <v>0.21319322046104161</v>
      </c>
      <c r="F31">
        <v>0.19139999999999999</v>
      </c>
      <c r="G31">
        <v>0.24440000000000001</v>
      </c>
      <c r="H31">
        <f t="shared" si="1"/>
        <v>2.1793220461041624E-2</v>
      </c>
      <c r="I31">
        <f t="shared" si="2"/>
        <v>3.1206779538958396E-2</v>
      </c>
      <c r="J31" s="2">
        <f>((1000*coeffs!$D$8/($D$2*coeffs!$D$6))^2*H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644.35009658280114</v>
      </c>
      <c r="K31" s="10">
        <f>((1000*coeffs!$D$8/($D$2*coeffs!$D$6))^2*I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691.76760198881846</v>
      </c>
      <c r="L31" s="10">
        <f t="shared" si="3"/>
        <v>12741581.529189203</v>
      </c>
      <c r="M31" s="1">
        <f t="shared" si="4"/>
        <v>4124214.6787726013</v>
      </c>
      <c r="N31" s="10">
        <f t="shared" si="5"/>
        <v>3866204.4477624521</v>
      </c>
    </row>
    <row r="32" spans="1:14" x14ac:dyDescent="0.25">
      <c r="A32">
        <v>-19.41</v>
      </c>
      <c r="B32">
        <v>0.2</v>
      </c>
      <c r="C32" s="10">
        <f>-LN(1-B32)/0.000001-EXP(blanks!$BZ$18*b925_2!A32+blanks!$BZ$17)</f>
        <v>208055.84837135492</v>
      </c>
      <c r="D32" s="1">
        <f>C32*0.000001*coeffs!$D$8/($D$2*coeffs!$D$6/1000)</f>
        <v>2344.5353038427716</v>
      </c>
      <c r="E32">
        <f t="shared" si="0"/>
        <v>0.22314355131420971</v>
      </c>
      <c r="F32">
        <v>0.20100000000000001</v>
      </c>
      <c r="G32">
        <v>0.25669999999999998</v>
      </c>
      <c r="H32">
        <f t="shared" si="1"/>
        <v>2.2143551314209697E-2</v>
      </c>
      <c r="I32">
        <f t="shared" si="2"/>
        <v>3.3556448685790274E-2</v>
      </c>
      <c r="J32" s="2">
        <f>((1000*coeffs!$D$8/($D$2*coeffs!$D$6))^2*H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671.59574371062536</v>
      </c>
      <c r="K32" s="10">
        <f>((1000*coeffs!$D$8/($D$2*coeffs!$D$6))^2*I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729.22235221892947</v>
      </c>
      <c r="L32" s="10">
        <f t="shared" si="3"/>
        <v>13374215.32356113</v>
      </c>
      <c r="M32" s="1">
        <f t="shared" si="4"/>
        <v>4345951.8465230027</v>
      </c>
      <c r="N32" s="10">
        <f t="shared" si="5"/>
        <v>4032430.063727201</v>
      </c>
    </row>
    <row r="33" spans="1:14" x14ac:dyDescent="0.25">
      <c r="A33">
        <v>-19.64</v>
      </c>
      <c r="B33">
        <v>0.20799999999999999</v>
      </c>
      <c r="C33" s="10">
        <f>-LN(1-B33)/0.000001-EXP(blanks!$BZ$18*b925_2!A33+blanks!$BZ$17)</f>
        <v>216797.09811703631</v>
      </c>
      <c r="D33" s="1">
        <f>C33*0.000001*coeffs!$D$8/($D$2*coeffs!$D$6/1000)</f>
        <v>2443.0385124229842</v>
      </c>
      <c r="E33">
        <f t="shared" si="0"/>
        <v>0.23319388716771114</v>
      </c>
      <c r="F33">
        <v>0.20599999999999999</v>
      </c>
      <c r="G33">
        <v>0.26960000000000001</v>
      </c>
      <c r="H33">
        <f t="shared" si="1"/>
        <v>2.719388716771115E-2</v>
      </c>
      <c r="I33">
        <f t="shared" si="2"/>
        <v>3.6406112832288867E-2</v>
      </c>
      <c r="J33" s="2">
        <f>((1000*coeffs!$D$8/($D$2*coeffs!$D$6))^2*H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720.06335290465324</v>
      </c>
      <c r="K33" s="10">
        <f>((1000*coeffs!$D$8/($D$2*coeffs!$D$6))^2*I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769.99457860892699</v>
      </c>
      <c r="L33" s="10">
        <f t="shared" si="3"/>
        <v>13936119.048983455</v>
      </c>
      <c r="M33" s="1">
        <f t="shared" si="4"/>
        <v>4583909.2601453559</v>
      </c>
      <c r="N33" s="10">
        <f t="shared" si="5"/>
        <v>4311751.8136707935</v>
      </c>
    </row>
    <row r="34" spans="1:14" x14ac:dyDescent="0.25">
      <c r="A34">
        <v>-19.77</v>
      </c>
      <c r="B34">
        <v>0.216</v>
      </c>
      <c r="C34" s="10">
        <f>-LN(1-B34)/0.000001-EXP(blanks!$BZ$18*b925_2!A34+blanks!$BZ$17)</f>
        <v>226159.92150048693</v>
      </c>
      <c r="D34" s="1">
        <f>C34*0.000001*coeffs!$D$8/($D$2*coeffs!$D$6/1000)</f>
        <v>2548.5460967469962</v>
      </c>
      <c r="E34">
        <f t="shared" si="0"/>
        <v>0.24334625863172918</v>
      </c>
      <c r="F34">
        <v>0.21629999999999999</v>
      </c>
      <c r="G34">
        <v>0.28310000000000002</v>
      </c>
      <c r="H34">
        <f t="shared" si="1"/>
        <v>2.7046258631729186E-2</v>
      </c>
      <c r="I34">
        <f t="shared" si="2"/>
        <v>3.975374136827084E-2</v>
      </c>
      <c r="J34" s="2">
        <f>((1000*coeffs!$D$8/($D$2*coeffs!$D$6))^2*H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745.15015498348794</v>
      </c>
      <c r="K34" s="10">
        <f>((1000*coeffs!$D$8/($D$2*coeffs!$D$6))^2*I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814.27362555461013</v>
      </c>
      <c r="L34" s="10">
        <f t="shared" si="3"/>
        <v>14537978.679207537</v>
      </c>
      <c r="M34" s="1">
        <f t="shared" si="4"/>
        <v>4842172.93005946</v>
      </c>
      <c r="N34" s="10">
        <f t="shared" si="5"/>
        <v>4465312.6337171961</v>
      </c>
    </row>
    <row r="35" spans="1:14" x14ac:dyDescent="0.25">
      <c r="A35">
        <v>-19.82</v>
      </c>
      <c r="B35">
        <v>0.224</v>
      </c>
      <c r="C35" s="10">
        <f>-LN(1-B35)/0.000001-EXP(blanks!$BZ$18*b925_2!A35+blanks!$BZ$17)</f>
        <v>236102.72407710107</v>
      </c>
      <c r="D35" s="1">
        <f>C35*0.000001*coeffs!$D$8/($D$2*coeffs!$D$6/1000)</f>
        <v>2660.5893382251352</v>
      </c>
      <c r="E35">
        <f t="shared" si="0"/>
        <v>0.25360275879891825</v>
      </c>
      <c r="F35">
        <v>0.2271</v>
      </c>
      <c r="G35">
        <v>0.29010000000000002</v>
      </c>
      <c r="H35">
        <f t="shared" si="1"/>
        <v>2.6502758798918252E-2</v>
      </c>
      <c r="I35">
        <f t="shared" si="2"/>
        <v>3.6497241201081776E-2</v>
      </c>
      <c r="J35" s="2">
        <f>((1000*coeffs!$D$8/($D$2*coeffs!$D$6))^2*H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768.99228008309603</v>
      </c>
      <c r="K35" s="10">
        <f>((1000*coeffs!$D$8/($D$2*coeffs!$D$6))^2*I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819.33251507177101</v>
      </c>
      <c r="L35" s="10">
        <f t="shared" si="3"/>
        <v>15177120.446287056</v>
      </c>
      <c r="M35" s="1">
        <f t="shared" si="4"/>
        <v>4887093.9857716896</v>
      </c>
      <c r="N35" s="10">
        <f t="shared" si="5"/>
        <v>4613227.219505121</v>
      </c>
    </row>
    <row r="36" spans="1:14" x14ac:dyDescent="0.25">
      <c r="A36">
        <v>-19.88</v>
      </c>
      <c r="B36">
        <v>0.23200000000000001</v>
      </c>
      <c r="C36" s="10">
        <f>-LN(1-B36)/0.000001-EXP(blanks!$BZ$18*b925_2!A36+blanks!$BZ$17)</f>
        <v>246081.50673438091</v>
      </c>
      <c r="D36" s="1">
        <f>C36*0.000001*coeffs!$D$8/($D$2*coeffs!$D$6/1000)</f>
        <v>2773.0380312684001</v>
      </c>
      <c r="E36">
        <f t="shared" si="0"/>
        <v>0.26396554583446485</v>
      </c>
      <c r="F36">
        <v>0.23280000000000001</v>
      </c>
      <c r="G36">
        <v>0.30459999999999998</v>
      </c>
      <c r="H36">
        <f t="shared" si="1"/>
        <v>3.1165545834464847E-2</v>
      </c>
      <c r="I36">
        <f t="shared" si="2"/>
        <v>4.0634454165535128E-2</v>
      </c>
      <c r="J36" s="2">
        <f>((1000*coeffs!$D$8/($D$2*coeffs!$D$6))^2*H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816.92822685646968</v>
      </c>
      <c r="K36" s="10">
        <f>((1000*coeffs!$D$8/($D$2*coeffs!$D$6))^2*I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868.16183430476917</v>
      </c>
      <c r="L36" s="10">
        <f t="shared" si="3"/>
        <v>15818575.079599122</v>
      </c>
      <c r="M36" s="1">
        <f t="shared" si="4"/>
        <v>5171170.0102533847</v>
      </c>
      <c r="N36" s="10">
        <f t="shared" si="5"/>
        <v>4892001.6199888522</v>
      </c>
    </row>
    <row r="37" spans="1:14" x14ac:dyDescent="0.25">
      <c r="A37">
        <v>-19.899999999999999</v>
      </c>
      <c r="B37">
        <v>0.24</v>
      </c>
      <c r="C37" s="10">
        <f>-LN(1-B37)/0.000001-EXP(blanks!$BZ$18*b925_2!A37+blanks!$BZ$17)</f>
        <v>256422.94169434372</v>
      </c>
      <c r="D37" s="1">
        <f>C37*0.000001*coeffs!$D$8/($D$2*coeffs!$D$6/1000)</f>
        <v>2889.5733728404894</v>
      </c>
      <c r="E37">
        <f t="shared" si="0"/>
        <v>0.2744368457017603</v>
      </c>
      <c r="F37">
        <v>0.24440000000000001</v>
      </c>
      <c r="G37">
        <v>0.31219999999999998</v>
      </c>
      <c r="H37">
        <f t="shared" si="1"/>
        <v>3.0036845701760295E-2</v>
      </c>
      <c r="I37">
        <f t="shared" si="2"/>
        <v>3.7763154298239676E-2</v>
      </c>
      <c r="J37" s="2">
        <f>((1000*coeffs!$D$8/($D$2*coeffs!$D$6))^2*H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838.22336912340268</v>
      </c>
      <c r="K37" s="10">
        <f>((1000*coeffs!$D$8/($D$2*coeffs!$D$6))^2*I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877.0056480969713</v>
      </c>
      <c r="L37" s="10">
        <f t="shared" si="3"/>
        <v>16483341.674683155</v>
      </c>
      <c r="M37" s="1">
        <f t="shared" si="4"/>
        <v>5237682.4017180158</v>
      </c>
      <c r="N37" s="10">
        <f t="shared" si="5"/>
        <v>5026799.4465491623</v>
      </c>
    </row>
    <row r="38" spans="1:14" x14ac:dyDescent="0.25">
      <c r="A38">
        <v>-19.91</v>
      </c>
      <c r="B38">
        <v>0.248</v>
      </c>
      <c r="C38" s="10">
        <f>-LN(1-B38)/0.000001-EXP(blanks!$BZ$18*b925_2!A38+blanks!$BZ$17)</f>
        <v>266939.76536789059</v>
      </c>
      <c r="D38" s="1">
        <f>C38*0.000001*coeffs!$D$8/($D$2*coeffs!$D$6/1000)</f>
        <v>3008.0851310051057</v>
      </c>
      <c r="E38">
        <f t="shared" si="0"/>
        <v>0.28501895503229724</v>
      </c>
      <c r="F38">
        <v>0.2505</v>
      </c>
      <c r="G38">
        <v>0.32779999999999998</v>
      </c>
      <c r="H38">
        <f t="shared" si="1"/>
        <v>3.4518955032297238E-2</v>
      </c>
      <c r="I38">
        <f t="shared" si="2"/>
        <v>4.2781044967702742E-2</v>
      </c>
      <c r="J38" s="2">
        <f>((1000*coeffs!$D$8/($D$2*coeffs!$D$6))^2*H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886.33243881728254</v>
      </c>
      <c r="K38" s="10">
        <f>((1000*coeffs!$D$8/($D$2*coeffs!$D$6))^2*I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930.95951210494229</v>
      </c>
      <c r="L38" s="10">
        <f t="shared" si="3"/>
        <v>17159382.581155967</v>
      </c>
      <c r="M38" s="1">
        <f t="shared" si="4"/>
        <v>5550573.5061781742</v>
      </c>
      <c r="N38" s="10">
        <f t="shared" si="5"/>
        <v>5307525.3181336578</v>
      </c>
    </row>
    <row r="39" spans="1:14" x14ac:dyDescent="0.25">
      <c r="A39">
        <v>-19.91</v>
      </c>
      <c r="B39">
        <v>0.25600000000000001</v>
      </c>
      <c r="C39" s="10">
        <f>-LN(1-B39)/0.000001-EXP(blanks!$BZ$18*b925_2!A39+blanks!$BZ$17)</f>
        <v>277635.05448463856</v>
      </c>
      <c r="D39" s="1">
        <f>C39*0.000001*coeffs!$D$8/($D$2*coeffs!$D$6/1000)</f>
        <v>3128.6079767472938</v>
      </c>
      <c r="E39">
        <f t="shared" si="0"/>
        <v>0.29571424414904518</v>
      </c>
      <c r="F39">
        <v>0.2631</v>
      </c>
      <c r="G39">
        <v>0.33589999999999998</v>
      </c>
      <c r="H39">
        <f t="shared" si="1"/>
        <v>3.261424414904518E-2</v>
      </c>
      <c r="I39">
        <f t="shared" si="2"/>
        <v>4.0185755850954796E-2</v>
      </c>
      <c r="J39" s="2">
        <f>((1000*coeffs!$D$8/($D$2*coeffs!$D$6))^2*H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904.34666875634662</v>
      </c>
      <c r="K39" s="10">
        <f>((1000*coeffs!$D$8/($D$2*coeffs!$D$6))^2*I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942.2515604054646</v>
      </c>
      <c r="L39" s="10">
        <f t="shared" si="3"/>
        <v>17846895.576896496</v>
      </c>
      <c r="M39" s="1">
        <f t="shared" si="4"/>
        <v>5631183.5670185732</v>
      </c>
      <c r="N39" s="10">
        <f t="shared" si="5"/>
        <v>5425178.2157866852</v>
      </c>
    </row>
    <row r="40" spans="1:14" x14ac:dyDescent="0.25">
      <c r="A40">
        <v>-19.95</v>
      </c>
      <c r="B40">
        <v>0.26400000000000001</v>
      </c>
      <c r="C40" s="10">
        <f>-LN(1-B40)/0.000001-EXP(blanks!$BZ$18*b925_2!A40+blanks!$BZ$17)</f>
        <v>288182.45329959557</v>
      </c>
      <c r="D40" s="1">
        <f>C40*0.000001*coeffs!$D$8/($D$2*coeffs!$D$6/1000)</f>
        <v>3247.4642794129045</v>
      </c>
      <c r="E40">
        <f t="shared" si="0"/>
        <v>0.30652516025326082</v>
      </c>
      <c r="F40">
        <v>0.26960000000000001</v>
      </c>
      <c r="G40">
        <v>0.3528</v>
      </c>
      <c r="H40">
        <f t="shared" si="1"/>
        <v>3.6925160253260814E-2</v>
      </c>
      <c r="I40">
        <f t="shared" si="2"/>
        <v>4.6274839746739183E-2</v>
      </c>
      <c r="J40" s="2">
        <f>((1000*coeffs!$D$8/($D$2*coeffs!$D$6))^2*H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952.23171687311503</v>
      </c>
      <c r="K40" s="10">
        <f>((1000*coeffs!$D$8/($D$2*coeffs!$D$6))^2*I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1002.7593516610042</v>
      </c>
      <c r="L40" s="10">
        <f t="shared" si="3"/>
        <v>18524901.910094723</v>
      </c>
      <c r="M40" s="1">
        <f t="shared" si="4"/>
        <v>5979812.6420524837</v>
      </c>
      <c r="N40" s="10">
        <f t="shared" si="5"/>
        <v>5704715.7866880093</v>
      </c>
    </row>
    <row r="41" spans="1:14" x14ac:dyDescent="0.25">
      <c r="A41">
        <v>-19.989999999999998</v>
      </c>
      <c r="B41">
        <v>0.27200000000000002</v>
      </c>
      <c r="C41" s="10">
        <f>-LN(1-B41)/0.000001-EXP(blanks!$BZ$18*b925_2!A41+blanks!$BZ$17)</f>
        <v>298844.16558709583</v>
      </c>
      <c r="D41" s="1">
        <f>C41*0.000001*coeffs!$D$8/($D$2*coeffs!$D$6/1000)</f>
        <v>3367.6087552982558</v>
      </c>
      <c r="E41">
        <f t="shared" si="0"/>
        <v>0.3174542307854511</v>
      </c>
      <c r="F41">
        <v>0.28310000000000002</v>
      </c>
      <c r="G41">
        <v>0.36149999999999999</v>
      </c>
      <c r="H41">
        <f t="shared" si="1"/>
        <v>3.4354230785451079E-2</v>
      </c>
      <c r="I41">
        <f t="shared" si="2"/>
        <v>4.4045769214548891E-2</v>
      </c>
      <c r="J41" s="2">
        <f>((1000*coeffs!$D$8/($D$2*coeffs!$D$6))^2*H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967.84306052922625</v>
      </c>
      <c r="K41" s="10">
        <f>((1000*coeffs!$D$8/($D$2*coeffs!$D$6))^2*I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1016.467306600753</v>
      </c>
      <c r="L41" s="10">
        <f t="shared" si="3"/>
        <v>19210256.52505549</v>
      </c>
      <c r="M41" s="1">
        <f t="shared" si="4"/>
        <v>6073532.9613694632</v>
      </c>
      <c r="N41" s="10">
        <f t="shared" si="5"/>
        <v>5809313.3369316729</v>
      </c>
    </row>
    <row r="42" spans="1:14" x14ac:dyDescent="0.25">
      <c r="A42">
        <v>-19.989999999999998</v>
      </c>
      <c r="B42">
        <v>0.28000000000000003</v>
      </c>
      <c r="C42" s="10">
        <f>-LN(1-B42)/0.000001-EXP(blanks!$BZ$18*b925_2!A42+blanks!$BZ$17)</f>
        <v>309894.00177368079</v>
      </c>
      <c r="D42" s="1">
        <f>C42*0.000001*coeffs!$D$8/($D$2*coeffs!$D$6/1000)</f>
        <v>3492.1269134943541</v>
      </c>
      <c r="E42">
        <f t="shared" si="0"/>
        <v>0.3285040669720361</v>
      </c>
      <c r="F42">
        <v>0.29010000000000002</v>
      </c>
      <c r="G42">
        <v>0.37959999999999999</v>
      </c>
      <c r="H42">
        <f t="shared" si="1"/>
        <v>3.8404066972036077E-2</v>
      </c>
      <c r="I42">
        <f t="shared" si="2"/>
        <v>5.1095933027963891E-2</v>
      </c>
      <c r="J42" s="2">
        <f>((1000*coeffs!$D$8/($D$2*coeffs!$D$6))^2*H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1014.8240004924426</v>
      </c>
      <c r="K42" s="10">
        <f>((1000*coeffs!$D$8/($D$2*coeffs!$D$6))^2*I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1083.5650565340165</v>
      </c>
      <c r="L42" s="10">
        <f t="shared" si="3"/>
        <v>19920560.463186994</v>
      </c>
      <c r="M42" s="1">
        <f t="shared" si="4"/>
        <v>6459027.8981961207</v>
      </c>
      <c r="N42" s="10">
        <f t="shared" si="5"/>
        <v>6084836.3838712787</v>
      </c>
    </row>
    <row r="43" spans="1:14" x14ac:dyDescent="0.25">
      <c r="A43">
        <v>-20.12</v>
      </c>
      <c r="B43">
        <v>0.28799999999999998</v>
      </c>
      <c r="C43" s="10">
        <f>-LN(1-B43)/0.000001-EXP(blanks!$BZ$18*b925_2!A43+blanks!$BZ$17)</f>
        <v>320171.17928263382</v>
      </c>
      <c r="D43" s="1">
        <f>C43*0.000001*coeffs!$D$8/($D$2*coeffs!$D$6/1000)</f>
        <v>3607.9381520738739</v>
      </c>
      <c r="E43">
        <f t="shared" si="0"/>
        <v>0.33967736757016131</v>
      </c>
      <c r="F43">
        <v>0.29730000000000001</v>
      </c>
      <c r="G43">
        <v>0.38900000000000001</v>
      </c>
      <c r="H43">
        <f t="shared" si="1"/>
        <v>4.2377367570161306E-2</v>
      </c>
      <c r="I43">
        <f t="shared" si="2"/>
        <v>4.9322632429838698E-2</v>
      </c>
      <c r="J43" s="2">
        <f>((1000*coeffs!$D$8/($D$2*coeffs!$D$6))^2*H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1062.505383121711</v>
      </c>
      <c r="K43" s="10">
        <f>((1000*coeffs!$D$8/($D$2*coeffs!$D$6))^2*I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1099.9055564842424</v>
      </c>
      <c r="L43" s="10">
        <f t="shared" si="3"/>
        <v>20581196.470293451</v>
      </c>
      <c r="M43" s="1">
        <f t="shared" si="4"/>
        <v>6566347.1930807587</v>
      </c>
      <c r="N43" s="10">
        <f t="shared" si="5"/>
        <v>6362800.0399246961</v>
      </c>
    </row>
    <row r="44" spans="1:14" x14ac:dyDescent="0.25">
      <c r="A44">
        <v>-20.14</v>
      </c>
      <c r="B44">
        <v>0.29599999999999999</v>
      </c>
      <c r="C44" s="10">
        <f>-LN(1-B44)/0.000001-EXP(blanks!$BZ$18*b925_2!A44+blanks!$BZ$17)</f>
        <v>331329.09039677324</v>
      </c>
      <c r="D44" s="1">
        <f>C44*0.000001*coeffs!$D$8/($D$2*coeffs!$D$6/1000)</f>
        <v>3733.6741827070855</v>
      </c>
      <c r="E44">
        <f t="shared" si="0"/>
        <v>0.35097692282409471</v>
      </c>
      <c r="F44">
        <v>0.31219999999999998</v>
      </c>
      <c r="G44">
        <v>0.40849999999999997</v>
      </c>
      <c r="H44">
        <f t="shared" si="1"/>
        <v>3.8776922824094728E-2</v>
      </c>
      <c r="I44">
        <f t="shared" si="2"/>
        <v>5.7523077175905268E-2</v>
      </c>
      <c r="J44" s="2">
        <f>((1000*coeffs!$D$8/($D$2*coeffs!$D$6))^2*H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1073.6603554924918</v>
      </c>
      <c r="K44" s="10">
        <f>((1000*coeffs!$D$8/($D$2*coeffs!$D$6))^2*I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1175.5796420648649</v>
      </c>
      <c r="L44" s="10">
        <f t="shared" si="3"/>
        <v>21298447.66495971</v>
      </c>
      <c r="M44" s="1">
        <f t="shared" si="4"/>
        <v>6999009.4109983966</v>
      </c>
      <c r="N44" s="10">
        <f t="shared" si="5"/>
        <v>6444108.7722152378</v>
      </c>
    </row>
    <row r="45" spans="1:14" x14ac:dyDescent="0.25">
      <c r="A45">
        <v>-20.18</v>
      </c>
      <c r="B45">
        <v>0.30399999999999999</v>
      </c>
      <c r="C45" s="10">
        <f>-LN(1-B45)/0.000001-EXP(blanks!$BZ$18*b925_2!A45+blanks!$BZ$17)</f>
        <v>342471.40482625377</v>
      </c>
      <c r="D45" s="1">
        <f>C45*0.000001*coeffs!$D$8/($D$2*coeffs!$D$6/1000)</f>
        <v>3859.2344577530744</v>
      </c>
      <c r="E45">
        <f t="shared" si="0"/>
        <v>0.36240561864771748</v>
      </c>
      <c r="F45">
        <v>0.31990000000000002</v>
      </c>
      <c r="G45">
        <v>0.41860000000000003</v>
      </c>
      <c r="H45">
        <f t="shared" si="1"/>
        <v>4.2505618647717458E-2</v>
      </c>
      <c r="I45">
        <f t="shared" si="2"/>
        <v>5.6194381352282552E-2</v>
      </c>
      <c r="J45" s="2">
        <f>((1000*coeffs!$D$8/($D$2*coeffs!$D$6))^2*H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1120.2189264722954</v>
      </c>
      <c r="K45" s="10">
        <f>((1000*coeffs!$D$8/($D$2*coeffs!$D$6))^2*I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1194.3441513424834</v>
      </c>
      <c r="L45" s="10">
        <f t="shared" si="3"/>
        <v>22014696.275845729</v>
      </c>
      <c r="M45" s="1">
        <f t="shared" si="4"/>
        <v>7120944.4276290126</v>
      </c>
      <c r="N45" s="10">
        <f t="shared" si="5"/>
        <v>6717512.3260755576</v>
      </c>
    </row>
    <row r="46" spans="1:14" x14ac:dyDescent="0.25">
      <c r="A46">
        <v>-20.2</v>
      </c>
      <c r="B46">
        <v>0.312</v>
      </c>
      <c r="C46" s="10">
        <f>-LN(1-B46)/0.000001-EXP(blanks!$BZ$18*b925_2!A46+blanks!$BZ$17)</f>
        <v>353887.47498114058</v>
      </c>
      <c r="D46" s="1">
        <f>C46*0.000001*coeffs!$D$8/($D$2*coeffs!$D$6/1000)</f>
        <v>3987.8796254750837</v>
      </c>
      <c r="E46">
        <f t="shared" si="0"/>
        <v>0.37396644104879345</v>
      </c>
      <c r="F46">
        <v>0.32779999999999998</v>
      </c>
      <c r="G46">
        <v>0.42899999999999999</v>
      </c>
      <c r="H46">
        <f t="shared" si="1"/>
        <v>4.6166441048793472E-2</v>
      </c>
      <c r="I46">
        <f t="shared" si="2"/>
        <v>5.503355895120654E-2</v>
      </c>
      <c r="J46" s="2">
        <f>((1000*coeffs!$D$8/($D$2*coeffs!$D$6))^2*H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1167.2960278351395</v>
      </c>
      <c r="K46" s="10">
        <f>((1000*coeffs!$D$8/($D$2*coeffs!$D$6))^2*I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1215.1257698940133</v>
      </c>
      <c r="L46" s="10">
        <f t="shared" si="3"/>
        <v>22748542.411849644</v>
      </c>
      <c r="M46" s="1">
        <f t="shared" si="4"/>
        <v>7254518.0995185208</v>
      </c>
      <c r="N46" s="10">
        <f t="shared" si="5"/>
        <v>6994285.7068998953</v>
      </c>
    </row>
    <row r="47" spans="1:14" x14ac:dyDescent="0.25">
      <c r="A47">
        <v>-20.23</v>
      </c>
      <c r="B47">
        <v>0.32</v>
      </c>
      <c r="C47" s="10">
        <f>-LN(1-B47)/0.000001-EXP(blanks!$BZ$18*b925_2!A47+blanks!$BZ$17)</f>
        <v>365364.41314557171</v>
      </c>
      <c r="D47" s="1">
        <f>C47*0.000001*coeffs!$D$8/($D$2*coeffs!$D$6/1000)</f>
        <v>4117.2107013240138</v>
      </c>
      <c r="E47">
        <f t="shared" si="0"/>
        <v>0.38566248081198479</v>
      </c>
      <c r="F47">
        <v>0.34420000000000001</v>
      </c>
      <c r="G47">
        <v>0.43959999999999999</v>
      </c>
      <c r="H47">
        <f t="shared" si="1"/>
        <v>4.1462480811984781E-2</v>
      </c>
      <c r="I47">
        <f t="shared" si="2"/>
        <v>5.3937519188015204E-2</v>
      </c>
      <c r="J47" s="2">
        <f>((1000*coeffs!$D$8/($D$2*coeffs!$D$6))^2*H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1174.5663204209839</v>
      </c>
      <c r="K47" s="10">
        <f>((1000*coeffs!$D$8/($D$2*coeffs!$D$6))^2*I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1237.2282337954703</v>
      </c>
      <c r="L47" s="10">
        <f t="shared" si="3"/>
        <v>23486301.256255344</v>
      </c>
      <c r="M47" s="1">
        <f t="shared" si="4"/>
        <v>7395524.4555492913</v>
      </c>
      <c r="N47" s="10">
        <f t="shared" si="5"/>
        <v>7055212.637725899</v>
      </c>
    </row>
    <row r="48" spans="1:14" x14ac:dyDescent="0.25">
      <c r="A48">
        <v>-20.32</v>
      </c>
      <c r="B48">
        <v>0.32800000000000001</v>
      </c>
      <c r="C48" s="10">
        <f>-LN(1-B48)/0.000001-EXP(blanks!$BZ$18*b925_2!A48+blanks!$BZ$17)</f>
        <v>376527.11634174699</v>
      </c>
      <c r="D48" s="1">
        <f>C48*0.000001*coeffs!$D$8/($D$2*coeffs!$D$6/1000)</f>
        <v>4243.0007328689999</v>
      </c>
      <c r="E48">
        <f t="shared" si="0"/>
        <v>0.39749693845898759</v>
      </c>
      <c r="F48">
        <v>0.3528</v>
      </c>
      <c r="G48">
        <v>0.4617</v>
      </c>
      <c r="H48">
        <f t="shared" si="1"/>
        <v>4.469693845898759E-2</v>
      </c>
      <c r="I48">
        <f t="shared" si="2"/>
        <v>6.4203061541012407E-2</v>
      </c>
      <c r="J48" s="2">
        <f>((1000*coeffs!$D$8/($D$2*coeffs!$D$6))^2*H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1219.5733601295492</v>
      </c>
      <c r="K48" s="10">
        <f>((1000*coeffs!$D$8/($D$2*coeffs!$D$6))^2*I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1325.5578609425725</v>
      </c>
      <c r="L48" s="10">
        <f t="shared" si="3"/>
        <v>24203860.494831439</v>
      </c>
      <c r="M48" s="1">
        <f t="shared" si="4"/>
        <v>7897017.7452977588</v>
      </c>
      <c r="N48" s="10">
        <f t="shared" si="5"/>
        <v>7320197.6005691793</v>
      </c>
    </row>
    <row r="49" spans="1:14" x14ac:dyDescent="0.25">
      <c r="A49">
        <v>-20.32</v>
      </c>
      <c r="B49">
        <v>0.33600000000000002</v>
      </c>
      <c r="C49" s="10">
        <f>-LN(1-B49)/0.000001-EXP(blanks!$BZ$18*b925_2!A49+blanks!$BZ$17)</f>
        <v>388503.30738846271</v>
      </c>
      <c r="D49" s="1">
        <f>C49*0.000001*coeffs!$D$8/($D$2*coeffs!$D$6/1000)</f>
        <v>4377.9577789428677</v>
      </c>
      <c r="E49">
        <f t="shared" si="0"/>
        <v>0.4094731295057033</v>
      </c>
      <c r="F49">
        <v>0.36149999999999999</v>
      </c>
      <c r="G49">
        <v>0.47310000000000002</v>
      </c>
      <c r="H49">
        <f t="shared" si="1"/>
        <v>4.7973129505703316E-2</v>
      </c>
      <c r="I49">
        <f t="shared" si="2"/>
        <v>6.3626870494296717E-2</v>
      </c>
      <c r="J49" s="2">
        <f>((1000*coeffs!$D$8/($D$2*coeffs!$D$6))^2*H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1265.452761750955</v>
      </c>
      <c r="K49" s="10">
        <f>((1000*coeffs!$D$8/($D$2*coeffs!$D$6))^2*I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1350.2624708887392</v>
      </c>
      <c r="L49" s="10">
        <f t="shared" si="3"/>
        <v>24973712.239296664</v>
      </c>
      <c r="M49" s="1">
        <f t="shared" si="4"/>
        <v>8052895.4878719402</v>
      </c>
      <c r="N49" s="10">
        <f t="shared" si="5"/>
        <v>7591470.4703870956</v>
      </c>
    </row>
    <row r="50" spans="1:14" x14ac:dyDescent="0.25">
      <c r="A50">
        <v>-20.32</v>
      </c>
      <c r="B50">
        <v>0.34399999999999997</v>
      </c>
      <c r="C50" s="10">
        <f>-LN(1-B50)/0.000001-EXP(blanks!$BZ$18*b925_2!A50+blanks!$BZ$17)</f>
        <v>400624.66792080732</v>
      </c>
      <c r="D50" s="1">
        <f>C50*0.000001*coeffs!$D$8/($D$2*coeffs!$D$6/1000)</f>
        <v>4514.5507078182145</v>
      </c>
      <c r="E50">
        <f t="shared" si="0"/>
        <v>0.42159449003804794</v>
      </c>
      <c r="F50">
        <v>0.3705</v>
      </c>
      <c r="G50">
        <v>0.48480000000000001</v>
      </c>
      <c r="H50">
        <f t="shared" si="1"/>
        <v>5.1094490038047946E-2</v>
      </c>
      <c r="I50">
        <f t="shared" si="2"/>
        <v>6.3205509961952067E-2</v>
      </c>
      <c r="J50" s="2">
        <f>((1000*coeffs!$D$8/($D$2*coeffs!$D$6))^2*H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1311.2174763765731</v>
      </c>
      <c r="K50" s="10">
        <f>((1000*coeffs!$D$8/($D$2*coeffs!$D$6))^2*I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1376.6175205570228</v>
      </c>
      <c r="L50" s="10">
        <f t="shared" si="3"/>
        <v>25752895.747201428</v>
      </c>
      <c r="M50" s="1">
        <f t="shared" si="4"/>
        <v>8218126.6753931129</v>
      </c>
      <c r="N50" s="10">
        <f t="shared" si="5"/>
        <v>7862410.878494828</v>
      </c>
    </row>
    <row r="51" spans="1:14" x14ac:dyDescent="0.25">
      <c r="A51">
        <v>-20.34</v>
      </c>
      <c r="B51">
        <v>0.35199999999999998</v>
      </c>
      <c r="C51" s="10">
        <f>-LN(1-B51)/0.000001-EXP(blanks!$BZ$18*b925_2!A51+blanks!$BZ$17)</f>
        <v>412742.4881992591</v>
      </c>
      <c r="D51" s="1">
        <f>C51*0.000001*coeffs!$D$8/($D$2*coeffs!$D$6/1000)</f>
        <v>4651.1037423560483</v>
      </c>
      <c r="E51">
        <f t="shared" si="0"/>
        <v>0.43386458262986233</v>
      </c>
      <c r="F51">
        <v>0.37959999999999999</v>
      </c>
      <c r="G51">
        <v>0.49680000000000002</v>
      </c>
      <c r="H51">
        <f t="shared" si="1"/>
        <v>5.4264582629862335E-2</v>
      </c>
      <c r="I51">
        <f t="shared" si="2"/>
        <v>6.2935417370137692E-2</v>
      </c>
      <c r="J51" s="2">
        <f>((1000*coeffs!$D$8/($D$2*coeffs!$D$6))^2*H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1357.8142092937057</v>
      </c>
      <c r="K51" s="10">
        <f>((1000*coeffs!$D$8/($D$2*coeffs!$D$6))^2*I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1404.5300761215731</v>
      </c>
      <c r="L51" s="10">
        <f t="shared" si="3"/>
        <v>26531851.681028187</v>
      </c>
      <c r="M51" s="1">
        <f t="shared" si="4"/>
        <v>8391914.1162067149</v>
      </c>
      <c r="N51" s="10">
        <f t="shared" si="5"/>
        <v>8137876.5563321719</v>
      </c>
    </row>
    <row r="52" spans="1:14" x14ac:dyDescent="0.25">
      <c r="A52">
        <v>-20.34</v>
      </c>
      <c r="B52">
        <v>0.36</v>
      </c>
      <c r="C52" s="10">
        <f>-LN(1-B52)/0.000001-EXP(blanks!$BZ$18*b925_2!A52+blanks!$BZ$17)</f>
        <v>425165.00819781621</v>
      </c>
      <c r="D52" s="1">
        <f>C52*0.000001*coeffs!$D$8/($D$2*coeffs!$D$6/1000)</f>
        <v>4791.0903705969686</v>
      </c>
      <c r="E52">
        <f t="shared" si="0"/>
        <v>0.44628710262841947</v>
      </c>
      <c r="F52">
        <v>0.38900000000000001</v>
      </c>
      <c r="G52">
        <v>0.5091</v>
      </c>
      <c r="H52">
        <f t="shared" si="1"/>
        <v>5.7287102628419462E-2</v>
      </c>
      <c r="I52">
        <f t="shared" si="2"/>
        <v>6.2812897371580523E-2</v>
      </c>
      <c r="J52" s="2">
        <f>((1000*coeffs!$D$8/($D$2*coeffs!$D$6))^2*H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1404.2233206662936</v>
      </c>
      <c r="K52" s="10">
        <f>((1000*coeffs!$D$8/($D$2*coeffs!$D$6))^2*I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1433.9165652983502</v>
      </c>
      <c r="L52" s="10">
        <f t="shared" si="3"/>
        <v>27330394.277270935</v>
      </c>
      <c r="M52" s="1">
        <f t="shared" si="4"/>
        <v>8574336.0551578328</v>
      </c>
      <c r="N52" s="10">
        <f t="shared" si="5"/>
        <v>8412903.2786123455</v>
      </c>
    </row>
    <row r="53" spans="1:14" x14ac:dyDescent="0.25">
      <c r="A53">
        <v>-20.399999999999999</v>
      </c>
      <c r="B53">
        <v>0.36799999999999999</v>
      </c>
      <c r="C53" s="10">
        <f>-LN(1-B53)/0.000001-EXP(blanks!$BZ$18*b925_2!A53+blanks!$BZ$17)</f>
        <v>437280.30693916051</v>
      </c>
      <c r="D53" s="1">
        <f>C53*0.000001*coeffs!$D$8/($D$2*coeffs!$D$6/1000)</f>
        <v>4927.61499049126</v>
      </c>
      <c r="E53">
        <f t="shared" si="0"/>
        <v>0.45886588483527962</v>
      </c>
      <c r="F53">
        <v>0.40849999999999997</v>
      </c>
      <c r="G53">
        <v>0.52170000000000005</v>
      </c>
      <c r="H53">
        <f t="shared" si="1"/>
        <v>5.0365884835279651E-2</v>
      </c>
      <c r="I53">
        <f t="shared" si="2"/>
        <v>6.2834115164720428E-2</v>
      </c>
      <c r="J53" s="2">
        <f>((1000*coeffs!$D$8/($D$2*coeffs!$D$6))^2*H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1402.1859120095012</v>
      </c>
      <c r="K53" s="10">
        <f>((1000*coeffs!$D$8/($D$2*coeffs!$D$6))^2*I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1464.7023427867734</v>
      </c>
      <c r="L53" s="10">
        <f t="shared" si="3"/>
        <v>28109188.122021686</v>
      </c>
      <c r="M53" s="1">
        <f t="shared" si="4"/>
        <v>8763859.6966805756</v>
      </c>
      <c r="N53" s="10">
        <f t="shared" si="5"/>
        <v>8424553.1551226228</v>
      </c>
    </row>
    <row r="54" spans="1:14" x14ac:dyDescent="0.25">
      <c r="A54">
        <v>-20.46</v>
      </c>
      <c r="B54">
        <v>0.376</v>
      </c>
      <c r="C54" s="10">
        <f>-LN(1-B54)/0.000001-EXP(blanks!$BZ$18*b925_2!A54+blanks!$BZ$17)</f>
        <v>449545.67900382384</v>
      </c>
      <c r="D54" s="1">
        <f>C54*0.000001*coeffs!$D$8/($D$2*coeffs!$D$6/1000)</f>
        <v>5065.8307534485357</v>
      </c>
      <c r="E54">
        <f t="shared" si="0"/>
        <v>0.47160491061270937</v>
      </c>
      <c r="F54">
        <v>0.41860000000000003</v>
      </c>
      <c r="G54">
        <v>0.54790000000000005</v>
      </c>
      <c r="H54">
        <f t="shared" si="1"/>
        <v>5.3004910612709344E-2</v>
      </c>
      <c r="I54">
        <f t="shared" si="2"/>
        <v>7.6295089387290682E-2</v>
      </c>
      <c r="J54" s="2">
        <f>((1000*coeffs!$D$8/($D$2*coeffs!$D$6))^2*H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1446.8293295791595</v>
      </c>
      <c r="K54" s="10">
        <f>((1000*coeffs!$D$8/($D$2*coeffs!$D$6))^2*I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1573.4425359384963</v>
      </c>
      <c r="L54" s="10">
        <f t="shared" si="3"/>
        <v>28897628.957982268</v>
      </c>
      <c r="M54" s="1">
        <f t="shared" si="4"/>
        <v>9378350.0864514839</v>
      </c>
      <c r="N54" s="10">
        <f t="shared" si="5"/>
        <v>8689636.9899976905</v>
      </c>
    </row>
    <row r="55" spans="1:14" x14ac:dyDescent="0.25">
      <c r="A55">
        <v>-20.48</v>
      </c>
      <c r="B55">
        <v>0.38400000000000001</v>
      </c>
      <c r="C55" s="10">
        <f>-LN(1-B55)/0.000001-EXP(blanks!$BZ$18*b925_2!A55+blanks!$BZ$17)</f>
        <v>462288.90078194009</v>
      </c>
      <c r="D55" s="1">
        <f>C55*0.000001*coeffs!$D$8/($D$2*coeffs!$D$6/1000)</f>
        <v>5209.4312990586013</v>
      </c>
      <c r="E55">
        <f t="shared" si="0"/>
        <v>0.48450831544861728</v>
      </c>
      <c r="F55">
        <v>0.42899999999999999</v>
      </c>
      <c r="G55">
        <v>0.56140000000000001</v>
      </c>
      <c r="H55">
        <f t="shared" si="1"/>
        <v>5.5508315448617285E-2</v>
      </c>
      <c r="I55">
        <f t="shared" si="2"/>
        <v>7.6891684551382733E-2</v>
      </c>
      <c r="J55" s="2">
        <f>((1000*coeffs!$D$8/($D$2*coeffs!$D$6))^2*H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1491.35408965176</v>
      </c>
      <c r="K55" s="10">
        <f>((1000*coeffs!$D$8/($D$2*coeffs!$D$6))^2*I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1607.3744686903317</v>
      </c>
      <c r="L55" s="10">
        <f t="shared" si="3"/>
        <v>29716786.858663924</v>
      </c>
      <c r="M55" s="1">
        <f t="shared" si="4"/>
        <v>9585959.7674359586</v>
      </c>
      <c r="N55" s="10">
        <f t="shared" si="5"/>
        <v>8954989.4656876046</v>
      </c>
    </row>
    <row r="56" spans="1:14" x14ac:dyDescent="0.25">
      <c r="A56">
        <v>-20.5</v>
      </c>
      <c r="B56">
        <v>0.39200000000000002</v>
      </c>
      <c r="C56" s="10">
        <f>-LN(1-B56)/0.000001-EXP(blanks!$BZ$18*b925_2!A56+blanks!$BZ$17)</f>
        <v>475199.63612260862</v>
      </c>
      <c r="D56" s="1">
        <f>C56*0.000001*coeffs!$D$8/($D$2*coeffs!$D$6/1000)</f>
        <v>5354.9195179273156</v>
      </c>
      <c r="E56">
        <f t="shared" si="0"/>
        <v>0.49758039701597007</v>
      </c>
      <c r="F56">
        <v>0.43959999999999999</v>
      </c>
      <c r="G56">
        <v>0.57530000000000003</v>
      </c>
      <c r="H56">
        <f t="shared" si="1"/>
        <v>5.7980397015970075E-2</v>
      </c>
      <c r="I56">
        <f t="shared" si="2"/>
        <v>7.7719602984029967E-2</v>
      </c>
      <c r="J56" s="2">
        <f>((1000*coeffs!$D$8/($D$2*coeffs!$D$6))^2*H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1536.2290130390425</v>
      </c>
      <c r="K56" s="10">
        <f>((1000*coeffs!$D$8/($D$2*coeffs!$D$6))^2*I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1643.2114595280725</v>
      </c>
      <c r="L56" s="10">
        <f t="shared" si="3"/>
        <v>30546712.841438577</v>
      </c>
      <c r="M56" s="1">
        <f t="shared" si="4"/>
        <v>9804287.1374814417</v>
      </c>
      <c r="N56" s="10">
        <f t="shared" si="5"/>
        <v>9222559.8079522811</v>
      </c>
    </row>
    <row r="57" spans="1:14" x14ac:dyDescent="0.25">
      <c r="A57">
        <v>-20.64</v>
      </c>
      <c r="B57">
        <v>0.4</v>
      </c>
      <c r="C57" s="10">
        <f>-LN(1-B57)/0.000001-EXP(blanks!$BZ$18*b925_2!A57+blanks!$BZ$17)</f>
        <v>487282.15327923611</v>
      </c>
      <c r="D57" s="1">
        <f>C57*0.000001*coeffs!$D$8/($D$2*coeffs!$D$6/1000)</f>
        <v>5491.0747293993691</v>
      </c>
      <c r="E57">
        <f t="shared" si="0"/>
        <v>0.51082562376599072</v>
      </c>
      <c r="F57">
        <v>0.45050000000000001</v>
      </c>
      <c r="G57">
        <v>0.58960000000000001</v>
      </c>
      <c r="H57">
        <f t="shared" si="1"/>
        <v>6.032562376599071E-2</v>
      </c>
      <c r="I57">
        <f t="shared" si="2"/>
        <v>7.8774376234009291E-2</v>
      </c>
      <c r="J57" s="2">
        <f>((1000*coeffs!$D$8/($D$2*coeffs!$D$6))^2*H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1580.9863811654841</v>
      </c>
      <c r="K57" s="10">
        <f>((1000*coeffs!$D$8/($D$2*coeffs!$D$6))^2*I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1680.8898019698697</v>
      </c>
      <c r="L57" s="10">
        <f t="shared" si="3"/>
        <v>31323399.425201084</v>
      </c>
      <c r="M57" s="1">
        <f t="shared" si="4"/>
        <v>10031202.156344531</v>
      </c>
      <c r="N57" s="10">
        <f t="shared" si="5"/>
        <v>9487939.0742838699</v>
      </c>
    </row>
    <row r="58" spans="1:14" x14ac:dyDescent="0.25">
      <c r="A58">
        <v>-20.78</v>
      </c>
      <c r="B58">
        <v>0.40799999999999997</v>
      </c>
      <c r="C58" s="10">
        <f>-LN(1-B58)/0.000001-EXP(blanks!$BZ$18*b925_2!A58+blanks!$BZ$17)</f>
        <v>499482.05974464311</v>
      </c>
      <c r="D58" s="1">
        <f>C58*0.000001*coeffs!$D$8/($D$2*coeffs!$D$6/1000)</f>
        <v>5628.5527750088977</v>
      </c>
      <c r="E58">
        <f t="shared" si="0"/>
        <v>0.52424864409813121</v>
      </c>
      <c r="F58">
        <v>0.4617</v>
      </c>
      <c r="G58">
        <v>0.60419999999999996</v>
      </c>
      <c r="H58">
        <f t="shared" si="1"/>
        <v>6.2548644098131212E-2</v>
      </c>
      <c r="I58">
        <f t="shared" si="2"/>
        <v>7.9951355901868748E-2</v>
      </c>
      <c r="J58" s="2">
        <f>((1000*coeffs!$D$8/($D$2*coeffs!$D$6))^2*H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1625.6336457212685</v>
      </c>
      <c r="K58" s="10">
        <f>((1000*coeffs!$D$8/($D$2*coeffs!$D$6))^2*I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1719.765696919414</v>
      </c>
      <c r="L58" s="10">
        <f t="shared" si="3"/>
        <v>32107632.011176895</v>
      </c>
      <c r="M58" s="1">
        <f t="shared" si="4"/>
        <v>10264859.327652121</v>
      </c>
      <c r="N58" s="10">
        <f t="shared" si="5"/>
        <v>9752951.2496030834</v>
      </c>
    </row>
    <row r="59" spans="1:14" x14ac:dyDescent="0.25">
      <c r="A59">
        <v>-20.82</v>
      </c>
      <c r="B59">
        <v>0.41599999999999998</v>
      </c>
      <c r="C59" s="10">
        <f>-LN(1-B59)/0.000001-EXP(blanks!$BZ$18*b925_2!A59+blanks!$BZ$17)</f>
        <v>512726.72088798753</v>
      </c>
      <c r="D59" s="1">
        <f>C59*0.000001*coeffs!$D$8/($D$2*coeffs!$D$6/1000)</f>
        <v>5777.8039298362328</v>
      </c>
      <c r="E59">
        <f t="shared" si="0"/>
        <v>0.53785429615390989</v>
      </c>
      <c r="F59">
        <v>0.47310000000000002</v>
      </c>
      <c r="G59">
        <v>0.61909999999999998</v>
      </c>
      <c r="H59">
        <f t="shared" si="1"/>
        <v>6.4754296153909874E-2</v>
      </c>
      <c r="I59">
        <f t="shared" si="2"/>
        <v>8.1245703846090089E-2</v>
      </c>
      <c r="J59" s="2">
        <f>((1000*coeffs!$D$8/($D$2*coeffs!$D$6))^2*H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1670.6789665548426</v>
      </c>
      <c r="K59" s="10">
        <f>((1000*coeffs!$D$8/($D$2*coeffs!$D$6))^2*I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1759.805861819319</v>
      </c>
      <c r="L59" s="10">
        <f t="shared" si="3"/>
        <v>32959023.363091808</v>
      </c>
      <c r="M59" s="1">
        <f t="shared" si="4"/>
        <v>10506728.994178496</v>
      </c>
      <c r="N59" s="10">
        <f t="shared" si="5"/>
        <v>10022084.251621552</v>
      </c>
    </row>
    <row r="60" spans="1:14" x14ac:dyDescent="0.25">
      <c r="A60">
        <v>-20.84</v>
      </c>
      <c r="B60">
        <v>0.42399999999999999</v>
      </c>
      <c r="C60" s="10">
        <f>-LN(1-B60)/0.000001-EXP(blanks!$BZ$18*b925_2!A60+blanks!$BZ$17)</f>
        <v>526337.57919237367</v>
      </c>
      <c r="D60" s="1">
        <f>C60*0.000001*coeffs!$D$8/($D$2*coeffs!$D$6/1000)</f>
        <v>5931.1816794166116</v>
      </c>
      <c r="E60">
        <f t="shared" si="0"/>
        <v>0.55164761828624564</v>
      </c>
      <c r="F60">
        <v>0.48480000000000001</v>
      </c>
      <c r="G60">
        <v>0.63449999999999995</v>
      </c>
      <c r="H60">
        <f t="shared" si="1"/>
        <v>6.6847618286245636E-2</v>
      </c>
      <c r="I60">
        <f t="shared" si="2"/>
        <v>8.2852381713754308E-2</v>
      </c>
      <c r="J60" s="2">
        <f>((1000*coeffs!$D$8/($D$2*coeffs!$D$6))^2*H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1715.6589387606164</v>
      </c>
      <c r="K60" s="10">
        <f>((1000*coeffs!$D$8/($D$2*coeffs!$D$6))^2*I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1802.1463618731789</v>
      </c>
      <c r="L60" s="10">
        <f t="shared" si="3"/>
        <v>33833954.546840273</v>
      </c>
      <c r="M60" s="1">
        <f t="shared" si="4"/>
        <v>10761796.443452695</v>
      </c>
      <c r="N60" s="10">
        <f t="shared" si="5"/>
        <v>10291548.705889998</v>
      </c>
    </row>
    <row r="61" spans="1:14" x14ac:dyDescent="0.25">
      <c r="A61">
        <v>-20.89</v>
      </c>
      <c r="B61">
        <v>0.432</v>
      </c>
      <c r="C61" s="10">
        <f>-LN(1-B61)/0.000001-EXP(blanks!$BZ$18*b925_2!A61+blanks!$BZ$17)</f>
        <v>539861.84382892505</v>
      </c>
      <c r="D61" s="1">
        <f>C61*0.000001*coeffs!$D$8/($D$2*coeffs!$D$6/1000)</f>
        <v>6083.5836241209572</v>
      </c>
      <c r="E61">
        <f t="shared" si="0"/>
        <v>0.56563386026098561</v>
      </c>
      <c r="F61">
        <v>0.49680000000000002</v>
      </c>
      <c r="G61">
        <v>0.6502</v>
      </c>
      <c r="H61">
        <f t="shared" si="1"/>
        <v>6.8833860260985591E-2</v>
      </c>
      <c r="I61">
        <f t="shared" si="2"/>
        <v>8.456613973901439E-2</v>
      </c>
      <c r="J61" s="2">
        <f>((1000*coeffs!$D$8/($D$2*coeffs!$D$6))^2*H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1760.6013618885099</v>
      </c>
      <c r="K61" s="10">
        <f>((1000*coeffs!$D$8/($D$2*coeffs!$D$6))^2*I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1845.5825575366509</v>
      </c>
      <c r="L61" s="10">
        <f t="shared" si="3"/>
        <v>34703319.329219364</v>
      </c>
      <c r="M61" s="1">
        <f t="shared" si="4"/>
        <v>11022683.102492437</v>
      </c>
      <c r="N61" s="10">
        <f t="shared" si="5"/>
        <v>10560647.637615236</v>
      </c>
    </row>
    <row r="62" spans="1:14" x14ac:dyDescent="0.25">
      <c r="A62">
        <v>-20.93</v>
      </c>
      <c r="B62">
        <v>0.44</v>
      </c>
      <c r="C62" s="10">
        <f>-LN(1-B62)/0.000001-EXP(blanks!$BZ$18*b925_2!A62+blanks!$BZ$17)</f>
        <v>553670.83300738153</v>
      </c>
      <c r="D62" s="1">
        <f>C62*0.000001*coeffs!$D$8/($D$2*coeffs!$D$6/1000)</f>
        <v>6239.1940666665914</v>
      </c>
      <c r="E62">
        <f t="shared" si="0"/>
        <v>0.57981849525294205</v>
      </c>
      <c r="F62">
        <v>0.5091</v>
      </c>
      <c r="G62">
        <v>0.6663</v>
      </c>
      <c r="H62">
        <f t="shared" si="1"/>
        <v>7.0718495252942049E-2</v>
      </c>
      <c r="I62">
        <f t="shared" si="2"/>
        <v>8.6481504747057958E-2</v>
      </c>
      <c r="J62" s="2">
        <f>((1000*coeffs!$D$8/($D$2*coeffs!$D$6))^2*H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1805.5401130927271</v>
      </c>
      <c r="K62" s="10">
        <f>((1000*coeffs!$D$8/($D$2*coeffs!$D$6))^2*I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1890.671277737044</v>
      </c>
      <c r="L62" s="10">
        <f t="shared" si="3"/>
        <v>35590986.732558884</v>
      </c>
      <c r="M62" s="1">
        <f t="shared" si="4"/>
        <v>11293085.094198011</v>
      </c>
      <c r="N62" s="10">
        <f t="shared" si="5"/>
        <v>10830259.180850415</v>
      </c>
    </row>
    <row r="63" spans="1:14" x14ac:dyDescent="0.25">
      <c r="A63">
        <v>-20.95</v>
      </c>
      <c r="B63">
        <v>0.44800000000000001</v>
      </c>
      <c r="C63" s="10">
        <f>-LN(1-B63)/0.000001-EXP(blanks!$BZ$18*b925_2!A63+blanks!$BZ$17)</f>
        <v>567869.69927235821</v>
      </c>
      <c r="D63" s="1">
        <f>C63*0.000001*coeffs!$D$8/($D$2*coeffs!$D$6/1000)</f>
        <v>6399.1979478041303</v>
      </c>
      <c r="E63">
        <f t="shared" si="0"/>
        <v>0.59420723270504161</v>
      </c>
      <c r="F63">
        <v>0.52170000000000005</v>
      </c>
      <c r="G63">
        <v>0.68279999999999996</v>
      </c>
      <c r="H63">
        <f t="shared" si="1"/>
        <v>7.2507232705041558E-2</v>
      </c>
      <c r="I63">
        <f t="shared" si="2"/>
        <v>8.8592767294958352E-2</v>
      </c>
      <c r="J63" s="2">
        <f>((1000*coeffs!$D$8/($D$2*coeffs!$D$6))^2*H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1850.5143803606632</v>
      </c>
      <c r="K63" s="10">
        <f>((1000*coeffs!$D$8/($D$2*coeffs!$D$6))^2*I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1937.3876169806631</v>
      </c>
      <c r="L63" s="10">
        <f t="shared" si="3"/>
        <v>36503716.157205008</v>
      </c>
      <c r="M63" s="1">
        <f t="shared" si="4"/>
        <v>11573054.28910997</v>
      </c>
      <c r="N63" s="10">
        <f t="shared" si="5"/>
        <v>11100792.734008249</v>
      </c>
    </row>
    <row r="64" spans="1:14" x14ac:dyDescent="0.25">
      <c r="A64">
        <v>-20.95</v>
      </c>
      <c r="B64">
        <v>0.45600000000000002</v>
      </c>
      <c r="C64" s="10">
        <f>-LN(1-B64)/0.000001-EXP(blanks!$BZ$18*b925_2!A64+blanks!$BZ$17)</f>
        <v>582468.49869351089</v>
      </c>
      <c r="D64" s="1">
        <f>C64*0.000001*coeffs!$D$8/($D$2*coeffs!$D$6/1000)</f>
        <v>6563.7085871566951</v>
      </c>
      <c r="E64">
        <f t="shared" si="0"/>
        <v>0.60880603212619433</v>
      </c>
      <c r="F64">
        <v>0.53459999999999996</v>
      </c>
      <c r="G64">
        <v>0.69969999999999999</v>
      </c>
      <c r="H64">
        <f t="shared" si="1"/>
        <v>7.4206032126194366E-2</v>
      </c>
      <c r="I64">
        <f t="shared" si="2"/>
        <v>9.0893967873805659E-2</v>
      </c>
      <c r="J64" s="2">
        <f>((1000*coeffs!$D$8/($D$2*coeffs!$D$6))^2*H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1895.5680206210893</v>
      </c>
      <c r="K64" s="10">
        <f>((1000*coeffs!$D$8/($D$2*coeffs!$D$6))^2*I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1985.710313631746</v>
      </c>
      <c r="L64" s="10">
        <f t="shared" si="3"/>
        <v>37442154.025942452</v>
      </c>
      <c r="M64" s="1">
        <f t="shared" si="4"/>
        <v>11862492.488225169</v>
      </c>
      <c r="N64" s="10">
        <f t="shared" si="5"/>
        <v>11372506.339751575</v>
      </c>
    </row>
    <row r="65" spans="1:14" x14ac:dyDescent="0.25">
      <c r="A65">
        <v>-21.07</v>
      </c>
      <c r="B65">
        <v>0.46400000000000002</v>
      </c>
      <c r="C65" s="10">
        <f>-LN(1-B65)/0.000001-EXP(blanks!$BZ$18*b925_2!A65+blanks!$BZ$17)</f>
        <v>596115.05065521318</v>
      </c>
      <c r="D65" s="1">
        <f>C65*0.000001*coeffs!$D$8/($D$2*coeffs!$D$6/1000)</f>
        <v>6717.4885606608714</v>
      </c>
      <c r="E65">
        <f t="shared" si="0"/>
        <v>0.62362111791133501</v>
      </c>
      <c r="F65">
        <v>0.54790000000000005</v>
      </c>
      <c r="G65">
        <v>0.71699999999999997</v>
      </c>
      <c r="H65">
        <f t="shared" si="1"/>
        <v>7.5721117911334956E-2</v>
      </c>
      <c r="I65">
        <f t="shared" si="2"/>
        <v>9.3378882088664961E-2</v>
      </c>
      <c r="J65" s="2">
        <f>((1000*coeffs!$D$8/($D$2*coeffs!$D$6))^2*H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1940.2531801861001</v>
      </c>
      <c r="K65" s="10">
        <f>((1000*coeffs!$D$8/($D$2*coeffs!$D$6))^2*I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2035.6206848400213</v>
      </c>
      <c r="L65" s="10">
        <f t="shared" si="3"/>
        <v>38319379.664099999</v>
      </c>
      <c r="M65" s="1">
        <f t="shared" si="4"/>
        <v>12158870.11802607</v>
      </c>
      <c r="N65" s="10">
        <f t="shared" si="5"/>
        <v>11640438.177046439</v>
      </c>
    </row>
    <row r="66" spans="1:14" x14ac:dyDescent="0.25">
      <c r="A66">
        <v>-21.07</v>
      </c>
      <c r="B66">
        <v>0.47199999999999998</v>
      </c>
      <c r="C66" s="10">
        <f>-LN(1-B66)/0.000001-EXP(blanks!$BZ$18*b925_2!A66+blanks!$BZ$17)</f>
        <v>611152.92801975366</v>
      </c>
      <c r="D66" s="1">
        <f>C66*0.000001*coeffs!$D$8/($D$2*coeffs!$D$6/1000)</f>
        <v>6886.947072171175</v>
      </c>
      <c r="E66">
        <f t="shared" si="0"/>
        <v>0.63865899527587555</v>
      </c>
      <c r="F66">
        <v>0.56140000000000001</v>
      </c>
      <c r="G66">
        <v>0.73470000000000002</v>
      </c>
      <c r="H66">
        <f t="shared" si="1"/>
        <v>7.7258995275875542E-2</v>
      </c>
      <c r="I66">
        <f t="shared" si="2"/>
        <v>9.6041004724124468E-2</v>
      </c>
      <c r="J66" s="2">
        <f>((1000*coeffs!$D$8/($D$2*coeffs!$D$6))^2*H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1985.614707890853</v>
      </c>
      <c r="K66" s="10">
        <f>((1000*coeffs!$D$8/($D$2*coeffs!$D$6))^2*I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2087.10164601409</v>
      </c>
      <c r="L66" s="10">
        <f t="shared" si="3"/>
        <v>39286042.276360221</v>
      </c>
      <c r="M66" s="1">
        <f t="shared" si="4"/>
        <v>12466300.646380914</v>
      </c>
      <c r="N66" s="10">
        <f t="shared" si="5"/>
        <v>11914646.59965023</v>
      </c>
    </row>
    <row r="67" spans="1:14" x14ac:dyDescent="0.25">
      <c r="A67">
        <v>-21.18</v>
      </c>
      <c r="B67">
        <v>0.48</v>
      </c>
      <c r="C67" s="10">
        <f>-LN(1-B67)/0.000001-EXP(blanks!$BZ$18*b925_2!A67+blanks!$BZ$17)</f>
        <v>625303.75515905034</v>
      </c>
      <c r="D67" s="1">
        <f>C67*0.000001*coeffs!$D$8/($D$2*coeffs!$D$6/1000)</f>
        <v>7046.4096110344917</v>
      </c>
      <c r="E67">
        <f t="shared" si="0"/>
        <v>0.65392646740666394</v>
      </c>
      <c r="F67">
        <v>0.57530000000000003</v>
      </c>
      <c r="G67">
        <v>0.75290000000000001</v>
      </c>
      <c r="H67">
        <f t="shared" si="1"/>
        <v>7.8626467406663902E-2</v>
      </c>
      <c r="I67">
        <f t="shared" si="2"/>
        <v>9.8973532593336078E-2</v>
      </c>
      <c r="J67" s="2">
        <f>((1000*coeffs!$D$8/($D$2*coeffs!$D$6))^2*H67^2+(1000*(E67-coeffs!$D$2*blanks!$BZ$18*A67-coeffs!$D$2*blanks!$BZ$17)/($D$2*coeffs!$D$6))^2*coeffs!$E$8^2+(1000*coeffs!$D$2*coeffs!$D$8*(E67/coeffs!$D$2-blanks!$BZ$18*A67-blanks!$BZ$17)/($D$2^2*coeffs!$D$6))^2*coeffs!$D$11^2+(1000*coeffs!$D$2*coeffs!$D$8*(E67/coeffs!$D$2-blanks!$BZ$18*A67-blanks!$BZ$17)/($D$2*coeffs!$D$6^2))^2*coeffs!$E$6^2 +(-1000*coeffs!$D$8*blanks!$BZ$18*A67/($D$2*coeffs!$D$6)-1000*coeffs!$D$8*blanks!$BZ$17/($D$2*coeffs!$D$6))^2*coeffs!$E$2^2 + (1000*coeffs!$D$2*coeffs!$D$8*A67/($D$2*coeffs!$D$6))^2*blanks!$CA$18^2+(1000*coeffs!$D$2*coeffs!$D$8/($D$2*coeffs!$D$6))^2*blanks!$CA$17^2)^0.5</f>
        <v>2030.7187619072893</v>
      </c>
      <c r="K67" s="10">
        <f>((1000*coeffs!$D$8/($D$2*coeffs!$D$6))^2*I67^2+(1000*(E67-coeffs!$D$2*blanks!$BZ$18*A67-coeffs!$D$2*blanks!$BZ$17)/($D$2*coeffs!$D$6))^2*coeffs!$E$8^2+(1000*coeffs!$D$2*coeffs!$D$8*(E67/coeffs!$D$2-blanks!$BZ$18*A67-blanks!$BZ$17)/($D$2^2*coeffs!$D$6))^2*coeffs!$D$11^2+(1000*coeffs!$D$2*coeffs!$D$8*(E67/coeffs!$D$2-blanks!$BZ$18*A67-blanks!$BZ$17)/($D$2*coeffs!$D$6^2))^2*coeffs!$E$6^2 +(-1000*coeffs!$D$8*blanks!$BZ$18*A67/($D$2*coeffs!$D$6)-1000*coeffs!$D$8*blanks!$BZ$17/($D$2*coeffs!$D$6))^2*coeffs!$E$2^2 + (1000*coeffs!$D$2*coeffs!$D$8*A67/($D$2*coeffs!$D$6))^2*blanks!$CA$18^2+(1000*coeffs!$D$2*coeffs!$D$8/($D$2*coeffs!$D$6))^2*blanks!$CA$17^2)^0.5</f>
        <v>2140.7236991191908</v>
      </c>
      <c r="L67" s="10">
        <f t="shared" si="3"/>
        <v>40195683.657022819</v>
      </c>
      <c r="M67" s="1">
        <f t="shared" si="4"/>
        <v>12783808.02109574</v>
      </c>
      <c r="N67" s="10">
        <f t="shared" si="5"/>
        <v>12185796.092701415</v>
      </c>
    </row>
    <row r="68" spans="1:14" x14ac:dyDescent="0.25">
      <c r="A68">
        <v>-21.23</v>
      </c>
      <c r="B68">
        <v>0.48799999999999999</v>
      </c>
      <c r="C68" s="10">
        <f>-LN(1-B68)/0.000001-EXP(blanks!$BZ$18*b925_2!A68+blanks!$BZ$17)</f>
        <v>640285.49902446708</v>
      </c>
      <c r="D68" s="1">
        <f>C68*0.000001*coeffs!$D$8/($D$2*coeffs!$D$6/1000)</f>
        <v>7215.2355665678597</v>
      </c>
      <c r="E68">
        <f t="shared" si="0"/>
        <v>0.66943065394262924</v>
      </c>
      <c r="F68">
        <v>0.58960000000000001</v>
      </c>
      <c r="G68">
        <v>0.77159999999999995</v>
      </c>
      <c r="H68">
        <f t="shared" si="1"/>
        <v>7.9830653942629226E-2</v>
      </c>
      <c r="I68">
        <f t="shared" si="2"/>
        <v>0.10216934605737071</v>
      </c>
      <c r="J68" s="2">
        <f>((1000*coeffs!$D$8/($D$2*coeffs!$D$6))^2*H68^2+(1000*(E68-coeffs!$D$2*blanks!$BZ$18*A68-coeffs!$D$2*blanks!$BZ$17)/($D$2*coeffs!$D$6))^2*coeffs!$E$8^2+(1000*coeffs!$D$2*coeffs!$D$8*(E68/coeffs!$D$2-blanks!$BZ$18*A68-blanks!$BZ$17)/($D$2^2*coeffs!$D$6))^2*coeffs!$D$11^2+(1000*coeffs!$D$2*coeffs!$D$8*(E68/coeffs!$D$2-blanks!$BZ$18*A68-blanks!$BZ$17)/($D$2*coeffs!$D$6^2))^2*coeffs!$E$6^2 +(-1000*coeffs!$D$8*blanks!$BZ$18*A68/($D$2*coeffs!$D$6)-1000*coeffs!$D$8*blanks!$BZ$17/($D$2*coeffs!$D$6))^2*coeffs!$E$2^2 + (1000*coeffs!$D$2*coeffs!$D$8*A68/($D$2*coeffs!$D$6))^2*blanks!$CA$18^2+(1000*coeffs!$D$2*coeffs!$D$8/($D$2*coeffs!$D$6))^2*blanks!$CA$17^2)^0.5</f>
        <v>2075.6316162093171</v>
      </c>
      <c r="K68" s="10">
        <f>((1000*coeffs!$D$8/($D$2*coeffs!$D$6))^2*I68^2+(1000*(E68-coeffs!$D$2*blanks!$BZ$18*A68-coeffs!$D$2*blanks!$BZ$17)/($D$2*coeffs!$D$6))^2*coeffs!$E$8^2+(1000*coeffs!$D$2*coeffs!$D$8*(E68/coeffs!$D$2-blanks!$BZ$18*A68-blanks!$BZ$17)/($D$2^2*coeffs!$D$6))^2*coeffs!$D$11^2+(1000*coeffs!$D$2*coeffs!$D$8*(E68/coeffs!$D$2-blanks!$BZ$18*A68-blanks!$BZ$17)/($D$2*coeffs!$D$6^2))^2*coeffs!$E$6^2 +(-1000*coeffs!$D$8*blanks!$BZ$18*A68/($D$2*coeffs!$D$6)-1000*coeffs!$D$8*blanks!$BZ$17/($D$2*coeffs!$D$6))^2*coeffs!$E$2^2 + (1000*coeffs!$D$2*coeffs!$D$8*A68/($D$2*coeffs!$D$6))^2*blanks!$CA$18^2+(1000*coeffs!$D$2*coeffs!$D$8/($D$2*coeffs!$D$6))^2*blanks!$CA$17^2)^0.5</f>
        <v>2196.4798349535163</v>
      </c>
      <c r="L68" s="10">
        <f t="shared" si="3"/>
        <v>41158737.903981023</v>
      </c>
      <c r="M68" s="1">
        <f t="shared" si="4"/>
        <v>13114436.137096433</v>
      </c>
      <c r="N68" s="10">
        <f t="shared" si="5"/>
        <v>12457470.295297764</v>
      </c>
    </row>
    <row r="69" spans="1:14" x14ac:dyDescent="0.25">
      <c r="A69">
        <v>-21.27</v>
      </c>
      <c r="B69">
        <v>0.496</v>
      </c>
      <c r="C69" s="10">
        <f>-LN(1-B69)/0.000001-EXP(blanks!$BZ$18*b925_2!A69+blanks!$BZ$17)</f>
        <v>655609.0442415477</v>
      </c>
      <c r="D69" s="1">
        <f>C69*0.000001*coeffs!$D$8/($D$2*coeffs!$D$6/1000)</f>
        <v>7387.9132058782025</v>
      </c>
      <c r="E69">
        <f t="shared" si="0"/>
        <v>0.68517901091076838</v>
      </c>
      <c r="F69">
        <v>0.60419999999999996</v>
      </c>
      <c r="G69">
        <v>0.79069999999999996</v>
      </c>
      <c r="H69">
        <f t="shared" si="1"/>
        <v>8.0979010910768423E-2</v>
      </c>
      <c r="I69">
        <f t="shared" si="2"/>
        <v>0.10552098908923158</v>
      </c>
      <c r="J69" s="2">
        <f>((1000*coeffs!$D$8/($D$2*coeffs!$D$6))^2*H69^2+(1000*(E69-coeffs!$D$2*blanks!$BZ$18*A69-coeffs!$D$2*blanks!$BZ$17)/($D$2*coeffs!$D$6))^2*coeffs!$E$8^2+(1000*coeffs!$D$2*coeffs!$D$8*(E69/coeffs!$D$2-blanks!$BZ$18*A69-blanks!$BZ$17)/($D$2^2*coeffs!$D$6))^2*coeffs!$D$11^2+(1000*coeffs!$D$2*coeffs!$D$8*(E69/coeffs!$D$2-blanks!$BZ$18*A69-blanks!$BZ$17)/($D$2*coeffs!$D$6^2))^2*coeffs!$E$6^2 +(-1000*coeffs!$D$8*blanks!$BZ$18*A69/($D$2*coeffs!$D$6)-1000*coeffs!$D$8*blanks!$BZ$17/($D$2*coeffs!$D$6))^2*coeffs!$E$2^2 + (1000*coeffs!$D$2*coeffs!$D$8*A69/($D$2*coeffs!$D$6))^2*blanks!$CA$18^2+(1000*coeffs!$D$2*coeffs!$D$8/($D$2*coeffs!$D$6))^2*blanks!$CA$17^2)^0.5</f>
        <v>2120.9101626491852</v>
      </c>
      <c r="K69" s="10">
        <f>((1000*coeffs!$D$8/($D$2*coeffs!$D$6))^2*I69^2+(1000*(E69-coeffs!$D$2*blanks!$BZ$18*A69-coeffs!$D$2*blanks!$BZ$17)/($D$2*coeffs!$D$6))^2*coeffs!$E$8^2+(1000*coeffs!$D$2*coeffs!$D$8*(E69/coeffs!$D$2-blanks!$BZ$18*A69-blanks!$BZ$17)/($D$2^2*coeffs!$D$6))^2*coeffs!$D$11^2+(1000*coeffs!$D$2*coeffs!$D$8*(E69/coeffs!$D$2-blanks!$BZ$18*A69-blanks!$BZ$17)/($D$2*coeffs!$D$6^2))^2*coeffs!$E$6^2 +(-1000*coeffs!$D$8*blanks!$BZ$18*A69/($D$2*coeffs!$D$6)-1000*coeffs!$D$8*blanks!$BZ$17/($D$2*coeffs!$D$6))^2*coeffs!$E$2^2 + (1000*coeffs!$D$2*coeffs!$D$8*A69/($D$2*coeffs!$D$6))^2*blanks!$CA$18^2+(1000*coeffs!$D$2*coeffs!$D$8/($D$2*coeffs!$D$6))^2*blanks!$CA$17^2)^0.5</f>
        <v>2253.7706162591653</v>
      </c>
      <c r="L69" s="10">
        <f t="shared" si="3"/>
        <v>42143763.774956606</v>
      </c>
      <c r="M69" s="1">
        <f t="shared" si="4"/>
        <v>13454043.049242225</v>
      </c>
      <c r="N69" s="10">
        <f t="shared" si="5"/>
        <v>12731773.942918252</v>
      </c>
    </row>
    <row r="70" spans="1:14" x14ac:dyDescent="0.25">
      <c r="A70">
        <v>-21.34</v>
      </c>
      <c r="B70">
        <v>0.504</v>
      </c>
      <c r="C70" s="10">
        <f>-LN(1-B70)/0.000001-EXP(blanks!$BZ$18*b925_2!A70+blanks!$BZ$17)</f>
        <v>670851.0114272784</v>
      </c>
      <c r="D70" s="1">
        <f>C70*0.000001*coeffs!$D$8/($D$2*coeffs!$D$6/1000)</f>
        <v>7559.6715604098927</v>
      </c>
      <c r="E70">
        <f t="shared" si="0"/>
        <v>0.70117935225720962</v>
      </c>
      <c r="F70">
        <v>0.60419999999999996</v>
      </c>
      <c r="G70">
        <v>0.81020000000000003</v>
      </c>
      <c r="H70">
        <f t="shared" si="1"/>
        <v>9.6979352257209661E-2</v>
      </c>
      <c r="I70">
        <f t="shared" si="2"/>
        <v>0.10902064774279041</v>
      </c>
      <c r="J70" s="2">
        <f>((1000*coeffs!$D$8/($D$2*coeffs!$D$6))^2*H70^2+(1000*(E70-coeffs!$D$2*blanks!$BZ$18*A70-coeffs!$D$2*blanks!$BZ$17)/($D$2*coeffs!$D$6))^2*coeffs!$E$8^2+(1000*coeffs!$D$2*coeffs!$D$8*(E70/coeffs!$D$2-blanks!$BZ$18*A70-blanks!$BZ$17)/($D$2^2*coeffs!$D$6))^2*coeffs!$D$11^2+(1000*coeffs!$D$2*coeffs!$D$8*(E70/coeffs!$D$2-blanks!$BZ$18*A70-blanks!$BZ$17)/($D$2*coeffs!$D$6^2))^2*coeffs!$E$6^2 +(-1000*coeffs!$D$8*blanks!$BZ$18*A70/($D$2*coeffs!$D$6)-1000*coeffs!$D$8*blanks!$BZ$17/($D$2*coeffs!$D$6))^2*coeffs!$E$2^2 + (1000*coeffs!$D$2*coeffs!$D$8*A70/($D$2*coeffs!$D$6))^2*blanks!$CA$18^2+(1000*coeffs!$D$2*coeffs!$D$8/($D$2*coeffs!$D$6))^2*blanks!$CA$17^2)^0.5</f>
        <v>2243.4420239522065</v>
      </c>
      <c r="K70" s="10">
        <f>((1000*coeffs!$D$8/($D$2*coeffs!$D$6))^2*I70^2+(1000*(E70-coeffs!$D$2*blanks!$BZ$18*A70-coeffs!$D$2*blanks!$BZ$17)/($D$2*coeffs!$D$6))^2*coeffs!$E$8^2+(1000*coeffs!$D$2*coeffs!$D$8*(E70/coeffs!$D$2-blanks!$BZ$18*A70-blanks!$BZ$17)/($D$2^2*coeffs!$D$6))^2*coeffs!$D$11^2+(1000*coeffs!$D$2*coeffs!$D$8*(E70/coeffs!$D$2-blanks!$BZ$18*A70-blanks!$BZ$17)/($D$2*coeffs!$D$6^2))^2*coeffs!$E$6^2 +(-1000*coeffs!$D$8*blanks!$BZ$18*A70/($D$2*coeffs!$D$6)-1000*coeffs!$D$8*blanks!$BZ$17/($D$2*coeffs!$D$6))^2*coeffs!$E$2^2 + (1000*coeffs!$D$2*coeffs!$D$8*A70/($D$2*coeffs!$D$6))^2*blanks!$CA$18^2+(1000*coeffs!$D$2*coeffs!$D$8/($D$2*coeffs!$D$6))^2*blanks!$CA$17^2)^0.5</f>
        <v>2312.5786913280599</v>
      </c>
      <c r="L70" s="10">
        <f t="shared" si="3"/>
        <v>43123545.658966757</v>
      </c>
      <c r="M70" s="1">
        <f t="shared" si="4"/>
        <v>13801781.890158202</v>
      </c>
      <c r="N70" s="10">
        <f t="shared" si="5"/>
        <v>13425324.601558771</v>
      </c>
    </row>
    <row r="71" spans="1:14" x14ac:dyDescent="0.25">
      <c r="A71">
        <v>-21.44</v>
      </c>
      <c r="B71">
        <v>0.51200000000000001</v>
      </c>
      <c r="C71" s="10">
        <f>-LN(1-B71)/0.000001-EXP(blanks!$BZ$18*b925_2!A71+blanks!$BZ$17)</f>
        <v>685994.27794160799</v>
      </c>
      <c r="D71" s="1">
        <f>C71*0.000001*coeffs!$D$8/($D$2*coeffs!$D$6/1000)</f>
        <v>7730.317678922147</v>
      </c>
      <c r="E71">
        <f t="shared" si="0"/>
        <v>0.71743987312898994</v>
      </c>
      <c r="F71">
        <v>0.63449999999999995</v>
      </c>
      <c r="G71">
        <v>0.83030000000000004</v>
      </c>
      <c r="H71">
        <f t="shared" si="1"/>
        <v>8.2939873128989983E-2</v>
      </c>
      <c r="I71">
        <f t="shared" si="2"/>
        <v>0.1128601268710101</v>
      </c>
      <c r="J71" s="2">
        <f>((1000*coeffs!$D$8/($D$2*coeffs!$D$6))^2*H71^2+(1000*(E71-coeffs!$D$2*blanks!$BZ$18*A71-coeffs!$D$2*blanks!$BZ$17)/($D$2*coeffs!$D$6))^2*coeffs!$E$8^2+(1000*coeffs!$D$2*coeffs!$D$8*(E71/coeffs!$D$2-blanks!$BZ$18*A71-blanks!$BZ$17)/($D$2^2*coeffs!$D$6))^2*coeffs!$D$11^2+(1000*coeffs!$D$2*coeffs!$D$8*(E71/coeffs!$D$2-blanks!$BZ$18*A71-blanks!$BZ$17)/($D$2*coeffs!$D$6^2))^2*coeffs!$E$6^2 +(-1000*coeffs!$D$8*blanks!$BZ$18*A71/($D$2*coeffs!$D$6)-1000*coeffs!$D$8*blanks!$BZ$17/($D$2*coeffs!$D$6))^2*coeffs!$E$2^2 + (1000*coeffs!$D$2*coeffs!$D$8*A71/($D$2*coeffs!$D$6))^2*blanks!$CA$18^2+(1000*coeffs!$D$2*coeffs!$D$8/($D$2*coeffs!$D$6))^2*blanks!$CA$17^2)^0.5</f>
        <v>2211.8719322226657</v>
      </c>
      <c r="K71" s="10">
        <f>((1000*coeffs!$D$8/($D$2*coeffs!$D$6))^2*I71^2+(1000*(E71-coeffs!$D$2*blanks!$BZ$18*A71-coeffs!$D$2*blanks!$BZ$17)/($D$2*coeffs!$D$6))^2*coeffs!$E$8^2+(1000*coeffs!$D$2*coeffs!$D$8*(E71/coeffs!$D$2-blanks!$BZ$18*A71-blanks!$BZ$17)/($D$2^2*coeffs!$D$6))^2*coeffs!$D$11^2+(1000*coeffs!$D$2*coeffs!$D$8*(E71/coeffs!$D$2-blanks!$BZ$18*A71-blanks!$BZ$17)/($D$2*coeffs!$D$6^2))^2*coeffs!$E$6^2 +(-1000*coeffs!$D$8*blanks!$BZ$18*A71/($D$2*coeffs!$D$6)-1000*coeffs!$D$8*blanks!$BZ$17/($D$2*coeffs!$D$6))^2*coeffs!$E$2^2 + (1000*coeffs!$D$2*coeffs!$D$8*A71/($D$2*coeffs!$D$6))^2*blanks!$CA$18^2+(1000*coeffs!$D$2*coeffs!$D$8/($D$2*coeffs!$D$6))^2*blanks!$CA$17^2)^0.5</f>
        <v>2374.0907169720513</v>
      </c>
      <c r="L71" s="10">
        <f t="shared" si="3"/>
        <v>44096982.880992003</v>
      </c>
      <c r="M71" s="1">
        <f t="shared" si="4"/>
        <v>14164100.856673891</v>
      </c>
      <c r="N71" s="10">
        <f t="shared" si="5"/>
        <v>13282092.695191052</v>
      </c>
    </row>
    <row r="72" spans="1:14" x14ac:dyDescent="0.25">
      <c r="A72">
        <v>-21.48</v>
      </c>
      <c r="B72">
        <v>0.52</v>
      </c>
      <c r="C72" s="10">
        <f>-LN(1-B72)/0.000001-EXP(blanks!$BZ$18*b925_2!A72+blanks!$BZ$17)</f>
        <v>702065.23755797278</v>
      </c>
      <c r="D72" s="1">
        <f>C72*0.000001*coeffs!$D$8/($D$2*coeffs!$D$6/1000)</f>
        <v>7911.417765663984</v>
      </c>
      <c r="E72">
        <f t="shared" si="0"/>
        <v>0.73396917508020043</v>
      </c>
      <c r="F72">
        <v>0.6502</v>
      </c>
      <c r="G72">
        <v>0.85089999999999999</v>
      </c>
      <c r="H72">
        <f t="shared" si="1"/>
        <v>8.3769175080200431E-2</v>
      </c>
      <c r="I72">
        <f t="shared" si="2"/>
        <v>0.11693082491979956</v>
      </c>
      <c r="J72" s="2">
        <f>((1000*coeffs!$D$8/($D$2*coeffs!$D$6))^2*H72^2+(1000*(E72-coeffs!$D$2*blanks!$BZ$18*A72-coeffs!$D$2*blanks!$BZ$17)/($D$2*coeffs!$D$6))^2*coeffs!$E$8^2+(1000*coeffs!$D$2*coeffs!$D$8*(E72/coeffs!$D$2-blanks!$BZ$18*A72-blanks!$BZ$17)/($D$2^2*coeffs!$D$6))^2*coeffs!$D$11^2+(1000*coeffs!$D$2*coeffs!$D$8*(E72/coeffs!$D$2-blanks!$BZ$18*A72-blanks!$BZ$17)/($D$2*coeffs!$D$6^2))^2*coeffs!$E$6^2 +(-1000*coeffs!$D$8*blanks!$BZ$18*A72/($D$2*coeffs!$D$6)-1000*coeffs!$D$8*blanks!$BZ$17/($D$2*coeffs!$D$6))^2*coeffs!$E$2^2 + (1000*coeffs!$D$2*coeffs!$D$8*A72/($D$2*coeffs!$D$6))^2*blanks!$CA$18^2+(1000*coeffs!$D$2*coeffs!$D$8/($D$2*coeffs!$D$6))^2*blanks!$CA$17^2)^0.5</f>
        <v>2257.7088358069868</v>
      </c>
      <c r="K72" s="10">
        <f>((1000*coeffs!$D$8/($D$2*coeffs!$D$6))^2*I72^2+(1000*(E72-coeffs!$D$2*blanks!$BZ$18*A72-coeffs!$D$2*blanks!$BZ$17)/($D$2*coeffs!$D$6))^2*coeffs!$E$8^2+(1000*coeffs!$D$2*coeffs!$D$8*(E72/coeffs!$D$2-blanks!$BZ$18*A72-blanks!$BZ$17)/($D$2^2*coeffs!$D$6))^2*coeffs!$D$11^2+(1000*coeffs!$D$2*coeffs!$D$8*(E72/coeffs!$D$2-blanks!$BZ$18*A72-blanks!$BZ$17)/($D$2*coeffs!$D$6^2))^2*coeffs!$E$6^2 +(-1000*coeffs!$D$8*blanks!$BZ$18*A72/($D$2*coeffs!$D$6)-1000*coeffs!$D$8*blanks!$BZ$17/($D$2*coeffs!$D$6))^2*coeffs!$E$2^2 + (1000*coeffs!$D$2*coeffs!$D$8*A72/($D$2*coeffs!$D$6))^2*blanks!$CA$18^2+(1000*coeffs!$D$2*coeffs!$D$8/($D$2*coeffs!$D$6))^2*blanks!$CA$17^2)^0.5</f>
        <v>2437.7050292380504</v>
      </c>
      <c r="L72" s="10">
        <f t="shared" si="3"/>
        <v>45130053.934019469</v>
      </c>
      <c r="M72" s="1">
        <f t="shared" si="4"/>
        <v>14539544.171873944</v>
      </c>
      <c r="N72" s="10">
        <f t="shared" si="5"/>
        <v>13560848.007467728</v>
      </c>
    </row>
    <row r="73" spans="1:14" x14ac:dyDescent="0.25">
      <c r="A73">
        <v>-21.51</v>
      </c>
      <c r="B73">
        <v>0.52800000000000002</v>
      </c>
      <c r="C73" s="10">
        <f>-LN(1-B73)/0.000001-EXP(blanks!$BZ$18*b925_2!A73+blanks!$BZ$17)</f>
        <v>718524.22023358895</v>
      </c>
      <c r="D73" s="1">
        <f>C73*0.000001*coeffs!$D$8/($D$2*coeffs!$D$6/1000)</f>
        <v>8096.8903983748041</v>
      </c>
      <c r="E73">
        <f t="shared" ref="E73:E90" si="6">-LN(1-B73)</f>
        <v>0.7507762933965817</v>
      </c>
      <c r="F73">
        <v>0.6502</v>
      </c>
      <c r="G73">
        <v>0.87190000000000001</v>
      </c>
      <c r="H73">
        <f t="shared" ref="H73:H90" si="7">E73-F73</f>
        <v>0.1005762933965817</v>
      </c>
      <c r="I73">
        <f t="shared" ref="I73:I90" si="8">G73-E73</f>
        <v>0.12112370660341831</v>
      </c>
      <c r="J73" s="2">
        <f>((1000*coeffs!$D$8/($D$2*coeffs!$D$6))^2*H73^2+(1000*(E73-coeffs!$D$2*blanks!$BZ$18*A73-coeffs!$D$2*blanks!$BZ$17)/($D$2*coeffs!$D$6))^2*coeffs!$E$8^2+(1000*coeffs!$D$2*coeffs!$D$8*(E73/coeffs!$D$2-blanks!$BZ$18*A73-blanks!$BZ$17)/($D$2^2*coeffs!$D$6))^2*coeffs!$D$11^2+(1000*coeffs!$D$2*coeffs!$D$8*(E73/coeffs!$D$2-blanks!$BZ$18*A73-blanks!$BZ$17)/($D$2*coeffs!$D$6^2))^2*coeffs!$E$6^2 +(-1000*coeffs!$D$8*blanks!$BZ$18*A73/($D$2*coeffs!$D$6)-1000*coeffs!$D$8*blanks!$BZ$17/($D$2*coeffs!$D$6))^2*coeffs!$E$2^2 + (1000*coeffs!$D$2*coeffs!$D$8*A73/($D$2*coeffs!$D$6))^2*blanks!$CA$18^2+(1000*coeffs!$D$2*coeffs!$D$8/($D$2*coeffs!$D$6))^2*blanks!$CA$17^2)^0.5</f>
        <v>2384.4346717385392</v>
      </c>
      <c r="K73" s="10">
        <f>((1000*coeffs!$D$8/($D$2*coeffs!$D$6))^2*I73^2+(1000*(E73-coeffs!$D$2*blanks!$BZ$18*A73-coeffs!$D$2*blanks!$BZ$17)/($D$2*coeffs!$D$6))^2*coeffs!$E$8^2+(1000*coeffs!$D$2*coeffs!$D$8*(E73/coeffs!$D$2-blanks!$BZ$18*A73-blanks!$BZ$17)/($D$2^2*coeffs!$D$6))^2*coeffs!$D$11^2+(1000*coeffs!$D$2*coeffs!$D$8*(E73/coeffs!$D$2-blanks!$BZ$18*A73-blanks!$BZ$17)/($D$2*coeffs!$D$6^2))^2*coeffs!$E$6^2 +(-1000*coeffs!$D$8*blanks!$BZ$18*A73/($D$2*coeffs!$D$6)-1000*coeffs!$D$8*blanks!$BZ$17/($D$2*coeffs!$D$6))^2*coeffs!$E$2^2 + (1000*coeffs!$D$2*coeffs!$D$8*A73/($D$2*coeffs!$D$6))^2*blanks!$CA$18^2+(1000*coeffs!$D$2*coeffs!$D$8/($D$2*coeffs!$D$6))^2*blanks!$CA$17^2)^0.5</f>
        <v>2502.7970316249402</v>
      </c>
      <c r="L73" s="10">
        <f t="shared" ref="L73:L132" si="9">1000000000000*D73/(1000000*$D$3)</f>
        <v>46188067.828046389</v>
      </c>
      <c r="M73" s="1">
        <f t="shared" ref="M73:M132" si="10">((1/(0.000001*$D$3))^2*K73^2+(D73/(0.000001*$D$3)^2)^2*(0.000001*$E$3)^2)^0.5</f>
        <v>14923746.592870183</v>
      </c>
      <c r="N73" s="10">
        <f t="shared" ref="N73:N132" si="11">((1/(0.000001*$D$3))^2*J73^2+(D73/(0.000001*$D$3)^2)^2*(0.000001*$E$3)^2)^0.5</f>
        <v>14279171.737871341</v>
      </c>
    </row>
    <row r="74" spans="1:14" x14ac:dyDescent="0.25">
      <c r="A74">
        <v>-21.51</v>
      </c>
      <c r="B74">
        <v>0.53600000000000003</v>
      </c>
      <c r="C74" s="10">
        <f>-LN(1-B74)/0.000001-EXP(blanks!$BZ$18*b925_2!A74+blanks!$BZ$17)</f>
        <v>735618.65359288908</v>
      </c>
      <c r="D74" s="1">
        <f>C74*0.000001*coeffs!$D$8/($D$2*coeffs!$D$6/1000)</f>
        <v>8289.5237841882681</v>
      </c>
      <c r="E74">
        <f t="shared" si="6"/>
        <v>0.76787072675588186</v>
      </c>
      <c r="F74">
        <v>0.6663</v>
      </c>
      <c r="G74">
        <v>0.89349999999999996</v>
      </c>
      <c r="H74">
        <f t="shared" si="7"/>
        <v>0.10157072675588186</v>
      </c>
      <c r="I74">
        <f t="shared" si="8"/>
        <v>0.1256292732441181</v>
      </c>
      <c r="J74" s="2">
        <f>((1000*coeffs!$D$8/($D$2*coeffs!$D$6))^2*H74^2+(1000*(E74-coeffs!$D$2*blanks!$BZ$18*A74-coeffs!$D$2*blanks!$BZ$17)/($D$2*coeffs!$D$6))^2*coeffs!$E$8^2+(1000*coeffs!$D$2*coeffs!$D$8*(E74/coeffs!$D$2-blanks!$BZ$18*A74-blanks!$BZ$17)/($D$2^2*coeffs!$D$6))^2*coeffs!$D$11^2+(1000*coeffs!$D$2*coeffs!$D$8*(E74/coeffs!$D$2-blanks!$BZ$18*A74-blanks!$BZ$17)/($D$2*coeffs!$D$6^2))^2*coeffs!$E$6^2 +(-1000*coeffs!$D$8*blanks!$BZ$18*A74/($D$2*coeffs!$D$6)-1000*coeffs!$D$8*blanks!$BZ$17/($D$2*coeffs!$D$6))^2*coeffs!$E$2^2 + (1000*coeffs!$D$2*coeffs!$D$8*A74/($D$2*coeffs!$D$6))^2*blanks!$CA$18^2+(1000*coeffs!$D$2*coeffs!$D$8/($D$2*coeffs!$D$6))^2*blanks!$CA$17^2)^0.5</f>
        <v>2431.820265638743</v>
      </c>
      <c r="K74" s="10">
        <f>((1000*coeffs!$D$8/($D$2*coeffs!$D$6))^2*I74^2+(1000*(E74-coeffs!$D$2*blanks!$BZ$18*A74-coeffs!$D$2*blanks!$BZ$17)/($D$2*coeffs!$D$6))^2*coeffs!$E$8^2+(1000*coeffs!$D$2*coeffs!$D$8*(E74/coeffs!$D$2-blanks!$BZ$18*A74-blanks!$BZ$17)/($D$2^2*coeffs!$D$6))^2*coeffs!$D$11^2+(1000*coeffs!$D$2*coeffs!$D$8*(E74/coeffs!$D$2-blanks!$BZ$18*A74-blanks!$BZ$17)/($D$2*coeffs!$D$6^2))^2*coeffs!$E$6^2 +(-1000*coeffs!$D$8*blanks!$BZ$18*A74/($D$2*coeffs!$D$6)-1000*coeffs!$D$8*blanks!$BZ$17/($D$2*coeffs!$D$6))^2*coeffs!$E$2^2 + (1000*coeffs!$D$2*coeffs!$D$8*A74/($D$2*coeffs!$D$6))^2*blanks!$CA$18^2+(1000*coeffs!$D$2*coeffs!$D$8/($D$2*coeffs!$D$6))^2*blanks!$CA$17^2)^0.5</f>
        <v>2570.5767392692501</v>
      </c>
      <c r="L74" s="10">
        <f t="shared" si="9"/>
        <v>47286929.669091485</v>
      </c>
      <c r="M74" s="1">
        <f t="shared" si="10"/>
        <v>15323747.358433289</v>
      </c>
      <c r="N74" s="10">
        <f t="shared" si="11"/>
        <v>14568131.141595021</v>
      </c>
    </row>
    <row r="75" spans="1:14" x14ac:dyDescent="0.25">
      <c r="A75">
        <v>-21.51</v>
      </c>
      <c r="B75">
        <v>0.54400000000000004</v>
      </c>
      <c r="C75" s="10">
        <f>-LN(1-B75)/0.000001-EXP(blanks!$BZ$18*b925_2!A75+blanks!$BZ$17)</f>
        <v>753010.39630475827</v>
      </c>
      <c r="D75" s="1">
        <f>C75*0.000001*coeffs!$D$8/($D$2*coeffs!$D$6/1000)</f>
        <v>8485.5074832888477</v>
      </c>
      <c r="E75">
        <f t="shared" si="6"/>
        <v>0.78526246946775102</v>
      </c>
      <c r="F75">
        <v>0.68279999999999996</v>
      </c>
      <c r="G75">
        <v>0.91559999999999997</v>
      </c>
      <c r="H75">
        <f t="shared" si="7"/>
        <v>0.10246246946775106</v>
      </c>
      <c r="I75">
        <f t="shared" si="8"/>
        <v>0.13033753053224895</v>
      </c>
      <c r="J75" s="2">
        <f>((1000*coeffs!$D$8/($D$2*coeffs!$D$6))^2*H75^2+(1000*(E75-coeffs!$D$2*blanks!$BZ$18*A75-coeffs!$D$2*blanks!$BZ$17)/($D$2*coeffs!$D$6))^2*coeffs!$E$8^2+(1000*coeffs!$D$2*coeffs!$D$8*(E75/coeffs!$D$2-blanks!$BZ$18*A75-blanks!$BZ$17)/($D$2^2*coeffs!$D$6))^2*coeffs!$D$11^2+(1000*coeffs!$D$2*coeffs!$D$8*(E75/coeffs!$D$2-blanks!$BZ$18*A75-blanks!$BZ$17)/($D$2*coeffs!$D$6^2))^2*coeffs!$E$6^2 +(-1000*coeffs!$D$8*blanks!$BZ$18*A75/($D$2*coeffs!$D$6)-1000*coeffs!$D$8*blanks!$BZ$17/($D$2*coeffs!$D$6))^2*coeffs!$E$2^2 + (1000*coeffs!$D$2*coeffs!$D$8*A75/($D$2*coeffs!$D$6))^2*blanks!$CA$18^2+(1000*coeffs!$D$2*coeffs!$D$8/($D$2*coeffs!$D$6))^2*blanks!$CA$17^2)^0.5</f>
        <v>2479.4670155810381</v>
      </c>
      <c r="K75" s="10">
        <f>((1000*coeffs!$D$8/($D$2*coeffs!$D$6))^2*I75^2+(1000*(E75-coeffs!$D$2*blanks!$BZ$18*A75-coeffs!$D$2*blanks!$BZ$17)/($D$2*coeffs!$D$6))^2*coeffs!$E$8^2+(1000*coeffs!$D$2*coeffs!$D$8*(E75/coeffs!$D$2-blanks!$BZ$18*A75-blanks!$BZ$17)/($D$2^2*coeffs!$D$6))^2*coeffs!$D$11^2+(1000*coeffs!$D$2*coeffs!$D$8*(E75/coeffs!$D$2-blanks!$BZ$18*A75-blanks!$BZ$17)/($D$2*coeffs!$D$6^2))^2*coeffs!$E$6^2 +(-1000*coeffs!$D$8*blanks!$BZ$18*A75/($D$2*coeffs!$D$6)-1000*coeffs!$D$8*blanks!$BZ$17/($D$2*coeffs!$D$6))^2*coeffs!$E$2^2 + (1000*coeffs!$D$2*coeffs!$D$8*A75/($D$2*coeffs!$D$6))^2*blanks!$CA$18^2+(1000*coeffs!$D$2*coeffs!$D$8/($D$2*coeffs!$D$6))^2*blanks!$CA$17^2)^0.5</f>
        <v>2640.4175169809555</v>
      </c>
      <c r="L75" s="10">
        <f t="shared" si="9"/>
        <v>48404903.10603784</v>
      </c>
      <c r="M75" s="1">
        <f t="shared" si="10"/>
        <v>15735534.064170523</v>
      </c>
      <c r="N75" s="10">
        <f t="shared" si="11"/>
        <v>14859077.027381489</v>
      </c>
    </row>
    <row r="76" spans="1:14" x14ac:dyDescent="0.25">
      <c r="A76">
        <v>-21.56</v>
      </c>
      <c r="B76">
        <v>0.55200000000000005</v>
      </c>
      <c r="C76" s="10">
        <f>-LN(1-B76)/0.000001-EXP(blanks!$BZ$18*b925_2!A76+blanks!$BZ$17)</f>
        <v>770121.28498468886</v>
      </c>
      <c r="D76" s="1">
        <f>C76*0.000001*coeffs!$D$8/($D$2*coeffs!$D$6/1000)</f>
        <v>8678.3263004682467</v>
      </c>
      <c r="E76">
        <f t="shared" si="6"/>
        <v>0.80296204656715198</v>
      </c>
      <c r="F76">
        <v>0.69969999999999999</v>
      </c>
      <c r="G76">
        <v>0.91559999999999997</v>
      </c>
      <c r="H76">
        <f t="shared" si="7"/>
        <v>0.10326204656715199</v>
      </c>
      <c r="I76">
        <f t="shared" si="8"/>
        <v>0.11263795343284799</v>
      </c>
      <c r="J76" s="2">
        <f>((1000*coeffs!$D$8/($D$2*coeffs!$D$6))^2*H76^2+(1000*(E76-coeffs!$D$2*blanks!$BZ$18*A76-coeffs!$D$2*blanks!$BZ$17)/($D$2*coeffs!$D$6))^2*coeffs!$E$8^2+(1000*coeffs!$D$2*coeffs!$D$8*(E76/coeffs!$D$2-blanks!$BZ$18*A76-blanks!$BZ$17)/($D$2^2*coeffs!$D$6))^2*coeffs!$D$11^2+(1000*coeffs!$D$2*coeffs!$D$8*(E76/coeffs!$D$2-blanks!$BZ$18*A76-blanks!$BZ$17)/($D$2*coeffs!$D$6^2))^2*coeffs!$E$6^2 +(-1000*coeffs!$D$8*blanks!$BZ$18*A76/($D$2*coeffs!$D$6)-1000*coeffs!$D$8*blanks!$BZ$17/($D$2*coeffs!$D$6))^2*coeffs!$E$2^2 + (1000*coeffs!$D$2*coeffs!$D$8*A76/($D$2*coeffs!$D$6))^2*blanks!$CA$18^2+(1000*coeffs!$D$2*coeffs!$D$8/($D$2*coeffs!$D$6))^2*blanks!$CA$17^2)^0.5</f>
        <v>2527.4749804842363</v>
      </c>
      <c r="K76" s="10">
        <f>((1000*coeffs!$D$8/($D$2*coeffs!$D$6))^2*I76^2+(1000*(E76-coeffs!$D$2*blanks!$BZ$18*A76-coeffs!$D$2*blanks!$BZ$17)/($D$2*coeffs!$D$6))^2*coeffs!$E$8^2+(1000*coeffs!$D$2*coeffs!$D$8*(E76/coeffs!$D$2-blanks!$BZ$18*A76-blanks!$BZ$17)/($D$2^2*coeffs!$D$6))^2*coeffs!$D$11^2+(1000*coeffs!$D$2*coeffs!$D$8*(E76/coeffs!$D$2-blanks!$BZ$18*A76-blanks!$BZ$17)/($D$2*coeffs!$D$6^2))^2*coeffs!$E$6^2 +(-1000*coeffs!$D$8*blanks!$BZ$18*A76/($D$2*coeffs!$D$6)-1000*coeffs!$D$8*blanks!$BZ$17/($D$2*coeffs!$D$6))^2*coeffs!$E$2^2 + (1000*coeffs!$D$2*coeffs!$D$8*A76/($D$2*coeffs!$D$6))^2*blanks!$CA$18^2+(1000*coeffs!$D$2*coeffs!$D$8/($D$2*coeffs!$D$6))^2*blanks!$CA$17^2)^0.5</f>
        <v>2577.8248524972291</v>
      </c>
      <c r="L76" s="10">
        <f t="shared" si="9"/>
        <v>49504822.72557392</v>
      </c>
      <c r="M76" s="1">
        <f t="shared" si="10"/>
        <v>15425041.616160033</v>
      </c>
      <c r="N76" s="10">
        <f t="shared" si="11"/>
        <v>15151480.347426347</v>
      </c>
    </row>
    <row r="77" spans="1:14" x14ac:dyDescent="0.25">
      <c r="A77">
        <v>-21.63</v>
      </c>
      <c r="B77">
        <v>0.56000000000000005</v>
      </c>
      <c r="C77" s="10">
        <f>-LN(1-B77)/0.000001-EXP(blanks!$BZ$18*b925_2!A77+blanks!$BZ$17)</f>
        <v>787297.53099885315</v>
      </c>
      <c r="D77" s="1">
        <f>C77*0.000001*coeffs!$D$8/($D$2*coeffs!$D$6/1000)</f>
        <v>8871.8816149808172</v>
      </c>
      <c r="E77">
        <f t="shared" si="6"/>
        <v>0.82098055206983034</v>
      </c>
      <c r="F77">
        <v>0.71699999999999997</v>
      </c>
      <c r="G77">
        <v>0.93830000000000002</v>
      </c>
      <c r="H77">
        <f t="shared" si="7"/>
        <v>0.10398055206983037</v>
      </c>
      <c r="I77">
        <f t="shared" si="8"/>
        <v>0.11731944793016968</v>
      </c>
      <c r="J77" s="2">
        <f>((1000*coeffs!$D$8/($D$2*coeffs!$D$6))^2*H77^2+(1000*(E77-coeffs!$D$2*blanks!$BZ$18*A77-coeffs!$D$2*blanks!$BZ$17)/($D$2*coeffs!$D$6))^2*coeffs!$E$8^2+(1000*coeffs!$D$2*coeffs!$D$8*(E77/coeffs!$D$2-blanks!$BZ$18*A77-blanks!$BZ$17)/($D$2^2*coeffs!$D$6))^2*coeffs!$D$11^2+(1000*coeffs!$D$2*coeffs!$D$8*(E77/coeffs!$D$2-blanks!$BZ$18*A77-blanks!$BZ$17)/($D$2*coeffs!$D$6^2))^2*coeffs!$E$6^2 +(-1000*coeffs!$D$8*blanks!$BZ$18*A77/($D$2*coeffs!$D$6)-1000*coeffs!$D$8*blanks!$BZ$17/($D$2*coeffs!$D$6))^2*coeffs!$E$2^2 + (1000*coeffs!$D$2*coeffs!$D$8*A77/($D$2*coeffs!$D$6))^2*blanks!$CA$18^2+(1000*coeffs!$D$2*coeffs!$D$8/($D$2*coeffs!$D$6))^2*blanks!$CA$17^2)^0.5</f>
        <v>2575.9470825173253</v>
      </c>
      <c r="K77" s="10">
        <f>((1000*coeffs!$D$8/($D$2*coeffs!$D$6))^2*I77^2+(1000*(E77-coeffs!$D$2*blanks!$BZ$18*A77-coeffs!$D$2*blanks!$BZ$17)/($D$2*coeffs!$D$6))^2*coeffs!$E$8^2+(1000*coeffs!$D$2*coeffs!$D$8*(E77/coeffs!$D$2-blanks!$BZ$18*A77-blanks!$BZ$17)/($D$2^2*coeffs!$D$6))^2*coeffs!$D$11^2+(1000*coeffs!$D$2*coeffs!$D$8*(E77/coeffs!$D$2-blanks!$BZ$18*A77-blanks!$BZ$17)/($D$2*coeffs!$D$6^2))^2*coeffs!$E$6^2 +(-1000*coeffs!$D$8*blanks!$BZ$18*A77/($D$2*coeffs!$D$6)-1000*coeffs!$D$8*blanks!$BZ$17/($D$2*coeffs!$D$6))^2*coeffs!$E$2^2 + (1000*coeffs!$D$2*coeffs!$D$8*A77/($D$2*coeffs!$D$6))^2*blanks!$CA$18^2+(1000*coeffs!$D$2*coeffs!$D$8/($D$2*coeffs!$D$6))^2*blanks!$CA$17^2)^0.5</f>
        <v>2647.7067803925479</v>
      </c>
      <c r="L77" s="10">
        <f t="shared" si="9"/>
        <v>50608943.635618582</v>
      </c>
      <c r="M77" s="1">
        <f t="shared" si="10"/>
        <v>15836452.564086072</v>
      </c>
      <c r="N77" s="10">
        <f t="shared" si="11"/>
        <v>15446537.690294378</v>
      </c>
    </row>
    <row r="78" spans="1:14" x14ac:dyDescent="0.25">
      <c r="A78">
        <v>-21.68</v>
      </c>
      <c r="B78">
        <v>0.56799999999999995</v>
      </c>
      <c r="C78" s="10">
        <f>-LN(1-B78)/0.000001-EXP(blanks!$BZ$18*b925_2!A78+blanks!$BZ$17)</f>
        <v>805031.8625401695</v>
      </c>
      <c r="D78" s="1">
        <f>C78*0.000001*coeffs!$D$8/($D$2*coeffs!$D$6/1000)</f>
        <v>9071.7258717712102</v>
      </c>
      <c r="E78">
        <f t="shared" si="6"/>
        <v>0.83932969073802666</v>
      </c>
      <c r="F78">
        <v>0.73470000000000002</v>
      </c>
      <c r="G78">
        <v>0.96150000000000002</v>
      </c>
      <c r="H78">
        <f t="shared" si="7"/>
        <v>0.10462969073802664</v>
      </c>
      <c r="I78">
        <f t="shared" si="8"/>
        <v>0.12217030926197336</v>
      </c>
      <c r="J78" s="2">
        <f>((1000*coeffs!$D$8/($D$2*coeffs!$D$6))^2*H78^2+(1000*(E78-coeffs!$D$2*blanks!$BZ$18*A78-coeffs!$D$2*blanks!$BZ$17)/($D$2*coeffs!$D$6))^2*coeffs!$E$8^2+(1000*coeffs!$D$2*coeffs!$D$8*(E78/coeffs!$D$2-blanks!$BZ$18*A78-blanks!$BZ$17)/($D$2^2*coeffs!$D$6))^2*coeffs!$D$11^2+(1000*coeffs!$D$2*coeffs!$D$8*(E78/coeffs!$D$2-blanks!$BZ$18*A78-blanks!$BZ$17)/($D$2*coeffs!$D$6^2))^2*coeffs!$E$6^2 +(-1000*coeffs!$D$8*blanks!$BZ$18*A78/($D$2*coeffs!$D$6)-1000*coeffs!$D$8*blanks!$BZ$17/($D$2*coeffs!$D$6))^2*coeffs!$E$2^2 + (1000*coeffs!$D$2*coeffs!$D$8*A78/($D$2*coeffs!$D$6))^2*blanks!$CA$18^2+(1000*coeffs!$D$2*coeffs!$D$8/($D$2*coeffs!$D$6))^2*blanks!$CA$17^2)^0.5</f>
        <v>2624.9888984982354</v>
      </c>
      <c r="K78" s="10">
        <f>((1000*coeffs!$D$8/($D$2*coeffs!$D$6))^2*I78^2+(1000*(E78-coeffs!$D$2*blanks!$BZ$18*A78-coeffs!$D$2*blanks!$BZ$17)/($D$2*coeffs!$D$6))^2*coeffs!$E$8^2+(1000*coeffs!$D$2*coeffs!$D$8*(E78/coeffs!$D$2-blanks!$BZ$18*A78-blanks!$BZ$17)/($D$2^2*coeffs!$D$6))^2*coeffs!$D$11^2+(1000*coeffs!$D$2*coeffs!$D$8*(E78/coeffs!$D$2-blanks!$BZ$18*A78-blanks!$BZ$17)/($D$2*coeffs!$D$6^2))^2*coeffs!$E$6^2 +(-1000*coeffs!$D$8*blanks!$BZ$18*A78/($D$2*coeffs!$D$6)-1000*coeffs!$D$8*blanks!$BZ$17/($D$2*coeffs!$D$6))^2*coeffs!$E$2^2 + (1000*coeffs!$D$2*coeffs!$D$8*A78/($D$2*coeffs!$D$6))^2*blanks!$CA$18^2+(1000*coeffs!$D$2*coeffs!$D$8/($D$2*coeffs!$D$6))^2*blanks!$CA$17^2)^0.5</f>
        <v>2719.5112585623151</v>
      </c>
      <c r="L78" s="10">
        <f t="shared" si="9"/>
        <v>51748939.317112908</v>
      </c>
      <c r="M78" s="1">
        <f t="shared" si="10"/>
        <v>16259365.341554882</v>
      </c>
      <c r="N78" s="10">
        <f t="shared" si="11"/>
        <v>15745741.183365133</v>
      </c>
    </row>
    <row r="79" spans="1:14" x14ac:dyDescent="0.25">
      <c r="A79">
        <v>-21.71</v>
      </c>
      <c r="B79">
        <v>0.57599999999999996</v>
      </c>
      <c r="C79" s="10">
        <f>-LN(1-B79)/0.000001-EXP(blanks!$BZ$18*b925_2!A79+blanks!$BZ$17)</f>
        <v>823349.73778591957</v>
      </c>
      <c r="D79" s="1">
        <f>C79*0.000001*coeffs!$D$8/($D$2*coeffs!$D$6/1000)</f>
        <v>9278.1459534042624</v>
      </c>
      <c r="E79">
        <f t="shared" si="6"/>
        <v>0.85802182375017921</v>
      </c>
      <c r="F79">
        <v>0.75290000000000001</v>
      </c>
      <c r="G79">
        <v>0.98529999999999995</v>
      </c>
      <c r="H79">
        <f t="shared" si="7"/>
        <v>0.1051218237501792</v>
      </c>
      <c r="I79">
        <f t="shared" si="8"/>
        <v>0.12727817624982074</v>
      </c>
      <c r="J79" s="2">
        <f>((1000*coeffs!$D$8/($D$2*coeffs!$D$6))^2*H79^2+(1000*(E79-coeffs!$D$2*blanks!$BZ$18*A79-coeffs!$D$2*blanks!$BZ$17)/($D$2*coeffs!$D$6))^2*coeffs!$E$8^2+(1000*coeffs!$D$2*coeffs!$D$8*(E79/coeffs!$D$2-blanks!$BZ$18*A79-blanks!$BZ$17)/($D$2^2*coeffs!$D$6))^2*coeffs!$D$11^2+(1000*coeffs!$D$2*coeffs!$D$8*(E79/coeffs!$D$2-blanks!$BZ$18*A79-blanks!$BZ$17)/($D$2*coeffs!$D$6^2))^2*coeffs!$E$6^2 +(-1000*coeffs!$D$8*blanks!$BZ$18*A79/($D$2*coeffs!$D$6)-1000*coeffs!$D$8*blanks!$BZ$17/($D$2*coeffs!$D$6))^2*coeffs!$E$2^2 + (1000*coeffs!$D$2*coeffs!$D$8*A79/($D$2*coeffs!$D$6))^2*blanks!$CA$18^2+(1000*coeffs!$D$2*coeffs!$D$8/($D$2*coeffs!$D$6))^2*blanks!$CA$17^2)^0.5</f>
        <v>2674.2091528953079</v>
      </c>
      <c r="K79" s="10">
        <f>((1000*coeffs!$D$8/($D$2*coeffs!$D$6))^2*I79^2+(1000*(E79-coeffs!$D$2*blanks!$BZ$18*A79-coeffs!$D$2*blanks!$BZ$17)/($D$2*coeffs!$D$6))^2*coeffs!$E$8^2+(1000*coeffs!$D$2*coeffs!$D$8*(E79/coeffs!$D$2-blanks!$BZ$18*A79-blanks!$BZ$17)/($D$2^2*coeffs!$D$6))^2*coeffs!$D$11^2+(1000*coeffs!$D$2*coeffs!$D$8*(E79/coeffs!$D$2-blanks!$BZ$18*A79-blanks!$BZ$17)/($D$2*coeffs!$D$6^2))^2*coeffs!$E$6^2 +(-1000*coeffs!$D$8*blanks!$BZ$18*A79/($D$2*coeffs!$D$6)-1000*coeffs!$D$8*blanks!$BZ$17/($D$2*coeffs!$D$6))^2*coeffs!$E$2^2 + (1000*coeffs!$D$2*coeffs!$D$8*A79/($D$2*coeffs!$D$6))^2*blanks!$CA$18^2+(1000*coeffs!$D$2*coeffs!$D$8/($D$2*coeffs!$D$6))^2*blanks!$CA$17^2)^0.5</f>
        <v>2793.7894671797849</v>
      </c>
      <c r="L79" s="10">
        <f t="shared" si="9"/>
        <v>52926446.268849835</v>
      </c>
      <c r="M79" s="1">
        <f t="shared" si="10"/>
        <v>16696825.108519638</v>
      </c>
      <c r="N79" s="10">
        <f t="shared" si="11"/>
        <v>16047022.508211985</v>
      </c>
    </row>
    <row r="80" spans="1:14" x14ac:dyDescent="0.25">
      <c r="A80">
        <v>-21.73</v>
      </c>
      <c r="B80">
        <v>0.58399999999999996</v>
      </c>
      <c r="C80" s="10">
        <f>-LN(1-B80)/0.000001-EXP(blanks!$BZ$18*b925_2!A80+blanks!$BZ$17)</f>
        <v>842146.16148695955</v>
      </c>
      <c r="D80" s="1">
        <f>C80*0.000001*coeffs!$D$8/($D$2*coeffs!$D$6/1000)</f>
        <v>9489.9586916572025</v>
      </c>
      <c r="E80">
        <f t="shared" si="6"/>
        <v>0.87707001872087365</v>
      </c>
      <c r="F80">
        <v>0.77159999999999995</v>
      </c>
      <c r="G80">
        <v>1.0097</v>
      </c>
      <c r="H80">
        <f t="shared" si="7"/>
        <v>0.10547001872087369</v>
      </c>
      <c r="I80">
        <f t="shared" si="8"/>
        <v>0.1326299812791264</v>
      </c>
      <c r="J80" s="2">
        <f>((1000*coeffs!$D$8/($D$2*coeffs!$D$6))^2*H80^2+(1000*(E80-coeffs!$D$2*blanks!$BZ$18*A80-coeffs!$D$2*blanks!$BZ$17)/($D$2*coeffs!$D$6))^2*coeffs!$E$8^2+(1000*coeffs!$D$2*coeffs!$D$8*(E80/coeffs!$D$2-blanks!$BZ$18*A80-blanks!$BZ$17)/($D$2^2*coeffs!$D$6))^2*coeffs!$D$11^2+(1000*coeffs!$D$2*coeffs!$D$8*(E80/coeffs!$D$2-blanks!$BZ$18*A80-blanks!$BZ$17)/($D$2*coeffs!$D$6^2))^2*coeffs!$E$6^2 +(-1000*coeffs!$D$8*blanks!$BZ$18*A80/($D$2*coeffs!$D$6)-1000*coeffs!$D$8*blanks!$BZ$17/($D$2*coeffs!$D$6))^2*coeffs!$E$2^2 + (1000*coeffs!$D$2*coeffs!$D$8*A80/($D$2*coeffs!$D$6))^2*blanks!$CA$18^2+(1000*coeffs!$D$2*coeffs!$D$8/($D$2*coeffs!$D$6))^2*blanks!$CA$17^2)^0.5</f>
        <v>2723.7396100036804</v>
      </c>
      <c r="K80" s="10">
        <f>((1000*coeffs!$D$8/($D$2*coeffs!$D$6))^2*I80^2+(1000*(E80-coeffs!$D$2*blanks!$BZ$18*A80-coeffs!$D$2*blanks!$BZ$17)/($D$2*coeffs!$D$6))^2*coeffs!$E$8^2+(1000*coeffs!$D$2*coeffs!$D$8*(E80/coeffs!$D$2-blanks!$BZ$18*A80-blanks!$BZ$17)/($D$2^2*coeffs!$D$6))^2*coeffs!$D$11^2+(1000*coeffs!$D$2*coeffs!$D$8*(E80/coeffs!$D$2-blanks!$BZ$18*A80-blanks!$BZ$17)/($D$2*coeffs!$D$6^2))^2*coeffs!$E$6^2 +(-1000*coeffs!$D$8*blanks!$BZ$18*A80/($D$2*coeffs!$D$6)-1000*coeffs!$D$8*blanks!$BZ$17/($D$2*coeffs!$D$6))^2*coeffs!$E$2^2 + (1000*coeffs!$D$2*coeffs!$D$8*A80/($D$2*coeffs!$D$6))^2*blanks!$CA$18^2+(1000*coeffs!$D$2*coeffs!$D$8/($D$2*coeffs!$D$6))^2*blanks!$CA$17^2)^0.5</f>
        <v>2870.5304091137991</v>
      </c>
      <c r="L80" s="10">
        <f t="shared" si="9"/>
        <v>54134715.201727413</v>
      </c>
      <c r="M80" s="1">
        <f t="shared" si="10"/>
        <v>17148584.461590286</v>
      </c>
      <c r="N80" s="10">
        <f t="shared" si="11"/>
        <v>16350907.390347408</v>
      </c>
    </row>
    <row r="81" spans="1:14" x14ac:dyDescent="0.25">
      <c r="A81">
        <v>-21.77</v>
      </c>
      <c r="B81">
        <v>0.59199999999999997</v>
      </c>
      <c r="C81" s="10">
        <f>-LN(1-B81)/0.000001-EXP(blanks!$BZ$18*b925_2!A81+blanks!$BZ$17)</f>
        <v>861055.20681959263</v>
      </c>
      <c r="D81" s="1">
        <f>C81*0.000001*coeffs!$D$8/($D$2*coeffs!$D$6/1000)</f>
        <v>9703.0405381486908</v>
      </c>
      <c r="E81">
        <f t="shared" si="6"/>
        <v>0.89648810457797523</v>
      </c>
      <c r="F81">
        <v>0.77159999999999995</v>
      </c>
      <c r="G81">
        <v>1.0347</v>
      </c>
      <c r="H81">
        <f t="shared" si="7"/>
        <v>0.12488810457797528</v>
      </c>
      <c r="I81">
        <f t="shared" si="8"/>
        <v>0.13821189542202472</v>
      </c>
      <c r="J81" s="2">
        <f>((1000*coeffs!$D$8/($D$2*coeffs!$D$6))^2*H81^2+(1000*(E81-coeffs!$D$2*blanks!$BZ$18*A81-coeffs!$D$2*blanks!$BZ$17)/($D$2*coeffs!$D$6))^2*coeffs!$E$8^2+(1000*coeffs!$D$2*coeffs!$D$8*(E81/coeffs!$D$2-blanks!$BZ$18*A81-blanks!$BZ$17)/($D$2^2*coeffs!$D$6))^2*coeffs!$D$11^2+(1000*coeffs!$D$2*coeffs!$D$8*(E81/coeffs!$D$2-blanks!$BZ$18*A81-blanks!$BZ$17)/($D$2*coeffs!$D$6^2))^2*coeffs!$E$6^2 +(-1000*coeffs!$D$8*blanks!$BZ$18*A81/($D$2*coeffs!$D$6)-1000*coeffs!$D$8*blanks!$BZ$17/($D$2*coeffs!$D$6))^2*coeffs!$E$2^2 + (1000*coeffs!$D$2*coeffs!$D$8*A81/($D$2*coeffs!$D$6))^2*blanks!$CA$18^2+(1000*coeffs!$D$2*coeffs!$D$8/($D$2*coeffs!$D$6))^2*blanks!$CA$17^2)^0.5</f>
        <v>2873.2685053289188</v>
      </c>
      <c r="K81" s="10">
        <f>((1000*coeffs!$D$8/($D$2*coeffs!$D$6))^2*I81^2+(1000*(E81-coeffs!$D$2*blanks!$BZ$18*A81-coeffs!$D$2*blanks!$BZ$17)/($D$2*coeffs!$D$6))^2*coeffs!$E$8^2+(1000*coeffs!$D$2*coeffs!$D$8*(E81/coeffs!$D$2-blanks!$BZ$18*A81-blanks!$BZ$17)/($D$2^2*coeffs!$D$6))^2*coeffs!$D$11^2+(1000*coeffs!$D$2*coeffs!$D$8*(E81/coeffs!$D$2-blanks!$BZ$18*A81-blanks!$BZ$17)/($D$2*coeffs!$D$6^2))^2*coeffs!$E$6^2 +(-1000*coeffs!$D$8*blanks!$BZ$18*A81/($D$2*coeffs!$D$6)-1000*coeffs!$D$8*blanks!$BZ$17/($D$2*coeffs!$D$6))^2*coeffs!$E$2^2 + (1000*coeffs!$D$2*coeffs!$D$8*A81/($D$2*coeffs!$D$6))^2*blanks!$CA$18^2+(1000*coeffs!$D$2*coeffs!$D$8/($D$2*coeffs!$D$6))^2*blanks!$CA$17^2)^0.5</f>
        <v>2949.7148636964616</v>
      </c>
      <c r="L81" s="10">
        <f t="shared" si="9"/>
        <v>55350223.66169738</v>
      </c>
      <c r="M81" s="1">
        <f t="shared" si="10"/>
        <v>17613887.414218072</v>
      </c>
      <c r="N81" s="10">
        <f t="shared" si="11"/>
        <v>17197784.712255646</v>
      </c>
    </row>
    <row r="82" spans="1:14" x14ac:dyDescent="0.25">
      <c r="A82">
        <v>-21.81</v>
      </c>
      <c r="B82">
        <v>0.6</v>
      </c>
      <c r="C82" s="10">
        <f>-LN(1-B82)/0.000001-EXP(blanks!$BZ$18*b925_2!A82+blanks!$BZ$17)</f>
        <v>880341.37395681685</v>
      </c>
      <c r="D82" s="1">
        <f>C82*0.000001*coeffs!$D$8/($D$2*coeffs!$D$6/1000)</f>
        <v>9920.3720867833017</v>
      </c>
      <c r="E82">
        <f t="shared" si="6"/>
        <v>0.916290731874155</v>
      </c>
      <c r="F82">
        <v>0.79069999999999996</v>
      </c>
      <c r="G82">
        <v>1.0604</v>
      </c>
      <c r="H82">
        <f t="shared" si="7"/>
        <v>0.12559073187415504</v>
      </c>
      <c r="I82">
        <f t="shared" si="8"/>
        <v>0.14410926812584501</v>
      </c>
      <c r="J82" s="2">
        <f>((1000*coeffs!$D$8/($D$2*coeffs!$D$6))^2*H82^2+(1000*(E82-coeffs!$D$2*blanks!$BZ$18*A82-coeffs!$D$2*blanks!$BZ$17)/($D$2*coeffs!$D$6))^2*coeffs!$E$8^2+(1000*coeffs!$D$2*coeffs!$D$8*(E82/coeffs!$D$2-blanks!$BZ$18*A82-blanks!$BZ$17)/($D$2^2*coeffs!$D$6))^2*coeffs!$D$11^2+(1000*coeffs!$D$2*coeffs!$D$8*(E82/coeffs!$D$2-blanks!$BZ$18*A82-blanks!$BZ$17)/($D$2*coeffs!$D$6^2))^2*coeffs!$E$6^2 +(-1000*coeffs!$D$8*blanks!$BZ$18*A82/($D$2*coeffs!$D$6)-1000*coeffs!$D$8*blanks!$BZ$17/($D$2*coeffs!$D$6))^2*coeffs!$E$2^2 + (1000*coeffs!$D$2*coeffs!$D$8*A82/($D$2*coeffs!$D$6))^2*blanks!$CA$18^2+(1000*coeffs!$D$2*coeffs!$D$8/($D$2*coeffs!$D$6))^2*blanks!$CA$17^2)^0.5</f>
        <v>2925.4579135573513</v>
      </c>
      <c r="K82" s="10">
        <f>((1000*coeffs!$D$8/($D$2*coeffs!$D$6))^2*I82^2+(1000*(E82-coeffs!$D$2*blanks!$BZ$18*A82-coeffs!$D$2*blanks!$BZ$17)/($D$2*coeffs!$D$6))^2*coeffs!$E$8^2+(1000*coeffs!$D$2*coeffs!$D$8*(E82/coeffs!$D$2-blanks!$BZ$18*A82-blanks!$BZ$17)/($D$2^2*coeffs!$D$6))^2*coeffs!$D$11^2+(1000*coeffs!$D$2*coeffs!$D$8*(E82/coeffs!$D$2-blanks!$BZ$18*A82-blanks!$BZ$17)/($D$2*coeffs!$D$6^2))^2*coeffs!$E$6^2 +(-1000*coeffs!$D$8*blanks!$BZ$18*A82/($D$2*coeffs!$D$6)-1000*coeffs!$D$8*blanks!$BZ$17/($D$2*coeffs!$D$6))^2*coeffs!$E$2^2 + (1000*coeffs!$D$2*coeffs!$D$8*A82/($D$2*coeffs!$D$6))^2*blanks!$CA$18^2+(1000*coeffs!$D$2*coeffs!$D$8/($D$2*coeffs!$D$6))^2*blanks!$CA$17^2)^0.5</f>
        <v>3031.9178747564038</v>
      </c>
      <c r="L82" s="10">
        <f t="shared" si="9"/>
        <v>56589974.209824435</v>
      </c>
      <c r="M82" s="1">
        <f t="shared" si="10"/>
        <v>18096351.704904113</v>
      </c>
      <c r="N82" s="10">
        <f t="shared" si="11"/>
        <v>17516851.857244555</v>
      </c>
    </row>
    <row r="83" spans="1:14" x14ac:dyDescent="0.25">
      <c r="A83">
        <v>-21.83</v>
      </c>
      <c r="B83">
        <v>0.60799999999999998</v>
      </c>
      <c r="C83" s="10">
        <f>-LN(1-B83)/0.000001-EXP(blanks!$BZ$18*b925_2!A83+blanks!$BZ$17)</f>
        <v>900283.03509743675</v>
      </c>
      <c r="D83" s="1">
        <f>C83*0.000001*coeffs!$D$8/($D$2*coeffs!$D$6/1000)</f>
        <v>10145.090252253964</v>
      </c>
      <c r="E83">
        <f t="shared" si="6"/>
        <v>0.93649343919167449</v>
      </c>
      <c r="F83">
        <v>0.81020000000000003</v>
      </c>
      <c r="G83">
        <v>1.0866</v>
      </c>
      <c r="H83">
        <f t="shared" si="7"/>
        <v>0.12629343919167446</v>
      </c>
      <c r="I83">
        <f t="shared" si="8"/>
        <v>0.15010656080832552</v>
      </c>
      <c r="J83" s="2">
        <f>((1000*coeffs!$D$8/($D$2*coeffs!$D$6))^2*H83^2+(1000*(E83-coeffs!$D$2*blanks!$BZ$18*A83-coeffs!$D$2*blanks!$BZ$17)/($D$2*coeffs!$D$6))^2*coeffs!$E$8^2+(1000*coeffs!$D$2*coeffs!$D$8*(E83/coeffs!$D$2-blanks!$BZ$18*A83-blanks!$BZ$17)/($D$2^2*coeffs!$D$6))^2*coeffs!$D$11^2+(1000*coeffs!$D$2*coeffs!$D$8*(E83/coeffs!$D$2-blanks!$BZ$18*A83-blanks!$BZ$17)/($D$2*coeffs!$D$6^2))^2*coeffs!$E$6^2 +(-1000*coeffs!$D$8*blanks!$BZ$18*A83/($D$2*coeffs!$D$6)-1000*coeffs!$D$8*blanks!$BZ$17/($D$2*coeffs!$D$6))^2*coeffs!$E$2^2 + (1000*coeffs!$D$2*coeffs!$D$8*A83/($D$2*coeffs!$D$6))^2*blanks!$CA$18^2+(1000*coeffs!$D$2*coeffs!$D$8/($D$2*coeffs!$D$6))^2*blanks!$CA$17^2)^0.5</f>
        <v>2978.7643638490854</v>
      </c>
      <c r="K83" s="10">
        <f>((1000*coeffs!$D$8/($D$2*coeffs!$D$6))^2*I83^2+(1000*(E83-coeffs!$D$2*blanks!$BZ$18*A83-coeffs!$D$2*blanks!$BZ$17)/($D$2*coeffs!$D$6))^2*coeffs!$E$8^2+(1000*coeffs!$D$2*coeffs!$D$8*(E83/coeffs!$D$2-blanks!$BZ$18*A83-blanks!$BZ$17)/($D$2^2*coeffs!$D$6))^2*coeffs!$D$11^2+(1000*coeffs!$D$2*coeffs!$D$8*(E83/coeffs!$D$2-blanks!$BZ$18*A83-blanks!$BZ$17)/($D$2*coeffs!$D$6^2))^2*coeffs!$E$6^2 +(-1000*coeffs!$D$8*blanks!$BZ$18*A83/($D$2*coeffs!$D$6)-1000*coeffs!$D$8*blanks!$BZ$17/($D$2*coeffs!$D$6))^2*coeffs!$E$2^2 + (1000*coeffs!$D$2*coeffs!$D$8*A83/($D$2*coeffs!$D$6))^2*blanks!$CA$18^2+(1000*coeffs!$D$2*coeffs!$D$8/($D$2*coeffs!$D$6))^2*blanks!$CA$17^2)^0.5</f>
        <v>3115.9024540333508</v>
      </c>
      <c r="L83" s="10">
        <f t="shared" si="9"/>
        <v>57871861.12668778</v>
      </c>
      <c r="M83" s="1">
        <f t="shared" si="10"/>
        <v>18589733.084686428</v>
      </c>
      <c r="N83" s="10">
        <f t="shared" si="11"/>
        <v>17843221.16606063</v>
      </c>
    </row>
    <row r="84" spans="1:14" x14ac:dyDescent="0.25">
      <c r="A84">
        <v>-21.83</v>
      </c>
      <c r="B84">
        <v>0.61599999999999999</v>
      </c>
      <c r="C84" s="10">
        <f>-LN(1-B84)/0.000001-EXP(blanks!$BZ$18*b925_2!A84+blanks!$BZ$17)</f>
        <v>920902.32230017229</v>
      </c>
      <c r="D84" s="1">
        <f>C84*0.000001*coeffs!$D$8/($D$2*coeffs!$D$6/1000)</f>
        <v>10377.444435831638</v>
      </c>
      <c r="E84">
        <f t="shared" si="6"/>
        <v>0.95711272639441014</v>
      </c>
      <c r="F84">
        <v>0.83030000000000004</v>
      </c>
      <c r="G84">
        <v>1.1134999999999999</v>
      </c>
      <c r="H84">
        <f t="shared" si="7"/>
        <v>0.1268127263944101</v>
      </c>
      <c r="I84">
        <f t="shared" si="8"/>
        <v>0.15638727360558979</v>
      </c>
      <c r="J84" s="2">
        <f>((1000*coeffs!$D$8/($D$2*coeffs!$D$6))^2*H84^2+(1000*(E84-coeffs!$D$2*blanks!$BZ$18*A84-coeffs!$D$2*blanks!$BZ$17)/($D$2*coeffs!$D$6))^2*coeffs!$E$8^2+(1000*coeffs!$D$2*coeffs!$D$8*(E84/coeffs!$D$2-blanks!$BZ$18*A84-blanks!$BZ$17)/($D$2^2*coeffs!$D$6))^2*coeffs!$D$11^2+(1000*coeffs!$D$2*coeffs!$D$8*(E84/coeffs!$D$2-blanks!$BZ$18*A84-blanks!$BZ$17)/($D$2*coeffs!$D$6^2))^2*coeffs!$E$6^2 +(-1000*coeffs!$D$8*blanks!$BZ$18*A84/($D$2*coeffs!$D$6)-1000*coeffs!$D$8*blanks!$BZ$17/($D$2*coeffs!$D$6))^2*coeffs!$E$2^2 + (1000*coeffs!$D$2*coeffs!$D$8*A84/($D$2*coeffs!$D$6))^2*blanks!$CA$18^2+(1000*coeffs!$D$2*coeffs!$D$8/($D$2*coeffs!$D$6))^2*blanks!$CA$17^2)^0.5</f>
        <v>3032.2569779244641</v>
      </c>
      <c r="K84" s="10">
        <f>((1000*coeffs!$D$8/($D$2*coeffs!$D$6))^2*I84^2+(1000*(E84-coeffs!$D$2*blanks!$BZ$18*A84-coeffs!$D$2*blanks!$BZ$17)/($D$2*coeffs!$D$6))^2*coeffs!$E$8^2+(1000*coeffs!$D$2*coeffs!$D$8*(E84/coeffs!$D$2-blanks!$BZ$18*A84-blanks!$BZ$17)/($D$2^2*coeffs!$D$6))^2*coeffs!$D$11^2+(1000*coeffs!$D$2*coeffs!$D$8*(E84/coeffs!$D$2-blanks!$BZ$18*A84-blanks!$BZ$17)/($D$2*coeffs!$D$6^2))^2*coeffs!$E$6^2 +(-1000*coeffs!$D$8*blanks!$BZ$18*A84/($D$2*coeffs!$D$6)-1000*coeffs!$D$8*blanks!$BZ$17/($D$2*coeffs!$D$6))^2*coeffs!$E$2^2 + (1000*coeffs!$D$2*coeffs!$D$8*A84/($D$2*coeffs!$D$6))^2*blanks!$CA$18^2+(1000*coeffs!$D$2*coeffs!$D$8/($D$2*coeffs!$D$6))^2*blanks!$CA$17^2)^0.5</f>
        <v>3202.8346603831183</v>
      </c>
      <c r="L84" s="10">
        <f t="shared" si="9"/>
        <v>59197307.102018021</v>
      </c>
      <c r="M84" s="1">
        <f t="shared" si="10"/>
        <v>19100426.932012159</v>
      </c>
      <c r="N84" s="10">
        <f t="shared" si="11"/>
        <v>18171884.416466698</v>
      </c>
    </row>
    <row r="85" spans="1:14" x14ac:dyDescent="0.25">
      <c r="A85">
        <v>-21.91</v>
      </c>
      <c r="B85">
        <v>0.624</v>
      </c>
      <c r="C85" s="10">
        <f>-LN(1-B85)/0.000001-EXP(blanks!$BZ$18*b925_2!A85+blanks!$BZ$17)</f>
        <v>940892.45278005023</v>
      </c>
      <c r="D85" s="1">
        <f>C85*0.000001*coeffs!$D$8/($D$2*coeffs!$D$6/1000)</f>
        <v>10602.708791558109</v>
      </c>
      <c r="E85">
        <f t="shared" si="6"/>
        <v>0.97816613559224252</v>
      </c>
      <c r="F85">
        <v>0.85089999999999999</v>
      </c>
      <c r="G85">
        <v>1.1411</v>
      </c>
      <c r="H85">
        <f t="shared" si="7"/>
        <v>0.12726613559224254</v>
      </c>
      <c r="I85">
        <f t="shared" si="8"/>
        <v>0.16293386440775748</v>
      </c>
      <c r="J85" s="2">
        <f>((1000*coeffs!$D$8/($D$2*coeffs!$D$6))^2*H85^2+(1000*(E85-coeffs!$D$2*blanks!$BZ$18*A85-coeffs!$D$2*blanks!$BZ$17)/($D$2*coeffs!$D$6))^2*coeffs!$E$8^2+(1000*coeffs!$D$2*coeffs!$D$8*(E85/coeffs!$D$2-blanks!$BZ$18*A85-blanks!$BZ$17)/($D$2^2*coeffs!$D$6))^2*coeffs!$D$11^2+(1000*coeffs!$D$2*coeffs!$D$8*(E85/coeffs!$D$2-blanks!$BZ$18*A85-blanks!$BZ$17)/($D$2*coeffs!$D$6^2))^2*coeffs!$E$6^2 +(-1000*coeffs!$D$8*blanks!$BZ$18*A85/($D$2*coeffs!$D$6)-1000*coeffs!$D$8*blanks!$BZ$17/($D$2*coeffs!$D$6))^2*coeffs!$E$2^2 + (1000*coeffs!$D$2*coeffs!$D$8*A85/($D$2*coeffs!$D$6))^2*blanks!$CA$18^2+(1000*coeffs!$D$2*coeffs!$D$8/($D$2*coeffs!$D$6))^2*blanks!$CA$17^2)^0.5</f>
        <v>3086.6381287776126</v>
      </c>
      <c r="K85" s="10">
        <f>((1000*coeffs!$D$8/($D$2*coeffs!$D$6))^2*I85^2+(1000*(E85-coeffs!$D$2*blanks!$BZ$18*A85-coeffs!$D$2*blanks!$BZ$17)/($D$2*coeffs!$D$6))^2*coeffs!$E$8^2+(1000*coeffs!$D$2*coeffs!$D$8*(E85/coeffs!$D$2-blanks!$BZ$18*A85-blanks!$BZ$17)/($D$2^2*coeffs!$D$6))^2*coeffs!$D$11^2+(1000*coeffs!$D$2*coeffs!$D$8*(E85/coeffs!$D$2-blanks!$BZ$18*A85-blanks!$BZ$17)/($D$2*coeffs!$D$6^2))^2*coeffs!$E$6^2 +(-1000*coeffs!$D$8*blanks!$BZ$18*A85/($D$2*coeffs!$D$6)-1000*coeffs!$D$8*blanks!$BZ$17/($D$2*coeffs!$D$6))^2*coeffs!$E$2^2 + (1000*coeffs!$D$2*coeffs!$D$8*A85/($D$2*coeffs!$D$6))^2*blanks!$CA$18^2+(1000*coeffs!$D$2*coeffs!$D$8/($D$2*coeffs!$D$6))^2*blanks!$CA$17^2)^0.5</f>
        <v>3292.6785364061921</v>
      </c>
      <c r="L85" s="10">
        <f t="shared" si="9"/>
        <v>60482309.717790581</v>
      </c>
      <c r="M85" s="1">
        <f t="shared" si="10"/>
        <v>19625945.052996922</v>
      </c>
      <c r="N85" s="10">
        <f t="shared" si="11"/>
        <v>18504234.569783803</v>
      </c>
    </row>
    <row r="86" spans="1:14" x14ac:dyDescent="0.25">
      <c r="A86">
        <v>-21.91</v>
      </c>
      <c r="B86">
        <v>0.63200000000000001</v>
      </c>
      <c r="C86" s="10">
        <f>-LN(1-B86)/0.000001-EXP(blanks!$BZ$18*b925_2!A86+blanks!$BZ$17)</f>
        <v>962398.6580010138</v>
      </c>
      <c r="D86" s="1">
        <f>C86*0.000001*coeffs!$D$8/($D$2*coeffs!$D$6/1000)</f>
        <v>10845.057457971174</v>
      </c>
      <c r="E86">
        <f t="shared" si="6"/>
        <v>0.99967234081320611</v>
      </c>
      <c r="F86">
        <v>0.87190000000000001</v>
      </c>
      <c r="G86">
        <v>1.1693</v>
      </c>
      <c r="H86">
        <f t="shared" si="7"/>
        <v>0.1277723408132061</v>
      </c>
      <c r="I86">
        <f t="shared" si="8"/>
        <v>0.1696276591867939</v>
      </c>
      <c r="J86" s="2">
        <f>((1000*coeffs!$D$8/($D$2*coeffs!$D$6))^2*H86^2+(1000*(E86-coeffs!$D$2*blanks!$BZ$18*A86-coeffs!$D$2*blanks!$BZ$17)/($D$2*coeffs!$D$6))^2*coeffs!$E$8^2+(1000*coeffs!$D$2*coeffs!$D$8*(E86/coeffs!$D$2-blanks!$BZ$18*A86-blanks!$BZ$17)/($D$2^2*coeffs!$D$6))^2*coeffs!$D$11^2+(1000*coeffs!$D$2*coeffs!$D$8*(E86/coeffs!$D$2-blanks!$BZ$18*A86-blanks!$BZ$17)/($D$2*coeffs!$D$6^2))^2*coeffs!$E$6^2 +(-1000*coeffs!$D$8*blanks!$BZ$18*A86/($D$2*coeffs!$D$6)-1000*coeffs!$D$8*blanks!$BZ$17/($D$2*coeffs!$D$6))^2*coeffs!$E$2^2 + (1000*coeffs!$D$2*coeffs!$D$8*A86/($D$2*coeffs!$D$6))^2*blanks!$CA$18^2+(1000*coeffs!$D$2*coeffs!$D$8/($D$2*coeffs!$D$6))^2*blanks!$CA$17^2)^0.5</f>
        <v>3142.5850768478526</v>
      </c>
      <c r="K86" s="10">
        <f>((1000*coeffs!$D$8/($D$2*coeffs!$D$6))^2*I86^2+(1000*(E86-coeffs!$D$2*blanks!$BZ$18*A86-coeffs!$D$2*blanks!$BZ$17)/($D$2*coeffs!$D$6))^2*coeffs!$E$8^2+(1000*coeffs!$D$2*coeffs!$D$8*(E86/coeffs!$D$2-blanks!$BZ$18*A86-blanks!$BZ$17)/($D$2^2*coeffs!$D$6))^2*coeffs!$D$11^2+(1000*coeffs!$D$2*coeffs!$D$8*(E86/coeffs!$D$2-blanks!$BZ$18*A86-blanks!$BZ$17)/($D$2*coeffs!$D$6^2))^2*coeffs!$E$6^2 +(-1000*coeffs!$D$8*blanks!$BZ$18*A86/($D$2*coeffs!$D$6)-1000*coeffs!$D$8*blanks!$BZ$17/($D$2*coeffs!$D$6))^2*coeffs!$E$2^2 + (1000*coeffs!$D$2*coeffs!$D$8*A86/($D$2*coeffs!$D$6))^2*blanks!$CA$18^2+(1000*coeffs!$D$2*coeffs!$D$8/($D$2*coeffs!$D$6))^2*blanks!$CA$17^2)^0.5</f>
        <v>3384.7490141371513</v>
      </c>
      <c r="L86" s="10">
        <f t="shared" si="9"/>
        <v>61864768.426206596</v>
      </c>
      <c r="M86" s="1">
        <f t="shared" si="10"/>
        <v>20166325.197053995</v>
      </c>
      <c r="N86" s="10">
        <f t="shared" si="11"/>
        <v>18847931.737348102</v>
      </c>
    </row>
    <row r="87" spans="1:14" x14ac:dyDescent="0.25">
      <c r="A87">
        <v>-21.98</v>
      </c>
      <c r="B87">
        <v>0.64</v>
      </c>
      <c r="C87" s="10">
        <f>-LN(1-B87)/0.000001-EXP(blanks!$BZ$18*b925_2!A87+blanks!$BZ$17)</f>
        <v>983421.6151160748</v>
      </c>
      <c r="D87" s="1">
        <f>C87*0.000001*coeffs!$D$8/($D$2*coeffs!$D$6/1000)</f>
        <v>11081.960508441825</v>
      </c>
      <c r="E87">
        <f t="shared" si="6"/>
        <v>1.0216512475319814</v>
      </c>
      <c r="F87">
        <v>0.87190000000000001</v>
      </c>
      <c r="G87">
        <v>1.1982999999999999</v>
      </c>
      <c r="H87">
        <f t="shared" si="7"/>
        <v>0.14975124753198144</v>
      </c>
      <c r="I87">
        <f t="shared" si="8"/>
        <v>0.17664875246801848</v>
      </c>
      <c r="J87" s="2">
        <f>((1000*coeffs!$D$8/($D$2*coeffs!$D$6))^2*H87^2+(1000*(E87-coeffs!$D$2*blanks!$BZ$18*A87-coeffs!$D$2*blanks!$BZ$17)/($D$2*coeffs!$D$6))^2*coeffs!$E$8^2+(1000*coeffs!$D$2*coeffs!$D$8*(E87/coeffs!$D$2-blanks!$BZ$18*A87-blanks!$BZ$17)/($D$2^2*coeffs!$D$6))^2*coeffs!$D$11^2+(1000*coeffs!$D$2*coeffs!$D$8*(E87/coeffs!$D$2-blanks!$BZ$18*A87-blanks!$BZ$17)/($D$2*coeffs!$D$6^2))^2*coeffs!$E$6^2 +(-1000*coeffs!$D$8*blanks!$BZ$18*A87/($D$2*coeffs!$D$6)-1000*coeffs!$D$8*blanks!$BZ$17/($D$2*coeffs!$D$6))^2*coeffs!$E$2^2 + (1000*coeffs!$D$2*coeffs!$D$8*A87/($D$2*coeffs!$D$6))^2*blanks!$CA$18^2+(1000*coeffs!$D$2*coeffs!$D$8/($D$2*coeffs!$D$6))^2*blanks!$CA$17^2)^0.5</f>
        <v>3316.2152076715402</v>
      </c>
      <c r="K87" s="10">
        <f>((1000*coeffs!$D$8/($D$2*coeffs!$D$6))^2*I87^2+(1000*(E87-coeffs!$D$2*blanks!$BZ$18*A87-coeffs!$D$2*blanks!$BZ$17)/($D$2*coeffs!$D$6))^2*coeffs!$E$8^2+(1000*coeffs!$D$2*coeffs!$D$8*(E87/coeffs!$D$2-blanks!$BZ$18*A87-blanks!$BZ$17)/($D$2^2*coeffs!$D$6))^2*coeffs!$D$11^2+(1000*coeffs!$D$2*coeffs!$D$8*(E87/coeffs!$D$2-blanks!$BZ$18*A87-blanks!$BZ$17)/($D$2*coeffs!$D$6^2))^2*coeffs!$E$6^2 +(-1000*coeffs!$D$8*blanks!$BZ$18*A87/($D$2*coeffs!$D$6)-1000*coeffs!$D$8*blanks!$BZ$17/($D$2*coeffs!$D$6))^2*coeffs!$E$2^2 + (1000*coeffs!$D$2*coeffs!$D$8*A87/($D$2*coeffs!$D$6))^2*blanks!$CA$18^2+(1000*coeffs!$D$2*coeffs!$D$8/($D$2*coeffs!$D$6))^2*blanks!$CA$17^2)^0.5</f>
        <v>3480.2488094772189</v>
      </c>
      <c r="L87" s="10">
        <f t="shared" si="9"/>
        <v>63216163.051235221</v>
      </c>
      <c r="M87" s="1">
        <f t="shared" si="10"/>
        <v>20724640.480833966</v>
      </c>
      <c r="N87" s="10">
        <f t="shared" si="11"/>
        <v>19830105.715128452</v>
      </c>
    </row>
    <row r="88" spans="1:14" x14ac:dyDescent="0.25">
      <c r="A88">
        <v>-22.08</v>
      </c>
      <c r="B88">
        <v>0.64800000000000002</v>
      </c>
      <c r="C88" s="10">
        <f>-LN(1-B88)/0.000001-EXP(blanks!$BZ$18*b925_2!A88+blanks!$BZ$17)</f>
        <v>1004486.1438974268</v>
      </c>
      <c r="D88" s="1">
        <f>C88*0.000001*coeffs!$D$8/($D$2*coeffs!$D$6/1000)</f>
        <v>11319.33202081836</v>
      </c>
      <c r="E88">
        <f t="shared" si="6"/>
        <v>1.04412410338404</v>
      </c>
      <c r="F88">
        <v>0.91559999999999997</v>
      </c>
      <c r="G88">
        <v>1.2279</v>
      </c>
      <c r="H88">
        <f t="shared" si="7"/>
        <v>0.12852410338404008</v>
      </c>
      <c r="I88">
        <f t="shared" si="8"/>
        <v>0.18377589661595994</v>
      </c>
      <c r="J88" s="2">
        <f>((1000*coeffs!$D$8/($D$2*coeffs!$D$6))^2*H88^2+(1000*(E88-coeffs!$D$2*blanks!$BZ$18*A88-coeffs!$D$2*blanks!$BZ$17)/($D$2*coeffs!$D$6))^2*coeffs!$E$8^2+(1000*coeffs!$D$2*coeffs!$D$8*(E88/coeffs!$D$2-blanks!$BZ$18*A88-blanks!$BZ$17)/($D$2^2*coeffs!$D$6))^2*coeffs!$D$11^2+(1000*coeffs!$D$2*coeffs!$D$8*(E88/coeffs!$D$2-blanks!$BZ$18*A88-blanks!$BZ$17)/($D$2*coeffs!$D$6^2))^2*coeffs!$E$6^2 +(-1000*coeffs!$D$8*blanks!$BZ$18*A88/($D$2*coeffs!$D$6)-1000*coeffs!$D$8*blanks!$BZ$17/($D$2*coeffs!$D$6))^2*coeffs!$E$2^2 + (1000*coeffs!$D$2*coeffs!$D$8*A88/($D$2*coeffs!$D$6))^2*blanks!$CA$18^2+(1000*coeffs!$D$2*coeffs!$D$8/($D$2*coeffs!$D$6))^2*blanks!$CA$17^2)^0.5</f>
        <v>3257.2459550501271</v>
      </c>
      <c r="K88" s="10">
        <f>((1000*coeffs!$D$8/($D$2*coeffs!$D$6))^2*I88^2+(1000*(E88-coeffs!$D$2*blanks!$BZ$18*A88-coeffs!$D$2*blanks!$BZ$17)/($D$2*coeffs!$D$6))^2*coeffs!$E$8^2+(1000*coeffs!$D$2*coeffs!$D$8*(E88/coeffs!$D$2-blanks!$BZ$18*A88-blanks!$BZ$17)/($D$2^2*coeffs!$D$6))^2*coeffs!$D$11^2+(1000*coeffs!$D$2*coeffs!$D$8*(E88/coeffs!$D$2-blanks!$BZ$18*A88-blanks!$BZ$17)/($D$2*coeffs!$D$6^2))^2*coeffs!$E$6^2 +(-1000*coeffs!$D$8*blanks!$BZ$18*A88/($D$2*coeffs!$D$6)-1000*coeffs!$D$8*blanks!$BZ$17/($D$2*coeffs!$D$6))^2*coeffs!$E$2^2 + (1000*coeffs!$D$2*coeffs!$D$8*A88/($D$2*coeffs!$D$6))^2*blanks!$CA$18^2+(1000*coeffs!$D$2*coeffs!$D$8/($D$2*coeffs!$D$6))^2*blanks!$CA$17^2)^0.5</f>
        <v>3577.8206997618486</v>
      </c>
      <c r="L88" s="10">
        <f t="shared" si="9"/>
        <v>64570229.979977883</v>
      </c>
      <c r="M88" s="1">
        <f t="shared" si="10"/>
        <v>21294413.736531932</v>
      </c>
      <c r="N88" s="10">
        <f t="shared" si="11"/>
        <v>19548686.332580104</v>
      </c>
    </row>
    <row r="89" spans="1:14" x14ac:dyDescent="0.25">
      <c r="A89">
        <v>-22.1</v>
      </c>
      <c r="B89">
        <v>0.65600000000000003</v>
      </c>
      <c r="C89" s="10">
        <f>-LN(1-B89)/0.000001-EXP(blanks!$BZ$18*b925_2!A89+blanks!$BZ$17)</f>
        <v>1027187.8311737152</v>
      </c>
      <c r="D89" s="1">
        <f>C89*0.000001*coeffs!$D$8/($D$2*coeffs!$D$6/1000)</f>
        <v>11575.152309902742</v>
      </c>
      <c r="E89">
        <f t="shared" si="6"/>
        <v>1.0671136216087387</v>
      </c>
      <c r="F89">
        <v>0.91559999999999997</v>
      </c>
      <c r="G89">
        <v>1.2279</v>
      </c>
      <c r="H89">
        <f t="shared" si="7"/>
        <v>0.15151362160873871</v>
      </c>
      <c r="I89">
        <f t="shared" si="8"/>
        <v>0.16078637839126131</v>
      </c>
      <c r="J89" s="2">
        <f>((1000*coeffs!$D$8/($D$2*coeffs!$D$6))^2*H89^2+(1000*(E89-coeffs!$D$2*blanks!$BZ$18*A89-coeffs!$D$2*blanks!$BZ$17)/($D$2*coeffs!$D$6))^2*coeffs!$E$8^2+(1000*coeffs!$D$2*coeffs!$D$8*(E89/coeffs!$D$2-blanks!$BZ$18*A89-blanks!$BZ$17)/($D$2^2*coeffs!$D$6))^2*coeffs!$D$11^2+(1000*coeffs!$D$2*coeffs!$D$8*(E89/coeffs!$D$2-blanks!$BZ$18*A89-blanks!$BZ$17)/($D$2*coeffs!$D$6^2))^2*coeffs!$E$6^2 +(-1000*coeffs!$D$8*blanks!$BZ$18*A89/($D$2*coeffs!$D$6)-1000*coeffs!$D$8*blanks!$BZ$17/($D$2*coeffs!$D$6))^2*coeffs!$E$2^2 + (1000*coeffs!$D$2*coeffs!$D$8*A89/($D$2*coeffs!$D$6))^2*blanks!$CA$18^2+(1000*coeffs!$D$2*coeffs!$D$8/($D$2*coeffs!$D$6))^2*blanks!$CA$17^2)^0.5</f>
        <v>3436.0060500317509</v>
      </c>
      <c r="K89" s="10">
        <f>((1000*coeffs!$D$8/($D$2*coeffs!$D$6))^2*I89^2+(1000*(E89-coeffs!$D$2*blanks!$BZ$18*A89-coeffs!$D$2*blanks!$BZ$17)/($D$2*coeffs!$D$6))^2*coeffs!$E$8^2+(1000*coeffs!$D$2*coeffs!$D$8*(E89/coeffs!$D$2-blanks!$BZ$18*A89-blanks!$BZ$17)/($D$2^2*coeffs!$D$6))^2*coeffs!$D$11^2+(1000*coeffs!$D$2*coeffs!$D$8*(E89/coeffs!$D$2-blanks!$BZ$18*A89-blanks!$BZ$17)/($D$2*coeffs!$D$6^2))^2*coeffs!$E$6^2 +(-1000*coeffs!$D$8*blanks!$BZ$18*A89/($D$2*coeffs!$D$6)-1000*coeffs!$D$8*blanks!$BZ$17/($D$2*coeffs!$D$6))^2*coeffs!$E$2^2 + (1000*coeffs!$D$2*coeffs!$D$8*A89/($D$2*coeffs!$D$6))^2*blanks!$CA$18^2+(1000*coeffs!$D$2*coeffs!$D$8/($D$2*coeffs!$D$6))^2*blanks!$CA$17^2)^0.5</f>
        <v>3489.1076542540713</v>
      </c>
      <c r="L89" s="10">
        <f t="shared" si="9"/>
        <v>66029536.489349864</v>
      </c>
      <c r="M89" s="1">
        <f t="shared" si="10"/>
        <v>20850388.083751425</v>
      </c>
      <c r="N89" s="10">
        <f t="shared" si="11"/>
        <v>20561431.023436956</v>
      </c>
    </row>
    <row r="90" spans="1:14" x14ac:dyDescent="0.25">
      <c r="A90">
        <v>-22.26</v>
      </c>
      <c r="B90">
        <v>0.66400000000000003</v>
      </c>
      <c r="C90" s="10">
        <f>-LN(1-B90)/0.000001-EXP(blanks!$BZ$18*b925_2!A90+blanks!$BZ$17)</f>
        <v>1048339.1491145256</v>
      </c>
      <c r="D90" s="1">
        <f>C90*0.000001*coeffs!$D$8/($D$2*coeffs!$D$6/1000)</f>
        <v>11813.501830107149</v>
      </c>
      <c r="E90">
        <f t="shared" si="6"/>
        <v>1.0906441190189329</v>
      </c>
      <c r="F90">
        <v>0.93830000000000002</v>
      </c>
      <c r="G90">
        <v>1.2583</v>
      </c>
      <c r="H90">
        <f t="shared" si="7"/>
        <v>0.15234411901893286</v>
      </c>
      <c r="I90">
        <f t="shared" si="8"/>
        <v>0.1676558809810671</v>
      </c>
      <c r="J90" s="2">
        <f>((1000*coeffs!$D$8/($D$2*coeffs!$D$6))^2*H90^2+(1000*(E90-coeffs!$D$2*blanks!$BZ$18*A90-coeffs!$D$2*blanks!$BZ$17)/($D$2*coeffs!$D$6))^2*coeffs!$E$8^2+(1000*coeffs!$D$2*coeffs!$D$8*(E90/coeffs!$D$2-blanks!$BZ$18*A90-blanks!$BZ$17)/($D$2^2*coeffs!$D$6))^2*coeffs!$D$11^2+(1000*coeffs!$D$2*coeffs!$D$8*(E90/coeffs!$D$2-blanks!$BZ$18*A90-blanks!$BZ$17)/($D$2*coeffs!$D$6^2))^2*coeffs!$E$6^2 +(-1000*coeffs!$D$8*blanks!$BZ$18*A90/($D$2*coeffs!$D$6)-1000*coeffs!$D$8*blanks!$BZ$17/($D$2*coeffs!$D$6))^2*coeffs!$E$2^2 + (1000*coeffs!$D$2*coeffs!$D$8*A90/($D$2*coeffs!$D$6))^2*blanks!$CA$18^2+(1000*coeffs!$D$2*coeffs!$D$8/($D$2*coeffs!$D$6))^2*blanks!$CA$17^2)^0.5</f>
        <v>3497.8007643201377</v>
      </c>
      <c r="K90" s="10">
        <f>((1000*coeffs!$D$8/($D$2*coeffs!$D$6))^2*I90^2+(1000*(E90-coeffs!$D$2*blanks!$BZ$18*A90-coeffs!$D$2*blanks!$BZ$17)/($D$2*coeffs!$D$6))^2*coeffs!$E$8^2+(1000*coeffs!$D$2*coeffs!$D$8*(E90/coeffs!$D$2-blanks!$BZ$18*A90-blanks!$BZ$17)/($D$2^2*coeffs!$D$6))^2*coeffs!$D$11^2+(1000*coeffs!$D$2*coeffs!$D$8*(E90/coeffs!$D$2-blanks!$BZ$18*A90-blanks!$BZ$17)/($D$2*coeffs!$D$6^2))^2*coeffs!$E$6^2 +(-1000*coeffs!$D$8*blanks!$BZ$18*A90/($D$2*coeffs!$D$6)-1000*coeffs!$D$8*blanks!$BZ$17/($D$2*coeffs!$D$6))^2*coeffs!$E$2^2 + (1000*coeffs!$D$2*coeffs!$D$8*A90/($D$2*coeffs!$D$6))^2*blanks!$CA$18^2+(1000*coeffs!$D$2*coeffs!$D$8/($D$2*coeffs!$D$6))^2*blanks!$CA$17^2)^0.5</f>
        <v>3585.6392068176769</v>
      </c>
      <c r="L90" s="10">
        <f t="shared" si="9"/>
        <v>67389182.386025593</v>
      </c>
      <c r="M90" s="1">
        <f t="shared" si="10"/>
        <v>21414190.833361343</v>
      </c>
      <c r="N90" s="10">
        <f t="shared" si="11"/>
        <v>20936116.590720695</v>
      </c>
    </row>
    <row r="91" spans="1:14" x14ac:dyDescent="0.25">
      <c r="A91">
        <v>-22.3</v>
      </c>
      <c r="B91">
        <v>0.67200000000000004</v>
      </c>
      <c r="C91" s="10">
        <f>-LN(1-B91)/0.000001-EXP(blanks!$BZ$18*b925_2!A91+blanks!$BZ$17)</f>
        <v>1071820.0751037055</v>
      </c>
      <c r="D91" s="1">
        <f>C91*0.000001*coeffs!$D$8/($D$2*coeffs!$D$6/1000)</f>
        <v>12078.103187769015</v>
      </c>
      <c r="E91">
        <f t="shared" ref="E91:E132" si="12">-LN(1-B91)</f>
        <v>1.1147416705979933</v>
      </c>
      <c r="F91">
        <v>0.96150000000000002</v>
      </c>
      <c r="G91">
        <v>1.2895000000000001</v>
      </c>
      <c r="H91">
        <f t="shared" ref="H91:H132" si="13">E91-F91</f>
        <v>0.15324167059799332</v>
      </c>
      <c r="I91">
        <f t="shared" ref="I91:I132" si="14">G91-E91</f>
        <v>0.17475832940200675</v>
      </c>
      <c r="J91" s="2">
        <f>((1000*coeffs!$D$8/($D$2*coeffs!$D$6))^2*H91^2+(1000*(E91-coeffs!$D$2*blanks!$BZ$18*A91-coeffs!$D$2*blanks!$BZ$17)/($D$2*coeffs!$D$6))^2*coeffs!$E$8^2+(1000*coeffs!$D$2*coeffs!$D$8*(E91/coeffs!$D$2-blanks!$BZ$18*A91-blanks!$BZ$17)/($D$2^2*coeffs!$D$6))^2*coeffs!$D$11^2+(1000*coeffs!$D$2*coeffs!$D$8*(E91/coeffs!$D$2-blanks!$BZ$18*A91-blanks!$BZ$17)/($D$2*coeffs!$D$6^2))^2*coeffs!$E$6^2 +(-1000*coeffs!$D$8*blanks!$BZ$18*A91/($D$2*coeffs!$D$6)-1000*coeffs!$D$8*blanks!$BZ$17/($D$2*coeffs!$D$6))^2*coeffs!$E$2^2 + (1000*coeffs!$D$2*coeffs!$D$8*A91/($D$2*coeffs!$D$6))^2*blanks!$CA$18^2+(1000*coeffs!$D$2*coeffs!$D$8/($D$2*coeffs!$D$6))^2*blanks!$CA$17^2)^0.5</f>
        <v>3561.5139539986317</v>
      </c>
      <c r="K91" s="10">
        <f>((1000*coeffs!$D$8/($D$2*coeffs!$D$6))^2*I91^2+(1000*(E91-coeffs!$D$2*blanks!$BZ$18*A91-coeffs!$D$2*blanks!$BZ$17)/($D$2*coeffs!$D$6))^2*coeffs!$E$8^2+(1000*coeffs!$D$2*coeffs!$D$8*(E91/coeffs!$D$2-blanks!$BZ$18*A91-blanks!$BZ$17)/($D$2^2*coeffs!$D$6))^2*coeffs!$D$11^2+(1000*coeffs!$D$2*coeffs!$D$8*(E91/coeffs!$D$2-blanks!$BZ$18*A91-blanks!$BZ$17)/($D$2*coeffs!$D$6^2))^2*coeffs!$E$6^2 +(-1000*coeffs!$D$8*blanks!$BZ$18*A91/($D$2*coeffs!$D$6)-1000*coeffs!$D$8*blanks!$BZ$17/($D$2*coeffs!$D$6))^2*coeffs!$E$2^2 + (1000*coeffs!$D$2*coeffs!$D$8*A91/($D$2*coeffs!$D$6))^2*blanks!$CA$18^2+(1000*coeffs!$D$2*coeffs!$D$8/($D$2*coeffs!$D$6))^2*blanks!$CA$17^2)^0.5</f>
        <v>3685.1833536802492</v>
      </c>
      <c r="L91" s="10">
        <f t="shared" si="9"/>
        <v>68898579.803277597</v>
      </c>
      <c r="M91" s="1">
        <f t="shared" si="10"/>
        <v>21998643.928689886</v>
      </c>
      <c r="N91" s="10">
        <f t="shared" si="11"/>
        <v>21325519.649312556</v>
      </c>
    </row>
    <row r="92" spans="1:14" x14ac:dyDescent="0.25">
      <c r="A92">
        <v>-22.35</v>
      </c>
      <c r="B92">
        <v>0.68</v>
      </c>
      <c r="C92" s="10">
        <f>-LN(1-B92)/0.000001-EXP(blanks!$BZ$18*b925_2!A92+blanks!$BZ$17)</f>
        <v>1095729.2513523269</v>
      </c>
      <c r="D92" s="1">
        <f>C92*0.000001*coeffs!$D$8/($D$2*coeffs!$D$6/1000)</f>
        <v>12347.530402814846</v>
      </c>
      <c r="E92">
        <f t="shared" si="12"/>
        <v>1.139434283188365</v>
      </c>
      <c r="F92">
        <v>0.98529999999999995</v>
      </c>
      <c r="G92">
        <v>1.3213999999999999</v>
      </c>
      <c r="H92">
        <f t="shared" si="13"/>
        <v>0.15413428318836508</v>
      </c>
      <c r="I92">
        <f t="shared" si="14"/>
        <v>0.18196571681163487</v>
      </c>
      <c r="J92" s="2">
        <f>((1000*coeffs!$D$8/($D$2*coeffs!$D$6))^2*H92^2+(1000*(E92-coeffs!$D$2*blanks!$BZ$18*A92-coeffs!$D$2*blanks!$BZ$17)/($D$2*coeffs!$D$6))^2*coeffs!$E$8^2+(1000*coeffs!$D$2*coeffs!$D$8*(E92/coeffs!$D$2-blanks!$BZ$18*A92-blanks!$BZ$17)/($D$2^2*coeffs!$D$6))^2*coeffs!$D$11^2+(1000*coeffs!$D$2*coeffs!$D$8*(E92/coeffs!$D$2-blanks!$BZ$18*A92-blanks!$BZ$17)/($D$2*coeffs!$D$6^2))^2*coeffs!$E$6^2 +(-1000*coeffs!$D$8*blanks!$BZ$18*A92/($D$2*coeffs!$D$6)-1000*coeffs!$D$8*blanks!$BZ$17/($D$2*coeffs!$D$6))^2*coeffs!$E$2^2 + (1000*coeffs!$D$2*coeffs!$D$8*A92/($D$2*coeffs!$D$6))^2*blanks!$CA$18^2+(1000*coeffs!$D$2*coeffs!$D$8/($D$2*coeffs!$D$6))^2*blanks!$CA$17^2)^0.5</f>
        <v>3626.8191842269143</v>
      </c>
      <c r="K92" s="10">
        <f>((1000*coeffs!$D$8/($D$2*coeffs!$D$6))^2*I92^2+(1000*(E92-coeffs!$D$2*blanks!$BZ$18*A92-coeffs!$D$2*blanks!$BZ$17)/($D$2*coeffs!$D$6))^2*coeffs!$E$8^2+(1000*coeffs!$D$2*coeffs!$D$8*(E92/coeffs!$D$2-blanks!$BZ$18*A92-blanks!$BZ$17)/($D$2^2*coeffs!$D$6))^2*coeffs!$D$11^2+(1000*coeffs!$D$2*coeffs!$D$8*(E92/coeffs!$D$2-blanks!$BZ$18*A92-blanks!$BZ$17)/($D$2*coeffs!$D$6^2))^2*coeffs!$E$6^2 +(-1000*coeffs!$D$8*blanks!$BZ$18*A92/($D$2*coeffs!$D$6)-1000*coeffs!$D$8*blanks!$BZ$17/($D$2*coeffs!$D$6))^2*coeffs!$E$2^2 + (1000*coeffs!$D$2*coeffs!$D$8*A92/($D$2*coeffs!$D$6))^2*blanks!$CA$18^2+(1000*coeffs!$D$2*coeffs!$D$8/($D$2*coeffs!$D$6))^2*blanks!$CA$17^2)^0.5</f>
        <v>3787.0380195626271</v>
      </c>
      <c r="L92" s="10">
        <f t="shared" si="9"/>
        <v>70435505.940471739</v>
      </c>
      <c r="M92" s="1">
        <f t="shared" si="10"/>
        <v>22596502.686116263</v>
      </c>
      <c r="N92" s="10">
        <f t="shared" si="11"/>
        <v>21724390.506083447</v>
      </c>
    </row>
    <row r="93" spans="1:14" x14ac:dyDescent="0.25">
      <c r="A93">
        <v>-22.35</v>
      </c>
      <c r="B93">
        <v>0.68799999999999994</v>
      </c>
      <c r="C93" s="10">
        <f>-LN(1-B93)/0.000001-EXP(blanks!$BZ$18*b925_2!A93+blanks!$BZ$17)</f>
        <v>1121047.0593366164</v>
      </c>
      <c r="D93" s="1">
        <f>C93*0.000001*coeffs!$D$8/($D$2*coeffs!$D$6/1000)</f>
        <v>12632.83117710085</v>
      </c>
      <c r="E93">
        <f t="shared" si="12"/>
        <v>1.1647520911726545</v>
      </c>
      <c r="F93">
        <v>1.0097</v>
      </c>
      <c r="G93">
        <v>1.3541000000000001</v>
      </c>
      <c r="H93">
        <f t="shared" si="13"/>
        <v>0.1550520911726545</v>
      </c>
      <c r="I93">
        <f t="shared" si="14"/>
        <v>0.18934790882734553</v>
      </c>
      <c r="J93" s="2">
        <f>((1000*coeffs!$D$8/($D$2*coeffs!$D$6))^2*H93^2+(1000*(E93-coeffs!$D$2*blanks!$BZ$18*A93-coeffs!$D$2*blanks!$BZ$17)/($D$2*coeffs!$D$6))^2*coeffs!$E$8^2+(1000*coeffs!$D$2*coeffs!$D$8*(E93/coeffs!$D$2-blanks!$BZ$18*A93-blanks!$BZ$17)/($D$2^2*coeffs!$D$6))^2*coeffs!$D$11^2+(1000*coeffs!$D$2*coeffs!$D$8*(E93/coeffs!$D$2-blanks!$BZ$18*A93-blanks!$BZ$17)/($D$2*coeffs!$D$6^2))^2*coeffs!$E$6^2 +(-1000*coeffs!$D$8*blanks!$BZ$18*A93/($D$2*coeffs!$D$6)-1000*coeffs!$D$8*blanks!$BZ$17/($D$2*coeffs!$D$6))^2*coeffs!$E$2^2 + (1000*coeffs!$D$2*coeffs!$D$8*A93/($D$2*coeffs!$D$6))^2*blanks!$CA$18^2+(1000*coeffs!$D$2*coeffs!$D$8/($D$2*coeffs!$D$6))^2*blanks!$CA$17^2)^0.5</f>
        <v>3693.9595362892956</v>
      </c>
      <c r="K93" s="10">
        <f>((1000*coeffs!$D$8/($D$2*coeffs!$D$6))^2*I93^2+(1000*(E93-coeffs!$D$2*blanks!$BZ$18*A93-coeffs!$D$2*blanks!$BZ$17)/($D$2*coeffs!$D$6))^2*coeffs!$E$8^2+(1000*coeffs!$D$2*coeffs!$D$8*(E93/coeffs!$D$2-blanks!$BZ$18*A93-blanks!$BZ$17)/($D$2^2*coeffs!$D$6))^2*coeffs!$D$11^2+(1000*coeffs!$D$2*coeffs!$D$8*(E93/coeffs!$D$2-blanks!$BZ$18*A93-blanks!$BZ$17)/($D$2*coeffs!$D$6^2))^2*coeffs!$E$6^2 +(-1000*coeffs!$D$8*blanks!$BZ$18*A93/($D$2*coeffs!$D$6)-1000*coeffs!$D$8*blanks!$BZ$17/($D$2*coeffs!$D$6))^2*coeffs!$E$2^2 + (1000*coeffs!$D$2*coeffs!$D$8*A93/($D$2*coeffs!$D$6))^2*blanks!$CA$18^2+(1000*coeffs!$D$2*coeffs!$D$8/($D$2*coeffs!$D$6))^2*blanks!$CA$17^2)^0.5</f>
        <v>3891.6862915633646</v>
      </c>
      <c r="L93" s="10">
        <f t="shared" si="9"/>
        <v>72062981.534900069</v>
      </c>
      <c r="M93" s="1">
        <f t="shared" si="10"/>
        <v>23212136.43589605</v>
      </c>
      <c r="N93" s="10">
        <f t="shared" si="11"/>
        <v>22135862.197746497</v>
      </c>
    </row>
    <row r="94" spans="1:14" x14ac:dyDescent="0.25">
      <c r="A94">
        <v>-22.37</v>
      </c>
      <c r="B94">
        <v>0.69599999999999995</v>
      </c>
      <c r="C94" s="10">
        <f>-LN(1-B94)/0.000001-EXP(blanks!$BZ$18*b925_2!A94+blanks!$BZ$17)</f>
        <v>1146705.1817552876</v>
      </c>
      <c r="D94" s="1">
        <f>C94*0.000001*coeffs!$D$8/($D$2*coeffs!$D$6/1000)</f>
        <v>12921.966879422096</v>
      </c>
      <c r="E94">
        <f t="shared" si="12"/>
        <v>1.1907275775759152</v>
      </c>
      <c r="F94">
        <v>1.0347</v>
      </c>
      <c r="G94">
        <v>1.3876999999999999</v>
      </c>
      <c r="H94">
        <f t="shared" si="13"/>
        <v>0.15602757757591523</v>
      </c>
      <c r="I94">
        <f t="shared" si="14"/>
        <v>0.19697242242408475</v>
      </c>
      <c r="J94" s="2">
        <f>((1000*coeffs!$D$8/($D$2*coeffs!$D$6))^2*H94^2+(1000*(E94-coeffs!$D$2*blanks!$BZ$18*A94-coeffs!$D$2*blanks!$BZ$17)/($D$2*coeffs!$D$6))^2*coeffs!$E$8^2+(1000*coeffs!$D$2*coeffs!$D$8*(E94/coeffs!$D$2-blanks!$BZ$18*A94-blanks!$BZ$17)/($D$2^2*coeffs!$D$6))^2*coeffs!$D$11^2+(1000*coeffs!$D$2*coeffs!$D$8*(E94/coeffs!$D$2-blanks!$BZ$18*A94-blanks!$BZ$17)/($D$2*coeffs!$D$6^2))^2*coeffs!$E$6^2 +(-1000*coeffs!$D$8*blanks!$BZ$18*A94/($D$2*coeffs!$D$6)-1000*coeffs!$D$8*blanks!$BZ$17/($D$2*coeffs!$D$6))^2*coeffs!$E$2^2 + (1000*coeffs!$D$2*coeffs!$D$8*A94/($D$2*coeffs!$D$6))^2*blanks!$CA$18^2+(1000*coeffs!$D$2*coeffs!$D$8/($D$2*coeffs!$D$6))^2*blanks!$CA$17^2)^0.5</f>
        <v>3763.1889134628259</v>
      </c>
      <c r="K94" s="10">
        <f>((1000*coeffs!$D$8/($D$2*coeffs!$D$6))^2*I94^2+(1000*(E94-coeffs!$D$2*blanks!$BZ$18*A94-coeffs!$D$2*blanks!$BZ$17)/($D$2*coeffs!$D$6))^2*coeffs!$E$8^2+(1000*coeffs!$D$2*coeffs!$D$8*(E94/coeffs!$D$2-blanks!$BZ$18*A94-blanks!$BZ$17)/($D$2^2*coeffs!$D$6))^2*coeffs!$D$11^2+(1000*coeffs!$D$2*coeffs!$D$8*(E94/coeffs!$D$2-blanks!$BZ$18*A94-blanks!$BZ$17)/($D$2*coeffs!$D$6^2))^2*coeffs!$E$6^2 +(-1000*coeffs!$D$8*blanks!$BZ$18*A94/($D$2*coeffs!$D$6)-1000*coeffs!$D$8*blanks!$BZ$17/($D$2*coeffs!$D$6))^2*coeffs!$E$2^2 + (1000*coeffs!$D$2*coeffs!$D$8*A94/($D$2*coeffs!$D$6))^2*blanks!$CA$18^2+(1000*coeffs!$D$2*coeffs!$D$8/($D$2*coeffs!$D$6))^2*blanks!$CA$17^2)^0.5</f>
        <v>3999.622196911685</v>
      </c>
      <c r="L94" s="10">
        <f t="shared" si="9"/>
        <v>73712333.171548635</v>
      </c>
      <c r="M94" s="1">
        <f t="shared" si="10"/>
        <v>23846345.517237842</v>
      </c>
      <c r="N94" s="10">
        <f t="shared" si="11"/>
        <v>22559342.744220383</v>
      </c>
    </row>
    <row r="95" spans="1:14" x14ac:dyDescent="0.25">
      <c r="A95">
        <v>-22.49</v>
      </c>
      <c r="B95">
        <v>0.70399999999999996</v>
      </c>
      <c r="C95" s="10">
        <f>-LN(1-B95)/0.000001-EXP(blanks!$BZ$18*b925_2!A95+blanks!$BZ$17)</f>
        <v>1171420.2596602107</v>
      </c>
      <c r="D95" s="1">
        <f>C95*0.000001*coeffs!$D$8/($D$2*coeffs!$D$6/1000)</f>
        <v>13200.475621853075</v>
      </c>
      <c r="E95">
        <f t="shared" si="12"/>
        <v>1.2173958246580765</v>
      </c>
      <c r="F95">
        <v>1.0347</v>
      </c>
      <c r="G95">
        <v>1.4219999999999999</v>
      </c>
      <c r="H95">
        <f t="shared" si="13"/>
        <v>0.18269582465807654</v>
      </c>
      <c r="I95">
        <f t="shared" si="14"/>
        <v>0.20460417534192343</v>
      </c>
      <c r="J95" s="2">
        <f>((1000*coeffs!$D$8/($D$2*coeffs!$D$6))^2*H95^2+(1000*(E95-coeffs!$D$2*blanks!$BZ$18*A95-coeffs!$D$2*blanks!$BZ$17)/($D$2*coeffs!$D$6))^2*coeffs!$E$8^2+(1000*coeffs!$D$2*coeffs!$D$8*(E95/coeffs!$D$2-blanks!$BZ$18*A95-blanks!$BZ$17)/($D$2^2*coeffs!$D$6))^2*coeffs!$D$11^2+(1000*coeffs!$D$2*coeffs!$D$8*(E95/coeffs!$D$2-blanks!$BZ$18*A95-blanks!$BZ$17)/($D$2*coeffs!$D$6^2))^2*coeffs!$E$6^2 +(-1000*coeffs!$D$8*blanks!$BZ$18*A95/($D$2*coeffs!$D$6)-1000*coeffs!$D$8*blanks!$BZ$17/($D$2*coeffs!$D$6))^2*coeffs!$E$2^2 + (1000*coeffs!$D$2*coeffs!$D$8*A95/($D$2*coeffs!$D$6))^2*blanks!$CA$18^2+(1000*coeffs!$D$2*coeffs!$D$8/($D$2*coeffs!$D$6))^2*blanks!$CA$17^2)^0.5</f>
        <v>3976.1905936832109</v>
      </c>
      <c r="K95" s="10">
        <f>((1000*coeffs!$D$8/($D$2*coeffs!$D$6))^2*I95^2+(1000*(E95-coeffs!$D$2*blanks!$BZ$18*A95-coeffs!$D$2*blanks!$BZ$17)/($D$2*coeffs!$D$6))^2*coeffs!$E$8^2+(1000*coeffs!$D$2*coeffs!$D$8*(E95/coeffs!$D$2-blanks!$BZ$18*A95-blanks!$BZ$17)/($D$2^2*coeffs!$D$6))^2*coeffs!$D$11^2+(1000*coeffs!$D$2*coeffs!$D$8*(E95/coeffs!$D$2-blanks!$BZ$18*A95-blanks!$BZ$17)/($D$2*coeffs!$D$6^2))^2*coeffs!$E$6^2 +(-1000*coeffs!$D$8*blanks!$BZ$18*A95/($D$2*coeffs!$D$6)-1000*coeffs!$D$8*blanks!$BZ$17/($D$2*coeffs!$D$6))^2*coeffs!$E$2^2 + (1000*coeffs!$D$2*coeffs!$D$8*A95/($D$2*coeffs!$D$6))^2*blanks!$CA$18^2+(1000*coeffs!$D$2*coeffs!$D$8/($D$2*coeffs!$D$6))^2*blanks!$CA$17^2)^0.5</f>
        <v>4109.4495686053469</v>
      </c>
      <c r="L95" s="10">
        <f t="shared" si="9"/>
        <v>75301064.160014018</v>
      </c>
      <c r="M95" s="1">
        <f t="shared" si="10"/>
        <v>24489270.597409107</v>
      </c>
      <c r="N95" s="10">
        <f t="shared" si="11"/>
        <v>23762630.231012627</v>
      </c>
    </row>
    <row r="96" spans="1:14" x14ac:dyDescent="0.25">
      <c r="A96">
        <v>-22.53</v>
      </c>
      <c r="B96">
        <v>0.71199999999999997</v>
      </c>
      <c r="C96" s="10">
        <f>-LN(1-B96)/0.000001-EXP(blanks!$BZ$18*b925_2!A96+blanks!$BZ$17)</f>
        <v>1198149.1066753012</v>
      </c>
      <c r="D96" s="1">
        <f>C96*0.000001*coeffs!$D$8/($D$2*coeffs!$D$6/1000)</f>
        <v>13501.677082655271</v>
      </c>
      <c r="E96">
        <f t="shared" si="12"/>
        <v>1.2447947988461909</v>
      </c>
      <c r="F96">
        <v>1.0604</v>
      </c>
      <c r="G96">
        <v>1.4572000000000001</v>
      </c>
      <c r="H96">
        <f t="shared" si="13"/>
        <v>0.18439479884619092</v>
      </c>
      <c r="I96">
        <f t="shared" si="14"/>
        <v>0.21240520115380912</v>
      </c>
      <c r="J96" s="2">
        <f>((1000*coeffs!$D$8/($D$2*coeffs!$D$6))^2*H96^2+(1000*(E96-coeffs!$D$2*blanks!$BZ$18*A96-coeffs!$D$2*blanks!$BZ$17)/($D$2*coeffs!$D$6))^2*coeffs!$E$8^2+(1000*coeffs!$D$2*coeffs!$D$8*(E96/coeffs!$D$2-blanks!$BZ$18*A96-blanks!$BZ$17)/($D$2^2*coeffs!$D$6))^2*coeffs!$D$11^2+(1000*coeffs!$D$2*coeffs!$D$8*(E96/coeffs!$D$2-blanks!$BZ$18*A96-blanks!$BZ$17)/($D$2*coeffs!$D$6^2))^2*coeffs!$E$6^2 +(-1000*coeffs!$D$8*blanks!$BZ$18*A96/($D$2*coeffs!$D$6)-1000*coeffs!$D$8*blanks!$BZ$17/($D$2*coeffs!$D$6))^2*coeffs!$E$2^2 + (1000*coeffs!$D$2*coeffs!$D$8*A96/($D$2*coeffs!$D$6))^2*blanks!$CA$18^2+(1000*coeffs!$D$2*coeffs!$D$8/($D$2*coeffs!$D$6))^2*blanks!$CA$17^2)^0.5</f>
        <v>4051.6684177027728</v>
      </c>
      <c r="K96" s="10">
        <f>((1000*coeffs!$D$8/($D$2*coeffs!$D$6))^2*I96^2+(1000*(E96-coeffs!$D$2*blanks!$BZ$18*A96-coeffs!$D$2*blanks!$BZ$17)/($D$2*coeffs!$D$6))^2*coeffs!$E$8^2+(1000*coeffs!$D$2*coeffs!$D$8*(E96/coeffs!$D$2-blanks!$BZ$18*A96-blanks!$BZ$17)/($D$2^2*coeffs!$D$6))^2*coeffs!$D$11^2+(1000*coeffs!$D$2*coeffs!$D$8*(E96/coeffs!$D$2-blanks!$BZ$18*A96-blanks!$BZ$17)/($D$2*coeffs!$D$6^2))^2*coeffs!$E$6^2 +(-1000*coeffs!$D$8*blanks!$BZ$18*A96/($D$2*coeffs!$D$6)-1000*coeffs!$D$8*blanks!$BZ$17/($D$2*coeffs!$D$6))^2*coeffs!$E$2^2 + (1000*coeffs!$D$2*coeffs!$D$8*A96/($D$2*coeffs!$D$6))^2*blanks!$CA$18^2+(1000*coeffs!$D$2*coeffs!$D$8/($D$2*coeffs!$D$6))^2*blanks!$CA$17^2)^0.5</f>
        <v>4222.2505134590447</v>
      </c>
      <c r="L96" s="10">
        <f t="shared" si="9"/>
        <v>77019243.957066849</v>
      </c>
      <c r="M96" s="1">
        <f t="shared" si="10"/>
        <v>25152006.575038366</v>
      </c>
      <c r="N96" s="10">
        <f t="shared" si="11"/>
        <v>24221817.988924772</v>
      </c>
    </row>
    <row r="97" spans="1:14" x14ac:dyDescent="0.25">
      <c r="A97">
        <v>-22.53</v>
      </c>
      <c r="B97">
        <v>0.72</v>
      </c>
      <c r="C97" s="10">
        <f>-LN(1-B97)/0.000001-EXP(blanks!$BZ$18*b925_2!A97+blanks!$BZ$17)</f>
        <v>1226319.9836419977</v>
      </c>
      <c r="D97" s="1">
        <f>C97*0.000001*coeffs!$D$8/($D$2*coeffs!$D$6/1000)</f>
        <v>13819.128459800622</v>
      </c>
      <c r="E97">
        <f t="shared" si="12"/>
        <v>1.2729656758128873</v>
      </c>
      <c r="F97">
        <v>1.0866</v>
      </c>
      <c r="G97">
        <v>1.4933000000000001</v>
      </c>
      <c r="H97">
        <f t="shared" si="13"/>
        <v>0.18636567581288732</v>
      </c>
      <c r="I97">
        <f t="shared" si="14"/>
        <v>0.22033432418711274</v>
      </c>
      <c r="J97" s="2">
        <f>((1000*coeffs!$D$8/($D$2*coeffs!$D$6))^2*H97^2+(1000*(E97-coeffs!$D$2*blanks!$BZ$18*A97-coeffs!$D$2*blanks!$BZ$17)/($D$2*coeffs!$D$6))^2*coeffs!$E$8^2+(1000*coeffs!$D$2*coeffs!$D$8*(E97/coeffs!$D$2-blanks!$BZ$18*A97-blanks!$BZ$17)/($D$2^2*coeffs!$D$6))^2*coeffs!$D$11^2+(1000*coeffs!$D$2*coeffs!$D$8*(E97/coeffs!$D$2-blanks!$BZ$18*A97-blanks!$BZ$17)/($D$2*coeffs!$D$6^2))^2*coeffs!$E$6^2 +(-1000*coeffs!$D$8*blanks!$BZ$18*A97/($D$2*coeffs!$D$6)-1000*coeffs!$D$8*blanks!$BZ$17/($D$2*coeffs!$D$6))^2*coeffs!$E$2^2 + (1000*coeffs!$D$2*coeffs!$D$8*A97/($D$2*coeffs!$D$6))^2*blanks!$CA$18^2+(1000*coeffs!$D$2*coeffs!$D$8/($D$2*coeffs!$D$6))^2*blanks!$CA$17^2)^0.5</f>
        <v>4130.689729441212</v>
      </c>
      <c r="K97" s="10">
        <f>((1000*coeffs!$D$8/($D$2*coeffs!$D$6))^2*I97^2+(1000*(E97-coeffs!$D$2*blanks!$BZ$18*A97-coeffs!$D$2*blanks!$BZ$17)/($D$2*coeffs!$D$6))^2*coeffs!$E$8^2+(1000*coeffs!$D$2*coeffs!$D$8*(E97/coeffs!$D$2-blanks!$BZ$18*A97-blanks!$BZ$17)/($D$2^2*coeffs!$D$6))^2*coeffs!$D$11^2+(1000*coeffs!$D$2*coeffs!$D$8*(E97/coeffs!$D$2-blanks!$BZ$18*A97-blanks!$BZ$17)/($D$2*coeffs!$D$6^2))^2*coeffs!$E$6^2 +(-1000*coeffs!$D$8*blanks!$BZ$18*A97/($D$2*coeffs!$D$6)-1000*coeffs!$D$8*blanks!$BZ$17/($D$2*coeffs!$D$6))^2*coeffs!$E$2^2 + (1000*coeffs!$D$2*coeffs!$D$8*A97/($D$2*coeffs!$D$6))^2*blanks!$CA$18^2+(1000*coeffs!$D$2*coeffs!$D$8/($D$2*coeffs!$D$6))^2*blanks!$CA$17^2)^0.5</f>
        <v>4337.8458733416901</v>
      </c>
      <c r="L97" s="10">
        <f t="shared" si="9"/>
        <v>78830120.110539198</v>
      </c>
      <c r="M97" s="1">
        <f t="shared" si="10"/>
        <v>25832552.9485448</v>
      </c>
      <c r="N97" s="10">
        <f t="shared" si="11"/>
        <v>24702931.922046911</v>
      </c>
    </row>
    <row r="98" spans="1:14" x14ac:dyDescent="0.25">
      <c r="A98">
        <v>-22.55</v>
      </c>
      <c r="B98">
        <v>0.72799999999999998</v>
      </c>
      <c r="C98" s="10">
        <f>-LN(1-B98)/0.000001-EXP(blanks!$BZ$18*b925_2!A98+blanks!$BZ$17)</f>
        <v>1254968.8029326426</v>
      </c>
      <c r="D98" s="1">
        <f>C98*0.000001*coeffs!$D$8/($D$2*coeffs!$D$6/1000)</f>
        <v>14141.96566320594</v>
      </c>
      <c r="E98">
        <f t="shared" si="12"/>
        <v>1.3019532126861397</v>
      </c>
      <c r="F98">
        <v>1.1134999999999999</v>
      </c>
      <c r="G98">
        <v>1.5303</v>
      </c>
      <c r="H98">
        <f t="shared" si="13"/>
        <v>0.18845321268613979</v>
      </c>
      <c r="I98">
        <f t="shared" si="14"/>
        <v>0.22834678731386027</v>
      </c>
      <c r="J98" s="2">
        <f>((1000*coeffs!$D$8/($D$2*coeffs!$D$6))^2*H98^2+(1000*(E98-coeffs!$D$2*blanks!$BZ$18*A98-coeffs!$D$2*blanks!$BZ$17)/($D$2*coeffs!$D$6))^2*coeffs!$E$8^2+(1000*coeffs!$D$2*coeffs!$D$8*(E98/coeffs!$D$2-blanks!$BZ$18*A98-blanks!$BZ$17)/($D$2^2*coeffs!$D$6))^2*coeffs!$D$11^2+(1000*coeffs!$D$2*coeffs!$D$8*(E98/coeffs!$D$2-blanks!$BZ$18*A98-blanks!$BZ$17)/($D$2*coeffs!$D$6^2))^2*coeffs!$E$6^2 +(-1000*coeffs!$D$8*blanks!$BZ$18*A98/($D$2*coeffs!$D$6)-1000*coeffs!$D$8*blanks!$BZ$17/($D$2*coeffs!$D$6))^2*coeffs!$E$2^2 + (1000*coeffs!$D$2*coeffs!$D$8*A98/($D$2*coeffs!$D$6))^2*blanks!$CA$18^2+(1000*coeffs!$D$2*coeffs!$D$8/($D$2*coeffs!$D$6))^2*blanks!$CA$17^2)^0.5</f>
        <v>4212.4502790715678</v>
      </c>
      <c r="K98" s="10">
        <f>((1000*coeffs!$D$8/($D$2*coeffs!$D$6))^2*I98^2+(1000*(E98-coeffs!$D$2*blanks!$BZ$18*A98-coeffs!$D$2*blanks!$BZ$17)/($D$2*coeffs!$D$6))^2*coeffs!$E$8^2+(1000*coeffs!$D$2*coeffs!$D$8*(E98/coeffs!$D$2-blanks!$BZ$18*A98-blanks!$BZ$17)/($D$2^2*coeffs!$D$6))^2*coeffs!$D$11^2+(1000*coeffs!$D$2*coeffs!$D$8*(E98/coeffs!$D$2-blanks!$BZ$18*A98-blanks!$BZ$17)/($D$2*coeffs!$D$6^2))^2*coeffs!$E$6^2 +(-1000*coeffs!$D$8*blanks!$BZ$18*A98/($D$2*coeffs!$D$6)-1000*coeffs!$D$8*blanks!$BZ$17/($D$2*coeffs!$D$6))^2*coeffs!$E$2^2 + (1000*coeffs!$D$2*coeffs!$D$8*A98/($D$2*coeffs!$D$6))^2*blanks!$CA$18^2+(1000*coeffs!$D$2*coeffs!$D$8/($D$2*coeffs!$D$6))^2*blanks!$CA$17^2)^0.5</f>
        <v>4456.0301450801135</v>
      </c>
      <c r="L98" s="10">
        <f t="shared" si="9"/>
        <v>80671719.281906828</v>
      </c>
      <c r="M98" s="1">
        <f t="shared" si="10"/>
        <v>26528103.619919855</v>
      </c>
      <c r="N98" s="10">
        <f t="shared" si="11"/>
        <v>25199846.476163182</v>
      </c>
    </row>
    <row r="99" spans="1:14" x14ac:dyDescent="0.25">
      <c r="A99">
        <v>-22.58</v>
      </c>
      <c r="B99">
        <v>0.73599999999999999</v>
      </c>
      <c r="C99" s="10">
        <f>-LN(1-B99)/0.000001-EXP(blanks!$BZ$18*b925_2!A99+blanks!$BZ$17)</f>
        <v>1284309.072387882</v>
      </c>
      <c r="D99" s="1">
        <f>C99*0.000001*coeffs!$D$8/($D$2*coeffs!$D$6/1000)</f>
        <v>14472.594665469254</v>
      </c>
      <c r="E99">
        <f t="shared" si="12"/>
        <v>1.3318061758358208</v>
      </c>
      <c r="F99">
        <v>1.1411</v>
      </c>
      <c r="G99">
        <v>1.5682</v>
      </c>
      <c r="H99">
        <f t="shared" si="13"/>
        <v>0.19070617583582083</v>
      </c>
      <c r="I99">
        <f t="shared" si="14"/>
        <v>0.2363938241641792</v>
      </c>
      <c r="J99" s="2">
        <f>((1000*coeffs!$D$8/($D$2*coeffs!$D$6))^2*H99^2+(1000*(E99-coeffs!$D$2*blanks!$BZ$18*A99-coeffs!$D$2*blanks!$BZ$17)/($D$2*coeffs!$D$6))^2*coeffs!$E$8^2+(1000*coeffs!$D$2*coeffs!$D$8*(E99/coeffs!$D$2-blanks!$BZ$18*A99-blanks!$BZ$17)/($D$2^2*coeffs!$D$6))^2*coeffs!$D$11^2+(1000*coeffs!$D$2*coeffs!$D$8*(E99/coeffs!$D$2-blanks!$BZ$18*A99-blanks!$BZ$17)/($D$2*coeffs!$D$6^2))^2*coeffs!$E$6^2 +(-1000*coeffs!$D$8*blanks!$BZ$18*A99/($D$2*coeffs!$D$6)-1000*coeffs!$D$8*blanks!$BZ$17/($D$2*coeffs!$D$6))^2*coeffs!$E$2^2 + (1000*coeffs!$D$2*coeffs!$D$8*A99/($D$2*coeffs!$D$6))^2*blanks!$CA$18^2+(1000*coeffs!$D$2*coeffs!$D$8/($D$2*coeffs!$D$6))^2*blanks!$CA$17^2)^0.5</f>
        <v>4297.3371377140784</v>
      </c>
      <c r="K99" s="10">
        <f>((1000*coeffs!$D$8/($D$2*coeffs!$D$6))^2*I99^2+(1000*(E99-coeffs!$D$2*blanks!$BZ$18*A99-coeffs!$D$2*blanks!$BZ$17)/($D$2*coeffs!$D$6))^2*coeffs!$E$8^2+(1000*coeffs!$D$2*coeffs!$D$8*(E99/coeffs!$D$2-blanks!$BZ$18*A99-blanks!$BZ$17)/($D$2^2*coeffs!$D$6))^2*coeffs!$D$11^2+(1000*coeffs!$D$2*coeffs!$D$8*(E99/coeffs!$D$2-blanks!$BZ$18*A99-blanks!$BZ$17)/($D$2*coeffs!$D$6^2))^2*coeffs!$E$6^2 +(-1000*coeffs!$D$8*blanks!$BZ$18*A99/($D$2*coeffs!$D$6)-1000*coeffs!$D$8*blanks!$BZ$17/($D$2*coeffs!$D$6))^2*coeffs!$E$2^2 + (1000*coeffs!$D$2*coeffs!$D$8*A99/($D$2*coeffs!$D$6))^2*blanks!$CA$18^2+(1000*coeffs!$D$2*coeffs!$D$8/($D$2*coeffs!$D$6))^2*blanks!$CA$17^2)^0.5</f>
        <v>4576.5704145391092</v>
      </c>
      <c r="L99" s="10">
        <f t="shared" si="9"/>
        <v>82557766.150655657</v>
      </c>
      <c r="M99" s="1">
        <f t="shared" si="10"/>
        <v>27237755.641689073</v>
      </c>
      <c r="N99" s="10">
        <f t="shared" si="11"/>
        <v>25715049.24559363</v>
      </c>
    </row>
    <row r="100" spans="1:14" x14ac:dyDescent="0.25">
      <c r="A100">
        <v>-22.64</v>
      </c>
      <c r="B100">
        <v>0.74399999999999999</v>
      </c>
      <c r="C100" s="10">
        <f>-LN(1-B100)/0.000001-EXP(blanks!$BZ$18*b925_2!A100+blanks!$BZ$17)</f>
        <v>1314038.499083732</v>
      </c>
      <c r="D100" s="1">
        <f>C100*0.000001*coeffs!$D$8/($D$2*coeffs!$D$6/1000)</f>
        <v>14807.608994540247</v>
      </c>
      <c r="E100">
        <f t="shared" si="12"/>
        <v>1.3625778345025745</v>
      </c>
      <c r="F100">
        <v>1.1693</v>
      </c>
      <c r="G100">
        <v>1.607</v>
      </c>
      <c r="H100">
        <f t="shared" si="13"/>
        <v>0.19327783450257452</v>
      </c>
      <c r="I100">
        <f t="shared" si="14"/>
        <v>0.24442216549742546</v>
      </c>
      <c r="J100" s="2">
        <f>((1000*coeffs!$D$8/($D$2*coeffs!$D$6))^2*H100^2+(1000*(E100-coeffs!$D$2*blanks!$BZ$18*A100-coeffs!$D$2*blanks!$BZ$17)/($D$2*coeffs!$D$6))^2*coeffs!$E$8^2+(1000*coeffs!$D$2*coeffs!$D$8*(E100/coeffs!$D$2-blanks!$BZ$18*A100-blanks!$BZ$17)/($D$2^2*coeffs!$D$6))^2*coeffs!$D$11^2+(1000*coeffs!$D$2*coeffs!$D$8*(E100/coeffs!$D$2-blanks!$BZ$18*A100-blanks!$BZ$17)/($D$2*coeffs!$D$6^2))^2*coeffs!$E$6^2 +(-1000*coeffs!$D$8*blanks!$BZ$18*A100/($D$2*coeffs!$D$6)-1000*coeffs!$D$8*blanks!$BZ$17/($D$2*coeffs!$D$6))^2*coeffs!$E$2^2 + (1000*coeffs!$D$2*coeffs!$D$8*A100/($D$2*coeffs!$D$6))^2*blanks!$CA$18^2+(1000*coeffs!$D$2*coeffs!$D$8/($D$2*coeffs!$D$6))^2*blanks!$CA$17^2)^0.5</f>
        <v>4386.3257097919377</v>
      </c>
      <c r="K100" s="10">
        <f>((1000*coeffs!$D$8/($D$2*coeffs!$D$6))^2*I100^2+(1000*(E100-coeffs!$D$2*blanks!$BZ$18*A100-coeffs!$D$2*blanks!$BZ$17)/($D$2*coeffs!$D$6))^2*coeffs!$E$8^2+(1000*coeffs!$D$2*coeffs!$D$8*(E100/coeffs!$D$2-blanks!$BZ$18*A100-blanks!$BZ$17)/($D$2^2*coeffs!$D$6))^2*coeffs!$D$11^2+(1000*coeffs!$D$2*coeffs!$D$8*(E100/coeffs!$D$2-blanks!$BZ$18*A100-blanks!$BZ$17)/($D$2*coeffs!$D$6^2))^2*coeffs!$E$6^2 +(-1000*coeffs!$D$8*blanks!$BZ$18*A100/($D$2*coeffs!$D$6)-1000*coeffs!$D$8*blanks!$BZ$17/($D$2*coeffs!$D$6))^2*coeffs!$E$2^2 + (1000*coeffs!$D$2*coeffs!$D$8*A100/($D$2*coeffs!$D$6))^2*blanks!$CA$18^2+(1000*coeffs!$D$2*coeffs!$D$8/($D$2*coeffs!$D$6))^2*blanks!$CA$17^2)^0.5</f>
        <v>4699.2054369598254</v>
      </c>
      <c r="L100" s="10">
        <f t="shared" si="9"/>
        <v>84468828.767682612</v>
      </c>
      <c r="M100" s="1">
        <f t="shared" si="10"/>
        <v>27959557.967682187</v>
      </c>
      <c r="N100" s="10">
        <f t="shared" si="11"/>
        <v>26253284.507380661</v>
      </c>
    </row>
    <row r="101" spans="1:14" x14ac:dyDescent="0.25">
      <c r="A101">
        <v>-22.64</v>
      </c>
      <c r="B101">
        <v>0.752</v>
      </c>
      <c r="C101" s="10">
        <f>-LN(1-B101)/0.000001-EXP(blanks!$BZ$18*b925_2!A101+blanks!$BZ$17)</f>
        <v>1345787.1973983124</v>
      </c>
      <c r="D101" s="1">
        <f>C101*0.000001*coeffs!$D$8/($D$2*coeffs!$D$6/1000)</f>
        <v>15165.378048533521</v>
      </c>
      <c r="E101">
        <f t="shared" si="12"/>
        <v>1.3943265328171548</v>
      </c>
      <c r="F101">
        <v>1.1982999999999999</v>
      </c>
      <c r="G101">
        <v>1.6468</v>
      </c>
      <c r="H101">
        <f t="shared" si="13"/>
        <v>0.19602653281715487</v>
      </c>
      <c r="I101">
        <f t="shared" si="14"/>
        <v>0.25247346718284525</v>
      </c>
      <c r="J101" s="2">
        <f>((1000*coeffs!$D$8/($D$2*coeffs!$D$6))^2*H101^2+(1000*(E101-coeffs!$D$2*blanks!$BZ$18*A101-coeffs!$D$2*blanks!$BZ$17)/($D$2*coeffs!$D$6))^2*coeffs!$E$8^2+(1000*coeffs!$D$2*coeffs!$D$8*(E101/coeffs!$D$2-blanks!$BZ$18*A101-blanks!$BZ$17)/($D$2^2*coeffs!$D$6))^2*coeffs!$D$11^2+(1000*coeffs!$D$2*coeffs!$D$8*(E101/coeffs!$D$2-blanks!$BZ$18*A101-blanks!$BZ$17)/($D$2*coeffs!$D$6^2))^2*coeffs!$E$6^2 +(-1000*coeffs!$D$8*blanks!$BZ$18*A101/($D$2*coeffs!$D$6)-1000*coeffs!$D$8*blanks!$BZ$17/($D$2*coeffs!$D$6))^2*coeffs!$E$2^2 + (1000*coeffs!$D$2*coeffs!$D$8*A101/($D$2*coeffs!$D$6))^2*blanks!$CA$18^2+(1000*coeffs!$D$2*coeffs!$D$8/($D$2*coeffs!$D$6))^2*blanks!$CA$17^2)^0.5</f>
        <v>4478.7433344399697</v>
      </c>
      <c r="K101" s="10">
        <f>((1000*coeffs!$D$8/($D$2*coeffs!$D$6))^2*I101^2+(1000*(E101-coeffs!$D$2*blanks!$BZ$18*A101-coeffs!$D$2*blanks!$BZ$17)/($D$2*coeffs!$D$6))^2*coeffs!$E$8^2+(1000*coeffs!$D$2*coeffs!$D$8*(E101/coeffs!$D$2-blanks!$BZ$18*A101-blanks!$BZ$17)/($D$2^2*coeffs!$D$6))^2*coeffs!$D$11^2+(1000*coeffs!$D$2*coeffs!$D$8*(E101/coeffs!$D$2-blanks!$BZ$18*A101-blanks!$BZ$17)/($D$2*coeffs!$D$6^2))^2*coeffs!$E$6^2 +(-1000*coeffs!$D$8*blanks!$BZ$18*A101/($D$2*coeffs!$D$6)-1000*coeffs!$D$8*blanks!$BZ$17/($D$2*coeffs!$D$6))^2*coeffs!$E$2^2 + (1000*coeffs!$D$2*coeffs!$D$8*A101/($D$2*coeffs!$D$6))^2*blanks!$CA$18^2+(1000*coeffs!$D$2*coeffs!$D$8/($D$2*coeffs!$D$6))^2*blanks!$CA$17^2)^0.5</f>
        <v>4824.3093491292657</v>
      </c>
      <c r="L101" s="10">
        <f t="shared" si="9"/>
        <v>86509693.904739931</v>
      </c>
      <c r="M101" s="1">
        <f t="shared" si="10"/>
        <v>28698353.388442781</v>
      </c>
      <c r="N101" s="10">
        <f t="shared" si="11"/>
        <v>26813876.118581004</v>
      </c>
    </row>
    <row r="102" spans="1:14" x14ac:dyDescent="0.25">
      <c r="A102">
        <v>-22.64</v>
      </c>
      <c r="B102">
        <v>0.76</v>
      </c>
      <c r="C102" s="10">
        <f>-LN(1-B102)/0.000001-EXP(blanks!$BZ$18*b925_2!A102+blanks!$BZ$17)</f>
        <v>1378577.0202213034</v>
      </c>
      <c r="D102" s="1">
        <f>C102*0.000001*coeffs!$D$8/($D$2*coeffs!$D$6/1000)</f>
        <v>15534.879304167709</v>
      </c>
      <c r="E102">
        <f t="shared" si="12"/>
        <v>1.4271163556401458</v>
      </c>
      <c r="F102">
        <v>1.2279</v>
      </c>
      <c r="G102">
        <v>1.6875</v>
      </c>
      <c r="H102">
        <f t="shared" si="13"/>
        <v>0.19921635564014584</v>
      </c>
      <c r="I102">
        <f t="shared" si="14"/>
        <v>0.26038364435985417</v>
      </c>
      <c r="J102" s="2">
        <f>((1000*coeffs!$D$8/($D$2*coeffs!$D$6))^2*H102^2+(1000*(E102-coeffs!$D$2*blanks!$BZ$18*A102-coeffs!$D$2*blanks!$BZ$17)/($D$2*coeffs!$D$6))^2*coeffs!$E$8^2+(1000*coeffs!$D$2*coeffs!$D$8*(E102/coeffs!$D$2-blanks!$BZ$18*A102-blanks!$BZ$17)/($D$2^2*coeffs!$D$6))^2*coeffs!$D$11^2+(1000*coeffs!$D$2*coeffs!$D$8*(E102/coeffs!$D$2-blanks!$BZ$18*A102-blanks!$BZ$17)/($D$2*coeffs!$D$6^2))^2*coeffs!$E$6^2 +(-1000*coeffs!$D$8*blanks!$BZ$18*A102/($D$2*coeffs!$D$6)-1000*coeffs!$D$8*blanks!$BZ$17/($D$2*coeffs!$D$6))^2*coeffs!$E$2^2 + (1000*coeffs!$D$2*coeffs!$D$8*A102/($D$2*coeffs!$D$6))^2*blanks!$CA$18^2+(1000*coeffs!$D$2*coeffs!$D$8/($D$2*coeffs!$D$6))^2*blanks!$CA$17^2)^0.5</f>
        <v>4576.1967795001319</v>
      </c>
      <c r="K102" s="10">
        <f>((1000*coeffs!$D$8/($D$2*coeffs!$D$6))^2*I102^2+(1000*(E102-coeffs!$D$2*blanks!$BZ$18*A102-coeffs!$D$2*blanks!$BZ$17)/($D$2*coeffs!$D$6))^2*coeffs!$E$8^2+(1000*coeffs!$D$2*coeffs!$D$8*(E102/coeffs!$D$2-blanks!$BZ$18*A102-blanks!$BZ$17)/($D$2^2*coeffs!$D$6))^2*coeffs!$D$11^2+(1000*coeffs!$D$2*coeffs!$D$8*(E102/coeffs!$D$2-blanks!$BZ$18*A102-blanks!$BZ$17)/($D$2*coeffs!$D$6^2))^2*coeffs!$E$6^2 +(-1000*coeffs!$D$8*blanks!$BZ$18*A102/($D$2*coeffs!$D$6)-1000*coeffs!$D$8*blanks!$BZ$17/($D$2*coeffs!$D$6))^2*coeffs!$E$2^2 + (1000*coeffs!$D$2*coeffs!$D$8*A102/($D$2*coeffs!$D$6))^2*blanks!$CA$18^2+(1000*coeffs!$D$2*coeffs!$D$8/($D$2*coeffs!$D$6))^2*blanks!$CA$17^2)^0.5</f>
        <v>4950.904104967949</v>
      </c>
      <c r="L102" s="10">
        <f t="shared" si="9"/>
        <v>88617484.453714862</v>
      </c>
      <c r="M102" s="1">
        <f t="shared" si="10"/>
        <v>29447099.520070743</v>
      </c>
      <c r="N102" s="10">
        <f t="shared" si="11"/>
        <v>27403767.581979178</v>
      </c>
    </row>
    <row r="103" spans="1:14" x14ac:dyDescent="0.25">
      <c r="A103">
        <v>-22.64</v>
      </c>
      <c r="B103">
        <v>0.76800000000000002</v>
      </c>
      <c r="C103" s="10">
        <f>-LN(1-B103)/0.000001-EXP(blanks!$BZ$18*b925_2!A103+blanks!$BZ$17)</f>
        <v>1412478.5718969847</v>
      </c>
      <c r="D103" s="1">
        <f>C103*0.000001*coeffs!$D$8/($D$2*coeffs!$D$6/1000)</f>
        <v>15916.908386170808</v>
      </c>
      <c r="E103">
        <f t="shared" si="12"/>
        <v>1.4610179073158271</v>
      </c>
      <c r="F103">
        <v>1.2583</v>
      </c>
      <c r="G103">
        <v>1.7293000000000001</v>
      </c>
      <c r="H103">
        <f t="shared" si="13"/>
        <v>0.20271790731582717</v>
      </c>
      <c r="I103">
        <f t="shared" si="14"/>
        <v>0.26828209268417291</v>
      </c>
      <c r="J103" s="2">
        <f>((1000*coeffs!$D$8/($D$2*coeffs!$D$6))^2*H103^2+(1000*(E103-coeffs!$D$2*blanks!$BZ$18*A103-coeffs!$D$2*blanks!$BZ$17)/($D$2*coeffs!$D$6))^2*coeffs!$E$8^2+(1000*coeffs!$D$2*coeffs!$D$8*(E103/coeffs!$D$2-blanks!$BZ$18*A103-blanks!$BZ$17)/($D$2^2*coeffs!$D$6))^2*coeffs!$D$11^2+(1000*coeffs!$D$2*coeffs!$D$8*(E103/coeffs!$D$2-blanks!$BZ$18*A103-blanks!$BZ$17)/($D$2*coeffs!$D$6^2))^2*coeffs!$E$6^2 +(-1000*coeffs!$D$8*blanks!$BZ$18*A103/($D$2*coeffs!$D$6)-1000*coeffs!$D$8*blanks!$BZ$17/($D$2*coeffs!$D$6))^2*coeffs!$E$2^2 + (1000*coeffs!$D$2*coeffs!$D$8*A103/($D$2*coeffs!$D$6))^2*blanks!$CA$18^2+(1000*coeffs!$D$2*coeffs!$D$8/($D$2*coeffs!$D$6))^2*blanks!$CA$17^2)^0.5</f>
        <v>4678.1167921978931</v>
      </c>
      <c r="K103" s="10">
        <f>((1000*coeffs!$D$8/($D$2*coeffs!$D$6))^2*I103^2+(1000*(E103-coeffs!$D$2*blanks!$BZ$18*A103-coeffs!$D$2*blanks!$BZ$17)/($D$2*coeffs!$D$6))^2*coeffs!$E$8^2+(1000*coeffs!$D$2*coeffs!$D$8*(E103/coeffs!$D$2-blanks!$BZ$18*A103-blanks!$BZ$17)/($D$2^2*coeffs!$D$6))^2*coeffs!$D$11^2+(1000*coeffs!$D$2*coeffs!$D$8*(E103/coeffs!$D$2-blanks!$BZ$18*A103-blanks!$BZ$17)/($D$2*coeffs!$D$6^2))^2*coeffs!$E$6^2 +(-1000*coeffs!$D$8*blanks!$BZ$18*A103/($D$2*coeffs!$D$6)-1000*coeffs!$D$8*blanks!$BZ$17/($D$2*coeffs!$D$6))^2*coeffs!$E$2^2 + (1000*coeffs!$D$2*coeffs!$D$8*A103/($D$2*coeffs!$D$6))^2*blanks!$CA$18^2+(1000*coeffs!$D$2*coeffs!$D$8/($D$2*coeffs!$D$6))^2*blanks!$CA$17^2)^0.5</f>
        <v>5079.9781385465076</v>
      </c>
      <c r="L103" s="10">
        <f t="shared" si="9"/>
        <v>90796738.992640942</v>
      </c>
      <c r="M103" s="1">
        <f t="shared" si="10"/>
        <v>30211319.422847874</v>
      </c>
      <c r="N103" s="10">
        <f t="shared" si="11"/>
        <v>28019989.390136696</v>
      </c>
    </row>
    <row r="104" spans="1:14" x14ac:dyDescent="0.25">
      <c r="A104">
        <v>-22.69</v>
      </c>
      <c r="B104">
        <v>0.77600000000000002</v>
      </c>
      <c r="C104" s="10">
        <f>-LN(1-B104)/0.000001-EXP(blanks!$BZ$18*b925_2!A104+blanks!$BZ$17)</f>
        <v>1446683.9162701657</v>
      </c>
      <c r="D104" s="1">
        <f>C104*0.000001*coeffs!$D$8/($D$2*coeffs!$D$6/1000)</f>
        <v>16302.360840840012</v>
      </c>
      <c r="E104">
        <f t="shared" si="12"/>
        <v>1.4961092271270973</v>
      </c>
      <c r="F104">
        <v>1.2583</v>
      </c>
      <c r="G104">
        <v>1.7721</v>
      </c>
      <c r="H104">
        <f t="shared" si="13"/>
        <v>0.23780922712709729</v>
      </c>
      <c r="I104">
        <f t="shared" si="14"/>
        <v>0.27599077287290275</v>
      </c>
      <c r="J104" s="2">
        <f>((1000*coeffs!$D$8/($D$2*coeffs!$D$6))^2*H104^2+(1000*(E104-coeffs!$D$2*blanks!$BZ$18*A104-coeffs!$D$2*blanks!$BZ$17)/($D$2*coeffs!$D$6))^2*coeffs!$E$8^2+(1000*coeffs!$D$2*coeffs!$D$8*(E104/coeffs!$D$2-blanks!$BZ$18*A104-blanks!$BZ$17)/($D$2^2*coeffs!$D$6))^2*coeffs!$D$11^2+(1000*coeffs!$D$2*coeffs!$D$8*(E104/coeffs!$D$2-blanks!$BZ$18*A104-blanks!$BZ$17)/($D$2*coeffs!$D$6^2))^2*coeffs!$E$6^2 +(-1000*coeffs!$D$8*blanks!$BZ$18*A104/($D$2*coeffs!$D$6)-1000*coeffs!$D$8*blanks!$BZ$17/($D$2*coeffs!$D$6))^2*coeffs!$E$2^2 + (1000*coeffs!$D$2*coeffs!$D$8*A104/($D$2*coeffs!$D$6))^2*blanks!$CA$18^2+(1000*coeffs!$D$2*coeffs!$D$8/($D$2*coeffs!$D$6))^2*blanks!$CA$17^2)^0.5</f>
        <v>4965.6838994009704</v>
      </c>
      <c r="K104" s="10">
        <f>((1000*coeffs!$D$8/($D$2*coeffs!$D$6))^2*I104^2+(1000*(E104-coeffs!$D$2*blanks!$BZ$18*A104-coeffs!$D$2*blanks!$BZ$17)/($D$2*coeffs!$D$6))^2*coeffs!$E$8^2+(1000*coeffs!$D$2*coeffs!$D$8*(E104/coeffs!$D$2-blanks!$BZ$18*A104-blanks!$BZ$17)/($D$2^2*coeffs!$D$6))^2*coeffs!$D$11^2+(1000*coeffs!$D$2*coeffs!$D$8*(E104/coeffs!$D$2-blanks!$BZ$18*A104-blanks!$BZ$17)/($D$2*coeffs!$D$6^2))^2*coeffs!$E$6^2 +(-1000*coeffs!$D$8*blanks!$BZ$18*A104/($D$2*coeffs!$D$6)-1000*coeffs!$D$8*blanks!$BZ$17/($D$2*coeffs!$D$6))^2*coeffs!$E$2^2 + (1000*coeffs!$D$2*coeffs!$D$8*A104/($D$2*coeffs!$D$6))^2*blanks!$CA$18^2+(1000*coeffs!$D$2*coeffs!$D$8/($D$2*coeffs!$D$6))^2*blanks!$CA$17^2)^0.5</f>
        <v>5210.4869985529313</v>
      </c>
      <c r="L104" s="10">
        <f t="shared" si="9"/>
        <v>92995521.888889819</v>
      </c>
      <c r="M104" s="1">
        <f t="shared" si="10"/>
        <v>30983914.303203549</v>
      </c>
      <c r="N104" s="10">
        <f t="shared" si="11"/>
        <v>29646915.998988464</v>
      </c>
    </row>
    <row r="105" spans="1:14" x14ac:dyDescent="0.25">
      <c r="A105">
        <v>-22.78</v>
      </c>
      <c r="B105">
        <v>0.78400000000000003</v>
      </c>
      <c r="C105" s="10">
        <f>-LN(1-B105)/0.000001-EXP(blanks!$BZ$18*b925_2!A105+blanks!$BZ$17)</f>
        <v>1481415.8543680622</v>
      </c>
      <c r="D105" s="1">
        <f>C105*0.000001*coeffs!$D$8/($D$2*coeffs!$D$6/1000)</f>
        <v>16693.747363635837</v>
      </c>
      <c r="E105">
        <f t="shared" si="12"/>
        <v>1.5324768712979722</v>
      </c>
      <c r="F105">
        <v>1.2895000000000001</v>
      </c>
      <c r="G105">
        <v>1.8160000000000001</v>
      </c>
      <c r="H105">
        <f t="shared" si="13"/>
        <v>0.24297687129797207</v>
      </c>
      <c r="I105">
        <f t="shared" si="14"/>
        <v>0.28352312870202789</v>
      </c>
      <c r="J105" s="2">
        <f>((1000*coeffs!$D$8/($D$2*coeffs!$D$6))^2*H105^2+(1000*(E105-coeffs!$D$2*blanks!$BZ$18*A105-coeffs!$D$2*blanks!$BZ$17)/($D$2*coeffs!$D$6))^2*coeffs!$E$8^2+(1000*coeffs!$D$2*coeffs!$D$8*(E105/coeffs!$D$2-blanks!$BZ$18*A105-blanks!$BZ$17)/($D$2^2*coeffs!$D$6))^2*coeffs!$D$11^2+(1000*coeffs!$D$2*coeffs!$D$8*(E105/coeffs!$D$2-blanks!$BZ$18*A105-blanks!$BZ$17)/($D$2*coeffs!$D$6^2))^2*coeffs!$E$6^2 +(-1000*coeffs!$D$8*blanks!$BZ$18*A105/($D$2*coeffs!$D$6)-1000*coeffs!$D$8*blanks!$BZ$17/($D$2*coeffs!$D$6))^2*coeffs!$E$2^2 + (1000*coeffs!$D$2*coeffs!$D$8*A105/($D$2*coeffs!$D$6))^2*blanks!$CA$18^2+(1000*coeffs!$D$2*coeffs!$D$8/($D$2*coeffs!$D$6))^2*blanks!$CA$17^2)^0.5</f>
        <v>5082.665558760229</v>
      </c>
      <c r="K105" s="10">
        <f>((1000*coeffs!$D$8/($D$2*coeffs!$D$6))^2*I105^2+(1000*(E105-coeffs!$D$2*blanks!$BZ$18*A105-coeffs!$D$2*blanks!$BZ$17)/($D$2*coeffs!$D$6))^2*coeffs!$E$8^2+(1000*coeffs!$D$2*coeffs!$D$8*(E105/coeffs!$D$2-blanks!$BZ$18*A105-blanks!$BZ$17)/($D$2^2*coeffs!$D$6))^2*coeffs!$D$11^2+(1000*coeffs!$D$2*coeffs!$D$8*(E105/coeffs!$D$2-blanks!$BZ$18*A105-blanks!$BZ$17)/($D$2*coeffs!$D$6^2))^2*coeffs!$E$6^2 +(-1000*coeffs!$D$8*blanks!$BZ$18*A105/($D$2*coeffs!$D$6)-1000*coeffs!$D$8*blanks!$BZ$17/($D$2*coeffs!$D$6))^2*coeffs!$E$2^2 + (1000*coeffs!$D$2*coeffs!$D$8*A105/($D$2*coeffs!$D$6))^2*blanks!$CA$18^2+(1000*coeffs!$D$2*coeffs!$D$8/($D$2*coeffs!$D$6))^2*blanks!$CA$17^2)^0.5</f>
        <v>5342.6887138833963</v>
      </c>
      <c r="L105" s="10">
        <f t="shared" si="9"/>
        <v>95228155.20519422</v>
      </c>
      <c r="M105" s="1">
        <f t="shared" si="10"/>
        <v>31766676.655846447</v>
      </c>
      <c r="N105" s="10">
        <f t="shared" si="11"/>
        <v>30346500.656689167</v>
      </c>
    </row>
    <row r="106" spans="1:14" x14ac:dyDescent="0.25">
      <c r="A106">
        <v>-22.81</v>
      </c>
      <c r="B106">
        <v>0.79200000000000004</v>
      </c>
      <c r="C106" s="10">
        <f>-LN(1-B106)/0.000001-EXP(blanks!$BZ$18*b925_2!A106+blanks!$BZ$17)</f>
        <v>1518599.0047349918</v>
      </c>
      <c r="D106" s="1">
        <f>C106*0.000001*coeffs!$D$8/($D$2*coeffs!$D$6/1000)</f>
        <v>17112.756054935686</v>
      </c>
      <c r="E106">
        <f t="shared" si="12"/>
        <v>1.5702171992808192</v>
      </c>
      <c r="F106">
        <v>1.3213999999999999</v>
      </c>
      <c r="G106">
        <v>1.861</v>
      </c>
      <c r="H106">
        <f t="shared" si="13"/>
        <v>0.24881719928081925</v>
      </c>
      <c r="I106">
        <f t="shared" si="14"/>
        <v>0.29078280071918083</v>
      </c>
      <c r="J106" s="2">
        <f>((1000*coeffs!$D$8/($D$2*coeffs!$D$6))^2*H106^2+(1000*(E106-coeffs!$D$2*blanks!$BZ$18*A106-coeffs!$D$2*blanks!$BZ$17)/($D$2*coeffs!$D$6))^2*coeffs!$E$8^2+(1000*coeffs!$D$2*coeffs!$D$8*(E106/coeffs!$D$2-blanks!$BZ$18*A106-blanks!$BZ$17)/($D$2^2*coeffs!$D$6))^2*coeffs!$D$11^2+(1000*coeffs!$D$2*coeffs!$D$8*(E106/coeffs!$D$2-blanks!$BZ$18*A106-blanks!$BZ$17)/($D$2*coeffs!$D$6^2))^2*coeffs!$E$6^2 +(-1000*coeffs!$D$8*blanks!$BZ$18*A106/($D$2*coeffs!$D$6)-1000*coeffs!$D$8*blanks!$BZ$17/($D$2*coeffs!$D$6))^2*coeffs!$E$2^2 + (1000*coeffs!$D$2*coeffs!$D$8*A106/($D$2*coeffs!$D$6))^2*blanks!$CA$18^2+(1000*coeffs!$D$2*coeffs!$D$8/($D$2*coeffs!$D$6))^2*blanks!$CA$17^2)^0.5</f>
        <v>5206.9656894643695</v>
      </c>
      <c r="K106" s="10">
        <f>((1000*coeffs!$D$8/($D$2*coeffs!$D$6))^2*I106^2+(1000*(E106-coeffs!$D$2*blanks!$BZ$18*A106-coeffs!$D$2*blanks!$BZ$17)/($D$2*coeffs!$D$6))^2*coeffs!$E$8^2+(1000*coeffs!$D$2*coeffs!$D$8*(E106/coeffs!$D$2-blanks!$BZ$18*A106-blanks!$BZ$17)/($D$2^2*coeffs!$D$6))^2*coeffs!$D$11^2+(1000*coeffs!$D$2*coeffs!$D$8*(E106/coeffs!$D$2-blanks!$BZ$18*A106-blanks!$BZ$17)/($D$2*coeffs!$D$6^2))^2*coeffs!$E$6^2 +(-1000*coeffs!$D$8*blanks!$BZ$18*A106/($D$2*coeffs!$D$6)-1000*coeffs!$D$8*blanks!$BZ$17/($D$2*coeffs!$D$6))^2*coeffs!$E$2^2 + (1000*coeffs!$D$2*coeffs!$D$8*A106/($D$2*coeffs!$D$6))^2*blanks!$CA$18^2+(1000*coeffs!$D$2*coeffs!$D$8/($D$2*coeffs!$D$6))^2*blanks!$CA$17^2)^0.5</f>
        <v>5476.1327184167812</v>
      </c>
      <c r="L106" s="10">
        <f t="shared" si="9"/>
        <v>97618356.986631557</v>
      </c>
      <c r="M106" s="1">
        <f t="shared" si="10"/>
        <v>32560421.314268816</v>
      </c>
      <c r="N106" s="10">
        <f t="shared" si="11"/>
        <v>31090349.707467079</v>
      </c>
    </row>
    <row r="107" spans="1:14" x14ac:dyDescent="0.25">
      <c r="A107">
        <v>-22.87</v>
      </c>
      <c r="B107">
        <v>0.8</v>
      </c>
      <c r="C107" s="10">
        <f>-LN(1-B107)/0.000001-EXP(blanks!$BZ$18*b925_2!A107+blanks!$BZ$17)</f>
        <v>1556687.0565525151</v>
      </c>
      <c r="D107" s="1">
        <f>C107*0.000001*coeffs!$D$8/($D$2*coeffs!$D$6/1000)</f>
        <v>17541.961880389765</v>
      </c>
      <c r="E107">
        <f t="shared" si="12"/>
        <v>1.6094379124341005</v>
      </c>
      <c r="F107">
        <v>1.3541000000000001</v>
      </c>
      <c r="G107">
        <v>1.907</v>
      </c>
      <c r="H107">
        <f t="shared" si="13"/>
        <v>0.25533791243410042</v>
      </c>
      <c r="I107">
        <f t="shared" si="14"/>
        <v>0.29756208756589952</v>
      </c>
      <c r="J107" s="2">
        <f>((1000*coeffs!$D$8/($D$2*coeffs!$D$6))^2*H107^2+(1000*(E107-coeffs!$D$2*blanks!$BZ$18*A107-coeffs!$D$2*blanks!$BZ$17)/($D$2*coeffs!$D$6))^2*coeffs!$E$8^2+(1000*coeffs!$D$2*coeffs!$D$8*(E107/coeffs!$D$2-blanks!$BZ$18*A107-blanks!$BZ$17)/($D$2^2*coeffs!$D$6))^2*coeffs!$D$11^2+(1000*coeffs!$D$2*coeffs!$D$8*(E107/coeffs!$D$2-blanks!$BZ$18*A107-blanks!$BZ$17)/($D$2*coeffs!$D$6^2))^2*coeffs!$E$6^2 +(-1000*coeffs!$D$8*blanks!$BZ$18*A107/($D$2*coeffs!$D$6)-1000*coeffs!$D$8*blanks!$BZ$17/($D$2*coeffs!$D$6))^2*coeffs!$E$2^2 + (1000*coeffs!$D$2*coeffs!$D$8*A107/($D$2*coeffs!$D$6))^2*blanks!$CA$18^2+(1000*coeffs!$D$2*coeffs!$D$8/($D$2*coeffs!$D$6))^2*blanks!$CA$17^2)^0.5</f>
        <v>5338.8810141474114</v>
      </c>
      <c r="K107" s="10">
        <f>((1000*coeffs!$D$8/($D$2*coeffs!$D$6))^2*I107^2+(1000*(E107-coeffs!$D$2*blanks!$BZ$18*A107-coeffs!$D$2*blanks!$BZ$17)/($D$2*coeffs!$D$6))^2*coeffs!$E$8^2+(1000*coeffs!$D$2*coeffs!$D$8*(E107/coeffs!$D$2-blanks!$BZ$18*A107-blanks!$BZ$17)/($D$2^2*coeffs!$D$6))^2*coeffs!$D$11^2+(1000*coeffs!$D$2*coeffs!$D$8*(E107/coeffs!$D$2-blanks!$BZ$18*A107-blanks!$BZ$17)/($D$2*coeffs!$D$6^2))^2*coeffs!$E$6^2 +(-1000*coeffs!$D$8*blanks!$BZ$18*A107/($D$2*coeffs!$D$6)-1000*coeffs!$D$8*blanks!$BZ$17/($D$2*coeffs!$D$6))^2*coeffs!$E$2^2 + (1000*coeffs!$D$2*coeffs!$D$8*A107/($D$2*coeffs!$D$6))^2*blanks!$CA$18^2+(1000*coeffs!$D$2*coeffs!$D$8/($D$2*coeffs!$D$6))^2*blanks!$CA$17^2)^0.5</f>
        <v>5609.6540703286119</v>
      </c>
      <c r="L107" s="10">
        <f t="shared" si="9"/>
        <v>100066727.50949854</v>
      </c>
      <c r="M107" s="1">
        <f t="shared" si="10"/>
        <v>33356133.676544398</v>
      </c>
      <c r="N107" s="10">
        <f t="shared" si="11"/>
        <v>31877317.563540269</v>
      </c>
    </row>
    <row r="108" spans="1:14" x14ac:dyDescent="0.25">
      <c r="A108">
        <v>-22.92</v>
      </c>
      <c r="B108">
        <v>0.80800000000000005</v>
      </c>
      <c r="C108" s="10">
        <f>-LN(1-B108)/0.000001-EXP(blanks!$BZ$18*b925_2!A108+blanks!$BZ$17)</f>
        <v>1596546.2038840731</v>
      </c>
      <c r="D108" s="1">
        <f>C108*0.000001*coeffs!$D$8/($D$2*coeffs!$D$6/1000)</f>
        <v>17991.12578917405</v>
      </c>
      <c r="E108">
        <f t="shared" si="12"/>
        <v>1.6502599069543558</v>
      </c>
      <c r="F108">
        <v>1.3876999999999999</v>
      </c>
      <c r="G108">
        <v>1.9542999999999999</v>
      </c>
      <c r="H108">
        <f t="shared" si="13"/>
        <v>0.26255990695435583</v>
      </c>
      <c r="I108">
        <f t="shared" si="14"/>
        <v>0.30404009304564417</v>
      </c>
      <c r="J108" s="2">
        <f>((1000*coeffs!$D$8/($D$2*coeffs!$D$6))^2*H108^2+(1000*(E108-coeffs!$D$2*blanks!$BZ$18*A108-coeffs!$D$2*blanks!$BZ$17)/($D$2*coeffs!$D$6))^2*coeffs!$E$8^2+(1000*coeffs!$D$2*coeffs!$D$8*(E108/coeffs!$D$2-blanks!$BZ$18*A108-blanks!$BZ$17)/($D$2^2*coeffs!$D$6))^2*coeffs!$D$11^2+(1000*coeffs!$D$2*coeffs!$D$8*(E108/coeffs!$D$2-blanks!$BZ$18*A108-blanks!$BZ$17)/($D$2*coeffs!$D$6^2))^2*coeffs!$E$6^2 +(-1000*coeffs!$D$8*blanks!$BZ$18*A108/($D$2*coeffs!$D$6)-1000*coeffs!$D$8*blanks!$BZ$17/($D$2*coeffs!$D$6))^2*coeffs!$E$2^2 + (1000*coeffs!$D$2*coeffs!$D$8*A108/($D$2*coeffs!$D$6))^2*blanks!$CA$18^2+(1000*coeffs!$D$2*coeffs!$D$8/($D$2*coeffs!$D$6))^2*blanks!$CA$17^2)^0.5</f>
        <v>5478.8296736458906</v>
      </c>
      <c r="K108" s="10">
        <f>((1000*coeffs!$D$8/($D$2*coeffs!$D$6))^2*I108^2+(1000*(E108-coeffs!$D$2*blanks!$BZ$18*A108-coeffs!$D$2*blanks!$BZ$17)/($D$2*coeffs!$D$6))^2*coeffs!$E$8^2+(1000*coeffs!$D$2*coeffs!$D$8*(E108/coeffs!$D$2-blanks!$BZ$18*A108-blanks!$BZ$17)/($D$2^2*coeffs!$D$6))^2*coeffs!$D$11^2+(1000*coeffs!$D$2*coeffs!$D$8*(E108/coeffs!$D$2-blanks!$BZ$18*A108-blanks!$BZ$17)/($D$2*coeffs!$D$6^2))^2*coeffs!$E$6^2 +(-1000*coeffs!$D$8*blanks!$BZ$18*A108/($D$2*coeffs!$D$6)-1000*coeffs!$D$8*blanks!$BZ$17/($D$2*coeffs!$D$6))^2*coeffs!$E$2^2 + (1000*coeffs!$D$2*coeffs!$D$8*A108/($D$2*coeffs!$D$6))^2*blanks!$CA$18^2+(1000*coeffs!$D$2*coeffs!$D$8/($D$2*coeffs!$D$6))^2*blanks!$CA$17^2)^0.5</f>
        <v>5744.7428430724658</v>
      </c>
      <c r="L108" s="10">
        <f t="shared" si="9"/>
        <v>102628947.33267945</v>
      </c>
      <c r="M108" s="1">
        <f t="shared" si="10"/>
        <v>34163450.518880643</v>
      </c>
      <c r="N108" s="10">
        <f t="shared" si="11"/>
        <v>32711230.878536288</v>
      </c>
    </row>
    <row r="109" spans="1:14" x14ac:dyDescent="0.25">
      <c r="A109">
        <v>-22.95</v>
      </c>
      <c r="B109">
        <v>0.81599999999999995</v>
      </c>
      <c r="C109" s="10">
        <f>-LN(1-B109)/0.000001-EXP(blanks!$BZ$18*b925_2!A109+blanks!$BZ$17)</f>
        <v>1638519.6945862204</v>
      </c>
      <c r="D109" s="1">
        <f>C109*0.000001*coeffs!$D$8/($D$2*coeffs!$D$6/1000)</f>
        <v>18464.115765408955</v>
      </c>
      <c r="E109">
        <f t="shared" si="12"/>
        <v>1.6928195213731512</v>
      </c>
      <c r="F109">
        <v>1.4219999999999999</v>
      </c>
      <c r="G109">
        <v>2.0026000000000002</v>
      </c>
      <c r="H109">
        <f t="shared" si="13"/>
        <v>0.27081952137315124</v>
      </c>
      <c r="I109">
        <f t="shared" si="14"/>
        <v>0.30978047862684899</v>
      </c>
      <c r="J109" s="2">
        <f>((1000*coeffs!$D$8/($D$2*coeffs!$D$6))^2*H109^2+(1000*(E109-coeffs!$D$2*blanks!$BZ$18*A109-coeffs!$D$2*blanks!$BZ$17)/($D$2*coeffs!$D$6))^2*coeffs!$E$8^2+(1000*coeffs!$D$2*coeffs!$D$8*(E109/coeffs!$D$2-blanks!$BZ$18*A109-blanks!$BZ$17)/($D$2^2*coeffs!$D$6))^2*coeffs!$D$11^2+(1000*coeffs!$D$2*coeffs!$D$8*(E109/coeffs!$D$2-blanks!$BZ$18*A109-blanks!$BZ$17)/($D$2*coeffs!$D$6^2))^2*coeffs!$E$6^2 +(-1000*coeffs!$D$8*blanks!$BZ$18*A109/($D$2*coeffs!$D$6)-1000*coeffs!$D$8*blanks!$BZ$17/($D$2*coeffs!$D$6))^2*coeffs!$E$2^2 + (1000*coeffs!$D$2*coeffs!$D$8*A109/($D$2*coeffs!$D$6))^2*blanks!$CA$18^2+(1000*coeffs!$D$2*coeffs!$D$8/($D$2*coeffs!$D$6))^2*blanks!$CA$17^2)^0.5</f>
        <v>5629.2013710831916</v>
      </c>
      <c r="K109" s="10">
        <f>((1000*coeffs!$D$8/($D$2*coeffs!$D$6))^2*I109^2+(1000*(E109-coeffs!$D$2*blanks!$BZ$18*A109-coeffs!$D$2*blanks!$BZ$17)/($D$2*coeffs!$D$6))^2*coeffs!$E$8^2+(1000*coeffs!$D$2*coeffs!$D$8*(E109/coeffs!$D$2-blanks!$BZ$18*A109-blanks!$BZ$17)/($D$2^2*coeffs!$D$6))^2*coeffs!$D$11^2+(1000*coeffs!$D$2*coeffs!$D$8*(E109/coeffs!$D$2-blanks!$BZ$18*A109-blanks!$BZ$17)/($D$2*coeffs!$D$6^2))^2*coeffs!$E$6^2 +(-1000*coeffs!$D$8*blanks!$BZ$18*A109/($D$2*coeffs!$D$6)-1000*coeffs!$D$8*blanks!$BZ$17/($D$2*coeffs!$D$6))^2*coeffs!$E$2^2 + (1000*coeffs!$D$2*coeffs!$D$8*A109/($D$2*coeffs!$D$6))^2*blanks!$CA$18^2+(1000*coeffs!$D$2*coeffs!$D$8/($D$2*coeffs!$D$6))^2*blanks!$CA$17^2)^0.5</f>
        <v>5878.8102645448707</v>
      </c>
      <c r="L109" s="10">
        <f t="shared" si="9"/>
        <v>105327081.06420542</v>
      </c>
      <c r="M109" s="1">
        <f t="shared" si="10"/>
        <v>34968806.509981558</v>
      </c>
      <c r="N109" s="10">
        <f t="shared" si="11"/>
        <v>33605729.034719534</v>
      </c>
    </row>
    <row r="110" spans="1:14" x14ac:dyDescent="0.25">
      <c r="A110">
        <v>-23.02</v>
      </c>
      <c r="B110">
        <v>0.82399999999999995</v>
      </c>
      <c r="C110" s="10">
        <f>-LN(1-B110)/0.000001-EXP(blanks!$BZ$18*b925_2!A110+blanks!$BZ$17)</f>
        <v>1681578.8419394952</v>
      </c>
      <c r="D110" s="1">
        <f>C110*0.000001*coeffs!$D$8/($D$2*coeffs!$D$6/1000)</f>
        <v>18949.339766144229</v>
      </c>
      <c r="E110">
        <f t="shared" si="12"/>
        <v>1.737271283943985</v>
      </c>
      <c r="F110">
        <v>1.4572000000000001</v>
      </c>
      <c r="G110">
        <v>2.0522</v>
      </c>
      <c r="H110">
        <f t="shared" si="13"/>
        <v>0.28007128394398495</v>
      </c>
      <c r="I110">
        <f t="shared" si="14"/>
        <v>0.31492871605601502</v>
      </c>
      <c r="J110" s="2">
        <f>((1000*coeffs!$D$8/($D$2*coeffs!$D$6))^2*H110^2+(1000*(E110-coeffs!$D$2*blanks!$BZ$18*A110-coeffs!$D$2*blanks!$BZ$17)/($D$2*coeffs!$D$6))^2*coeffs!$E$8^2+(1000*coeffs!$D$2*coeffs!$D$8*(E110/coeffs!$D$2-blanks!$BZ$18*A110-blanks!$BZ$17)/($D$2^2*coeffs!$D$6))^2*coeffs!$D$11^2+(1000*coeffs!$D$2*coeffs!$D$8*(E110/coeffs!$D$2-blanks!$BZ$18*A110-blanks!$BZ$17)/($D$2*coeffs!$D$6^2))^2*coeffs!$E$6^2 +(-1000*coeffs!$D$8*blanks!$BZ$18*A110/($D$2*coeffs!$D$6)-1000*coeffs!$D$8*blanks!$BZ$17/($D$2*coeffs!$D$6))^2*coeffs!$E$2^2 + (1000*coeffs!$D$2*coeffs!$D$8*A110/($D$2*coeffs!$D$6))^2*blanks!$CA$18^2+(1000*coeffs!$D$2*coeffs!$D$8/($D$2*coeffs!$D$6))^2*blanks!$CA$17^2)^0.5</f>
        <v>5790.1297491148507</v>
      </c>
      <c r="K110" s="10">
        <f>((1000*coeffs!$D$8/($D$2*coeffs!$D$6))^2*I110^2+(1000*(E110-coeffs!$D$2*blanks!$BZ$18*A110-coeffs!$D$2*blanks!$BZ$17)/($D$2*coeffs!$D$6))^2*coeffs!$E$8^2+(1000*coeffs!$D$2*coeffs!$D$8*(E110/coeffs!$D$2-blanks!$BZ$18*A110-blanks!$BZ$17)/($D$2^2*coeffs!$D$6))^2*coeffs!$D$11^2+(1000*coeffs!$D$2*coeffs!$D$8*(E110/coeffs!$D$2-blanks!$BZ$18*A110-blanks!$BZ$17)/($D$2*coeffs!$D$6^2))^2*coeffs!$E$6^2 +(-1000*coeffs!$D$8*blanks!$BZ$18*A110/($D$2*coeffs!$D$6)-1000*coeffs!$D$8*blanks!$BZ$17/($D$2*coeffs!$D$6))^2*coeffs!$E$2^2 + (1000*coeffs!$D$2*coeffs!$D$8*A110/($D$2*coeffs!$D$6))^2*blanks!$CA$18^2+(1000*coeffs!$D$2*coeffs!$D$8/($D$2*coeffs!$D$6))^2*blanks!$CA$17^2)^0.5</f>
        <v>6013.2604293493287</v>
      </c>
      <c r="L110" s="10">
        <f t="shared" si="9"/>
        <v>108095002.81627153</v>
      </c>
      <c r="M110" s="1">
        <f t="shared" si="10"/>
        <v>35778142.257915519</v>
      </c>
      <c r="N110" s="10">
        <f t="shared" si="11"/>
        <v>34559713.910996638</v>
      </c>
    </row>
    <row r="111" spans="1:14" x14ac:dyDescent="0.25">
      <c r="A111">
        <v>-23.07</v>
      </c>
      <c r="B111">
        <v>0.83199999999999996</v>
      </c>
      <c r="C111" s="10">
        <f>-LN(1-B111)/0.000001-EXP(blanks!$BZ$18*b925_2!A111+blanks!$BZ$17)</f>
        <v>1727082.3184051265</v>
      </c>
      <c r="D111" s="1">
        <f>C111*0.000001*coeffs!$D$8/($D$2*coeffs!$D$6/1000)</f>
        <v>19462.108370614467</v>
      </c>
      <c r="E111">
        <f t="shared" si="12"/>
        <v>1.7837912995788778</v>
      </c>
      <c r="F111">
        <v>1.4933000000000001</v>
      </c>
      <c r="G111">
        <v>2.1030000000000002</v>
      </c>
      <c r="H111">
        <f t="shared" si="13"/>
        <v>0.29049129957887776</v>
      </c>
      <c r="I111">
        <f t="shared" si="14"/>
        <v>0.31920870042112237</v>
      </c>
      <c r="J111" s="2">
        <f>((1000*coeffs!$D$8/($D$2*coeffs!$D$6))^2*H111^2+(1000*(E111-coeffs!$D$2*blanks!$BZ$18*A111-coeffs!$D$2*blanks!$BZ$17)/($D$2*coeffs!$D$6))^2*coeffs!$E$8^2+(1000*coeffs!$D$2*coeffs!$D$8*(E111/coeffs!$D$2-blanks!$BZ$18*A111-blanks!$BZ$17)/($D$2^2*coeffs!$D$6))^2*coeffs!$D$11^2+(1000*coeffs!$D$2*coeffs!$D$8*(E111/coeffs!$D$2-blanks!$BZ$18*A111-blanks!$BZ$17)/($D$2*coeffs!$D$6^2))^2*coeffs!$E$6^2 +(-1000*coeffs!$D$8*blanks!$BZ$18*A111/($D$2*coeffs!$D$6)-1000*coeffs!$D$8*blanks!$BZ$17/($D$2*coeffs!$D$6))^2*coeffs!$E$2^2 + (1000*coeffs!$D$2*coeffs!$D$8*A111/($D$2*coeffs!$D$6))^2*blanks!$CA$18^2+(1000*coeffs!$D$2*coeffs!$D$8/($D$2*coeffs!$D$6))^2*blanks!$CA$17^2)^0.5</f>
        <v>5963.1774621691693</v>
      </c>
      <c r="K111" s="10">
        <f>((1000*coeffs!$D$8/($D$2*coeffs!$D$6))^2*I111^2+(1000*(E111-coeffs!$D$2*blanks!$BZ$18*A111-coeffs!$D$2*blanks!$BZ$17)/($D$2*coeffs!$D$6))^2*coeffs!$E$8^2+(1000*coeffs!$D$2*coeffs!$D$8*(E111/coeffs!$D$2-blanks!$BZ$18*A111-blanks!$BZ$17)/($D$2^2*coeffs!$D$6))^2*coeffs!$D$11^2+(1000*coeffs!$D$2*coeffs!$D$8*(E111/coeffs!$D$2-blanks!$BZ$18*A111-blanks!$BZ$17)/($D$2*coeffs!$D$6^2))^2*coeffs!$E$6^2 +(-1000*coeffs!$D$8*blanks!$BZ$18*A111/($D$2*coeffs!$D$6)-1000*coeffs!$D$8*blanks!$BZ$17/($D$2*coeffs!$D$6))^2*coeffs!$E$2^2 + (1000*coeffs!$D$2*coeffs!$D$8*A111/($D$2*coeffs!$D$6))^2*blanks!$CA$18^2+(1000*coeffs!$D$2*coeffs!$D$8/($D$2*coeffs!$D$6))^2*blanks!$CA$17^2)^0.5</f>
        <v>6146.7773867121878</v>
      </c>
      <c r="L111" s="10">
        <f t="shared" si="9"/>
        <v>111020050.57140946</v>
      </c>
      <c r="M111" s="1">
        <f t="shared" si="10"/>
        <v>36586621.612142719</v>
      </c>
      <c r="N111" s="10">
        <f t="shared" si="11"/>
        <v>35584139.093774647</v>
      </c>
    </row>
    <row r="112" spans="1:14" x14ac:dyDescent="0.25">
      <c r="A112">
        <v>-23.11</v>
      </c>
      <c r="B112">
        <v>0.84</v>
      </c>
      <c r="C112" s="10">
        <f>-LN(1-B112)/0.000001-EXP(blanks!$BZ$18*b925_2!A112+blanks!$BZ$17)</f>
        <v>1775045.9080835048</v>
      </c>
      <c r="D112" s="1">
        <f>C112*0.000001*coeffs!$D$8/($D$2*coeffs!$D$6/1000)</f>
        <v>20002.599446353292</v>
      </c>
      <c r="E112">
        <f t="shared" si="12"/>
        <v>1.83258146374831</v>
      </c>
      <c r="F112">
        <v>1.5303</v>
      </c>
      <c r="G112">
        <v>2.2084999999999999</v>
      </c>
      <c r="H112">
        <f t="shared" si="13"/>
        <v>0.30228146374831</v>
      </c>
      <c r="I112">
        <f t="shared" si="14"/>
        <v>0.37591853625168992</v>
      </c>
      <c r="J112" s="2">
        <f>((1000*coeffs!$D$8/($D$2*coeffs!$D$6))^2*H112^2+(1000*(E112-coeffs!$D$2*blanks!$BZ$18*A112-coeffs!$D$2*blanks!$BZ$17)/($D$2*coeffs!$D$6))^2*coeffs!$E$8^2+(1000*coeffs!$D$2*coeffs!$D$8*(E112/coeffs!$D$2-blanks!$BZ$18*A112-blanks!$BZ$17)/($D$2^2*coeffs!$D$6))^2*coeffs!$D$11^2+(1000*coeffs!$D$2*coeffs!$D$8*(E112/coeffs!$D$2-blanks!$BZ$18*A112-blanks!$BZ$17)/($D$2*coeffs!$D$6^2))^2*coeffs!$E$6^2 +(-1000*coeffs!$D$8*blanks!$BZ$18*A112/($D$2*coeffs!$D$6)-1000*coeffs!$D$8*blanks!$BZ$17/($D$2*coeffs!$D$6))^2*coeffs!$E$2^2 + (1000*coeffs!$D$2*coeffs!$D$8*A112/($D$2*coeffs!$D$6))^2*blanks!$CA$18^2+(1000*coeffs!$D$2*coeffs!$D$8/($D$2*coeffs!$D$6))^2*blanks!$CA$17^2)^0.5</f>
        <v>6150.171620979494</v>
      </c>
      <c r="K112" s="10">
        <f>((1000*coeffs!$D$8/($D$2*coeffs!$D$6))^2*I112^2+(1000*(E112-coeffs!$D$2*blanks!$BZ$18*A112-coeffs!$D$2*blanks!$BZ$17)/($D$2*coeffs!$D$6))^2*coeffs!$E$8^2+(1000*coeffs!$D$2*coeffs!$D$8*(E112/coeffs!$D$2-blanks!$BZ$18*A112-blanks!$BZ$17)/($D$2^2*coeffs!$D$6))^2*coeffs!$D$11^2+(1000*coeffs!$D$2*coeffs!$D$8*(E112/coeffs!$D$2-blanks!$BZ$18*A112-blanks!$BZ$17)/($D$2*coeffs!$D$6^2))^2*coeffs!$E$6^2 +(-1000*coeffs!$D$8*blanks!$BZ$18*A112/($D$2*coeffs!$D$6)-1000*coeffs!$D$8*blanks!$BZ$17/($D$2*coeffs!$D$6))^2*coeffs!$E$2^2 + (1000*coeffs!$D$2*coeffs!$D$8*A112/($D$2*coeffs!$D$6))^2*blanks!$CA$18^2+(1000*coeffs!$D$2*coeffs!$D$8/($D$2*coeffs!$D$6))^2*blanks!$CA$17^2)^0.5</f>
        <v>6645.7764485774151</v>
      </c>
      <c r="L112" s="10">
        <f t="shared" si="9"/>
        <v>114103238.96082984</v>
      </c>
      <c r="M112" s="1">
        <f t="shared" si="10"/>
        <v>39401093.686177552</v>
      </c>
      <c r="N112" s="10">
        <f t="shared" si="11"/>
        <v>36689011.273042463</v>
      </c>
    </row>
    <row r="113" spans="1:14" x14ac:dyDescent="0.25">
      <c r="A113">
        <v>-23.14</v>
      </c>
      <c r="B113">
        <v>0.84799999999999998</v>
      </c>
      <c r="C113" s="10">
        <f>-LN(1-B113)/0.000001-EXP(blanks!$BZ$18*b925_2!A113+blanks!$BZ$17)</f>
        <v>1825711.3747139268</v>
      </c>
      <c r="D113" s="1">
        <f>C113*0.000001*coeffs!$D$8/($D$2*coeffs!$D$6/1000)</f>
        <v>20573.537375426411</v>
      </c>
      <c r="E113">
        <f t="shared" si="12"/>
        <v>1.8838747581358606</v>
      </c>
      <c r="F113">
        <v>1.5682</v>
      </c>
      <c r="G113">
        <v>2.2631000000000001</v>
      </c>
      <c r="H113">
        <f t="shared" si="13"/>
        <v>0.31567475813586054</v>
      </c>
      <c r="I113">
        <f t="shared" si="14"/>
        <v>0.37922524186413953</v>
      </c>
      <c r="J113" s="2">
        <f>((1000*coeffs!$D$8/($D$2*coeffs!$D$6))^2*H113^2+(1000*(E113-coeffs!$D$2*blanks!$BZ$18*A113-coeffs!$D$2*blanks!$BZ$17)/($D$2*coeffs!$D$6))^2*coeffs!$E$8^2+(1000*coeffs!$D$2*coeffs!$D$8*(E113/coeffs!$D$2-blanks!$BZ$18*A113-blanks!$BZ$17)/($D$2^2*coeffs!$D$6))^2*coeffs!$D$11^2+(1000*coeffs!$D$2*coeffs!$D$8*(E113/coeffs!$D$2-blanks!$BZ$18*A113-blanks!$BZ$17)/($D$2*coeffs!$D$6^2))^2*coeffs!$E$6^2 +(-1000*coeffs!$D$8*blanks!$BZ$18*A113/($D$2*coeffs!$D$6)-1000*coeffs!$D$8*blanks!$BZ$17/($D$2*coeffs!$D$6))^2*coeffs!$E$2^2 + (1000*coeffs!$D$2*coeffs!$D$8*A113/($D$2*coeffs!$D$6))^2*blanks!$CA$18^2+(1000*coeffs!$D$2*coeffs!$D$8/($D$2*coeffs!$D$6))^2*blanks!$CA$17^2)^0.5</f>
        <v>6353.2669699792132</v>
      </c>
      <c r="K113" s="10">
        <f>((1000*coeffs!$D$8/($D$2*coeffs!$D$6))^2*I113^2+(1000*(E113-coeffs!$D$2*blanks!$BZ$18*A113-coeffs!$D$2*blanks!$BZ$17)/($D$2*coeffs!$D$6))^2*coeffs!$E$8^2+(1000*coeffs!$D$2*coeffs!$D$8*(E113/coeffs!$D$2-blanks!$BZ$18*A113-blanks!$BZ$17)/($D$2^2*coeffs!$D$6))^2*coeffs!$D$11^2+(1000*coeffs!$D$2*coeffs!$D$8*(E113/coeffs!$D$2-blanks!$BZ$18*A113-blanks!$BZ$17)/($D$2*coeffs!$D$6^2))^2*coeffs!$E$6^2 +(-1000*coeffs!$D$8*blanks!$BZ$18*A113/($D$2*coeffs!$D$6)-1000*coeffs!$D$8*blanks!$BZ$17/($D$2*coeffs!$D$6))^2*coeffs!$E$2^2 + (1000*coeffs!$D$2*coeffs!$D$8*A113/($D$2*coeffs!$D$6))^2*blanks!$CA$18^2+(1000*coeffs!$D$2*coeffs!$D$8/($D$2*coeffs!$D$6))^2*blanks!$CA$17^2)^0.5</f>
        <v>6780.2530613720128</v>
      </c>
      <c r="L113" s="10">
        <f t="shared" si="9"/>
        <v>117360109.00552338</v>
      </c>
      <c r="M113" s="1">
        <f t="shared" si="10"/>
        <v>40222765.567330375</v>
      </c>
      <c r="N113" s="10">
        <f t="shared" si="11"/>
        <v>37886537.843798585</v>
      </c>
    </row>
    <row r="114" spans="1:14" x14ac:dyDescent="0.25">
      <c r="A114">
        <v>-23.2</v>
      </c>
      <c r="B114">
        <v>0.85599999999999998</v>
      </c>
      <c r="C114" s="10">
        <f>-LN(1-B114)/0.000001-EXP(blanks!$BZ$18*b925_2!A114+blanks!$BZ$17)</f>
        <v>1878502.313151404</v>
      </c>
      <c r="D114" s="1">
        <f>C114*0.000001*coeffs!$D$8/($D$2*coeffs!$D$6/1000)</f>
        <v>21168.426775837499</v>
      </c>
      <c r="E114">
        <f t="shared" si="12"/>
        <v>1.9379419794061363</v>
      </c>
      <c r="F114">
        <v>1.607</v>
      </c>
      <c r="G114">
        <v>2.3191999999999999</v>
      </c>
      <c r="H114">
        <f t="shared" si="13"/>
        <v>0.33094197940613634</v>
      </c>
      <c r="I114">
        <f t="shared" si="14"/>
        <v>0.3812580205938636</v>
      </c>
      <c r="J114" s="2">
        <f>((1000*coeffs!$D$8/($D$2*coeffs!$D$6))^2*H114^2+(1000*(E114-coeffs!$D$2*blanks!$BZ$18*A114-coeffs!$D$2*blanks!$BZ$17)/($D$2*coeffs!$D$6))^2*coeffs!$E$8^2+(1000*coeffs!$D$2*coeffs!$D$8*(E114/coeffs!$D$2-blanks!$BZ$18*A114-blanks!$BZ$17)/($D$2^2*coeffs!$D$6))^2*coeffs!$D$11^2+(1000*coeffs!$D$2*coeffs!$D$8*(E114/coeffs!$D$2-blanks!$BZ$18*A114-blanks!$BZ$17)/($D$2*coeffs!$D$6^2))^2*coeffs!$E$6^2 +(-1000*coeffs!$D$8*blanks!$BZ$18*A114/($D$2*coeffs!$D$6)-1000*coeffs!$D$8*blanks!$BZ$17/($D$2*coeffs!$D$6))^2*coeffs!$E$2^2 + (1000*coeffs!$D$2*coeffs!$D$8*A114/($D$2*coeffs!$D$6))^2*blanks!$CA$18^2+(1000*coeffs!$D$2*coeffs!$D$8/($D$2*coeffs!$D$6))^2*blanks!$CA$17^2)^0.5</f>
        <v>6575.0266545891764</v>
      </c>
      <c r="K114" s="10">
        <f>((1000*coeffs!$D$8/($D$2*coeffs!$D$6))^2*I114^2+(1000*(E114-coeffs!$D$2*blanks!$BZ$18*A114-coeffs!$D$2*blanks!$BZ$17)/($D$2*coeffs!$D$6))^2*coeffs!$E$8^2+(1000*coeffs!$D$2*coeffs!$D$8*(E114/coeffs!$D$2-blanks!$BZ$18*A114-blanks!$BZ$17)/($D$2^2*coeffs!$D$6))^2*coeffs!$D$11^2+(1000*coeffs!$D$2*coeffs!$D$8*(E114/coeffs!$D$2-blanks!$BZ$18*A114-blanks!$BZ$17)/($D$2*coeffs!$D$6^2))^2*coeffs!$E$6^2 +(-1000*coeffs!$D$8*blanks!$BZ$18*A114/($D$2*coeffs!$D$6)-1000*coeffs!$D$8*blanks!$BZ$17/($D$2*coeffs!$D$6))^2*coeffs!$E$2^2 + (1000*coeffs!$D$2*coeffs!$D$8*A114/($D$2*coeffs!$D$6))^2*blanks!$CA$18^2+(1000*coeffs!$D$2*coeffs!$D$8/($D$2*coeffs!$D$6))^2*blanks!$CA$17^2)^0.5</f>
        <v>6912.4168757960988</v>
      </c>
      <c r="L114" s="10">
        <f t="shared" si="9"/>
        <v>120753608.31507169</v>
      </c>
      <c r="M114" s="1">
        <f t="shared" si="10"/>
        <v>41035491.844291367</v>
      </c>
      <c r="N114" s="10">
        <f t="shared" si="11"/>
        <v>39189736.053889781</v>
      </c>
    </row>
    <row r="115" spans="1:14" x14ac:dyDescent="0.25">
      <c r="A115">
        <v>-23.31</v>
      </c>
      <c r="B115">
        <v>0.86399999999999999</v>
      </c>
      <c r="C115" s="10">
        <f>-LN(1-B115)/0.000001-EXP(blanks!$BZ$18*b925_2!A115+blanks!$BZ$17)</f>
        <v>1933247.6955317385</v>
      </c>
      <c r="D115" s="1">
        <f>C115*0.000001*coeffs!$D$8/($D$2*coeffs!$D$6/1000)</f>
        <v>21785.340372440525</v>
      </c>
      <c r="E115">
        <f t="shared" si="12"/>
        <v>1.9951003932460849</v>
      </c>
      <c r="F115">
        <v>1.6468</v>
      </c>
      <c r="G115">
        <v>2.3765999999999998</v>
      </c>
      <c r="H115">
        <f t="shared" si="13"/>
        <v>0.34830039324608486</v>
      </c>
      <c r="I115">
        <f t="shared" si="14"/>
        <v>0.38149960675391492</v>
      </c>
      <c r="J115" s="2">
        <f>((1000*coeffs!$D$8/($D$2*coeffs!$D$6))^2*H115^2+(1000*(E115-coeffs!$D$2*blanks!$BZ$18*A115-coeffs!$D$2*blanks!$BZ$17)/($D$2*coeffs!$D$6))^2*coeffs!$E$8^2+(1000*coeffs!$D$2*coeffs!$D$8*(E115/coeffs!$D$2-blanks!$BZ$18*A115-blanks!$BZ$17)/($D$2^2*coeffs!$D$6))^2*coeffs!$D$11^2+(1000*coeffs!$D$2*coeffs!$D$8*(E115/coeffs!$D$2-blanks!$BZ$18*A115-blanks!$BZ$17)/($D$2*coeffs!$D$6^2))^2*coeffs!$E$6^2 +(-1000*coeffs!$D$8*blanks!$BZ$18*A115/($D$2*coeffs!$D$6)-1000*coeffs!$D$8*blanks!$BZ$17/($D$2*coeffs!$D$6))^2*coeffs!$E$2^2 + (1000*coeffs!$D$2*coeffs!$D$8*A115/($D$2*coeffs!$D$6))^2*blanks!$CA$18^2+(1000*coeffs!$D$2*coeffs!$D$8/($D$2*coeffs!$D$6))^2*blanks!$CA$17^2)^0.5</f>
        <v>6817.8775636957562</v>
      </c>
      <c r="K115" s="10">
        <f>((1000*coeffs!$D$8/($D$2*coeffs!$D$6))^2*I115^2+(1000*(E115-coeffs!$D$2*blanks!$BZ$18*A115-coeffs!$D$2*blanks!$BZ$17)/($D$2*coeffs!$D$6))^2*coeffs!$E$8^2+(1000*coeffs!$D$2*coeffs!$D$8*(E115/coeffs!$D$2-blanks!$BZ$18*A115-blanks!$BZ$17)/($D$2^2*coeffs!$D$6))^2*coeffs!$D$11^2+(1000*coeffs!$D$2*coeffs!$D$8*(E115/coeffs!$D$2-blanks!$BZ$18*A115-blanks!$BZ$17)/($D$2*coeffs!$D$6^2))^2*coeffs!$E$6^2 +(-1000*coeffs!$D$8*blanks!$BZ$18*A115/($D$2*coeffs!$D$6)-1000*coeffs!$D$8*blanks!$BZ$17/($D$2*coeffs!$D$6))^2*coeffs!$E$2^2 + (1000*coeffs!$D$2*coeffs!$D$8*A115/($D$2*coeffs!$D$6))^2*blanks!$CA$18^2+(1000*coeffs!$D$2*coeffs!$D$8/($D$2*coeffs!$D$6))^2*blanks!$CA$17^2)^0.5</f>
        <v>7039.8974346221503</v>
      </c>
      <c r="L115" s="10">
        <f t="shared" si="9"/>
        <v>124272742.90156229</v>
      </c>
      <c r="M115" s="1">
        <f t="shared" si="10"/>
        <v>41826102.692633107</v>
      </c>
      <c r="N115" s="10">
        <f t="shared" si="11"/>
        <v>40611645.249196105</v>
      </c>
    </row>
    <row r="116" spans="1:14" x14ac:dyDescent="0.25">
      <c r="A116">
        <v>-23.38</v>
      </c>
      <c r="B116">
        <v>0.872</v>
      </c>
      <c r="C116" s="10">
        <f>-LN(1-B116)/0.000001-EXP(blanks!$BZ$18*b925_2!A116+blanks!$BZ$17)</f>
        <v>1992285.9953802959</v>
      </c>
      <c r="D116" s="1">
        <f>C116*0.000001*coeffs!$D$8/($D$2*coeffs!$D$6/1000)</f>
        <v>22450.629905790913</v>
      </c>
      <c r="E116">
        <f t="shared" si="12"/>
        <v>2.0557250150625199</v>
      </c>
      <c r="F116">
        <v>1.7293000000000001</v>
      </c>
      <c r="G116">
        <v>2.4956999999999998</v>
      </c>
      <c r="H116">
        <f t="shared" si="13"/>
        <v>0.32642501506251986</v>
      </c>
      <c r="I116">
        <f t="shared" si="14"/>
        <v>0.43997498493747988</v>
      </c>
      <c r="J116" s="2">
        <f>((1000*coeffs!$D$8/($D$2*coeffs!$D$6))^2*H116^2+(1000*(E116-coeffs!$D$2*blanks!$BZ$18*A116-coeffs!$D$2*blanks!$BZ$17)/($D$2*coeffs!$D$6))^2*coeffs!$E$8^2+(1000*coeffs!$D$2*coeffs!$D$8*(E116/coeffs!$D$2-blanks!$BZ$18*A116-blanks!$BZ$17)/($D$2^2*coeffs!$D$6))^2*coeffs!$D$11^2+(1000*coeffs!$D$2*coeffs!$D$8*(E116/coeffs!$D$2-blanks!$BZ$18*A116-blanks!$BZ$17)/($D$2*coeffs!$D$6^2))^2*coeffs!$E$6^2 +(-1000*coeffs!$D$8*blanks!$BZ$18*A116/($D$2*coeffs!$D$6)-1000*coeffs!$D$8*blanks!$BZ$17/($D$2*coeffs!$D$6))^2*coeffs!$E$2^2 + (1000*coeffs!$D$2*coeffs!$D$8*A116/($D$2*coeffs!$D$6))^2*blanks!$CA$18^2+(1000*coeffs!$D$2*coeffs!$D$8/($D$2*coeffs!$D$6))^2*blanks!$CA$17^2)^0.5</f>
        <v>6821.0416846517574</v>
      </c>
      <c r="K116" s="10">
        <f>((1000*coeffs!$D$8/($D$2*coeffs!$D$6))^2*I116^2+(1000*(E116-coeffs!$D$2*blanks!$BZ$18*A116-coeffs!$D$2*blanks!$BZ$17)/($D$2*coeffs!$D$6))^2*coeffs!$E$8^2+(1000*coeffs!$D$2*coeffs!$D$8*(E116/coeffs!$D$2-blanks!$BZ$18*A116-blanks!$BZ$17)/($D$2^2*coeffs!$D$6))^2*coeffs!$D$11^2+(1000*coeffs!$D$2*coeffs!$D$8*(E116/coeffs!$D$2-blanks!$BZ$18*A116-blanks!$BZ$17)/($D$2*coeffs!$D$6^2))^2*coeffs!$E$6^2 +(-1000*coeffs!$D$8*blanks!$BZ$18*A116/($D$2*coeffs!$D$6)-1000*coeffs!$D$8*blanks!$BZ$17/($D$2*coeffs!$D$6))^2*coeffs!$E$2^2 + (1000*coeffs!$D$2*coeffs!$D$8*A116/($D$2*coeffs!$D$6))^2*blanks!$CA$18^2+(1000*coeffs!$D$2*coeffs!$D$8/($D$2*coeffs!$D$6))^2*blanks!$CA$17^2)^0.5</f>
        <v>7587.9821568911357</v>
      </c>
      <c r="L116" s="10">
        <f t="shared" si="9"/>
        <v>128067834.17485467</v>
      </c>
      <c r="M116" s="1">
        <f t="shared" si="10"/>
        <v>44930916.940906584</v>
      </c>
      <c r="N116" s="10">
        <f t="shared" si="11"/>
        <v>40733126.894904949</v>
      </c>
    </row>
    <row r="117" spans="1:14" x14ac:dyDescent="0.25">
      <c r="A117">
        <v>-23.52</v>
      </c>
      <c r="B117">
        <v>0.88</v>
      </c>
      <c r="C117" s="10">
        <f>-LN(1-B117)/0.000001-EXP(blanks!$BZ$18*b925_2!A117+blanks!$BZ$17)</f>
        <v>2053528.7770597034</v>
      </c>
      <c r="D117" s="1">
        <f>C117*0.000001*coeffs!$D$8/($D$2*coeffs!$D$6/1000)</f>
        <v>23140.761256949198</v>
      </c>
      <c r="E117">
        <f t="shared" si="12"/>
        <v>2.120263536200091</v>
      </c>
      <c r="F117">
        <v>1.7721</v>
      </c>
      <c r="G117">
        <v>2.5575000000000001</v>
      </c>
      <c r="H117">
        <f t="shared" si="13"/>
        <v>0.348163536200091</v>
      </c>
      <c r="I117">
        <f t="shared" si="14"/>
        <v>0.4372364637999091</v>
      </c>
      <c r="J117" s="2">
        <f>((1000*coeffs!$D$8/($D$2*coeffs!$D$6))^2*H117^2+(1000*(E117-coeffs!$D$2*blanks!$BZ$18*A117-coeffs!$D$2*blanks!$BZ$17)/($D$2*coeffs!$D$6))^2*coeffs!$E$8^2+(1000*coeffs!$D$2*coeffs!$D$8*(E117/coeffs!$D$2-blanks!$BZ$18*A117-blanks!$BZ$17)/($D$2^2*coeffs!$D$6))^2*coeffs!$D$11^2+(1000*coeffs!$D$2*coeffs!$D$8*(E117/coeffs!$D$2-blanks!$BZ$18*A117-blanks!$BZ$17)/($D$2*coeffs!$D$6^2))^2*coeffs!$E$6^2 +(-1000*coeffs!$D$8*blanks!$BZ$18*A117/($D$2*coeffs!$D$6)-1000*coeffs!$D$8*blanks!$BZ$17/($D$2*coeffs!$D$6))^2*coeffs!$E$2^2 + (1000*coeffs!$D$2*coeffs!$D$8*A117/($D$2*coeffs!$D$6))^2*blanks!$CA$18^2+(1000*coeffs!$D$2*coeffs!$D$8/($D$2*coeffs!$D$6))^2*blanks!$CA$17^2)^0.5</f>
        <v>7105.8494816999701</v>
      </c>
      <c r="K117" s="10">
        <f>((1000*coeffs!$D$8/($D$2*coeffs!$D$6))^2*I117^2+(1000*(E117-coeffs!$D$2*blanks!$BZ$18*A117-coeffs!$D$2*blanks!$BZ$17)/($D$2*coeffs!$D$6))^2*coeffs!$E$8^2+(1000*coeffs!$D$2*coeffs!$D$8*(E117/coeffs!$D$2-blanks!$BZ$18*A117-blanks!$BZ$17)/($D$2^2*coeffs!$D$6))^2*coeffs!$D$11^2+(1000*coeffs!$D$2*coeffs!$D$8*(E117/coeffs!$D$2-blanks!$BZ$18*A117-blanks!$BZ$17)/($D$2*coeffs!$D$6^2))^2*coeffs!$E$6^2 +(-1000*coeffs!$D$8*blanks!$BZ$18*A117/($D$2*coeffs!$D$6)-1000*coeffs!$D$8*blanks!$BZ$17/($D$2*coeffs!$D$6))^2*coeffs!$E$2^2 + (1000*coeffs!$D$2*coeffs!$D$8*A117/($D$2*coeffs!$D$6))^2*blanks!$CA$18^2+(1000*coeffs!$D$2*coeffs!$D$8/($D$2*coeffs!$D$6))^2*blanks!$CA$17^2)^0.5</f>
        <v>7705.6293685754954</v>
      </c>
      <c r="L117" s="10">
        <f t="shared" si="9"/>
        <v>132004633.62368482</v>
      </c>
      <c r="M117" s="1">
        <f t="shared" si="10"/>
        <v>45677119.894097887</v>
      </c>
      <c r="N117" s="10">
        <f t="shared" si="11"/>
        <v>42394839.08963269</v>
      </c>
    </row>
    <row r="118" spans="1:14" x14ac:dyDescent="0.25">
      <c r="A118">
        <v>-23.52</v>
      </c>
      <c r="B118">
        <v>0.88800000000000001</v>
      </c>
      <c r="C118" s="10">
        <f>-LN(1-B118)/0.000001-EXP(blanks!$BZ$18*b925_2!A118+blanks!$BZ$17)</f>
        <v>2122521.6485466552</v>
      </c>
      <c r="D118" s="1">
        <f>C118*0.000001*coeffs!$D$8/($D$2*coeffs!$D$6/1000)</f>
        <v>23918.22665472994</v>
      </c>
      <c r="E118">
        <f t="shared" si="12"/>
        <v>2.1892564076870427</v>
      </c>
      <c r="F118">
        <v>1.8160000000000001</v>
      </c>
      <c r="G118">
        <v>2.6857000000000002</v>
      </c>
      <c r="H118">
        <f t="shared" si="13"/>
        <v>0.3732564076870426</v>
      </c>
      <c r="I118">
        <f t="shared" si="14"/>
        <v>0.49644359231295754</v>
      </c>
      <c r="J118" s="2">
        <f>((1000*coeffs!$D$8/($D$2*coeffs!$D$6))^2*H118^2+(1000*(E118-coeffs!$D$2*blanks!$BZ$18*A118-coeffs!$D$2*blanks!$BZ$17)/($D$2*coeffs!$D$6))^2*coeffs!$E$8^2+(1000*coeffs!$D$2*coeffs!$D$8*(E118/coeffs!$D$2-blanks!$BZ$18*A118-blanks!$BZ$17)/($D$2^2*coeffs!$D$6))^2*coeffs!$D$11^2+(1000*coeffs!$D$2*coeffs!$D$8*(E118/coeffs!$D$2-blanks!$BZ$18*A118-blanks!$BZ$17)/($D$2*coeffs!$D$6^2))^2*coeffs!$E$6^2 +(-1000*coeffs!$D$8*blanks!$BZ$18*A118/($D$2*coeffs!$D$6)-1000*coeffs!$D$8*blanks!$BZ$17/($D$2*coeffs!$D$6))^2*coeffs!$E$2^2 + (1000*coeffs!$D$2*coeffs!$D$8*A118/($D$2*coeffs!$D$6))^2*blanks!$CA$18^2+(1000*coeffs!$D$2*coeffs!$D$8/($D$2*coeffs!$D$6))^2*blanks!$CA$17^2)^0.5</f>
        <v>7423.8345360806634</v>
      </c>
      <c r="K118" s="10">
        <f>((1000*coeffs!$D$8/($D$2*coeffs!$D$6))^2*I118^2+(1000*(E118-coeffs!$D$2*blanks!$BZ$18*A118-coeffs!$D$2*blanks!$BZ$17)/($D$2*coeffs!$D$6))^2*coeffs!$E$8^2+(1000*coeffs!$D$2*coeffs!$D$8*(E118/coeffs!$D$2-blanks!$BZ$18*A118-blanks!$BZ$17)/($D$2^2*coeffs!$D$6))^2*coeffs!$D$11^2+(1000*coeffs!$D$2*coeffs!$D$8*(E118/coeffs!$D$2-blanks!$BZ$18*A118-blanks!$BZ$17)/($D$2*coeffs!$D$6^2))^2*coeffs!$E$6^2 +(-1000*coeffs!$D$8*blanks!$BZ$18*A118/($D$2*coeffs!$D$6)-1000*coeffs!$D$8*blanks!$BZ$17/($D$2*coeffs!$D$6))^2*coeffs!$E$2^2 + (1000*coeffs!$D$2*coeffs!$D$8*A118/($D$2*coeffs!$D$6))^2*blanks!$CA$18^2+(1000*coeffs!$D$2*coeffs!$D$8/($D$2*coeffs!$D$6))^2*blanks!$CA$17^2)^0.5</f>
        <v>8289.6327229129511</v>
      </c>
      <c r="L118" s="10">
        <f t="shared" si="9"/>
        <v>136439623.20114827</v>
      </c>
      <c r="M118" s="1">
        <f t="shared" si="10"/>
        <v>48999060.106426552</v>
      </c>
      <c r="N118" s="10">
        <f t="shared" si="11"/>
        <v>44251616.96797511</v>
      </c>
    </row>
    <row r="119" spans="1:14" x14ac:dyDescent="0.25">
      <c r="A119">
        <v>-23.87</v>
      </c>
      <c r="B119">
        <v>0.89600000000000002</v>
      </c>
      <c r="C119" s="10">
        <f>-LN(1-B119)/0.000001-EXP(blanks!$BZ$18*b925_2!A119+blanks!$BZ$17)</f>
        <v>2187621.6100362069</v>
      </c>
      <c r="D119" s="1">
        <f>C119*0.000001*coeffs!$D$8/($D$2*coeffs!$D$6/1000)</f>
        <v>24651.823711413657</v>
      </c>
      <c r="E119">
        <f t="shared" si="12"/>
        <v>2.2633643798407648</v>
      </c>
      <c r="F119">
        <v>1.861</v>
      </c>
      <c r="G119">
        <v>2.7522000000000002</v>
      </c>
      <c r="H119">
        <f t="shared" si="13"/>
        <v>0.40236437984076479</v>
      </c>
      <c r="I119">
        <f t="shared" si="14"/>
        <v>0.48883562015923543</v>
      </c>
      <c r="J119" s="2">
        <f>((1000*coeffs!$D$8/($D$2*coeffs!$D$6))^2*H119^2+(1000*(E119-coeffs!$D$2*blanks!$BZ$18*A119-coeffs!$D$2*blanks!$BZ$17)/($D$2*coeffs!$D$6))^2*coeffs!$E$8^2+(1000*coeffs!$D$2*coeffs!$D$8*(E119/coeffs!$D$2-blanks!$BZ$18*A119-blanks!$BZ$17)/($D$2^2*coeffs!$D$6))^2*coeffs!$D$11^2+(1000*coeffs!$D$2*coeffs!$D$8*(E119/coeffs!$D$2-blanks!$BZ$18*A119-blanks!$BZ$17)/($D$2*coeffs!$D$6^2))^2*coeffs!$E$6^2 +(-1000*coeffs!$D$8*blanks!$BZ$18*A119/($D$2*coeffs!$D$6)-1000*coeffs!$D$8*blanks!$BZ$17/($D$2*coeffs!$D$6))^2*coeffs!$E$2^2 + (1000*coeffs!$D$2*coeffs!$D$8*A119/($D$2*coeffs!$D$6))^2*blanks!$CA$18^2+(1000*coeffs!$D$2*coeffs!$D$8/($D$2*coeffs!$D$6))^2*blanks!$CA$17^2)^0.5</f>
        <v>7781.8134101375963</v>
      </c>
      <c r="K119" s="10">
        <f>((1000*coeffs!$D$8/($D$2*coeffs!$D$6))^2*I119^2+(1000*(E119-coeffs!$D$2*blanks!$BZ$18*A119-coeffs!$D$2*blanks!$BZ$17)/($D$2*coeffs!$D$6))^2*coeffs!$E$8^2+(1000*coeffs!$D$2*coeffs!$D$8*(E119/coeffs!$D$2-blanks!$BZ$18*A119-blanks!$BZ$17)/($D$2^2*coeffs!$D$6))^2*coeffs!$D$11^2+(1000*coeffs!$D$2*coeffs!$D$8*(E119/coeffs!$D$2-blanks!$BZ$18*A119-blanks!$BZ$17)/($D$2*coeffs!$D$6^2))^2*coeffs!$E$6^2 +(-1000*coeffs!$D$8*blanks!$BZ$18*A119/($D$2*coeffs!$D$6)-1000*coeffs!$D$8*blanks!$BZ$17/($D$2*coeffs!$D$6))^2*coeffs!$E$2^2 + (1000*coeffs!$D$2*coeffs!$D$8*A119/($D$2*coeffs!$D$6))^2*blanks!$CA$18^2+(1000*coeffs!$D$2*coeffs!$D$8/($D$2*coeffs!$D$6))^2*blanks!$CA$17^2)^0.5</f>
        <v>8387.0444862823624</v>
      </c>
      <c r="L119" s="10">
        <f t="shared" si="9"/>
        <v>140624369.31298444</v>
      </c>
      <c r="M119" s="1">
        <f t="shared" si="10"/>
        <v>49639035.657741137</v>
      </c>
      <c r="N119" s="10">
        <f t="shared" si="11"/>
        <v>46320587.018016286</v>
      </c>
    </row>
    <row r="120" spans="1:14" x14ac:dyDescent="0.25">
      <c r="A120">
        <v>-24.07</v>
      </c>
      <c r="B120">
        <v>0.90400000000000003</v>
      </c>
      <c r="C120" s="10">
        <f>-LN(1-B120)/0.000001-EXP(blanks!$BZ$18*b925_2!A120+blanks!$BZ$17)</f>
        <v>2261981.0094893975</v>
      </c>
      <c r="D120" s="1">
        <f>C120*0.000001*coeffs!$D$8/($D$2*coeffs!$D$6/1000)</f>
        <v>25489.763325009037</v>
      </c>
      <c r="E120">
        <f t="shared" si="12"/>
        <v>2.3434070875143012</v>
      </c>
      <c r="F120">
        <v>1.907</v>
      </c>
      <c r="G120">
        <v>2.8902000000000001</v>
      </c>
      <c r="H120">
        <f t="shared" si="13"/>
        <v>0.43640708751430113</v>
      </c>
      <c r="I120">
        <f t="shared" si="14"/>
        <v>0.54679291248569895</v>
      </c>
      <c r="J120" s="2">
        <f>((1000*coeffs!$D$8/($D$2*coeffs!$D$6))^2*H120^2+(1000*(E120-coeffs!$D$2*blanks!$BZ$18*A120-coeffs!$D$2*blanks!$BZ$17)/($D$2*coeffs!$D$6))^2*coeffs!$E$8^2+(1000*coeffs!$D$2*coeffs!$D$8*(E120/coeffs!$D$2-blanks!$BZ$18*A120-blanks!$BZ$17)/($D$2^2*coeffs!$D$6))^2*coeffs!$D$11^2+(1000*coeffs!$D$2*coeffs!$D$8*(E120/coeffs!$D$2-blanks!$BZ$18*A120-blanks!$BZ$17)/($D$2*coeffs!$D$6^2))^2*coeffs!$E$6^2 +(-1000*coeffs!$D$8*blanks!$BZ$18*A120/($D$2*coeffs!$D$6)-1000*coeffs!$D$8*blanks!$BZ$17/($D$2*coeffs!$D$6))^2*coeffs!$E$2^2 + (1000*coeffs!$D$2*coeffs!$D$8*A120/($D$2*coeffs!$D$6))^2*blanks!$CA$18^2+(1000*coeffs!$D$2*coeffs!$D$8/($D$2*coeffs!$D$6))^2*blanks!$CA$17^2)^0.5</f>
        <v>8189.1154227740217</v>
      </c>
      <c r="K120" s="10">
        <f>((1000*coeffs!$D$8/($D$2*coeffs!$D$6))^2*I120^2+(1000*(E120-coeffs!$D$2*blanks!$BZ$18*A120-coeffs!$D$2*blanks!$BZ$17)/($D$2*coeffs!$D$6))^2*coeffs!$E$8^2+(1000*coeffs!$D$2*coeffs!$D$8*(E120/coeffs!$D$2-blanks!$BZ$18*A120-blanks!$BZ$17)/($D$2^2*coeffs!$D$6))^2*coeffs!$D$11^2+(1000*coeffs!$D$2*coeffs!$D$8*(E120/coeffs!$D$2-blanks!$BZ$18*A120-blanks!$BZ$17)/($D$2*coeffs!$D$6^2))^2*coeffs!$E$6^2 +(-1000*coeffs!$D$8*blanks!$BZ$18*A120/($D$2*coeffs!$D$6)-1000*coeffs!$D$8*blanks!$BZ$17/($D$2*coeffs!$D$6))^2*coeffs!$E$2^2 + (1000*coeffs!$D$2*coeffs!$D$8*A120/($D$2*coeffs!$D$6))^2*blanks!$CA$18^2+(1000*coeffs!$D$2*coeffs!$D$8/($D$2*coeffs!$D$6))^2*blanks!$CA$17^2)^0.5</f>
        <v>8991.301598479944</v>
      </c>
      <c r="L120" s="10">
        <f t="shared" si="9"/>
        <v>145404329.2487542</v>
      </c>
      <c r="M120" s="1">
        <f t="shared" si="10"/>
        <v>53083363.966671832</v>
      </c>
      <c r="N120" s="10">
        <f t="shared" si="11"/>
        <v>48676226.545919217</v>
      </c>
    </row>
    <row r="121" spans="1:14" x14ac:dyDescent="0.25">
      <c r="A121">
        <v>-24.1</v>
      </c>
      <c r="B121">
        <v>0.91200000000000003</v>
      </c>
      <c r="C121" s="10">
        <f>-LN(1-B121)/0.000001-EXP(blanks!$BZ$18*b925_2!A121+blanks!$BZ$17)</f>
        <v>2348103.8654358662</v>
      </c>
      <c r="D121" s="1">
        <f>C121*0.000001*coeffs!$D$8/($D$2*coeffs!$D$6/1000)</f>
        <v>26460.262726082645</v>
      </c>
      <c r="E121">
        <f t="shared" si="12"/>
        <v>2.4304184645039308</v>
      </c>
      <c r="F121">
        <v>2.0026000000000002</v>
      </c>
      <c r="G121">
        <v>2.9617</v>
      </c>
      <c r="H121">
        <f t="shared" si="13"/>
        <v>0.42781846450393068</v>
      </c>
      <c r="I121">
        <f t="shared" si="14"/>
        <v>0.53128153549606916</v>
      </c>
      <c r="J121" s="2">
        <f>((1000*coeffs!$D$8/($D$2*coeffs!$D$6))^2*H121^2+(1000*(E121-coeffs!$D$2*blanks!$BZ$18*A121-coeffs!$D$2*blanks!$BZ$17)/($D$2*coeffs!$D$6))^2*coeffs!$E$8^2+(1000*coeffs!$D$2*coeffs!$D$8*(E121/coeffs!$D$2-blanks!$BZ$18*A121-blanks!$BZ$17)/($D$2^2*coeffs!$D$6))^2*coeffs!$D$11^2+(1000*coeffs!$D$2*coeffs!$D$8*(E121/coeffs!$D$2-blanks!$BZ$18*A121-blanks!$BZ$17)/($D$2*coeffs!$D$6^2))^2*coeffs!$E$6^2 +(-1000*coeffs!$D$8*blanks!$BZ$18*A121/($D$2*coeffs!$D$6)-1000*coeffs!$D$8*blanks!$BZ$17/($D$2*coeffs!$D$6))^2*coeffs!$E$2^2 + (1000*coeffs!$D$2*coeffs!$D$8*A121/($D$2*coeffs!$D$6))^2*blanks!$CA$18^2+(1000*coeffs!$D$2*coeffs!$D$8/($D$2*coeffs!$D$6))^2*blanks!$CA$17^2)^0.5</f>
        <v>8328.4003609689807</v>
      </c>
      <c r="K121" s="10">
        <f>((1000*coeffs!$D$8/($D$2*coeffs!$D$6))^2*I121^2+(1000*(E121-coeffs!$D$2*blanks!$BZ$18*A121-coeffs!$D$2*blanks!$BZ$17)/($D$2*coeffs!$D$6))^2*coeffs!$E$8^2+(1000*coeffs!$D$2*coeffs!$D$8*(E121/coeffs!$D$2-blanks!$BZ$18*A121-blanks!$BZ$17)/($D$2^2*coeffs!$D$6))^2*coeffs!$D$11^2+(1000*coeffs!$D$2*coeffs!$D$8*(E121/coeffs!$D$2-blanks!$BZ$18*A121-blanks!$BZ$17)/($D$2*coeffs!$D$6^2))^2*coeffs!$E$6^2 +(-1000*coeffs!$D$8*blanks!$BZ$18*A121/($D$2*coeffs!$D$6)-1000*coeffs!$D$8*blanks!$BZ$17/($D$2*coeffs!$D$6))^2*coeffs!$E$2^2 + (1000*coeffs!$D$2*coeffs!$D$8*A121/($D$2*coeffs!$D$6))^2*blanks!$CA$18^2+(1000*coeffs!$D$2*coeffs!$D$8/($D$2*coeffs!$D$6))^2*blanks!$CA$17^2)^0.5</f>
        <v>9053.3525749296023</v>
      </c>
      <c r="L121" s="10">
        <f t="shared" si="9"/>
        <v>150940465.95783743</v>
      </c>
      <c r="M121" s="1">
        <f t="shared" si="10"/>
        <v>53561199.108815178</v>
      </c>
      <c r="N121" s="10">
        <f t="shared" si="11"/>
        <v>49585907.69318907</v>
      </c>
    </row>
    <row r="122" spans="1:14" x14ac:dyDescent="0.25">
      <c r="A122">
        <v>-24.17</v>
      </c>
      <c r="B122">
        <v>0.92</v>
      </c>
      <c r="C122" s="10">
        <f>-LN(1-B122)/0.000001-EXP(blanks!$BZ$18*b925_2!A122+blanks!$BZ$17)</f>
        <v>2441302.9415760995</v>
      </c>
      <c r="D122" s="1">
        <f>C122*0.000001*coeffs!$D$8/($D$2*coeffs!$D$6/1000)</f>
        <v>27510.502486256537</v>
      </c>
      <c r="E122">
        <f t="shared" si="12"/>
        <v>2.5257286443082561</v>
      </c>
      <c r="F122">
        <v>2.0522</v>
      </c>
      <c r="G122">
        <v>3.1101999999999999</v>
      </c>
      <c r="H122">
        <f t="shared" si="13"/>
        <v>0.47352864430825603</v>
      </c>
      <c r="I122">
        <f t="shared" si="14"/>
        <v>0.5844713556917438</v>
      </c>
      <c r="J122" s="2">
        <f>((1000*coeffs!$D$8/($D$2*coeffs!$D$6))^2*H122^2+(1000*(E122-coeffs!$D$2*blanks!$BZ$18*A122-coeffs!$D$2*blanks!$BZ$17)/($D$2*coeffs!$D$6))^2*coeffs!$E$8^2+(1000*coeffs!$D$2*coeffs!$D$8*(E122/coeffs!$D$2-blanks!$BZ$18*A122-blanks!$BZ$17)/($D$2^2*coeffs!$D$6))^2*coeffs!$D$11^2+(1000*coeffs!$D$2*coeffs!$D$8*(E122/coeffs!$D$2-blanks!$BZ$18*A122-blanks!$BZ$17)/($D$2*coeffs!$D$6^2))^2*coeffs!$E$6^2 +(-1000*coeffs!$D$8*blanks!$BZ$18*A122/($D$2*coeffs!$D$6)-1000*coeffs!$D$8*blanks!$BZ$17/($D$2*coeffs!$D$6))^2*coeffs!$E$2^2 + (1000*coeffs!$D$2*coeffs!$D$8*A122/($D$2*coeffs!$D$6))^2*blanks!$CA$18^2+(1000*coeffs!$D$2*coeffs!$D$8/($D$2*coeffs!$D$6))^2*blanks!$CA$17^2)^0.5</f>
        <v>8847.7304912471955</v>
      </c>
      <c r="K122" s="10">
        <f>((1000*coeffs!$D$8/($D$2*coeffs!$D$6))^2*I122^2+(1000*(E122-coeffs!$D$2*blanks!$BZ$18*A122-coeffs!$D$2*blanks!$BZ$17)/($D$2*coeffs!$D$6))^2*coeffs!$E$8^2+(1000*coeffs!$D$2*coeffs!$D$8*(E122/coeffs!$D$2-blanks!$BZ$18*A122-blanks!$BZ$17)/($D$2^2*coeffs!$D$6))^2*coeffs!$D$11^2+(1000*coeffs!$D$2*coeffs!$D$8*(E122/coeffs!$D$2-blanks!$BZ$18*A122-blanks!$BZ$17)/($D$2*coeffs!$D$6^2))^2*coeffs!$E$6^2 +(-1000*coeffs!$D$8*blanks!$BZ$18*A122/($D$2*coeffs!$D$6)-1000*coeffs!$D$8*blanks!$BZ$17/($D$2*coeffs!$D$6))^2*coeffs!$E$2^2 + (1000*coeffs!$D$2*coeffs!$D$8*A122/($D$2*coeffs!$D$6))^2*blanks!$CA$18^2+(1000*coeffs!$D$2*coeffs!$D$8/($D$2*coeffs!$D$6))^2*blanks!$CA$17^2)^0.5</f>
        <v>9653.3696841885012</v>
      </c>
      <c r="L122" s="10">
        <f t="shared" si="9"/>
        <v>156931475.20854428</v>
      </c>
      <c r="M122" s="1">
        <f t="shared" si="10"/>
        <v>57012061.852247551</v>
      </c>
      <c r="N122" s="10">
        <f t="shared" si="11"/>
        <v>52586628.076685682</v>
      </c>
    </row>
    <row r="123" spans="1:14" x14ac:dyDescent="0.25">
      <c r="A123">
        <v>-24.17</v>
      </c>
      <c r="B123">
        <v>0.92800000000000005</v>
      </c>
      <c r="C123" s="10">
        <f>-LN(1-B123)/0.000001-EXP(blanks!$BZ$18*b925_2!A123+blanks!$BZ$17)</f>
        <v>2546663.4572339258</v>
      </c>
      <c r="D123" s="1">
        <f>C123*0.000001*coeffs!$D$8/($D$2*coeffs!$D$6/1000)</f>
        <v>28697.786816519383</v>
      </c>
      <c r="E123">
        <f t="shared" si="12"/>
        <v>2.6310891599660824</v>
      </c>
      <c r="F123">
        <v>2.1551</v>
      </c>
      <c r="G123">
        <v>3.2660999999999998</v>
      </c>
      <c r="H123">
        <f t="shared" si="13"/>
        <v>0.47598915996608238</v>
      </c>
      <c r="I123">
        <f t="shared" si="14"/>
        <v>0.63501084003391739</v>
      </c>
      <c r="J123" s="2">
        <f>((1000*coeffs!$D$8/($D$2*coeffs!$D$6))^2*H123^2+(1000*(E123-coeffs!$D$2*blanks!$BZ$18*A123-coeffs!$D$2*blanks!$BZ$17)/($D$2*coeffs!$D$6))^2*coeffs!$E$8^2+(1000*coeffs!$D$2*coeffs!$D$8*(E123/coeffs!$D$2-blanks!$BZ$18*A123-blanks!$BZ$17)/($D$2^2*coeffs!$D$6))^2*coeffs!$D$11^2+(1000*coeffs!$D$2*coeffs!$D$8*(E123/coeffs!$D$2-blanks!$BZ$18*A123-blanks!$BZ$17)/($D$2*coeffs!$D$6^2))^2*coeffs!$E$6^2 +(-1000*coeffs!$D$8*blanks!$BZ$18*A123/($D$2*coeffs!$D$6)-1000*coeffs!$D$8*blanks!$BZ$17/($D$2*coeffs!$D$6))^2*coeffs!$E$2^2 + (1000*coeffs!$D$2*coeffs!$D$8*A123/($D$2*coeffs!$D$6))^2*blanks!$CA$18^2+(1000*coeffs!$D$2*coeffs!$D$8/($D$2*coeffs!$D$6))^2*blanks!$CA$17^2)^0.5</f>
        <v>9100.6151642133227</v>
      </c>
      <c r="K123" s="10">
        <f>((1000*coeffs!$D$8/($D$2*coeffs!$D$6))^2*I123^2+(1000*(E123-coeffs!$D$2*blanks!$BZ$18*A123-coeffs!$D$2*blanks!$BZ$17)/($D$2*coeffs!$D$6))^2*coeffs!$E$8^2+(1000*coeffs!$D$2*coeffs!$D$8*(E123/coeffs!$D$2-blanks!$BZ$18*A123-blanks!$BZ$17)/($D$2^2*coeffs!$D$6))^2*coeffs!$D$11^2+(1000*coeffs!$D$2*coeffs!$D$8*(E123/coeffs!$D$2-blanks!$BZ$18*A123-blanks!$BZ$17)/($D$2*coeffs!$D$6^2))^2*coeffs!$E$6^2 +(-1000*coeffs!$D$8*blanks!$BZ$18*A123/($D$2*coeffs!$D$6)-1000*coeffs!$D$8*blanks!$BZ$17/($D$2*coeffs!$D$6))^2*coeffs!$E$2^2 + (1000*coeffs!$D$2*coeffs!$D$8*A123/($D$2*coeffs!$D$6))^2*blanks!$CA$18^2+(1000*coeffs!$D$2*coeffs!$D$8/($D$2*coeffs!$D$6))^2*blanks!$CA$17^2)^0.5</f>
        <v>10259.439266589081</v>
      </c>
      <c r="L123" s="10">
        <f t="shared" si="9"/>
        <v>163704244.31856757</v>
      </c>
      <c r="M123" s="1">
        <f t="shared" si="10"/>
        <v>60517060.954549655</v>
      </c>
      <c r="N123" s="10">
        <f t="shared" si="11"/>
        <v>54150473.834214672</v>
      </c>
    </row>
    <row r="124" spans="1:14" x14ac:dyDescent="0.25">
      <c r="A124">
        <v>-24.17</v>
      </c>
      <c r="B124">
        <v>0.93600000000000005</v>
      </c>
      <c r="C124" s="10">
        <f>-LN(1-B124)/0.000001-EXP(blanks!$BZ$18*b925_2!A124+blanks!$BZ$17)</f>
        <v>2664446.49289031</v>
      </c>
      <c r="D124" s="1">
        <f>C124*0.000001*coeffs!$D$8/($D$2*coeffs!$D$6/1000)</f>
        <v>30025.057775023161</v>
      </c>
      <c r="E124">
        <f t="shared" si="12"/>
        <v>2.7488721956224662</v>
      </c>
      <c r="F124">
        <v>2.2084999999999999</v>
      </c>
      <c r="G124">
        <v>3.4298000000000002</v>
      </c>
      <c r="H124">
        <f t="shared" si="13"/>
        <v>0.5403721956224663</v>
      </c>
      <c r="I124">
        <f t="shared" si="14"/>
        <v>0.68092780437753397</v>
      </c>
      <c r="J124" s="2">
        <f>((1000*coeffs!$D$8/($D$2*coeffs!$D$6))^2*H124^2+(1000*(E124-coeffs!$D$2*blanks!$BZ$18*A124-coeffs!$D$2*blanks!$BZ$17)/($D$2*coeffs!$D$6))^2*coeffs!$E$8^2+(1000*coeffs!$D$2*coeffs!$D$8*(E124/coeffs!$D$2-blanks!$BZ$18*A124-blanks!$BZ$17)/($D$2^2*coeffs!$D$6))^2*coeffs!$D$11^2+(1000*coeffs!$D$2*coeffs!$D$8*(E124/coeffs!$D$2-blanks!$BZ$18*A124-blanks!$BZ$17)/($D$2*coeffs!$D$6^2))^2*coeffs!$E$6^2 +(-1000*coeffs!$D$8*blanks!$BZ$18*A124/($D$2*coeffs!$D$6)-1000*coeffs!$D$8*blanks!$BZ$17/($D$2*coeffs!$D$6))^2*coeffs!$E$2^2 + (1000*coeffs!$D$2*coeffs!$D$8*A124/($D$2*coeffs!$D$6))^2*blanks!$CA$18^2+(1000*coeffs!$D$2*coeffs!$D$8/($D$2*coeffs!$D$6))^2*blanks!$CA$17^2)^0.5</f>
        <v>9801.9505485981317</v>
      </c>
      <c r="K124" s="10">
        <f>((1000*coeffs!$D$8/($D$2*coeffs!$D$6))^2*I124^2+(1000*(E124-coeffs!$D$2*blanks!$BZ$18*A124-coeffs!$D$2*blanks!$BZ$17)/($D$2*coeffs!$D$6))^2*coeffs!$E$8^2+(1000*coeffs!$D$2*coeffs!$D$8*(E124/coeffs!$D$2-blanks!$BZ$18*A124-blanks!$BZ$17)/($D$2^2*coeffs!$D$6))^2*coeffs!$D$11^2+(1000*coeffs!$D$2*coeffs!$D$8*(E124/coeffs!$D$2-blanks!$BZ$18*A124-blanks!$BZ$17)/($D$2*coeffs!$D$6^2))^2*coeffs!$E$6^2 +(-1000*coeffs!$D$8*blanks!$BZ$18*A124/($D$2*coeffs!$D$6)-1000*coeffs!$D$8*blanks!$BZ$17/($D$2*coeffs!$D$6))^2*coeffs!$E$2^2 + (1000*coeffs!$D$2*coeffs!$D$8*A124/($D$2*coeffs!$D$6))^2*blanks!$CA$18^2+(1000*coeffs!$D$2*coeffs!$D$8/($D$2*coeffs!$D$6))^2*blanks!$CA$17^2)^0.5</f>
        <v>10857.099766272277</v>
      </c>
      <c r="L124" s="10">
        <f t="shared" si="9"/>
        <v>171275556.02483365</v>
      </c>
      <c r="M124" s="1">
        <f t="shared" si="10"/>
        <v>63995652.863621347</v>
      </c>
      <c r="N124" s="10">
        <f t="shared" si="11"/>
        <v>58190336.475880906</v>
      </c>
    </row>
    <row r="125" spans="1:14" x14ac:dyDescent="0.25">
      <c r="A125">
        <v>-24.46</v>
      </c>
      <c r="B125">
        <v>0.94399999999999995</v>
      </c>
      <c r="C125" s="10">
        <f>-LN(1-B125)/0.000001-EXP(blanks!$BZ$18*b925_2!A125+blanks!$BZ$17)</f>
        <v>2788639.3846591394</v>
      </c>
      <c r="D125" s="1">
        <f>C125*0.000001*coeffs!$D$8/($D$2*coeffs!$D$6/1000)</f>
        <v>31424.559983289058</v>
      </c>
      <c r="E125">
        <f t="shared" si="12"/>
        <v>2.8824035882469867</v>
      </c>
      <c r="F125">
        <v>2.3191999999999999</v>
      </c>
      <c r="G125">
        <v>3.6909000000000001</v>
      </c>
      <c r="H125">
        <f t="shared" si="13"/>
        <v>0.5632035882469868</v>
      </c>
      <c r="I125">
        <f t="shared" si="14"/>
        <v>0.80849641175301334</v>
      </c>
      <c r="J125" s="2">
        <f>((1000*coeffs!$D$8/($D$2*coeffs!$D$6))^2*H125^2+(1000*(E125-coeffs!$D$2*blanks!$BZ$18*A125-coeffs!$D$2*blanks!$BZ$17)/($D$2*coeffs!$D$6))^2*coeffs!$E$8^2+(1000*coeffs!$D$2*coeffs!$D$8*(E125/coeffs!$D$2-blanks!$BZ$18*A125-blanks!$BZ$17)/($D$2^2*coeffs!$D$6))^2*coeffs!$D$11^2+(1000*coeffs!$D$2*coeffs!$D$8*(E125/coeffs!$D$2-blanks!$BZ$18*A125-blanks!$BZ$17)/($D$2*coeffs!$D$6^2))^2*coeffs!$E$6^2 +(-1000*coeffs!$D$8*blanks!$BZ$18*A125/($D$2*coeffs!$D$6)-1000*coeffs!$D$8*blanks!$BZ$17/($D$2*coeffs!$D$6))^2*coeffs!$E$2^2 + (1000*coeffs!$D$2*coeffs!$D$8*A125/($D$2*coeffs!$D$6))^2*blanks!$CA$18^2+(1000*coeffs!$D$2*coeffs!$D$8/($D$2*coeffs!$D$6))^2*blanks!$CA$17^2)^0.5</f>
        <v>10254.213208918814</v>
      </c>
      <c r="K125" s="10">
        <f>((1000*coeffs!$D$8/($D$2*coeffs!$D$6))^2*I125^2+(1000*(E125-coeffs!$D$2*blanks!$BZ$18*A125-coeffs!$D$2*blanks!$BZ$17)/($D$2*coeffs!$D$6))^2*coeffs!$E$8^2+(1000*coeffs!$D$2*coeffs!$D$8*(E125/coeffs!$D$2-blanks!$BZ$18*A125-blanks!$BZ$17)/($D$2^2*coeffs!$D$6))^2*coeffs!$D$11^2+(1000*coeffs!$D$2*coeffs!$D$8*(E125/coeffs!$D$2-blanks!$BZ$18*A125-blanks!$BZ$17)/($D$2*coeffs!$D$6^2))^2*coeffs!$E$6^2 +(-1000*coeffs!$D$8*blanks!$BZ$18*A125/($D$2*coeffs!$D$6)-1000*coeffs!$D$8*blanks!$BZ$17/($D$2*coeffs!$D$6))^2*coeffs!$E$2^2 + (1000*coeffs!$D$2*coeffs!$D$8*A125/($D$2*coeffs!$D$6))^2*blanks!$CA$18^2+(1000*coeffs!$D$2*coeffs!$D$8/($D$2*coeffs!$D$6))^2*blanks!$CA$17^2)^0.5</f>
        <v>12160.403936986766</v>
      </c>
      <c r="L125" s="10">
        <f t="shared" si="9"/>
        <v>179258905.1552431</v>
      </c>
      <c r="M125" s="1">
        <f t="shared" si="10"/>
        <v>71389006.846498698</v>
      </c>
      <c r="N125" s="10">
        <f t="shared" si="11"/>
        <v>60877345.258911744</v>
      </c>
    </row>
    <row r="126" spans="1:14" x14ac:dyDescent="0.25">
      <c r="A126">
        <v>-24.56</v>
      </c>
      <c r="B126">
        <v>0.95199999999999996</v>
      </c>
      <c r="C126" s="10">
        <f>-LN(1-B126)/0.000001-EXP(blanks!$BZ$18*b925_2!A126+blanks!$BZ$17)</f>
        <v>2939335.9202053486</v>
      </c>
      <c r="D126" s="1">
        <f>C126*0.000001*coeffs!$D$8/($D$2*coeffs!$D$6/1000)</f>
        <v>33122.72588691827</v>
      </c>
      <c r="E126">
        <f t="shared" si="12"/>
        <v>3.0365542680742452</v>
      </c>
      <c r="F126">
        <v>2.4354</v>
      </c>
      <c r="G126">
        <v>3.8759000000000001</v>
      </c>
      <c r="H126">
        <f t="shared" si="13"/>
        <v>0.60115426807424521</v>
      </c>
      <c r="I126">
        <f t="shared" si="14"/>
        <v>0.8393457319257549</v>
      </c>
      <c r="J126" s="2">
        <f>((1000*coeffs!$D$8/($D$2*coeffs!$D$6))^2*H126^2+(1000*(E126-coeffs!$D$2*blanks!$BZ$18*A126-coeffs!$D$2*blanks!$BZ$17)/($D$2*coeffs!$D$6))^2*coeffs!$E$8^2+(1000*coeffs!$D$2*coeffs!$D$8*(E126/coeffs!$D$2-blanks!$BZ$18*A126-blanks!$BZ$17)/($D$2^2*coeffs!$D$6))^2*coeffs!$D$11^2+(1000*coeffs!$D$2*coeffs!$D$8*(E126/coeffs!$D$2-blanks!$BZ$18*A126-blanks!$BZ$17)/($D$2*coeffs!$D$6^2))^2*coeffs!$E$6^2 +(-1000*coeffs!$D$8*blanks!$BZ$18*A126/($D$2*coeffs!$D$6)-1000*coeffs!$D$8*blanks!$BZ$17/($D$2*coeffs!$D$6))^2*coeffs!$E$2^2 + (1000*coeffs!$D$2*coeffs!$D$8*A126/($D$2*coeffs!$D$6))^2*blanks!$CA$18^2+(1000*coeffs!$D$2*coeffs!$D$8/($D$2*coeffs!$D$6))^2*blanks!$CA$17^2)^0.5</f>
        <v>10857.443822012763</v>
      </c>
      <c r="K126" s="10">
        <f>((1000*coeffs!$D$8/($D$2*coeffs!$D$6))^2*I126^2+(1000*(E126-coeffs!$D$2*blanks!$BZ$18*A126-coeffs!$D$2*blanks!$BZ$17)/($D$2*coeffs!$D$6))^2*coeffs!$E$8^2+(1000*coeffs!$D$2*coeffs!$D$8*(E126/coeffs!$D$2-blanks!$BZ$18*A126-blanks!$BZ$17)/($D$2^2*coeffs!$D$6))^2*coeffs!$D$11^2+(1000*coeffs!$D$2*coeffs!$D$8*(E126/coeffs!$D$2-blanks!$BZ$18*A126-blanks!$BZ$17)/($D$2*coeffs!$D$6^2))^2*coeffs!$E$6^2 +(-1000*coeffs!$D$8*blanks!$BZ$18*A126/($D$2*coeffs!$D$6)-1000*coeffs!$D$8*blanks!$BZ$17/($D$2*coeffs!$D$6))^2*coeffs!$E$2^2 + (1000*coeffs!$D$2*coeffs!$D$8*A126/($D$2*coeffs!$D$6))^2*blanks!$CA$18^2+(1000*coeffs!$D$2*coeffs!$D$8/($D$2*coeffs!$D$6))^2*blanks!$CA$17^2)^0.5</f>
        <v>12706.480531034207</v>
      </c>
      <c r="L126" s="10">
        <f t="shared" si="9"/>
        <v>188945957.60143217</v>
      </c>
      <c r="M126" s="1">
        <f t="shared" si="10"/>
        <v>74631353.911295921</v>
      </c>
      <c r="N126" s="10">
        <f t="shared" si="11"/>
        <v>64436285.635789596</v>
      </c>
    </row>
    <row r="127" spans="1:14" x14ac:dyDescent="0.25">
      <c r="A127">
        <v>-24.66</v>
      </c>
      <c r="B127">
        <v>0.96</v>
      </c>
      <c r="C127" s="10">
        <f>-LN(1-B127)/0.000001-EXP(blanks!$BZ$18*b925_2!A127+blanks!$BZ$17)</f>
        <v>3118076.086794354</v>
      </c>
      <c r="D127" s="1">
        <f>C127*0.000001*coeffs!$D$8/($D$2*coeffs!$D$6/1000)</f>
        <v>35136.909261541237</v>
      </c>
      <c r="E127">
        <f t="shared" si="12"/>
        <v>3.2188758248681997</v>
      </c>
      <c r="F127">
        <v>2.5575000000000001</v>
      </c>
      <c r="G127">
        <v>4.1710000000000003</v>
      </c>
      <c r="H127">
        <f t="shared" si="13"/>
        <v>0.66137582486819957</v>
      </c>
      <c r="I127">
        <f t="shared" si="14"/>
        <v>0.95212417513180059</v>
      </c>
      <c r="J127" s="2">
        <f>((1000*coeffs!$D$8/($D$2*coeffs!$D$6))^2*H127^2+(1000*(E127-coeffs!$D$2*blanks!$BZ$18*A127-coeffs!$D$2*blanks!$BZ$17)/($D$2*coeffs!$D$6))^2*coeffs!$E$8^2+(1000*coeffs!$D$2*coeffs!$D$8*(E127/coeffs!$D$2-blanks!$BZ$18*A127-blanks!$BZ$17)/($D$2^2*coeffs!$D$6))^2*coeffs!$D$11^2+(1000*coeffs!$D$2*coeffs!$D$8*(E127/coeffs!$D$2-blanks!$BZ$18*A127-blanks!$BZ$17)/($D$2*coeffs!$D$6^2))^2*coeffs!$E$6^2 +(-1000*coeffs!$D$8*blanks!$BZ$18*A127/($D$2*coeffs!$D$6)-1000*coeffs!$D$8*blanks!$BZ$17/($D$2*coeffs!$D$6))^2*coeffs!$E$2^2 + (1000*coeffs!$D$2*coeffs!$D$8*A127/($D$2*coeffs!$D$6))^2*blanks!$CA$18^2+(1000*coeffs!$D$2*coeffs!$D$8/($D$2*coeffs!$D$6))^2*blanks!$CA$17^2)^0.5</f>
        <v>11680.915979838257</v>
      </c>
      <c r="K127" s="10">
        <f>((1000*coeffs!$D$8/($D$2*coeffs!$D$6))^2*I127^2+(1000*(E127-coeffs!$D$2*blanks!$BZ$18*A127-coeffs!$D$2*blanks!$BZ$17)/($D$2*coeffs!$D$6))^2*coeffs!$E$8^2+(1000*coeffs!$D$2*coeffs!$D$8*(E127/coeffs!$D$2-blanks!$BZ$18*A127-blanks!$BZ$17)/($D$2^2*coeffs!$D$6))^2*coeffs!$D$11^2+(1000*coeffs!$D$2*coeffs!$D$8*(E127/coeffs!$D$2-blanks!$BZ$18*A127-blanks!$BZ$17)/($D$2*coeffs!$D$6^2))^2*coeffs!$E$6^2 +(-1000*coeffs!$D$8*blanks!$BZ$18*A127/($D$2*coeffs!$D$6)-1000*coeffs!$D$8*blanks!$BZ$17/($D$2*coeffs!$D$6))^2*coeffs!$E$2^2 + (1000*coeffs!$D$2*coeffs!$D$8*A127/($D$2*coeffs!$D$6))^2*blanks!$CA$18^2+(1000*coeffs!$D$2*coeffs!$D$8/($D$2*coeffs!$D$6))^2*blanks!$CA$17^2)^0.5</f>
        <v>14000.553161742349</v>
      </c>
      <c r="L127" s="10">
        <f t="shared" si="9"/>
        <v>200435706.59740254</v>
      </c>
      <c r="M127" s="1">
        <f t="shared" si="10"/>
        <v>82061367.685903639</v>
      </c>
      <c r="N127" s="10">
        <f t="shared" si="11"/>
        <v>69250130.773649752</v>
      </c>
    </row>
    <row r="128" spans="1:14" x14ac:dyDescent="0.25">
      <c r="A128">
        <v>-24.75</v>
      </c>
      <c r="B128">
        <v>0.96799999999999997</v>
      </c>
      <c r="C128" s="10">
        <f>-LN(1-B128)/0.000001-EXP(blanks!$BZ$18*b925_2!A128+blanks!$BZ$17)</f>
        <v>3337883.7209263882</v>
      </c>
      <c r="D128" s="1">
        <f>C128*0.000001*coeffs!$D$8/($D$2*coeffs!$D$6/1000)</f>
        <v>37613.872837959803</v>
      </c>
      <c r="E128">
        <f t="shared" si="12"/>
        <v>3.4420193761824098</v>
      </c>
      <c r="F128">
        <v>2.6857000000000002</v>
      </c>
      <c r="G128">
        <v>4.5997000000000003</v>
      </c>
      <c r="H128">
        <f t="shared" si="13"/>
        <v>0.75631937618240963</v>
      </c>
      <c r="I128">
        <f t="shared" si="14"/>
        <v>1.1576806238175905</v>
      </c>
      <c r="J128" s="2">
        <f>((1000*coeffs!$D$8/($D$2*coeffs!$D$6))^2*H128^2+(1000*(E128-coeffs!$D$2*blanks!$BZ$18*A128-coeffs!$D$2*blanks!$BZ$17)/($D$2*coeffs!$D$6))^2*coeffs!$E$8^2+(1000*coeffs!$D$2*coeffs!$D$8*(E128/coeffs!$D$2-blanks!$BZ$18*A128-blanks!$BZ$17)/($D$2^2*coeffs!$D$6))^2*coeffs!$D$11^2+(1000*coeffs!$D$2*coeffs!$D$8*(E128/coeffs!$D$2-blanks!$BZ$18*A128-blanks!$BZ$17)/($D$2*coeffs!$D$6^2))^2*coeffs!$E$6^2 +(-1000*coeffs!$D$8*blanks!$BZ$18*A128/($D$2*coeffs!$D$6)-1000*coeffs!$D$8*blanks!$BZ$17/($D$2*coeffs!$D$6))^2*coeffs!$E$2^2 + (1000*coeffs!$D$2*coeffs!$D$8*A128/($D$2*coeffs!$D$6))^2*blanks!$CA$18^2+(1000*coeffs!$D$2*coeffs!$D$8/($D$2*coeffs!$D$6))^2*blanks!$CA$17^2)^0.5</f>
        <v>12850.727799145829</v>
      </c>
      <c r="K128" s="10">
        <f>((1000*coeffs!$D$8/($D$2*coeffs!$D$6))^2*I128^2+(1000*(E128-coeffs!$D$2*blanks!$BZ$18*A128-coeffs!$D$2*blanks!$BZ$17)/($D$2*coeffs!$D$6))^2*coeffs!$E$8^2+(1000*coeffs!$D$2*coeffs!$D$8*(E128/coeffs!$D$2-blanks!$BZ$18*A128-blanks!$BZ$17)/($D$2^2*coeffs!$D$6))^2*coeffs!$D$11^2+(1000*coeffs!$D$2*coeffs!$D$8*(E128/coeffs!$D$2-blanks!$BZ$18*A128-blanks!$BZ$17)/($D$2*coeffs!$D$6^2))^2*coeffs!$E$6^2 +(-1000*coeffs!$D$8*blanks!$BZ$18*A128/($D$2*coeffs!$D$6)-1000*coeffs!$D$8*blanks!$BZ$17/($D$2*coeffs!$D$6))^2*coeffs!$E$2^2 + (1000*coeffs!$D$2*coeffs!$D$8*A128/($D$2*coeffs!$D$6))^2*blanks!$CA$18^2+(1000*coeffs!$D$2*coeffs!$D$8/($D$2*coeffs!$D$6))^2*blanks!$CA$17^2)^0.5</f>
        <v>16207.777680957399</v>
      </c>
      <c r="L128" s="10">
        <f t="shared" si="9"/>
        <v>214565348.4779675</v>
      </c>
      <c r="M128" s="1">
        <f t="shared" si="10"/>
        <v>94634351.024786904</v>
      </c>
      <c r="N128" s="10">
        <f t="shared" si="11"/>
        <v>76034961.105917424</v>
      </c>
    </row>
    <row r="129" spans="1:14" x14ac:dyDescent="0.25">
      <c r="A129">
        <v>-24.86</v>
      </c>
      <c r="B129">
        <v>0.97599999999999998</v>
      </c>
      <c r="C129" s="10">
        <f>-LN(1-B129)/0.000001-EXP(blanks!$BZ$18*b925_2!A129+blanks!$BZ$17)</f>
        <v>3621338.2694361028</v>
      </c>
      <c r="D129" s="1">
        <f>C129*0.000001*coeffs!$D$8/($D$2*coeffs!$D$6/1000)</f>
        <v>40808.059404778447</v>
      </c>
      <c r="E129">
        <f t="shared" si="12"/>
        <v>3.7297014486341906</v>
      </c>
      <c r="F129">
        <v>2.8902000000000001</v>
      </c>
      <c r="G129">
        <v>5.0724</v>
      </c>
      <c r="H129">
        <f t="shared" si="13"/>
        <v>0.83950144863419052</v>
      </c>
      <c r="I129">
        <f t="shared" si="14"/>
        <v>1.3426985513658094</v>
      </c>
      <c r="J129" s="2">
        <f>((1000*coeffs!$D$8/($D$2*coeffs!$D$6))^2*H129^2+(1000*(E129-coeffs!$D$2*blanks!$BZ$18*A129-coeffs!$D$2*blanks!$BZ$17)/($D$2*coeffs!$D$6))^2*coeffs!$E$8^2+(1000*coeffs!$D$2*coeffs!$D$8*(E129/coeffs!$D$2-blanks!$BZ$18*A129-blanks!$BZ$17)/($D$2^2*coeffs!$D$6))^2*coeffs!$D$11^2+(1000*coeffs!$D$2*coeffs!$D$8*(E129/coeffs!$D$2-blanks!$BZ$18*A129-blanks!$BZ$17)/($D$2*coeffs!$D$6^2))^2*coeffs!$E$6^2 +(-1000*coeffs!$D$8*blanks!$BZ$18*A129/($D$2*coeffs!$D$6)-1000*coeffs!$D$8*blanks!$BZ$17/($D$2*coeffs!$D$6))^2*coeffs!$E$2^2 + (1000*coeffs!$D$2*coeffs!$D$8*A129/($D$2*coeffs!$D$6))^2*blanks!$CA$18^2+(1000*coeffs!$D$2*coeffs!$D$8/($D$2*coeffs!$D$6))^2*blanks!$CA$17^2)^0.5</f>
        <v>14075.03533726507</v>
      </c>
      <c r="K129" s="10">
        <f>((1000*coeffs!$D$8/($D$2*coeffs!$D$6))^2*I129^2+(1000*(E129-coeffs!$D$2*blanks!$BZ$18*A129-coeffs!$D$2*blanks!$BZ$17)/($D$2*coeffs!$D$6))^2*coeffs!$E$8^2+(1000*coeffs!$D$2*coeffs!$D$8*(E129/coeffs!$D$2-blanks!$BZ$18*A129-blanks!$BZ$17)/($D$2^2*coeffs!$D$6))^2*coeffs!$D$11^2+(1000*coeffs!$D$2*coeffs!$D$8*(E129/coeffs!$D$2-blanks!$BZ$18*A129-blanks!$BZ$17)/($D$2*coeffs!$D$6^2))^2*coeffs!$E$6^2 +(-1000*coeffs!$D$8*blanks!$BZ$18*A129/($D$2*coeffs!$D$6)-1000*coeffs!$D$8*blanks!$BZ$17/($D$2*coeffs!$D$6))^2*coeffs!$E$2^2 + (1000*coeffs!$D$2*coeffs!$D$8*A129/($D$2*coeffs!$D$6))^2*blanks!$CA$18^2+(1000*coeffs!$D$2*coeffs!$D$8/($D$2*coeffs!$D$6))^2*blanks!$CA$17^2)^0.5</f>
        <v>18372.433173192941</v>
      </c>
      <c r="L129" s="10">
        <f t="shared" si="9"/>
        <v>232786331.91047969</v>
      </c>
      <c r="M129" s="1">
        <f t="shared" si="10"/>
        <v>107068232.96159296</v>
      </c>
      <c r="N129" s="10">
        <f t="shared" si="11"/>
        <v>83223684.244345129</v>
      </c>
    </row>
    <row r="130" spans="1:14" x14ac:dyDescent="0.25">
      <c r="A130">
        <v>-25.13</v>
      </c>
      <c r="B130">
        <v>0.98399999999999999</v>
      </c>
      <c r="C130" s="10">
        <f>-LN(1-B130)/0.000001-EXP(blanks!$BZ$18*b925_2!A130+blanks!$BZ$17)</f>
        <v>4015684.7201885278</v>
      </c>
      <c r="D130" s="1">
        <f>C130*0.000001*coeffs!$D$8/($D$2*coeffs!$D$6/1000)</f>
        <v>45251.862272958002</v>
      </c>
      <c r="E130">
        <f t="shared" si="12"/>
        <v>4.1351665567423552</v>
      </c>
      <c r="F130">
        <v>3.1101999999999999</v>
      </c>
      <c r="G130">
        <v>6.0194999999999999</v>
      </c>
      <c r="H130">
        <f t="shared" si="13"/>
        <v>1.0249665567423554</v>
      </c>
      <c r="I130">
        <f t="shared" si="14"/>
        <v>1.8843334432576446</v>
      </c>
      <c r="J130" s="2">
        <f>((1000*coeffs!$D$8/($D$2*coeffs!$D$6))^2*H130^2+(1000*(E130-coeffs!$D$2*blanks!$BZ$18*A130-coeffs!$D$2*blanks!$BZ$17)/($D$2*coeffs!$D$6))^2*coeffs!$E$8^2+(1000*coeffs!$D$2*coeffs!$D$8*(E130/coeffs!$D$2-blanks!$BZ$18*A130-blanks!$BZ$17)/($D$2^2*coeffs!$D$6))^2*coeffs!$D$11^2+(1000*coeffs!$D$2*coeffs!$D$8*(E130/coeffs!$D$2-blanks!$BZ$18*A130-blanks!$BZ$17)/($D$2*coeffs!$D$6^2))^2*coeffs!$E$6^2 +(-1000*coeffs!$D$8*blanks!$BZ$18*A130/($D$2*coeffs!$D$6)-1000*coeffs!$D$8*blanks!$BZ$17/($D$2*coeffs!$D$6))^2*coeffs!$E$2^2 + (1000*coeffs!$D$2*coeffs!$D$8*A130/($D$2*coeffs!$D$6))^2*blanks!$CA$18^2+(1000*coeffs!$D$2*coeffs!$D$8/($D$2*coeffs!$D$6))^2*blanks!$CA$17^2)^0.5</f>
        <v>16337.56303507044</v>
      </c>
      <c r="K130" s="10">
        <f>((1000*coeffs!$D$8/($D$2*coeffs!$D$6))^2*I130^2+(1000*(E130-coeffs!$D$2*blanks!$BZ$18*A130-coeffs!$D$2*blanks!$BZ$17)/($D$2*coeffs!$D$6))^2*coeffs!$E$8^2+(1000*coeffs!$D$2*coeffs!$D$8*(E130/coeffs!$D$2-blanks!$BZ$18*A130-blanks!$BZ$17)/($D$2^2*coeffs!$D$6))^2*coeffs!$D$11^2+(1000*coeffs!$D$2*coeffs!$D$8*(E130/coeffs!$D$2-blanks!$BZ$18*A130-blanks!$BZ$17)/($D$2*coeffs!$D$6^2))^2*coeffs!$E$6^2 +(-1000*coeffs!$D$8*blanks!$BZ$18*A130/($D$2*coeffs!$D$6)-1000*coeffs!$D$8*blanks!$BZ$17/($D$2*coeffs!$D$6))^2*coeffs!$E$2^2 + (1000*coeffs!$D$2*coeffs!$D$8*A130/($D$2*coeffs!$D$6))^2*blanks!$CA$18^2+(1000*coeffs!$D$2*coeffs!$D$8/($D$2*coeffs!$D$6))^2*blanks!$CA$17^2)^0.5</f>
        <v>24174.350400668911</v>
      </c>
      <c r="L130" s="10">
        <f t="shared" si="9"/>
        <v>258135652.22870234</v>
      </c>
      <c r="M130" s="1">
        <f t="shared" si="10"/>
        <v>140023095.65797842</v>
      </c>
      <c r="N130" s="10">
        <f t="shared" si="11"/>
        <v>96309039.075927511</v>
      </c>
    </row>
    <row r="131" spans="1:14" x14ac:dyDescent="0.25">
      <c r="A131">
        <v>-25.7</v>
      </c>
      <c r="B131">
        <v>0.99199999999999999</v>
      </c>
      <c r="C131" s="10">
        <f>-LN(1-B131)/0.000001-EXP(blanks!$BZ$18*b925_2!A131+blanks!$BZ$17)</f>
        <v>4681469.9616239965</v>
      </c>
      <c r="D131" s="1">
        <f>C131*0.000001*coeffs!$D$8/($D$2*coeffs!$D$6/1000)</f>
        <v>52754.448792596784</v>
      </c>
      <c r="E131">
        <f t="shared" si="12"/>
        <v>4.8283137373023006</v>
      </c>
      <c r="F131">
        <v>3.4298000000000002</v>
      </c>
      <c r="G131">
        <v>7.8776000000000002</v>
      </c>
      <c r="H131">
        <f t="shared" si="13"/>
        <v>1.3985137373023004</v>
      </c>
      <c r="I131">
        <f t="shared" si="14"/>
        <v>3.0492862626976995</v>
      </c>
      <c r="J131" s="2">
        <f>((1000*coeffs!$D$8/($D$2*coeffs!$D$6))^2*H131^2+(1000*(E131-coeffs!$D$2*blanks!$BZ$18*A131-coeffs!$D$2*blanks!$BZ$17)/($D$2*coeffs!$D$6))^2*coeffs!$E$8^2+(1000*coeffs!$D$2*coeffs!$D$8*(E131/coeffs!$D$2-blanks!$BZ$18*A131-blanks!$BZ$17)/($D$2^2*coeffs!$D$6))^2*coeffs!$D$11^2+(1000*coeffs!$D$2*coeffs!$D$8*(E131/coeffs!$D$2-blanks!$BZ$18*A131-blanks!$BZ$17)/($D$2*coeffs!$D$6^2))^2*coeffs!$E$6^2 +(-1000*coeffs!$D$8*blanks!$BZ$18*A131/($D$2*coeffs!$D$6)-1000*coeffs!$D$8*blanks!$BZ$17/($D$2*coeffs!$D$6))^2*coeffs!$E$2^2 + (1000*coeffs!$D$2*coeffs!$D$8*A131/($D$2*coeffs!$D$6))^2*blanks!$CA$18^2+(1000*coeffs!$D$2*coeffs!$D$8/($D$2*coeffs!$D$6))^2*blanks!$CA$17^2)^0.5</f>
        <v>20745.696194101725</v>
      </c>
      <c r="K131" s="10">
        <f>((1000*coeffs!$D$8/($D$2*coeffs!$D$6))^2*I131^2+(1000*(E131-coeffs!$D$2*blanks!$BZ$18*A131-coeffs!$D$2*blanks!$BZ$17)/($D$2*coeffs!$D$6))^2*coeffs!$E$8^2+(1000*coeffs!$D$2*coeffs!$D$8*(E131/coeffs!$D$2-blanks!$BZ$18*A131-blanks!$BZ$17)/($D$2^2*coeffs!$D$6))^2*coeffs!$D$11^2+(1000*coeffs!$D$2*coeffs!$D$8*(E131/coeffs!$D$2-blanks!$BZ$18*A131-blanks!$BZ$17)/($D$2*coeffs!$D$6^2))^2*coeffs!$E$6^2 +(-1000*coeffs!$D$8*blanks!$BZ$18*A131/($D$2*coeffs!$D$6)-1000*coeffs!$D$8*blanks!$BZ$17/($D$2*coeffs!$D$6))^2*coeffs!$E$2^2 + (1000*coeffs!$D$2*coeffs!$D$8*A131/($D$2*coeffs!$D$6))^2*blanks!$CA$18^2+(1000*coeffs!$D$2*coeffs!$D$8/($D$2*coeffs!$D$6))^2*blanks!$CA$17^2)^0.5</f>
        <v>36915.43549108033</v>
      </c>
      <c r="L131" s="10">
        <f t="shared" si="9"/>
        <v>300933560.80906522</v>
      </c>
      <c r="M131" s="1">
        <f t="shared" si="10"/>
        <v>212476154.54388094</v>
      </c>
      <c r="N131" s="10">
        <f t="shared" si="11"/>
        <v>121682202.19897714</v>
      </c>
    </row>
    <row r="132" spans="1:14" x14ac:dyDescent="0.25">
      <c r="A132">
        <v>-28.42</v>
      </c>
      <c r="B132">
        <v>1</v>
      </c>
      <c r="C132" s="10" t="e">
        <f>-LN(1-B132)/0.000001-EXP(blanks!$BZ$18*b925_2!A132+blanks!$BZ$17)</f>
        <v>#NUM!</v>
      </c>
      <c r="D132" s="1" t="e">
        <f>C132*0.000001*coeffs!$D$8/($D$2*coeffs!$D$6/1000)</f>
        <v>#NUM!</v>
      </c>
      <c r="E132" t="e">
        <f t="shared" si="12"/>
        <v>#NUM!</v>
      </c>
      <c r="F132">
        <v>4.5997000000000003</v>
      </c>
      <c r="G132">
        <v>19.470600000000001</v>
      </c>
      <c r="H132" t="e">
        <f t="shared" si="13"/>
        <v>#NUM!</v>
      </c>
      <c r="I132" t="e">
        <f t="shared" si="14"/>
        <v>#NUM!</v>
      </c>
      <c r="J132" s="2" t="e">
        <f>((1000*coeffs!$D$8/($D$2*coeffs!$D$6))^2*H132^2+(1000*(E132-coeffs!$D$2*blanks!$BZ$18*A132-coeffs!$D$2*blanks!$BZ$17)/($D$2*coeffs!$D$6))^2*coeffs!$E$8^2+(1000*coeffs!$D$2*coeffs!$D$8*(E132/coeffs!$D$2-blanks!$BZ$18*A132-blanks!$BZ$17)/($D$2^2*coeffs!$D$6))^2*coeffs!$D$11^2+(1000*coeffs!$D$2*coeffs!$D$8*(E132/coeffs!$D$2-blanks!$BZ$18*A132-blanks!$BZ$17)/($D$2*coeffs!$D$6^2))^2*coeffs!$E$6^2 +(-1000*coeffs!$D$8*blanks!$BZ$18*A132/($D$2*coeffs!$D$6)-1000*coeffs!$D$8*blanks!$BZ$17/($D$2*coeffs!$D$6))^2*coeffs!$E$2^2 + (1000*coeffs!$D$2*coeffs!$D$8*A132/($D$2*coeffs!$D$6))^2*blanks!$CA$18^2+(1000*coeffs!$D$2*coeffs!$D$8/($D$2*coeffs!$D$6))^2*blanks!$CA$17^2)^0.5</f>
        <v>#NUM!</v>
      </c>
      <c r="K132" s="10" t="e">
        <f>((1000*coeffs!$D$8/($D$2*coeffs!$D$6))^2*I132^2+(1000*(E132-coeffs!$D$2*blanks!$BZ$18*A132-coeffs!$D$2*blanks!$BZ$17)/($D$2*coeffs!$D$6))^2*coeffs!$E$8^2+(1000*coeffs!$D$2*coeffs!$D$8*(E132/coeffs!$D$2-blanks!$BZ$18*A132-blanks!$BZ$17)/($D$2^2*coeffs!$D$6))^2*coeffs!$D$11^2+(1000*coeffs!$D$2*coeffs!$D$8*(E132/coeffs!$D$2-blanks!$BZ$18*A132-blanks!$BZ$17)/($D$2*coeffs!$D$6^2))^2*coeffs!$E$6^2 +(-1000*coeffs!$D$8*blanks!$BZ$18*A132/($D$2*coeffs!$D$6)-1000*coeffs!$D$8*blanks!$BZ$17/($D$2*coeffs!$D$6))^2*coeffs!$E$2^2 + (1000*coeffs!$D$2*coeffs!$D$8*A132/($D$2*coeffs!$D$6))^2*blanks!$CA$18^2+(1000*coeffs!$D$2*coeffs!$D$8/($D$2*coeffs!$D$6))^2*blanks!$CA$17^2)^0.5</f>
        <v>#NUM!</v>
      </c>
      <c r="L132" s="10" t="e">
        <f t="shared" si="9"/>
        <v>#NUM!</v>
      </c>
      <c r="M132" s="1" t="e">
        <f t="shared" si="10"/>
        <v>#NUM!</v>
      </c>
      <c r="N132" s="10" t="e">
        <f t="shared" si="11"/>
        <v>#NUM!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activeCell="K8" sqref="K8:K39"/>
    </sheetView>
  </sheetViews>
  <sheetFormatPr defaultRowHeight="15" x14ac:dyDescent="0.25"/>
  <cols>
    <col min="3" max="3" width="15.7109375" customWidth="1"/>
  </cols>
  <sheetData>
    <row r="1" spans="1:14" x14ac:dyDescent="0.25">
      <c r="A1" s="6" t="s">
        <v>26</v>
      </c>
      <c r="B1" s="6"/>
      <c r="C1" s="8" t="s">
        <v>40</v>
      </c>
      <c r="D1" s="6"/>
    </row>
    <row r="2" spans="1:14" x14ac:dyDescent="0.25">
      <c r="A2" s="6" t="s">
        <v>0</v>
      </c>
      <c r="B2" s="6"/>
      <c r="C2" s="6"/>
      <c r="D2" s="7">
        <v>430</v>
      </c>
    </row>
    <row r="3" spans="1:14" x14ac:dyDescent="0.25">
      <c r="A3" t="s">
        <v>113</v>
      </c>
      <c r="D3">
        <f>'size dists'!D21</f>
        <v>133.45369783614055</v>
      </c>
      <c r="E3">
        <f>'size dists'!E21</f>
        <v>13.712463786769913</v>
      </c>
    </row>
    <row r="4" spans="1:14" x14ac:dyDescent="0.25">
      <c r="A4" t="s">
        <v>114</v>
      </c>
      <c r="D4" s="10">
        <f>'size dists'!H21</f>
        <v>115.72510935756686</v>
      </c>
      <c r="E4" s="10">
        <f>'size dists'!I21</f>
        <v>13.685656629931033</v>
      </c>
    </row>
    <row r="5" spans="1:14" x14ac:dyDescent="0.25">
      <c r="A5" t="s">
        <v>115</v>
      </c>
      <c r="D5">
        <f>'size dists'!F21</f>
        <v>174.19664121852065</v>
      </c>
      <c r="E5">
        <f>'size dists'!G21</f>
        <v>23.131847485664242</v>
      </c>
    </row>
    <row r="6" spans="1:14" x14ac:dyDescent="0.25">
      <c r="A6" t="s">
        <v>116</v>
      </c>
      <c r="D6">
        <f>'size dists'!J21</f>
        <v>11.016090537110756</v>
      </c>
      <c r="E6">
        <f>'size dists'!K21</f>
        <v>1.7504297005249667</v>
      </c>
    </row>
    <row r="7" spans="1:14" x14ac:dyDescent="0.2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s="6" t="s">
        <v>182</v>
      </c>
      <c r="M7" s="10" t="s">
        <v>183</v>
      </c>
      <c r="N7" s="10" t="s">
        <v>185</v>
      </c>
    </row>
    <row r="8" spans="1:14" x14ac:dyDescent="0.25">
      <c r="A8">
        <v>-12.74</v>
      </c>
      <c r="B8">
        <v>3.0303030303030304E-2</v>
      </c>
      <c r="C8">
        <f>-LN(1-B8)/0.000001-EXP(blanks!$BZ$18*b926_2!A8+blanks!$BZ$17)</f>
        <v>29420.556247853081</v>
      </c>
      <c r="D8" s="1">
        <f>C8*0.000001*coeffs!$D$8/($D$2*coeffs!$D$6/1000)</f>
        <v>85.581964501833852</v>
      </c>
      <c r="E8">
        <f>-LN(1-B8)</f>
        <v>3.077165866675366E-2</v>
      </c>
      <c r="F8">
        <v>1.1999999999999999E-3</v>
      </c>
      <c r="G8">
        <v>5.11E-2</v>
      </c>
      <c r="H8">
        <f>E8-F8</f>
        <v>2.957165866675366E-2</v>
      </c>
      <c r="I8">
        <f>G8-E8</f>
        <v>2.032834133324634E-2</v>
      </c>
      <c r="J8" s="2">
        <f>((1000*coeffs!$D$8/($D$2*coeffs!$D$6))^2*H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88.838058607541768</v>
      </c>
      <c r="K8">
        <f>((1000*coeffs!$D$8/($D$2*coeffs!$D$6))^2*I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63.160645592905823</v>
      </c>
      <c r="L8" s="10">
        <f>1000000000000*D8/(1000000*$D$3)</f>
        <v>641285.82339407795</v>
      </c>
      <c r="M8" s="1">
        <f>((1/(0.000001*$D$3))^2*K8^2+(D8/(0.000001*$D$3)^2)^2*(0.000001*$E$3)^2)^0.5</f>
        <v>477842.56538727833</v>
      </c>
      <c r="N8" s="10">
        <f>((1/(0.000001*$D$3))^2*J8^2+(D8/(0.000001*$D$3)^2)^2*(0.000001*$E$3)^2)^0.5</f>
        <v>668937.73305012553</v>
      </c>
    </row>
    <row r="9" spans="1:14" x14ac:dyDescent="0.25">
      <c r="A9">
        <v>-15.19</v>
      </c>
      <c r="B9">
        <v>6.0606060606060608E-2</v>
      </c>
      <c r="C9" s="10">
        <f>-LN(1-B9)/0.000001-EXP(blanks!$BZ$18*b926_2!A9+blanks!$BZ$17)</f>
        <v>59242.334948603748</v>
      </c>
      <c r="D9" s="1">
        <f>C9*0.000001*coeffs!$D$8/($D$2*coeffs!$D$6/1000)</f>
        <v>172.33105193064247</v>
      </c>
      <c r="E9">
        <f t="shared" ref="E9:E39" si="0">-LN(1-B9)</f>
        <v>6.252035698133393E-2</v>
      </c>
      <c r="F9">
        <v>3.5400000000000001E-2</v>
      </c>
      <c r="G9">
        <v>9.1899999999999996E-2</v>
      </c>
      <c r="H9">
        <f t="shared" ref="H9:H39" si="1">E9-F9</f>
        <v>2.7120356981333929E-2</v>
      </c>
      <c r="I9">
        <f t="shared" ref="I9:I39" si="2">G9-E9</f>
        <v>2.9379643018666066E-2</v>
      </c>
      <c r="J9" s="2">
        <f>((1000*coeffs!$D$8/($D$2*coeffs!$D$6))^2*H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90.86704491403647</v>
      </c>
      <c r="K9" s="10">
        <f>((1000*coeffs!$D$8/($D$2*coeffs!$D$6))^2*I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96.627975876437162</v>
      </c>
      <c r="L9" s="10">
        <f t="shared" ref="L9:L39" si="3">1000000000000*D9/(1000000*$D$3)</f>
        <v>1291317.1738578349</v>
      </c>
      <c r="M9" s="1">
        <f t="shared" ref="M9:M39" si="4">((1/(0.000001*$D$3))^2*K9^2+(D9/(0.000001*$D$3)^2)^2*(0.000001*$E$3)^2)^0.5</f>
        <v>736112.99965457676</v>
      </c>
      <c r="N9" s="10">
        <f t="shared" ref="N9:N39" si="5">((1/(0.000001*$D$3))^2*J9^2+(D9/(0.000001*$D$3)^2)^2*(0.000001*$E$3)^2)^0.5</f>
        <v>693695.67653713515</v>
      </c>
    </row>
    <row r="10" spans="1:14" x14ac:dyDescent="0.25">
      <c r="A10">
        <v>-15.64</v>
      </c>
      <c r="B10">
        <v>9.0909090909090912E-2</v>
      </c>
      <c r="C10" s="10">
        <f>-LN(1-B10)/0.000001-EXP(blanks!$BZ$18*b926_2!A10+blanks!$BZ$17)</f>
        <v>91452.624858294774</v>
      </c>
      <c r="D10" s="1">
        <f>C10*0.000001*coeffs!$D$8/($D$2*coeffs!$D$6/1000)</f>
        <v>266.02812089228433</v>
      </c>
      <c r="E10">
        <f t="shared" si="0"/>
        <v>9.5310179804324893E-2</v>
      </c>
      <c r="F10">
        <v>6.6900000000000001E-2</v>
      </c>
      <c r="G10">
        <v>0.13589999999999999</v>
      </c>
      <c r="H10">
        <f t="shared" si="1"/>
        <v>2.8410179804324892E-2</v>
      </c>
      <c r="I10">
        <f t="shared" si="2"/>
        <v>4.05898201956751E-2</v>
      </c>
      <c r="J10" s="2">
        <f>((1000*coeffs!$D$8/($D$2*coeffs!$D$6))^2*H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107.49253846675603</v>
      </c>
      <c r="K10" s="10">
        <f>((1000*coeffs!$D$8/($D$2*coeffs!$D$6))^2*I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136.62321036342388</v>
      </c>
      <c r="L10" s="10">
        <f t="shared" si="3"/>
        <v>1993411.386913562</v>
      </c>
      <c r="M10" s="1">
        <f t="shared" si="4"/>
        <v>1044038.7565416205</v>
      </c>
      <c r="N10" s="10">
        <f t="shared" si="5"/>
        <v>831101.68587450066</v>
      </c>
    </row>
    <row r="11" spans="1:14" x14ac:dyDescent="0.25">
      <c r="A11">
        <v>-15.94</v>
      </c>
      <c r="B11">
        <v>0.12121212121212122</v>
      </c>
      <c r="C11" s="10">
        <f>-LN(1-B11)/0.000001-EXP(blanks!$BZ$18*b926_2!A11+blanks!$BZ$17)</f>
        <v>124911.95754796153</v>
      </c>
      <c r="D11" s="1">
        <f>C11*0.000001*coeffs!$D$8/($D$2*coeffs!$D$6/1000)</f>
        <v>363.35855198197771</v>
      </c>
      <c r="E11">
        <f t="shared" si="0"/>
        <v>0.12921173148000623</v>
      </c>
      <c r="F11">
        <v>9.8900000000000002E-2</v>
      </c>
      <c r="G11">
        <v>0.1779</v>
      </c>
      <c r="H11">
        <f t="shared" si="1"/>
        <v>3.0311731480006224E-2</v>
      </c>
      <c r="I11">
        <f t="shared" si="2"/>
        <v>4.8688268519993777E-2</v>
      </c>
      <c r="J11" s="2">
        <f>((1000*coeffs!$D$8/($D$2*coeffs!$D$6))^2*H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128.29066684393811</v>
      </c>
      <c r="K11" s="10">
        <f>((1000*coeffs!$D$8/($D$2*coeffs!$D$6))^2*I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169.53726064320409</v>
      </c>
      <c r="L11" s="10">
        <f t="shared" si="3"/>
        <v>2722731.2384264013</v>
      </c>
      <c r="M11" s="1">
        <f t="shared" si="4"/>
        <v>1300822.4929442103</v>
      </c>
      <c r="N11" s="10">
        <f t="shared" si="5"/>
        <v>1001193.4096910822</v>
      </c>
    </row>
    <row r="12" spans="1:14" x14ac:dyDescent="0.25">
      <c r="A12">
        <v>-16.88</v>
      </c>
      <c r="B12">
        <v>0.15151515151515152</v>
      </c>
      <c r="C12" s="10">
        <f>-LN(1-B12)/0.000001-EXP(blanks!$BZ$18*b926_2!A12+blanks!$BZ$17)</f>
        <v>158261.74862473289</v>
      </c>
      <c r="D12" s="1">
        <f>C12*0.000001*coeffs!$D$8/($D$2*coeffs!$D$6/1000)</f>
        <v>460.37033558087199</v>
      </c>
      <c r="E12">
        <f t="shared" si="0"/>
        <v>0.16430305129127629</v>
      </c>
      <c r="F12">
        <v>0.12939999999999999</v>
      </c>
      <c r="G12">
        <v>0.22170000000000001</v>
      </c>
      <c r="H12">
        <f t="shared" si="1"/>
        <v>3.4903051291276299E-2</v>
      </c>
      <c r="I12">
        <f t="shared" si="2"/>
        <v>5.7396948708723722E-2</v>
      </c>
      <c r="J12" s="2">
        <f>((1000*coeffs!$D$8/($D$2*coeffs!$D$6))^2*H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156.04264327417053</v>
      </c>
      <c r="K12" s="10">
        <f>((1000*coeffs!$D$8/($D$2*coeffs!$D$6))^2*I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204.73783941512815</v>
      </c>
      <c r="L12" s="10">
        <f t="shared" si="3"/>
        <v>3449663.3892163257</v>
      </c>
      <c r="M12" s="1">
        <f t="shared" si="4"/>
        <v>1574563.8700982549</v>
      </c>
      <c r="N12" s="10">
        <f t="shared" si="5"/>
        <v>1221809.1558504242</v>
      </c>
    </row>
    <row r="13" spans="1:14" x14ac:dyDescent="0.25">
      <c r="A13">
        <v>-16.989999999999998</v>
      </c>
      <c r="B13">
        <v>0.18181818181818182</v>
      </c>
      <c r="C13" s="10">
        <f>-LN(1-B13)/0.000001-EXP(blanks!$BZ$18*b926_2!A13+blanks!$BZ$17)</f>
        <v>194384.13816498886</v>
      </c>
      <c r="D13" s="1">
        <f>C13*0.000001*coeffs!$D$8/($D$2*coeffs!$D$6/1000)</f>
        <v>565.44737876496185</v>
      </c>
      <c r="E13">
        <f t="shared" si="0"/>
        <v>0.20067069546215124</v>
      </c>
      <c r="F13">
        <v>0.1613</v>
      </c>
      <c r="G13">
        <v>0.26960000000000001</v>
      </c>
      <c r="H13">
        <f t="shared" si="1"/>
        <v>3.9370695462151245E-2</v>
      </c>
      <c r="I13">
        <f t="shared" si="2"/>
        <v>6.8929304537848762E-2</v>
      </c>
      <c r="J13" s="2">
        <f>((1000*coeffs!$D$8/($D$2*coeffs!$D$6))^2*H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184.55588684728411</v>
      </c>
      <c r="K13" s="10">
        <f>((1000*coeffs!$D$8/($D$2*coeffs!$D$6))^2*I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247.28276611545928</v>
      </c>
      <c r="L13" s="10">
        <f t="shared" si="3"/>
        <v>4237030.4302788172</v>
      </c>
      <c r="M13" s="1">
        <f t="shared" si="4"/>
        <v>1903405.6117713163</v>
      </c>
      <c r="N13" s="10">
        <f t="shared" si="5"/>
        <v>1449829.7523130176</v>
      </c>
    </row>
    <row r="14" spans="1:14" x14ac:dyDescent="0.25">
      <c r="A14">
        <v>-17.16</v>
      </c>
      <c r="B14">
        <v>0.21212121212121213</v>
      </c>
      <c r="C14" s="10">
        <f>-LN(1-B14)/0.000001-EXP(blanks!$BZ$18*b926_2!A14+blanks!$BZ$17)</f>
        <v>231725.70864230624</v>
      </c>
      <c r="D14" s="1">
        <f>C14*0.000001*coeffs!$D$8/($D$2*coeffs!$D$6/1000)</f>
        <v>674.07091844619094</v>
      </c>
      <c r="E14">
        <f t="shared" si="0"/>
        <v>0.23841102344499823</v>
      </c>
      <c r="F14">
        <v>0.19139999999999999</v>
      </c>
      <c r="G14">
        <v>0.31990000000000002</v>
      </c>
      <c r="H14">
        <f t="shared" si="1"/>
        <v>4.7011023444998246E-2</v>
      </c>
      <c r="I14">
        <f t="shared" si="2"/>
        <v>8.1488976555001785E-2</v>
      </c>
      <c r="J14" s="2">
        <f>((1000*coeffs!$D$8/($D$2*coeffs!$D$6))^2*H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219.69187553506299</v>
      </c>
      <c r="K14" s="10">
        <f>((1000*coeffs!$D$8/($D$2*coeffs!$D$6))^2*I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292.8375341860276</v>
      </c>
      <c r="L14" s="10">
        <f t="shared" si="3"/>
        <v>5050972.2051601792</v>
      </c>
      <c r="M14" s="1">
        <f t="shared" si="4"/>
        <v>2254840.7894474878</v>
      </c>
      <c r="N14" s="10">
        <f t="shared" si="5"/>
        <v>1726075.3061754708</v>
      </c>
    </row>
    <row r="15" spans="1:14" x14ac:dyDescent="0.25">
      <c r="A15">
        <v>-17.47</v>
      </c>
      <c r="B15">
        <v>0.24242424242424243</v>
      </c>
      <c r="C15" s="10">
        <f>-LN(1-B15)/0.000001-EXP(blanks!$BZ$18*b926_2!A15+blanks!$BZ$17)</f>
        <v>270153.03025279945</v>
      </c>
      <c r="D15" s="1">
        <f>C15*0.000001*coeffs!$D$8/($D$2*coeffs!$D$6/1000)</f>
        <v>785.85281836216461</v>
      </c>
      <c r="E15">
        <f t="shared" si="0"/>
        <v>0.2776317365982795</v>
      </c>
      <c r="F15">
        <v>0.22170000000000001</v>
      </c>
      <c r="G15">
        <v>0.3705</v>
      </c>
      <c r="H15">
        <f t="shared" si="1"/>
        <v>5.5931736598279491E-2</v>
      </c>
      <c r="I15">
        <f t="shared" si="2"/>
        <v>9.2868263401720497E-2</v>
      </c>
      <c r="J15" s="2">
        <f>((1000*coeffs!$D$8/($D$2*coeffs!$D$6))^2*H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257.99656259037471</v>
      </c>
      <c r="K15" s="10">
        <f>((1000*coeffs!$D$8/($D$2*coeffs!$D$6))^2*I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336.25822058615057</v>
      </c>
      <c r="L15" s="10">
        <f t="shared" si="3"/>
        <v>5888580.3174001528</v>
      </c>
      <c r="M15" s="1">
        <f t="shared" si="4"/>
        <v>2591291.0999451219</v>
      </c>
      <c r="N15" s="10">
        <f t="shared" si="5"/>
        <v>2025701.6294917809</v>
      </c>
    </row>
    <row r="16" spans="1:14" x14ac:dyDescent="0.25">
      <c r="A16">
        <v>-17.57</v>
      </c>
      <c r="B16">
        <v>0.27272727272727271</v>
      </c>
      <c r="C16" s="10">
        <f>-LN(1-B16)/0.000001-EXP(blanks!$BZ$18*b926_2!A16+blanks!$BZ$17)</f>
        <v>310699.51951876329</v>
      </c>
      <c r="D16" s="1">
        <f>C16*0.000001*coeffs!$D$8/($D$2*coeffs!$D$6/1000)</f>
        <v>903.79920169361242</v>
      </c>
      <c r="E16">
        <f t="shared" si="0"/>
        <v>0.31845373111853459</v>
      </c>
      <c r="F16">
        <v>0.25669999999999998</v>
      </c>
      <c r="G16">
        <v>0.41860000000000003</v>
      </c>
      <c r="H16">
        <f t="shared" si="1"/>
        <v>6.1753731118534605E-2</v>
      </c>
      <c r="I16">
        <f t="shared" si="2"/>
        <v>0.10014626888146544</v>
      </c>
      <c r="J16" s="2">
        <f>((1000*coeffs!$D$8/($D$2*coeffs!$D$6))^2*H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291.5755179327474</v>
      </c>
      <c r="K16" s="10">
        <f>((1000*coeffs!$D$8/($D$2*coeffs!$D$6))^2*I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370.96189862332869</v>
      </c>
      <c r="L16" s="10">
        <f t="shared" si="3"/>
        <v>6772380.3562440882</v>
      </c>
      <c r="M16" s="1">
        <f t="shared" si="4"/>
        <v>2865482.5432682796</v>
      </c>
      <c r="N16" s="10">
        <f t="shared" si="5"/>
        <v>2292983.7268972574</v>
      </c>
    </row>
    <row r="17" spans="1:14" x14ac:dyDescent="0.25">
      <c r="A17">
        <v>-17.7</v>
      </c>
      <c r="B17">
        <v>0.30303030303030304</v>
      </c>
      <c r="C17" s="10">
        <f>-LN(1-B17)/0.000001-EXP(blanks!$BZ$18*b926_2!A17+blanks!$BZ$17)</f>
        <v>352885.74846153753</v>
      </c>
      <c r="D17" s="1">
        <f>C17*0.000001*coeffs!$D$8/($D$2*coeffs!$D$6/1000)</f>
        <v>1026.5154521081574</v>
      </c>
      <c r="E17">
        <f t="shared" si="0"/>
        <v>0.3610133455373305</v>
      </c>
      <c r="F17">
        <v>0.29010000000000002</v>
      </c>
      <c r="G17">
        <v>0.47310000000000002</v>
      </c>
      <c r="H17">
        <f t="shared" si="1"/>
        <v>7.0913345537330474E-2</v>
      </c>
      <c r="I17">
        <f t="shared" si="2"/>
        <v>0.11208665446266952</v>
      </c>
      <c r="J17" s="2">
        <f>((1000*coeffs!$D$8/($D$2*coeffs!$D$6))^2*H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332.17419936535913</v>
      </c>
      <c r="K17" s="10">
        <f>((1000*coeffs!$D$8/($D$2*coeffs!$D$6))^2*I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417.24926931820607</v>
      </c>
      <c r="L17" s="10">
        <f t="shared" si="3"/>
        <v>7691922.1329374593</v>
      </c>
      <c r="M17" s="1">
        <f t="shared" si="4"/>
        <v>3224895.446281191</v>
      </c>
      <c r="N17" s="10">
        <f t="shared" si="5"/>
        <v>2611526.6366322385</v>
      </c>
    </row>
    <row r="18" spans="1:14" x14ac:dyDescent="0.25">
      <c r="A18">
        <v>-17.829999999999998</v>
      </c>
      <c r="B18">
        <v>0.33333333333333331</v>
      </c>
      <c r="C18" s="10">
        <f>-LN(1-B18)/0.000001-EXP(blanks!$BZ$18*b926_2!A18+blanks!$BZ$17)</f>
        <v>396946.14607359888</v>
      </c>
      <c r="D18" s="1">
        <f>C18*0.000001*coeffs!$D$8/($D$2*coeffs!$D$6/1000)</f>
        <v>1154.6835041533079</v>
      </c>
      <c r="E18">
        <f t="shared" si="0"/>
        <v>0.40546510810816427</v>
      </c>
      <c r="F18">
        <v>0.31990000000000002</v>
      </c>
      <c r="G18">
        <v>0.53459999999999996</v>
      </c>
      <c r="H18">
        <f t="shared" si="1"/>
        <v>8.5565108108164256E-2</v>
      </c>
      <c r="I18">
        <f t="shared" si="2"/>
        <v>0.12913489189183569</v>
      </c>
      <c r="J18" s="2">
        <f>((1000*coeffs!$D$8/($D$2*coeffs!$D$6))^2*H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384.0067477639052</v>
      </c>
      <c r="K18" s="10">
        <f>((1000*coeffs!$D$8/($D$2*coeffs!$D$6))^2*I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476.04255858996163</v>
      </c>
      <c r="L18" s="10">
        <f t="shared" si="3"/>
        <v>8652315.5437106863</v>
      </c>
      <c r="M18" s="1">
        <f t="shared" si="4"/>
        <v>3676217.2037665346</v>
      </c>
      <c r="N18" s="10">
        <f t="shared" si="5"/>
        <v>3011662.8746306635</v>
      </c>
    </row>
    <row r="19" spans="1:14" x14ac:dyDescent="0.25">
      <c r="A19">
        <v>-17.97</v>
      </c>
      <c r="B19">
        <v>0.36363636363636365</v>
      </c>
      <c r="C19" s="10">
        <f>-LN(1-B19)/0.000001-EXP(blanks!$BZ$18*b926_2!A19+blanks!$BZ$17)</f>
        <v>443023.59056756709</v>
      </c>
      <c r="D19" s="1">
        <f>C19*0.000001*coeffs!$D$8/($D$2*coeffs!$D$6/1000)</f>
        <v>1288.7189787309096</v>
      </c>
      <c r="E19">
        <f t="shared" si="0"/>
        <v>0.45198512374305727</v>
      </c>
      <c r="F19">
        <v>0.3528</v>
      </c>
      <c r="G19">
        <v>0.58960000000000001</v>
      </c>
      <c r="H19">
        <f t="shared" si="1"/>
        <v>9.9185123743057269E-2</v>
      </c>
      <c r="I19">
        <f t="shared" si="2"/>
        <v>0.13761487625694274</v>
      </c>
      <c r="J19" s="2">
        <f>((1000*coeffs!$D$8/($D$2*coeffs!$D$6))^2*H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435.31661350404488</v>
      </c>
      <c r="K19" s="10">
        <f>((1000*coeffs!$D$8/($D$2*coeffs!$D$6))^2*I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516.24057499094567</v>
      </c>
      <c r="L19" s="10">
        <f t="shared" si="3"/>
        <v>9656674.9339028951</v>
      </c>
      <c r="M19" s="1">
        <f t="shared" si="4"/>
        <v>3993539.8734292607</v>
      </c>
      <c r="N19" s="10">
        <f t="shared" si="5"/>
        <v>3409502.6011322602</v>
      </c>
    </row>
    <row r="20" spans="1:14" x14ac:dyDescent="0.25">
      <c r="A20">
        <v>-18.41</v>
      </c>
      <c r="B20">
        <v>0.39393939393939392</v>
      </c>
      <c r="C20" s="10">
        <f>-LN(1-B20)/0.000001-EXP(blanks!$BZ$18*b926_2!A20+blanks!$BZ$17)</f>
        <v>490267.49627011368</v>
      </c>
      <c r="D20" s="1">
        <f>C20*0.000001*coeffs!$D$8/($D$2*coeffs!$D$6/1000)</f>
        <v>1426.1475924763881</v>
      </c>
      <c r="E20">
        <f t="shared" si="0"/>
        <v>0.50077528791248926</v>
      </c>
      <c r="F20">
        <v>0.3987</v>
      </c>
      <c r="G20">
        <v>0.6663</v>
      </c>
      <c r="H20">
        <f t="shared" si="1"/>
        <v>0.10207528791248927</v>
      </c>
      <c r="I20">
        <f t="shared" si="2"/>
        <v>0.16552471208751074</v>
      </c>
      <c r="J20" s="2">
        <f>((1000*coeffs!$D$8/($D$2*coeffs!$D$6))^2*H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467.54745373204565</v>
      </c>
      <c r="K20" s="10">
        <f>((1000*coeffs!$D$8/($D$2*coeffs!$D$6))^2*I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601.89208100073984</v>
      </c>
      <c r="L20" s="10">
        <f t="shared" si="3"/>
        <v>10686459.915314343</v>
      </c>
      <c r="M20" s="1">
        <f t="shared" si="4"/>
        <v>4641860.6187413726</v>
      </c>
      <c r="N20" s="10">
        <f t="shared" si="5"/>
        <v>3671486.0086580259</v>
      </c>
    </row>
    <row r="21" spans="1:14" x14ac:dyDescent="0.25">
      <c r="A21">
        <v>-18.53</v>
      </c>
      <c r="B21">
        <v>0.42424242424242425</v>
      </c>
      <c r="C21" s="10">
        <f>-LN(1-B21)/0.000001-EXP(blanks!$BZ$18*b926_2!A21+blanks!$BZ$17)</f>
        <v>541094.58489184547</v>
      </c>
      <c r="D21" s="1">
        <f>C21*0.000001*coeffs!$D$8/($D$2*coeffs!$D$6/1000)</f>
        <v>1573.9993889383957</v>
      </c>
      <c r="E21">
        <f t="shared" si="0"/>
        <v>0.55206858230003986</v>
      </c>
      <c r="F21">
        <v>0.42899999999999999</v>
      </c>
      <c r="G21">
        <v>0.73470000000000002</v>
      </c>
      <c r="H21">
        <f t="shared" si="1"/>
        <v>0.12306858230003986</v>
      </c>
      <c r="I21">
        <f t="shared" si="2"/>
        <v>0.18263141769996016</v>
      </c>
      <c r="J21" s="2">
        <f>((1000*coeffs!$D$8/($D$2*coeffs!$D$6))^2*H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535.42879483562513</v>
      </c>
      <c r="K21" s="10">
        <f>((1000*coeffs!$D$8/($D$2*coeffs!$D$6))^2*I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663.89719094269151</v>
      </c>
      <c r="L21" s="10">
        <f t="shared" si="3"/>
        <v>11794348.260555591</v>
      </c>
      <c r="M21" s="1">
        <f t="shared" si="4"/>
        <v>5120221.3469336051</v>
      </c>
      <c r="N21" s="10">
        <f t="shared" si="5"/>
        <v>4191127.1671339194</v>
      </c>
    </row>
    <row r="22" spans="1:14" x14ac:dyDescent="0.25">
      <c r="A22">
        <v>-18.7</v>
      </c>
      <c r="B22">
        <v>0.45454545454545453</v>
      </c>
      <c r="C22" s="10">
        <f>-LN(1-B22)/0.000001-EXP(blanks!$BZ$18*b926_2!A22+blanks!$BZ$17)</f>
        <v>594465.72345336189</v>
      </c>
      <c r="D22" s="1">
        <f>C22*0.000001*coeffs!$D$8/($D$2*coeffs!$D$6/1000)</f>
        <v>1729.2516162353379</v>
      </c>
      <c r="E22">
        <f t="shared" si="0"/>
        <v>0.6061358035703156</v>
      </c>
      <c r="F22">
        <v>0.47310000000000002</v>
      </c>
      <c r="G22">
        <v>0.81020000000000003</v>
      </c>
      <c r="H22">
        <f t="shared" si="1"/>
        <v>0.13303580357031558</v>
      </c>
      <c r="I22">
        <f t="shared" si="2"/>
        <v>0.20406419642968443</v>
      </c>
      <c r="J22" s="2">
        <f>((1000*coeffs!$D$8/($D$2*coeffs!$D$6))^2*H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583.82745886586702</v>
      </c>
      <c r="K22" s="10">
        <f>((1000*coeffs!$D$8/($D$2*coeffs!$D$6))^2*I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737.19810973591439</v>
      </c>
      <c r="L22" s="10">
        <f t="shared" si="3"/>
        <v>12957689.777607946</v>
      </c>
      <c r="M22" s="1">
        <f t="shared" si="4"/>
        <v>5682184.8052194146</v>
      </c>
      <c r="N22" s="10">
        <f t="shared" si="5"/>
        <v>4572871.5319391079</v>
      </c>
    </row>
    <row r="23" spans="1:14" x14ac:dyDescent="0.25">
      <c r="A23">
        <v>-19.05</v>
      </c>
      <c r="B23">
        <v>0.48484848484848486</v>
      </c>
      <c r="C23" s="10">
        <f>-LN(1-B23)/0.000001-EXP(blanks!$BZ$18*b926_2!A23+blanks!$BZ$17)</f>
        <v>650048.88314540696</v>
      </c>
      <c r="D23" s="1">
        <f>C23*0.000001*coeffs!$D$8/($D$2*coeffs!$D$6/1000)</f>
        <v>1890.9384300260008</v>
      </c>
      <c r="E23">
        <f t="shared" si="0"/>
        <v>0.66329421741026418</v>
      </c>
      <c r="F23">
        <v>0.5091</v>
      </c>
      <c r="G23">
        <v>0.87190000000000001</v>
      </c>
      <c r="H23">
        <f t="shared" si="1"/>
        <v>0.15419421741026418</v>
      </c>
      <c r="I23">
        <f t="shared" si="2"/>
        <v>0.20860578258973583</v>
      </c>
      <c r="J23" s="2">
        <f>((1000*coeffs!$D$8/($D$2*coeffs!$D$6))^2*H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655.75833231303898</v>
      </c>
      <c r="K23" s="10">
        <f>((1000*coeffs!$D$8/($D$2*coeffs!$D$6))^2*I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772.69611263051593</v>
      </c>
      <c r="L23" s="10">
        <f t="shared" si="3"/>
        <v>14169247.167266702</v>
      </c>
      <c r="M23" s="1">
        <f t="shared" si="4"/>
        <v>5970232.547458021</v>
      </c>
      <c r="N23" s="10">
        <f t="shared" si="5"/>
        <v>5124900.1454176288</v>
      </c>
    </row>
    <row r="24" spans="1:14" x14ac:dyDescent="0.25">
      <c r="A24">
        <v>-19.38</v>
      </c>
      <c r="B24">
        <v>0.51515151515151514</v>
      </c>
      <c r="C24" s="10">
        <f>-LN(1-B24)/0.000001-EXP(blanks!$BZ$18*b926_2!A24+blanks!$BZ$17)</f>
        <v>708993.99611319962</v>
      </c>
      <c r="D24" s="1">
        <f>C24*0.000001*coeffs!$D$8/($D$2*coeffs!$D$6/1000)</f>
        <v>2062.4048878002095</v>
      </c>
      <c r="E24">
        <f t="shared" si="0"/>
        <v>0.72391883922669897</v>
      </c>
      <c r="F24">
        <v>0.56140000000000001</v>
      </c>
      <c r="G24">
        <v>0.96150000000000002</v>
      </c>
      <c r="H24">
        <f t="shared" si="1"/>
        <v>0.16251883922669896</v>
      </c>
      <c r="I24">
        <f t="shared" si="2"/>
        <v>0.23758116077330105</v>
      </c>
      <c r="J24" s="2">
        <f>((1000*coeffs!$D$8/($D$2*coeffs!$D$6))^2*H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704.32275321929967</v>
      </c>
      <c r="K24" s="10">
        <f>((1000*coeffs!$D$8/($D$2*coeffs!$D$6))^2*I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866.14028334887348</v>
      </c>
      <c r="L24" s="10">
        <f t="shared" si="3"/>
        <v>15454085.733409258</v>
      </c>
      <c r="M24" s="1">
        <f t="shared" si="4"/>
        <v>6681623.5253530601</v>
      </c>
      <c r="N24" s="10">
        <f t="shared" si="5"/>
        <v>5511364.7487595584</v>
      </c>
    </row>
    <row r="25" spans="1:14" x14ac:dyDescent="0.25">
      <c r="A25">
        <v>-19.62</v>
      </c>
      <c r="B25">
        <v>0.54545454545454541</v>
      </c>
      <c r="C25" s="10">
        <f>-LN(1-B25)/0.000001-EXP(blanks!$BZ$18*b926_2!A25+blanks!$BZ$17)</f>
        <v>772178.77819921763</v>
      </c>
      <c r="D25" s="1">
        <f>C25*0.000001*coeffs!$D$8/($D$2*coeffs!$D$6/1000)</f>
        <v>2246.2041923404254</v>
      </c>
      <c r="E25">
        <f t="shared" si="0"/>
        <v>0.78845736036427005</v>
      </c>
      <c r="F25">
        <v>0.60419999999999996</v>
      </c>
      <c r="G25">
        <v>1.0347</v>
      </c>
      <c r="H25">
        <f t="shared" si="1"/>
        <v>0.1842573603642701</v>
      </c>
      <c r="I25">
        <f t="shared" si="2"/>
        <v>0.2462426396357299</v>
      </c>
      <c r="J25" s="2">
        <f>((1000*coeffs!$D$8/($D$2*coeffs!$D$6))^2*H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781.42580191012019</v>
      </c>
      <c r="K25" s="10">
        <f>((1000*coeffs!$D$8/($D$2*coeffs!$D$6))^2*I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914.56358789303169</v>
      </c>
      <c r="L25" s="10">
        <f t="shared" si="3"/>
        <v>16831337.226027258</v>
      </c>
      <c r="M25" s="1">
        <f t="shared" si="4"/>
        <v>7067892.0805102093</v>
      </c>
      <c r="N25" s="10">
        <f t="shared" si="5"/>
        <v>6105467.53709294</v>
      </c>
    </row>
    <row r="26" spans="1:14" x14ac:dyDescent="0.25">
      <c r="A26">
        <v>-19.649999999999999</v>
      </c>
      <c r="B26">
        <v>0.5757575757575758</v>
      </c>
      <c r="C26" s="10">
        <f>-LN(1-B26)/0.000001-EXP(blanks!$BZ$18*b926_2!A26+blanks!$BZ$17)</f>
        <v>840994.0178616076</v>
      </c>
      <c r="D26" s="1">
        <f>C26*0.000001*coeffs!$D$8/($D$2*coeffs!$D$6/1000)</f>
        <v>2446.3820322275146</v>
      </c>
      <c r="E26">
        <f t="shared" si="0"/>
        <v>0.85745023185122171</v>
      </c>
      <c r="F26">
        <v>0.6502</v>
      </c>
      <c r="G26">
        <v>1.1411</v>
      </c>
      <c r="H26">
        <f t="shared" si="1"/>
        <v>0.20725023185122171</v>
      </c>
      <c r="I26">
        <f t="shared" si="2"/>
        <v>0.28364976814877829</v>
      </c>
      <c r="J26" s="2">
        <f>((1000*coeffs!$D$8/($D$2*coeffs!$D$6))^2*H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863.63263916719347</v>
      </c>
      <c r="K26" s="10">
        <f>((1000*coeffs!$D$8/($D$2*coeffs!$D$6))^2*I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1031.1242301902219</v>
      </c>
      <c r="L26" s="10">
        <f t="shared" si="3"/>
        <v>18331316.942834165</v>
      </c>
      <c r="M26" s="1">
        <f t="shared" si="4"/>
        <v>7952730.220548423</v>
      </c>
      <c r="N26" s="10">
        <f t="shared" si="5"/>
        <v>6739943.4792377204</v>
      </c>
    </row>
    <row r="27" spans="1:14" x14ac:dyDescent="0.25">
      <c r="A27">
        <v>-19.739999999999998</v>
      </c>
      <c r="B27">
        <v>0.60606060606060608</v>
      </c>
      <c r="C27" s="10">
        <f>-LN(1-B27)/0.000001-EXP(blanks!$BZ$18*b926_2!A27+blanks!$BZ$17)</f>
        <v>914557.37980055565</v>
      </c>
      <c r="D27" s="1">
        <f>C27*0.000001*coeffs!$D$8/($D$2*coeffs!$D$6/1000)</f>
        <v>2660.3717670597384</v>
      </c>
      <c r="E27">
        <f t="shared" si="0"/>
        <v>0.93155820400494349</v>
      </c>
      <c r="F27">
        <v>0.69969999999999999</v>
      </c>
      <c r="G27">
        <v>1.2583</v>
      </c>
      <c r="H27">
        <f t="shared" si="1"/>
        <v>0.2318582040049435</v>
      </c>
      <c r="I27">
        <f t="shared" si="2"/>
        <v>0.32674179599505648</v>
      </c>
      <c r="J27" s="2">
        <f>((1000*coeffs!$D$8/($D$2*coeffs!$D$6))^2*H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951.97350266002491</v>
      </c>
      <c r="K27" s="10">
        <f>((1000*coeffs!$D$8/($D$2*coeffs!$D$6))^2*I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1163.935412410478</v>
      </c>
      <c r="L27" s="10">
        <f t="shared" si="3"/>
        <v>19934792.442591157</v>
      </c>
      <c r="M27" s="1">
        <f t="shared" si="4"/>
        <v>8958941.64779732</v>
      </c>
      <c r="N27" s="10">
        <f t="shared" si="5"/>
        <v>7421619.8561428189</v>
      </c>
    </row>
    <row r="28" spans="1:14" x14ac:dyDescent="0.25">
      <c r="A28">
        <v>-19.93</v>
      </c>
      <c r="B28">
        <v>0.63636363636363635</v>
      </c>
      <c r="C28" s="10">
        <f>-LN(1-B28)/0.000001-EXP(blanks!$BZ$18*b926_2!A28+blanks!$BZ$17)</f>
        <v>993390.44002138253</v>
      </c>
      <c r="D28" s="1">
        <f>C28*0.000001*coeffs!$D$8/($D$2*coeffs!$D$6/1000)</f>
        <v>2889.6906182926095</v>
      </c>
      <c r="E28">
        <f t="shared" si="0"/>
        <v>1.0116009116784799</v>
      </c>
      <c r="F28">
        <v>0.77159999999999995</v>
      </c>
      <c r="G28">
        <v>1.3541000000000001</v>
      </c>
      <c r="H28">
        <f t="shared" si="1"/>
        <v>0.24000091167847992</v>
      </c>
      <c r="I28">
        <f t="shared" si="2"/>
        <v>0.34249908832152021</v>
      </c>
      <c r="J28" s="2">
        <f>((1000*coeffs!$D$8/($D$2*coeffs!$D$6))^2*H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1009.7836958038017</v>
      </c>
      <c r="K28" s="10">
        <f>((1000*coeffs!$D$8/($D$2*coeffs!$D$6))^2*I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1234.8588811522836</v>
      </c>
      <c r="L28" s="10">
        <f t="shared" si="3"/>
        <v>21653132.623126563</v>
      </c>
      <c r="M28" s="1">
        <f t="shared" si="4"/>
        <v>9516812.2919784915</v>
      </c>
      <c r="N28" s="10">
        <f t="shared" si="5"/>
        <v>7886869.1148047028</v>
      </c>
    </row>
    <row r="29" spans="1:14" x14ac:dyDescent="0.25">
      <c r="A29">
        <v>-20.28</v>
      </c>
      <c r="B29">
        <v>0.66666666666666663</v>
      </c>
      <c r="C29" s="10">
        <f>-LN(1-B29)/0.000001-EXP(blanks!$BZ$18*b926_2!A29+blanks!$BZ$17)</f>
        <v>1077943.7258303487</v>
      </c>
      <c r="D29" s="1">
        <f>C29*0.000001*coeffs!$D$8/($D$2*coeffs!$D$6/1000)</f>
        <v>3135.6491325931138</v>
      </c>
      <c r="E29">
        <f t="shared" si="0"/>
        <v>1.0986122886681096</v>
      </c>
      <c r="F29">
        <v>0.83030000000000004</v>
      </c>
      <c r="G29">
        <v>1.4933000000000001</v>
      </c>
      <c r="H29">
        <f t="shared" si="1"/>
        <v>0.26831228866810952</v>
      </c>
      <c r="I29">
        <f t="shared" si="2"/>
        <v>0.39468771133189051</v>
      </c>
      <c r="J29" s="2">
        <f>((1000*coeffs!$D$8/($D$2*coeffs!$D$6))^2*H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1112.1772304834399</v>
      </c>
      <c r="K29" s="10">
        <f>((1000*coeffs!$D$8/($D$2*coeffs!$D$6))^2*I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1394.9645894325265</v>
      </c>
      <c r="L29" s="10">
        <f t="shared" si="3"/>
        <v>23496157.719385054</v>
      </c>
      <c r="M29" s="1">
        <f t="shared" si="4"/>
        <v>10727981.275118478</v>
      </c>
      <c r="N29" s="10">
        <f t="shared" si="5"/>
        <v>8676457.3512430117</v>
      </c>
    </row>
    <row r="30" spans="1:14" x14ac:dyDescent="0.25">
      <c r="A30">
        <v>-20.420000000000002</v>
      </c>
      <c r="B30">
        <v>0.69696969696969702</v>
      </c>
      <c r="C30" s="10">
        <f>-LN(1-B30)/0.000001-EXP(blanks!$BZ$18*b926_2!A30+blanks!$BZ$17)</f>
        <v>1172180.1469538312</v>
      </c>
      <c r="D30" s="1">
        <f>C30*0.000001*coeffs!$D$8/($D$2*coeffs!$D$6/1000)</f>
        <v>3409.7750865494827</v>
      </c>
      <c r="E30">
        <f t="shared" si="0"/>
        <v>1.1939224684724348</v>
      </c>
      <c r="F30">
        <v>0.89349999999999996</v>
      </c>
      <c r="G30">
        <v>1.607</v>
      </c>
      <c r="H30">
        <f t="shared" si="1"/>
        <v>0.30042246847243481</v>
      </c>
      <c r="I30">
        <f t="shared" si="2"/>
        <v>0.41307753152756521</v>
      </c>
      <c r="J30" s="2">
        <f>((1000*coeffs!$D$8/($D$2*coeffs!$D$6))^2*H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1226.831977766735</v>
      </c>
      <c r="K30" s="10">
        <f>((1000*coeffs!$D$8/($D$2*coeffs!$D$6))^2*I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1478.266208334725</v>
      </c>
      <c r="L30" s="10">
        <f t="shared" si="3"/>
        <v>25550248.077322911</v>
      </c>
      <c r="M30" s="1">
        <f t="shared" si="4"/>
        <v>11383852.425112234</v>
      </c>
      <c r="N30" s="10">
        <f t="shared" si="5"/>
        <v>9560460.1933547724</v>
      </c>
    </row>
    <row r="31" spans="1:14" x14ac:dyDescent="0.25">
      <c r="A31">
        <v>-20.64</v>
      </c>
      <c r="B31">
        <v>0.72727272727272729</v>
      </c>
      <c r="C31" s="10">
        <f>-LN(1-B31)/0.000001-EXP(blanks!$BZ$18*b926_2!A31+blanks!$BZ$17)</f>
        <v>1275739.5136435064</v>
      </c>
      <c r="D31" s="1">
        <f>C31*0.000001*coeffs!$D$8/($D$2*coeffs!$D$6/1000)</f>
        <v>3711.0207179781864</v>
      </c>
      <c r="E31">
        <f t="shared" si="0"/>
        <v>1.2992829841302609</v>
      </c>
      <c r="F31">
        <v>0.96150000000000002</v>
      </c>
      <c r="G31">
        <v>1.7721</v>
      </c>
      <c r="H31">
        <f t="shared" si="1"/>
        <v>0.33778298413026087</v>
      </c>
      <c r="I31">
        <f t="shared" si="2"/>
        <v>0.47281701586973912</v>
      </c>
      <c r="J31" s="2">
        <f>((1000*coeffs!$D$8/($D$2*coeffs!$D$6))^2*H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1357.7575787102824</v>
      </c>
      <c r="K31" s="10">
        <f>((1000*coeffs!$D$8/($D$2*coeffs!$D$6))^2*I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1664.2482625405989</v>
      </c>
      <c r="L31" s="10">
        <f t="shared" si="3"/>
        <v>27807552.568042863</v>
      </c>
      <c r="M31" s="1">
        <f t="shared" si="4"/>
        <v>12793741.740084419</v>
      </c>
      <c r="N31" s="10">
        <f t="shared" si="5"/>
        <v>10567595.703987792</v>
      </c>
    </row>
    <row r="32" spans="1:14" x14ac:dyDescent="0.25">
      <c r="A32">
        <v>-21.26</v>
      </c>
      <c r="B32">
        <v>0.75757575757575757</v>
      </c>
      <c r="C32" s="10">
        <f>-LN(1-B32)/0.000001-EXP(blanks!$BZ$18*b926_2!A32+blanks!$BZ$17)</f>
        <v>1387602.8330526422</v>
      </c>
      <c r="D32" s="1">
        <f>C32*0.000001*coeffs!$D$8/($D$2*coeffs!$D$6/1000)</f>
        <v>4036.4218609776012</v>
      </c>
      <c r="E32">
        <f t="shared" si="0"/>
        <v>1.4170660197866443</v>
      </c>
      <c r="F32">
        <v>1.0347</v>
      </c>
      <c r="G32">
        <v>1.9542999999999999</v>
      </c>
      <c r="H32">
        <f t="shared" si="1"/>
        <v>0.38236601978664431</v>
      </c>
      <c r="I32">
        <f t="shared" si="2"/>
        <v>0.53723398021335567</v>
      </c>
      <c r="J32" s="2">
        <f>((1000*coeffs!$D$8/($D$2*coeffs!$D$6))^2*H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1510.4938097544584</v>
      </c>
      <c r="K32" s="10">
        <f>((1000*coeffs!$D$8/($D$2*coeffs!$D$6))^2*I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1867.2686202239629</v>
      </c>
      <c r="L32" s="10">
        <f t="shared" si="3"/>
        <v>30245859.998077169</v>
      </c>
      <c r="M32" s="1">
        <f t="shared" si="4"/>
        <v>14332868.892923424</v>
      </c>
      <c r="N32" s="10">
        <f t="shared" si="5"/>
        <v>11737395.207391325</v>
      </c>
    </row>
    <row r="33" spans="1:14" x14ac:dyDescent="0.25">
      <c r="A33">
        <v>-21.26</v>
      </c>
      <c r="B33">
        <v>0.78787878787878785</v>
      </c>
      <c r="C33" s="10">
        <f>-LN(1-B33)/0.000001-EXP(blanks!$BZ$18*b926_2!A33+blanks!$BZ$17)</f>
        <v>1521134.2256771647</v>
      </c>
      <c r="D33" s="1">
        <f>C33*0.000001*coeffs!$D$8/($D$2*coeffs!$D$6/1000)</f>
        <v>4424.8536366108801</v>
      </c>
      <c r="E33">
        <f t="shared" si="0"/>
        <v>1.5505974124111668</v>
      </c>
      <c r="F33">
        <v>1.1411</v>
      </c>
      <c r="G33">
        <v>2.1551</v>
      </c>
      <c r="H33">
        <f t="shared" si="1"/>
        <v>0.40949741241116677</v>
      </c>
      <c r="I33">
        <f t="shared" si="2"/>
        <v>0.60450258758883324</v>
      </c>
      <c r="J33" s="2">
        <f>((1000*coeffs!$D$8/($D$2*coeffs!$D$6))^2*H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1633.8604154353693</v>
      </c>
      <c r="K33" s="10">
        <f>((1000*coeffs!$D$8/($D$2*coeffs!$D$6))^2*I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2083.9136081550027</v>
      </c>
      <c r="L33" s="10">
        <f t="shared" si="3"/>
        <v>33156470.80865366</v>
      </c>
      <c r="M33" s="1">
        <f t="shared" si="4"/>
        <v>15982579.410995532</v>
      </c>
      <c r="N33" s="10">
        <f t="shared" si="5"/>
        <v>12708078.596417399</v>
      </c>
    </row>
    <row r="34" spans="1:14" x14ac:dyDescent="0.25">
      <c r="A34">
        <v>-21.39</v>
      </c>
      <c r="B34">
        <v>0.81818181818181823</v>
      </c>
      <c r="C34" s="10">
        <f>-LN(1-B34)/0.000001-EXP(blanks!$BZ$18*b926_2!A34+blanks!$BZ$17)</f>
        <v>1673866.1763580439</v>
      </c>
      <c r="D34" s="1">
        <f>C34*0.000001*coeffs!$D$8/($D$2*coeffs!$D$6/1000)</f>
        <v>4869.1382473894637</v>
      </c>
      <c r="E34">
        <f t="shared" si="0"/>
        <v>1.7047480922384255</v>
      </c>
      <c r="F34">
        <v>1.2279</v>
      </c>
      <c r="G34">
        <v>2.4354</v>
      </c>
      <c r="H34">
        <f t="shared" si="1"/>
        <v>0.4768480922384255</v>
      </c>
      <c r="I34">
        <f t="shared" si="2"/>
        <v>0.73065190776157452</v>
      </c>
      <c r="J34" s="2">
        <f>((1000*coeffs!$D$8/($D$2*coeffs!$D$6))^2*H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1853.5478317313139</v>
      </c>
      <c r="K34" s="10">
        <f>((1000*coeffs!$D$8/($D$2*coeffs!$D$6))^2*I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2455.3841487701898</v>
      </c>
      <c r="L34" s="10">
        <f t="shared" si="3"/>
        <v>36485600.072078742</v>
      </c>
      <c r="M34" s="1">
        <f t="shared" si="4"/>
        <v>18776826.742635254</v>
      </c>
      <c r="N34" s="10">
        <f t="shared" si="5"/>
        <v>14386128.614597039</v>
      </c>
    </row>
    <row r="35" spans="1:14" x14ac:dyDescent="0.25">
      <c r="A35">
        <v>-21.72</v>
      </c>
      <c r="B35">
        <v>0.84848484848484851</v>
      </c>
      <c r="C35" s="10">
        <f>-LN(1-B35)/0.000001-EXP(blanks!$BZ$18*b926_2!A35+blanks!$BZ$17)</f>
        <v>1852271.9051368656</v>
      </c>
      <c r="D35" s="1">
        <f>C35*0.000001*coeffs!$D$8/($D$2*coeffs!$D$6/1000)</f>
        <v>5388.105754959518</v>
      </c>
      <c r="E35">
        <f t="shared" si="0"/>
        <v>1.8870696490323799</v>
      </c>
      <c r="F35">
        <v>1.3541000000000001</v>
      </c>
      <c r="G35">
        <v>2.6857000000000002</v>
      </c>
      <c r="H35">
        <f t="shared" si="1"/>
        <v>0.53296964903237987</v>
      </c>
      <c r="I35">
        <f t="shared" si="2"/>
        <v>0.79863035096762025</v>
      </c>
      <c r="J35" s="2">
        <f>((1000*coeffs!$D$8/($D$2*coeffs!$D$6))^2*H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2062.959372970905</v>
      </c>
      <c r="K35" s="10">
        <f>((1000*coeffs!$D$8/($D$2*coeffs!$D$6))^2*I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2692.432935562731</v>
      </c>
      <c r="L35" s="10">
        <f t="shared" si="3"/>
        <v>40374345.876689278</v>
      </c>
      <c r="M35" s="1">
        <f t="shared" si="4"/>
        <v>20597135.868475378</v>
      </c>
      <c r="N35" s="10">
        <f t="shared" si="5"/>
        <v>16005224.109686768</v>
      </c>
    </row>
    <row r="36" spans="1:14" x14ac:dyDescent="0.25">
      <c r="A36">
        <v>-21.78</v>
      </c>
      <c r="B36">
        <v>0.87878787878787878</v>
      </c>
      <c r="C36" s="10">
        <f>-LN(1-B36)/0.000001-EXP(blanks!$BZ$18*b926_2!A36+blanks!$BZ$17)</f>
        <v>2074651.8873369507</v>
      </c>
      <c r="D36" s="1">
        <f>C36*0.000001*coeffs!$D$8/($D$2*coeffs!$D$6/1000)</f>
        <v>6034.9907282494087</v>
      </c>
      <c r="E36">
        <f t="shared" si="0"/>
        <v>2.1102132003465894</v>
      </c>
      <c r="F36">
        <v>1.4933000000000001</v>
      </c>
      <c r="G36">
        <v>3.1101999999999999</v>
      </c>
      <c r="H36">
        <f t="shared" si="1"/>
        <v>0.61691320034658936</v>
      </c>
      <c r="I36">
        <f t="shared" si="2"/>
        <v>0.99998679965341042</v>
      </c>
      <c r="J36" s="2">
        <f>((1000*coeffs!$D$8/($D$2*coeffs!$D$6))^2*H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2352.9791352832872</v>
      </c>
      <c r="K36" s="10">
        <f>((1000*coeffs!$D$8/($D$2*coeffs!$D$6))^2*I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3282.9376123851957</v>
      </c>
      <c r="L36" s="10">
        <f t="shared" si="3"/>
        <v>45221607.389698535</v>
      </c>
      <c r="M36" s="1">
        <f t="shared" si="4"/>
        <v>25034812.621303208</v>
      </c>
      <c r="N36" s="10">
        <f t="shared" si="5"/>
        <v>18233421.8418517</v>
      </c>
    </row>
    <row r="37" spans="1:14" x14ac:dyDescent="0.25">
      <c r="A37">
        <v>-22.2</v>
      </c>
      <c r="B37">
        <v>0.90909090909090906</v>
      </c>
      <c r="C37" s="10">
        <f>-LN(1-B37)/0.000001-EXP(blanks!$BZ$18*b926_2!A37+blanks!$BZ$17)</f>
        <v>2356498.6711643981</v>
      </c>
      <c r="D37" s="1">
        <f>C37*0.000001*coeffs!$D$8/($D$2*coeffs!$D$6/1000)</f>
        <v>6854.859708470909</v>
      </c>
      <c r="E37">
        <f t="shared" si="0"/>
        <v>2.3978952727983702</v>
      </c>
      <c r="F37">
        <v>1.6468</v>
      </c>
      <c r="G37">
        <v>3.6017000000000001</v>
      </c>
      <c r="H37">
        <f t="shared" si="1"/>
        <v>0.75109527279837018</v>
      </c>
      <c r="I37">
        <f t="shared" si="2"/>
        <v>1.2038047272016299</v>
      </c>
      <c r="J37" s="2">
        <f>((1000*coeffs!$D$8/($D$2*coeffs!$D$6))^2*H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2786.4537882851041</v>
      </c>
      <c r="K37" s="10">
        <f>((1000*coeffs!$D$8/($D$2*coeffs!$D$6))^2*I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3905.5130244088905</v>
      </c>
      <c r="L37" s="10">
        <f t="shared" si="3"/>
        <v>51365078.822226137</v>
      </c>
      <c r="M37" s="1">
        <f t="shared" si="4"/>
        <v>29737034.908009361</v>
      </c>
      <c r="N37" s="10">
        <f t="shared" si="5"/>
        <v>21536270.971577153</v>
      </c>
    </row>
    <row r="38" spans="1:14" x14ac:dyDescent="0.25">
      <c r="A38">
        <v>-23.23</v>
      </c>
      <c r="B38">
        <v>0.93939393939393945</v>
      </c>
      <c r="C38" s="10">
        <f>-LN(1-B38)/0.000001-EXP(blanks!$BZ$18*b926_2!A38+blanks!$BZ$17)</f>
        <v>2743272.1092474065</v>
      </c>
      <c r="D38" s="1">
        <f>C38*0.000001*coeffs!$D$8/($D$2*coeffs!$D$6/1000)</f>
        <v>7979.9516465503511</v>
      </c>
      <c r="E38">
        <f t="shared" si="0"/>
        <v>2.8033603809065357</v>
      </c>
      <c r="F38">
        <v>1.861</v>
      </c>
      <c r="G38">
        <v>4.4885000000000002</v>
      </c>
      <c r="H38">
        <f t="shared" si="1"/>
        <v>0.94236038090653573</v>
      </c>
      <c r="I38">
        <f t="shared" si="2"/>
        <v>1.6851396190934644</v>
      </c>
      <c r="J38" s="2">
        <f>((1000*coeffs!$D$8/($D$2*coeffs!$D$6))^2*H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3406.1697907692678</v>
      </c>
      <c r="K38" s="10">
        <f>((1000*coeffs!$D$8/($D$2*coeffs!$D$6))^2*I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5302.497981572933</v>
      </c>
      <c r="L38" s="10">
        <f t="shared" si="3"/>
        <v>59795657.789478675</v>
      </c>
      <c r="M38" s="1">
        <f t="shared" si="4"/>
        <v>40205099.262133338</v>
      </c>
      <c r="N38" s="10">
        <f t="shared" si="5"/>
        <v>26252327.961464699</v>
      </c>
    </row>
    <row r="39" spans="1:14" x14ac:dyDescent="0.25">
      <c r="A39">
        <v>-23.45</v>
      </c>
      <c r="B39">
        <v>0.96969696969696972</v>
      </c>
      <c r="C39" s="10">
        <f>-LN(1-B39)/0.000001-EXP(blanks!$BZ$18*b926_2!A39+blanks!$BZ$17)</f>
        <v>3431441.5357802939</v>
      </c>
      <c r="D39" s="1">
        <f>C39*0.000001*coeffs!$D$8/($D$2*coeffs!$D$6/1000)</f>
        <v>9981.779584017806</v>
      </c>
      <c r="E39">
        <f t="shared" si="0"/>
        <v>3.4965075614664811</v>
      </c>
      <c r="F39">
        <v>2.2084999999999999</v>
      </c>
      <c r="G39">
        <v>6.4776999999999996</v>
      </c>
      <c r="H39">
        <f t="shared" si="1"/>
        <v>1.2880075614664812</v>
      </c>
      <c r="I39">
        <f t="shared" si="2"/>
        <v>2.9811924385335185</v>
      </c>
      <c r="J39" s="2">
        <f>((1000*coeffs!$D$8/($D$2*coeffs!$D$6))^2*H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4516.259715093709</v>
      </c>
      <c r="K39" s="10">
        <f>((1000*coeffs!$D$8/($D$2*coeffs!$D$6))^2*I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9031.2292106175228</v>
      </c>
      <c r="L39" s="10">
        <f t="shared" si="3"/>
        <v>74795826.161923289</v>
      </c>
      <c r="M39" s="1">
        <f t="shared" si="4"/>
        <v>68108123.678670317</v>
      </c>
      <c r="N39" s="10">
        <f t="shared" si="5"/>
        <v>34703089.87765006</v>
      </c>
    </row>
    <row r="40" spans="1:14" x14ac:dyDescent="0.25">
      <c r="C40" s="10"/>
      <c r="D40" s="1"/>
      <c r="J40" s="2"/>
      <c r="L40" s="10"/>
      <c r="M40" s="1"/>
      <c r="N40" s="10"/>
    </row>
    <row r="41" spans="1:14" x14ac:dyDescent="0.25">
      <c r="D41" s="1"/>
      <c r="J41" s="2"/>
    </row>
    <row r="42" spans="1:14" x14ac:dyDescent="0.25">
      <c r="D42" s="1"/>
      <c r="J42" s="2"/>
    </row>
    <row r="43" spans="1:14" x14ac:dyDescent="0.25">
      <c r="D43" s="1"/>
      <c r="J43" s="2"/>
    </row>
    <row r="44" spans="1:14" x14ac:dyDescent="0.25">
      <c r="D44" s="1"/>
      <c r="J44" s="2"/>
    </row>
    <row r="45" spans="1:14" x14ac:dyDescent="0.25">
      <c r="D45" s="1"/>
      <c r="J45" s="2"/>
    </row>
    <row r="46" spans="1:14" x14ac:dyDescent="0.25">
      <c r="D46" s="1"/>
      <c r="J46" s="2"/>
    </row>
    <row r="47" spans="1:14" x14ac:dyDescent="0.25">
      <c r="D47" s="1"/>
      <c r="J47" s="2"/>
    </row>
    <row r="48" spans="1:14" x14ac:dyDescent="0.25">
      <c r="D48" s="1"/>
      <c r="J48" s="2"/>
    </row>
    <row r="49" spans="4:10" x14ac:dyDescent="0.25">
      <c r="D49" s="1"/>
      <c r="J49" s="2"/>
    </row>
    <row r="50" spans="4:10" x14ac:dyDescent="0.25">
      <c r="D50" s="1"/>
      <c r="J50" s="2"/>
    </row>
    <row r="51" spans="4:10" x14ac:dyDescent="0.25">
      <c r="D51" s="1"/>
      <c r="J51" s="2"/>
    </row>
    <row r="52" spans="4:10" x14ac:dyDescent="0.25">
      <c r="D52" s="1"/>
      <c r="J52" s="2"/>
    </row>
    <row r="53" spans="4:10" x14ac:dyDescent="0.25">
      <c r="D53" s="1"/>
      <c r="J53" s="2"/>
    </row>
    <row r="54" spans="4:10" x14ac:dyDescent="0.25">
      <c r="D54" s="1"/>
      <c r="J54" s="2"/>
    </row>
    <row r="55" spans="4:10" x14ac:dyDescent="0.25">
      <c r="D55" s="1"/>
      <c r="J55" s="2"/>
    </row>
    <row r="56" spans="4:10" x14ac:dyDescent="0.25">
      <c r="D56" s="1"/>
      <c r="J56" s="2"/>
    </row>
    <row r="57" spans="4:10" x14ac:dyDescent="0.25">
      <c r="D57" s="1"/>
      <c r="J57" s="2"/>
    </row>
    <row r="58" spans="4:10" x14ac:dyDescent="0.25">
      <c r="D58" s="1"/>
      <c r="J58" s="2"/>
    </row>
    <row r="59" spans="4:10" x14ac:dyDescent="0.25">
      <c r="D59" s="1"/>
      <c r="J59" s="2"/>
    </row>
    <row r="60" spans="4:10" x14ac:dyDescent="0.25">
      <c r="D60" s="1"/>
      <c r="J60" s="2"/>
    </row>
    <row r="61" spans="4:10" x14ac:dyDescent="0.25">
      <c r="D61" s="1"/>
      <c r="J61" s="2"/>
    </row>
    <row r="62" spans="4:10" x14ac:dyDescent="0.25">
      <c r="D62" s="1"/>
      <c r="J62" s="2"/>
    </row>
    <row r="63" spans="4:10" x14ac:dyDescent="0.25">
      <c r="D63" s="1"/>
      <c r="J63" s="2"/>
    </row>
    <row r="64" spans="4:10" x14ac:dyDescent="0.25">
      <c r="D64" s="1"/>
      <c r="J64" s="2"/>
    </row>
    <row r="65" spans="4:10" x14ac:dyDescent="0.25">
      <c r="D65" s="1"/>
      <c r="J65" s="2"/>
    </row>
    <row r="66" spans="4:10" x14ac:dyDescent="0.25">
      <c r="D66" s="1"/>
      <c r="J66" s="2"/>
    </row>
    <row r="67" spans="4:10" x14ac:dyDescent="0.25">
      <c r="D67" s="1"/>
      <c r="J67" s="2"/>
    </row>
    <row r="68" spans="4:10" x14ac:dyDescent="0.25">
      <c r="D68" s="1"/>
      <c r="J68" s="2"/>
    </row>
    <row r="69" spans="4:10" x14ac:dyDescent="0.25">
      <c r="D69" s="1"/>
      <c r="J69" s="2"/>
    </row>
    <row r="70" spans="4:10" x14ac:dyDescent="0.25">
      <c r="D70" s="1"/>
      <c r="J70" s="2"/>
    </row>
    <row r="71" spans="4:10" x14ac:dyDescent="0.25">
      <c r="D71" s="1"/>
      <c r="J71" s="2"/>
    </row>
    <row r="72" spans="4:10" x14ac:dyDescent="0.25">
      <c r="D72" s="1"/>
      <c r="J72" s="2"/>
    </row>
    <row r="73" spans="4:10" x14ac:dyDescent="0.25">
      <c r="D73" s="1"/>
      <c r="J73" s="2"/>
    </row>
    <row r="74" spans="4:10" x14ac:dyDescent="0.25">
      <c r="D74" s="1"/>
      <c r="J74" s="2"/>
    </row>
    <row r="75" spans="4:10" x14ac:dyDescent="0.25">
      <c r="D75" s="1"/>
      <c r="J75" s="2"/>
    </row>
    <row r="76" spans="4:10" x14ac:dyDescent="0.25">
      <c r="D76" s="1"/>
      <c r="J76" s="2"/>
    </row>
    <row r="77" spans="4:10" x14ac:dyDescent="0.25">
      <c r="D77" s="1"/>
      <c r="J77" s="2"/>
    </row>
    <row r="78" spans="4:10" x14ac:dyDescent="0.25">
      <c r="D78" s="1"/>
      <c r="J78" s="2"/>
    </row>
    <row r="79" spans="4:10" x14ac:dyDescent="0.25">
      <c r="D79" s="1"/>
      <c r="J79" s="2"/>
    </row>
    <row r="80" spans="4:10" x14ac:dyDescent="0.25">
      <c r="D80" s="1"/>
      <c r="J80" s="2"/>
    </row>
    <row r="81" spans="4:10" x14ac:dyDescent="0.25">
      <c r="D81" s="1"/>
      <c r="J81" s="2"/>
    </row>
    <row r="82" spans="4:10" x14ac:dyDescent="0.25">
      <c r="D82" s="1"/>
      <c r="J82" s="2"/>
    </row>
    <row r="83" spans="4:10" x14ac:dyDescent="0.25">
      <c r="D83" s="1"/>
      <c r="J83" s="2"/>
    </row>
    <row r="84" spans="4:10" x14ac:dyDescent="0.25">
      <c r="D84" s="1"/>
      <c r="J84" s="2"/>
    </row>
    <row r="85" spans="4:10" x14ac:dyDescent="0.25">
      <c r="D85" s="1"/>
      <c r="J85" s="2"/>
    </row>
    <row r="86" spans="4:10" x14ac:dyDescent="0.25">
      <c r="D86" s="1"/>
      <c r="J86" s="2"/>
    </row>
    <row r="87" spans="4:10" x14ac:dyDescent="0.25">
      <c r="D87" s="1"/>
      <c r="J87" s="2"/>
    </row>
    <row r="88" spans="4:10" x14ac:dyDescent="0.25">
      <c r="D88" s="1"/>
      <c r="J88" s="2"/>
    </row>
    <row r="89" spans="4:10" x14ac:dyDescent="0.25">
      <c r="D89" s="1"/>
      <c r="J89" s="2"/>
    </row>
    <row r="90" spans="4:10" x14ac:dyDescent="0.25">
      <c r="D90" s="1"/>
      <c r="J90" s="2"/>
    </row>
    <row r="91" spans="4:10" x14ac:dyDescent="0.25">
      <c r="D91" s="1"/>
      <c r="J91" s="2"/>
    </row>
    <row r="92" spans="4:10" x14ac:dyDescent="0.25">
      <c r="D92" s="1"/>
      <c r="J92" s="2"/>
    </row>
    <row r="93" spans="4:10" x14ac:dyDescent="0.25">
      <c r="D93" s="1"/>
      <c r="J93" s="2"/>
    </row>
    <row r="94" spans="4:10" x14ac:dyDescent="0.25">
      <c r="D94" s="1"/>
      <c r="J94" s="2"/>
    </row>
    <row r="95" spans="4:10" x14ac:dyDescent="0.25">
      <c r="D95" s="1"/>
      <c r="J95" s="2"/>
    </row>
    <row r="96" spans="4:10" x14ac:dyDescent="0.25">
      <c r="D96" s="1"/>
      <c r="J96" s="2"/>
    </row>
    <row r="97" spans="4:10" x14ac:dyDescent="0.25">
      <c r="D97" s="1"/>
      <c r="J97" s="2"/>
    </row>
    <row r="98" spans="4:10" x14ac:dyDescent="0.25">
      <c r="D98" s="1"/>
      <c r="J98" s="2"/>
    </row>
    <row r="99" spans="4:10" x14ac:dyDescent="0.25">
      <c r="D99" s="1"/>
      <c r="J99" s="2"/>
    </row>
    <row r="100" spans="4:10" x14ac:dyDescent="0.25">
      <c r="D100" s="1"/>
      <c r="J100" s="2"/>
    </row>
    <row r="101" spans="4:10" x14ac:dyDescent="0.25">
      <c r="D101" s="1"/>
      <c r="J101" s="2"/>
    </row>
    <row r="102" spans="4:10" x14ac:dyDescent="0.25">
      <c r="D102" s="1"/>
      <c r="J102" s="2"/>
    </row>
    <row r="103" spans="4:10" x14ac:dyDescent="0.25">
      <c r="D103" s="1"/>
      <c r="J103" s="2"/>
    </row>
    <row r="104" spans="4:10" x14ac:dyDescent="0.25">
      <c r="D104" s="1"/>
      <c r="J104" s="2"/>
    </row>
    <row r="105" spans="4:10" x14ac:dyDescent="0.25">
      <c r="D105" s="1"/>
      <c r="J105" s="2"/>
    </row>
    <row r="106" spans="4:10" x14ac:dyDescent="0.25">
      <c r="D106" s="1"/>
      <c r="J106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"/>
  <sheetViews>
    <sheetView tabSelected="1" workbookViewId="0">
      <selection activeCell="I25" activeCellId="11" sqref="B28 D28 E28 G28 H28 I28 B25 D25 E25 G25 H25 I25"/>
    </sheetView>
  </sheetViews>
  <sheetFormatPr defaultRowHeight="15" x14ac:dyDescent="0.25"/>
  <cols>
    <col min="4" max="4" width="12" bestFit="1" customWidth="1"/>
    <col min="8" max="8" width="12.7109375" bestFit="1" customWidth="1"/>
  </cols>
  <sheetData>
    <row r="1" spans="1:23" x14ac:dyDescent="0.25">
      <c r="E1" t="s">
        <v>6</v>
      </c>
      <c r="H1" t="s">
        <v>13</v>
      </c>
      <c r="I1" t="s">
        <v>14</v>
      </c>
    </row>
    <row r="2" spans="1:23" x14ac:dyDescent="0.25">
      <c r="A2" t="s">
        <v>7</v>
      </c>
      <c r="D2">
        <f>0.000000001</f>
        <v>1.0000000000000001E-9</v>
      </c>
      <c r="E2" s="4">
        <v>1E-10</v>
      </c>
      <c r="F2" s="1"/>
      <c r="H2">
        <f>2*PI()*(3*D2*SIN(D4)^2*COS(D4)/(4*PI()-PI()*(-COS(D4)^3+3*COS(D4)+2))+PI()*D2*SIN(D4)^3*(3*SIN(D4)*COS(D4)^2-3*SIN(D4))/(4*PI()-PI()*(-COS(D4)^3+3*COS(D4)+2))^2)/(3^(1/3)*(D2*SIN(D4)^3/(4*PI()-PI()*(-COS(D4)^3+3*COS(D4)+2)))^(1/3))</f>
        <v>-1.5027179447864454E-6</v>
      </c>
      <c r="I2">
        <f>2*PI()*SIN(D4)^3/(3^(1/3)*(4*PI()-PI()*(-COS(D4)^3+3*COS(D4)+2))*(D2*SIN(D4)^3/(4*PI()-PI()*(-COS(D4)^3+3*COS(D4)+2)))^(1/3)      )</f>
        <v>578.60185205359357</v>
      </c>
    </row>
    <row r="3" spans="1:23" x14ac:dyDescent="0.25">
      <c r="A3" t="s">
        <v>8</v>
      </c>
      <c r="D3">
        <f>B30</f>
        <v>125.5139126984127</v>
      </c>
      <c r="E3" s="3">
        <f>B31</f>
        <v>3.4260974142694036</v>
      </c>
      <c r="H3">
        <f>2*PI()*(3*D2*SIN(D4)^2*COS(D4)/(4*PI()-PI()*(-COS(D4)^3+3*COS(D4)+2))+PI()*D2*SIN(D4)^3*(3*SIN(D4)*COS(D4)^2-3*SIN(D4))/(4*PI()-PI()*(-COS(D4)^3+3*COS(D4)+2))^2)/(3^(1/3)*(D2*SIN(D4)^3/(4*PI()-PI()*(-COS(D4)^3+3*COS(D4)+2)))^(1/3))</f>
        <v>-1.5027179447864454E-6</v>
      </c>
      <c r="I3">
        <f>2*PI()*SIN(D4)^3/(3^(1/3)*(4*PI()-PI()*(-COS(D4)^3+3*COS(D4)+2))*(D2*SIN(D4)^3/(4*PI()-PI()*(-COS(D4)^3+3*COS(D4)+2)))^(1/3))</f>
        <v>578.60185205359357</v>
      </c>
    </row>
    <row r="4" spans="1:23" ht="15.75" x14ac:dyDescent="0.25">
      <c r="A4" t="s">
        <v>9</v>
      </c>
      <c r="D4">
        <f>D3*PI()/180</f>
        <v>2.1906310336480224</v>
      </c>
      <c r="E4">
        <f>E3*PI()/180</f>
        <v>5.9796680373065243E-2</v>
      </c>
      <c r="S4" s="32"/>
      <c r="T4" s="10"/>
      <c r="U4" s="10"/>
      <c r="V4" s="32"/>
      <c r="W4" s="10"/>
    </row>
    <row r="5" spans="1:23" x14ac:dyDescent="0.25">
      <c r="A5" t="s">
        <v>10</v>
      </c>
      <c r="D5">
        <f>(3*D2*(SIN(D4))^3/(4*PI()-PI()*(2+3*COS(D4)-(COS(D4))^3)))^(1/3)</f>
        <v>5.2560634938075585E-4</v>
      </c>
      <c r="S5" s="10"/>
      <c r="T5" s="10"/>
      <c r="U5" s="10"/>
      <c r="V5" s="10"/>
      <c r="W5" s="10"/>
    </row>
    <row r="6" spans="1:23" x14ac:dyDescent="0.25">
      <c r="A6" t="s">
        <v>22</v>
      </c>
      <c r="D6" s="1">
        <f>PI()*D5*D5</f>
        <v>8.6790277808039148E-7</v>
      </c>
      <c r="E6">
        <f>(H2^2*E4^2+I2^2*E2^2)^0.5</f>
        <v>1.0687459641971544E-7</v>
      </c>
      <c r="F6" t="s">
        <v>15</v>
      </c>
      <c r="S6" s="10"/>
      <c r="T6" s="10"/>
      <c r="U6" s="10"/>
      <c r="V6" s="10"/>
      <c r="W6" s="10"/>
    </row>
    <row r="7" spans="1:23" x14ac:dyDescent="0.25">
      <c r="A7" t="s">
        <v>11</v>
      </c>
      <c r="D7">
        <v>1.85892E-2</v>
      </c>
      <c r="E7">
        <v>2E-3</v>
      </c>
      <c r="F7" t="s">
        <v>12</v>
      </c>
      <c r="S7" s="10"/>
      <c r="T7" s="10"/>
      <c r="U7" s="10"/>
      <c r="V7" s="10"/>
      <c r="W7" s="10"/>
    </row>
    <row r="8" spans="1:23" x14ac:dyDescent="0.25">
      <c r="A8" t="s">
        <v>23</v>
      </c>
      <c r="D8">
        <f>3.14159*D7*D7</f>
        <v>1.0856026776366575E-3</v>
      </c>
      <c r="E8">
        <f>2*PI()*D7*E7</f>
        <v>2.3359877662444553E-4</v>
      </c>
      <c r="S8" s="10"/>
      <c r="T8" s="10"/>
      <c r="U8" s="10"/>
      <c r="V8" s="10"/>
      <c r="W8" s="10"/>
    </row>
    <row r="9" spans="1:23" x14ac:dyDescent="0.25">
      <c r="S9" s="10"/>
      <c r="T9" s="10"/>
      <c r="U9" s="10"/>
      <c r="V9" s="10"/>
      <c r="W9" s="10"/>
    </row>
    <row r="10" spans="1:23" x14ac:dyDescent="0.25">
      <c r="S10" s="10"/>
      <c r="T10" s="10"/>
      <c r="U10" s="10"/>
      <c r="V10" s="10"/>
      <c r="W10" s="10"/>
    </row>
    <row r="11" spans="1:23" x14ac:dyDescent="0.25">
      <c r="C11" t="s">
        <v>24</v>
      </c>
      <c r="D11" s="3">
        <v>0.5</v>
      </c>
      <c r="S11" s="10"/>
      <c r="T11" s="10"/>
      <c r="U11" s="10"/>
      <c r="V11" s="10"/>
      <c r="W11" s="10"/>
    </row>
    <row r="12" spans="1:23" x14ac:dyDescent="0.25">
      <c r="S12" s="10"/>
      <c r="T12" s="10"/>
      <c r="U12" s="10"/>
      <c r="V12" s="10"/>
      <c r="W12" s="10"/>
    </row>
    <row r="13" spans="1:23" ht="15.75" x14ac:dyDescent="0.25">
      <c r="S13" s="32"/>
      <c r="T13" s="10"/>
      <c r="U13" s="10"/>
      <c r="V13" s="10"/>
      <c r="W13" s="10"/>
    </row>
    <row r="14" spans="1:23" x14ac:dyDescent="0.25">
      <c r="S14" s="10"/>
      <c r="T14" s="10"/>
      <c r="U14" s="10"/>
      <c r="V14" s="10"/>
      <c r="W14" s="10"/>
    </row>
    <row r="15" spans="1:23" x14ac:dyDescent="0.25">
      <c r="D15" t="s">
        <v>265</v>
      </c>
      <c r="E15" t="s">
        <v>265</v>
      </c>
      <c r="G15" s="10" t="s">
        <v>265</v>
      </c>
      <c r="H15" s="10" t="s">
        <v>265</v>
      </c>
      <c r="I15" t="s">
        <v>265</v>
      </c>
      <c r="S15" s="10"/>
      <c r="T15" s="10"/>
      <c r="U15" s="10"/>
      <c r="V15" s="10"/>
      <c r="W15" s="10"/>
    </row>
    <row r="16" spans="1:23" ht="15.75" x14ac:dyDescent="0.25">
      <c r="B16" t="s">
        <v>239</v>
      </c>
      <c r="C16" s="32" t="s">
        <v>244</v>
      </c>
      <c r="D16" s="32" t="s">
        <v>246</v>
      </c>
      <c r="E16" s="32" t="s">
        <v>249</v>
      </c>
      <c r="F16" t="s">
        <v>264</v>
      </c>
      <c r="G16" s="32" t="s">
        <v>266</v>
      </c>
      <c r="H16" s="32" t="s">
        <v>266</v>
      </c>
      <c r="I16" s="32" t="s">
        <v>266</v>
      </c>
      <c r="S16" s="10"/>
      <c r="T16" s="10"/>
      <c r="U16" s="10"/>
      <c r="V16" s="10"/>
      <c r="W16" s="10"/>
    </row>
    <row r="17" spans="1:23" ht="15.75" x14ac:dyDescent="0.25">
      <c r="B17" t="s">
        <v>267</v>
      </c>
      <c r="C17" t="s">
        <v>263</v>
      </c>
      <c r="D17" s="10" t="s">
        <v>150</v>
      </c>
      <c r="E17" t="s">
        <v>172</v>
      </c>
      <c r="F17" t="s">
        <v>142</v>
      </c>
      <c r="G17" s="32" t="s">
        <v>253</v>
      </c>
      <c r="H17" t="s">
        <v>169</v>
      </c>
      <c r="I17" t="s">
        <v>171</v>
      </c>
      <c r="M17" t="s">
        <v>262</v>
      </c>
      <c r="S17" s="10"/>
      <c r="T17" s="10"/>
      <c r="U17" s="10"/>
      <c r="V17" s="10"/>
      <c r="W17" s="10"/>
    </row>
    <row r="18" spans="1:23" x14ac:dyDescent="0.25">
      <c r="B18">
        <v>127.38</v>
      </c>
      <c r="K18" s="10" t="s">
        <v>73</v>
      </c>
      <c r="L18" s="10" t="s">
        <v>240</v>
      </c>
      <c r="M18" s="10" t="s">
        <v>241</v>
      </c>
      <c r="N18" s="10" t="s">
        <v>242</v>
      </c>
      <c r="S18" s="10"/>
      <c r="T18" s="10"/>
      <c r="U18" s="10"/>
      <c r="V18" s="10"/>
      <c r="W18" s="10"/>
    </row>
    <row r="19" spans="1:23" ht="15.75" x14ac:dyDescent="0.25">
      <c r="B19">
        <v>122.15</v>
      </c>
      <c r="K19" s="32" t="s">
        <v>243</v>
      </c>
      <c r="L19" s="10"/>
      <c r="M19" s="10"/>
      <c r="N19" s="32" t="s">
        <v>244</v>
      </c>
      <c r="S19" s="10"/>
      <c r="T19" s="10"/>
      <c r="U19" s="10"/>
      <c r="V19" s="10"/>
      <c r="W19" s="10"/>
    </row>
    <row r="20" spans="1:23" ht="15.75" x14ac:dyDescent="0.25">
      <c r="B20">
        <v>126.12</v>
      </c>
      <c r="K20" s="32"/>
      <c r="L20" s="10">
        <v>1</v>
      </c>
      <c r="M20" s="10">
        <v>123.7</v>
      </c>
      <c r="N20" s="32"/>
      <c r="S20" s="10"/>
      <c r="T20" s="10"/>
      <c r="U20" s="10"/>
      <c r="V20" s="10"/>
      <c r="W20" s="10"/>
    </row>
    <row r="21" spans="1:23" x14ac:dyDescent="0.25">
      <c r="B21">
        <v>130.94</v>
      </c>
      <c r="K21" s="10"/>
      <c r="L21" s="10">
        <v>2</v>
      </c>
      <c r="M21" s="10">
        <v>115.36</v>
      </c>
      <c r="N21" s="10"/>
    </row>
    <row r="22" spans="1:23" x14ac:dyDescent="0.25">
      <c r="B22">
        <v>124.75</v>
      </c>
      <c r="K22" s="10"/>
      <c r="L22" s="10">
        <v>3</v>
      </c>
      <c r="M22" s="10">
        <v>118.39</v>
      </c>
      <c r="N22" s="10"/>
    </row>
    <row r="23" spans="1:23" x14ac:dyDescent="0.25">
      <c r="B23">
        <v>128.30000000000001</v>
      </c>
      <c r="K23" s="10"/>
      <c r="L23" s="10">
        <v>4</v>
      </c>
      <c r="M23" s="10">
        <v>125.26</v>
      </c>
      <c r="N23" s="10"/>
    </row>
    <row r="24" spans="1:23" x14ac:dyDescent="0.25">
      <c r="B24">
        <v>126.56</v>
      </c>
      <c r="K24" s="10"/>
      <c r="L24" s="10">
        <v>5</v>
      </c>
      <c r="M24" s="10">
        <v>119.86</v>
      </c>
      <c r="N24" s="10"/>
    </row>
    <row r="25" spans="1:23" x14ac:dyDescent="0.25">
      <c r="A25" t="s">
        <v>190</v>
      </c>
      <c r="B25">
        <f>AVERAGE(B18:B24)</f>
        <v>126.59999999999998</v>
      </c>
      <c r="C25" s="5">
        <v>119.43833333333332</v>
      </c>
      <c r="D25" s="10">
        <v>125.33714285714288</v>
      </c>
      <c r="E25" s="10">
        <v>126.90166666666666</v>
      </c>
      <c r="F25" s="5">
        <v>122.84333333333332</v>
      </c>
      <c r="G25" s="10">
        <v>122.098</v>
      </c>
      <c r="H25" s="10">
        <v>125.68666666666667</v>
      </c>
      <c r="I25" s="10">
        <v>126.46</v>
      </c>
      <c r="K25" s="10"/>
      <c r="L25" s="10">
        <v>6</v>
      </c>
      <c r="M25" s="10">
        <v>114.06</v>
      </c>
      <c r="N25" s="10"/>
    </row>
    <row r="26" spans="1:23" x14ac:dyDescent="0.25">
      <c r="A26" t="s">
        <v>191</v>
      </c>
      <c r="B26">
        <f>STDEV(B18:B24)</f>
        <v>2.762577299069354</v>
      </c>
      <c r="C26" s="5">
        <v>4.4472392185114895</v>
      </c>
      <c r="D26" s="10">
        <v>5.440654722505724</v>
      </c>
      <c r="E26" s="10">
        <v>1.8030354036087766</v>
      </c>
      <c r="F26" s="5">
        <v>7.0046203799111542</v>
      </c>
      <c r="G26" s="10">
        <v>1.4136194678908476</v>
      </c>
      <c r="H26" s="10">
        <v>3.6162724823589594</v>
      </c>
      <c r="I26" s="10">
        <v>1.9425498706596913</v>
      </c>
      <c r="K26" s="10"/>
      <c r="L26" s="10"/>
      <c r="M26" s="10"/>
      <c r="N26" s="10"/>
    </row>
    <row r="27" spans="1:23" ht="15.75" x14ac:dyDescent="0.25">
      <c r="K27" s="32" t="s">
        <v>245</v>
      </c>
      <c r="L27" s="10"/>
      <c r="M27" s="10"/>
      <c r="N27" s="32" t="s">
        <v>246</v>
      </c>
    </row>
    <row r="28" spans="1:23" ht="15.75" x14ac:dyDescent="0.25">
      <c r="A28" t="s">
        <v>268</v>
      </c>
      <c r="B28">
        <v>0</v>
      </c>
      <c r="C28">
        <f>b920_4!D3*b920_4!D2*1000</f>
        <v>2867698.0338089173</v>
      </c>
      <c r="D28">
        <f>b924_6!D3*b924_6!D2*1000</f>
        <v>103730039.58732148</v>
      </c>
      <c r="E28">
        <f>b931_2!D3*b931_2!D2*1000</f>
        <v>10543616.637818916</v>
      </c>
      <c r="F28">
        <f>b921_6!D3*b921_6!D2*1000</f>
        <v>9899176.9236629196</v>
      </c>
      <c r="G28">
        <f>b925_2!D3*b925_2!D2*1000</f>
        <v>19458593.452438381</v>
      </c>
      <c r="H28">
        <f>b929_1!D3*b929_1!D2*1000</f>
        <v>126665142.92817831</v>
      </c>
      <c r="I28">
        <f>b929_2!D3*b929_2!D2*1000</f>
        <v>50053161.318393044</v>
      </c>
      <c r="K28" s="32"/>
      <c r="L28" s="10">
        <v>1</v>
      </c>
      <c r="M28" s="10" t="s">
        <v>247</v>
      </c>
      <c r="N28" s="32"/>
    </row>
    <row r="29" spans="1:23" x14ac:dyDescent="0.25">
      <c r="K29" s="10"/>
      <c r="L29" s="10">
        <v>2</v>
      </c>
      <c r="M29" s="10">
        <v>121.78</v>
      </c>
      <c r="N29" s="10"/>
    </row>
    <row r="30" spans="1:23" x14ac:dyDescent="0.25">
      <c r="B30">
        <f>AVERAGE(B25,D25,E25,G25,H25,I25)</f>
        <v>125.5139126984127</v>
      </c>
      <c r="K30" s="10"/>
      <c r="L30" s="10">
        <v>3</v>
      </c>
      <c r="M30" s="10">
        <v>126.57</v>
      </c>
      <c r="N30" s="10"/>
    </row>
    <row r="31" spans="1:23" x14ac:dyDescent="0.25">
      <c r="B31">
        <f>STDEV(B18:B24,M29:M35,M38:M43,M55,M57,M58,M60,M62,M65,M67,M68,M69,M70,M71,M74,M75,M77,M78,M79)</f>
        <v>3.4260974142694036</v>
      </c>
      <c r="K31" s="10"/>
      <c r="L31" s="10">
        <v>4</v>
      </c>
      <c r="M31" s="10">
        <v>130.61000000000001</v>
      </c>
      <c r="N31" s="10"/>
    </row>
    <row r="32" spans="1:23" x14ac:dyDescent="0.25">
      <c r="K32" s="10"/>
      <c r="L32" s="10">
        <v>5</v>
      </c>
      <c r="M32" s="10">
        <v>133</v>
      </c>
      <c r="N32" s="10"/>
    </row>
    <row r="33" spans="11:14" x14ac:dyDescent="0.25">
      <c r="K33" s="10"/>
      <c r="L33" s="10">
        <v>6</v>
      </c>
      <c r="M33" s="10">
        <v>125.96</v>
      </c>
      <c r="N33" s="10"/>
    </row>
    <row r="34" spans="11:14" x14ac:dyDescent="0.25">
      <c r="K34" s="10"/>
      <c r="L34" s="10">
        <v>7</v>
      </c>
      <c r="M34" s="10">
        <v>117.13</v>
      </c>
      <c r="N34" s="10"/>
    </row>
    <row r="35" spans="11:14" x14ac:dyDescent="0.25">
      <c r="K35" s="10"/>
      <c r="L35" s="10">
        <v>8</v>
      </c>
      <c r="M35" s="10">
        <v>122.31</v>
      </c>
      <c r="N35" s="10"/>
    </row>
    <row r="36" spans="11:14" x14ac:dyDescent="0.25">
      <c r="K36" s="10"/>
      <c r="L36" s="10"/>
      <c r="M36" s="10"/>
      <c r="N36" s="10"/>
    </row>
    <row r="37" spans="11:14" ht="15.75" x14ac:dyDescent="0.25">
      <c r="K37" s="32" t="s">
        <v>248</v>
      </c>
      <c r="L37" s="10"/>
      <c r="M37" s="10"/>
      <c r="N37" s="32" t="s">
        <v>249</v>
      </c>
    </row>
    <row r="38" spans="11:14" ht="15.75" x14ac:dyDescent="0.25">
      <c r="K38" s="32"/>
      <c r="L38" s="10">
        <v>1</v>
      </c>
      <c r="M38" s="10">
        <v>125.5</v>
      </c>
      <c r="N38" s="32"/>
    </row>
    <row r="39" spans="11:14" x14ac:dyDescent="0.25">
      <c r="K39" s="10"/>
      <c r="L39" s="10">
        <v>2</v>
      </c>
      <c r="M39" s="10">
        <v>125.84</v>
      </c>
      <c r="N39" s="10"/>
    </row>
    <row r="40" spans="11:14" x14ac:dyDescent="0.25">
      <c r="K40" s="10"/>
      <c r="L40" s="10">
        <v>3</v>
      </c>
      <c r="M40" s="10">
        <v>125.61</v>
      </c>
      <c r="N40" s="10"/>
    </row>
    <row r="41" spans="11:14" x14ac:dyDescent="0.25">
      <c r="K41" s="10"/>
      <c r="L41" s="10">
        <v>4</v>
      </c>
      <c r="M41" s="10">
        <v>127.67</v>
      </c>
      <c r="N41" s="10"/>
    </row>
    <row r="42" spans="11:14" x14ac:dyDescent="0.25">
      <c r="K42" s="10"/>
      <c r="L42" s="10">
        <v>5</v>
      </c>
      <c r="M42" s="10">
        <v>130.19</v>
      </c>
      <c r="N42" s="10"/>
    </row>
    <row r="43" spans="11:14" x14ac:dyDescent="0.25">
      <c r="K43" s="10"/>
      <c r="L43" s="10">
        <v>6</v>
      </c>
      <c r="M43" s="10">
        <v>126.6</v>
      </c>
      <c r="N43" s="10"/>
    </row>
    <row r="44" spans="11:14" x14ac:dyDescent="0.25">
      <c r="K44" s="10"/>
      <c r="L44" s="10"/>
      <c r="M44" s="10"/>
      <c r="N44" s="10"/>
    </row>
    <row r="45" spans="11:14" ht="15.75" x14ac:dyDescent="0.25">
      <c r="K45" s="32" t="s">
        <v>250</v>
      </c>
      <c r="L45" s="10"/>
      <c r="M45" s="10"/>
      <c r="N45" s="32" t="s">
        <v>251</v>
      </c>
    </row>
    <row r="46" spans="11:14" ht="15.75" x14ac:dyDescent="0.25">
      <c r="K46" s="32"/>
      <c r="L46" s="10">
        <v>1</v>
      </c>
      <c r="M46" s="10" t="s">
        <v>252</v>
      </c>
      <c r="N46" s="32"/>
    </row>
    <row r="47" spans="11:14" x14ac:dyDescent="0.25">
      <c r="K47" s="10"/>
      <c r="L47" s="10">
        <v>2</v>
      </c>
      <c r="M47" s="10">
        <v>112.92</v>
      </c>
      <c r="N47" s="10"/>
    </row>
    <row r="48" spans="11:14" x14ac:dyDescent="0.25">
      <c r="K48" s="10"/>
      <c r="L48" s="10">
        <v>3</v>
      </c>
      <c r="M48" s="10">
        <v>130.47</v>
      </c>
      <c r="N48" s="10"/>
    </row>
    <row r="49" spans="11:14" x14ac:dyDescent="0.25">
      <c r="K49" s="10"/>
      <c r="L49" s="10">
        <v>4</v>
      </c>
      <c r="M49" s="10">
        <v>119.57</v>
      </c>
      <c r="N49" s="10"/>
    </row>
    <row r="50" spans="11:14" x14ac:dyDescent="0.25">
      <c r="K50" s="10"/>
      <c r="L50" s="10">
        <v>5</v>
      </c>
      <c r="M50" s="10">
        <v>127.29</v>
      </c>
      <c r="N50" s="10"/>
    </row>
    <row r="51" spans="11:14" x14ac:dyDescent="0.25">
      <c r="K51" s="10"/>
      <c r="L51" s="10">
        <v>6</v>
      </c>
      <c r="M51" s="10">
        <v>118.04</v>
      </c>
      <c r="N51" s="10"/>
    </row>
    <row r="52" spans="11:14" x14ac:dyDescent="0.25">
      <c r="K52" s="10"/>
      <c r="L52" s="10">
        <v>7</v>
      </c>
      <c r="M52" s="10">
        <v>128.77000000000001</v>
      </c>
      <c r="N52" s="10"/>
    </row>
    <row r="53" spans="11:14" x14ac:dyDescent="0.25">
      <c r="K53" s="10"/>
      <c r="L53" s="10"/>
      <c r="M53" s="10"/>
      <c r="N53" s="10"/>
    </row>
    <row r="54" spans="11:14" ht="15.75" x14ac:dyDescent="0.25">
      <c r="K54" s="32" t="s">
        <v>253</v>
      </c>
      <c r="L54" s="10"/>
      <c r="M54" s="10"/>
      <c r="N54" s="10"/>
    </row>
    <row r="55" spans="11:14" ht="15.75" x14ac:dyDescent="0.25">
      <c r="K55" s="32"/>
      <c r="L55" s="10">
        <v>1</v>
      </c>
      <c r="M55" s="10">
        <v>120.22</v>
      </c>
      <c r="N55" s="10"/>
    </row>
    <row r="56" spans="11:14" ht="15.75" x14ac:dyDescent="0.25">
      <c r="K56" s="10"/>
      <c r="L56" s="10">
        <v>1</v>
      </c>
      <c r="M56" s="10">
        <v>103.2</v>
      </c>
      <c r="N56" s="32" t="s">
        <v>254</v>
      </c>
    </row>
    <row r="57" spans="11:14" x14ac:dyDescent="0.25">
      <c r="K57" s="10"/>
      <c r="L57" s="10">
        <v>2</v>
      </c>
      <c r="M57" s="10">
        <v>121.52</v>
      </c>
      <c r="N57" s="10"/>
    </row>
    <row r="58" spans="11:14" x14ac:dyDescent="0.25">
      <c r="K58" s="10"/>
      <c r="L58" s="10">
        <v>3</v>
      </c>
      <c r="M58" s="10">
        <v>123.3</v>
      </c>
      <c r="N58" s="10"/>
    </row>
    <row r="59" spans="11:14" x14ac:dyDescent="0.25">
      <c r="K59" s="10"/>
      <c r="L59" s="10">
        <v>3</v>
      </c>
      <c r="M59" s="10">
        <v>108.75</v>
      </c>
      <c r="N59" s="10" t="s">
        <v>255</v>
      </c>
    </row>
    <row r="60" spans="11:14" x14ac:dyDescent="0.25">
      <c r="K60" s="10"/>
      <c r="L60" s="10">
        <v>4</v>
      </c>
      <c r="M60" s="10">
        <v>123.7</v>
      </c>
      <c r="N60" s="10"/>
    </row>
    <row r="61" spans="11:14" x14ac:dyDescent="0.25">
      <c r="K61" s="10"/>
      <c r="L61" s="10">
        <v>4</v>
      </c>
      <c r="M61" s="10">
        <v>110.82</v>
      </c>
      <c r="N61" s="10" t="s">
        <v>256</v>
      </c>
    </row>
    <row r="62" spans="11:14" x14ac:dyDescent="0.25">
      <c r="K62" s="10"/>
      <c r="L62" s="10">
        <v>6</v>
      </c>
      <c r="M62" s="10">
        <v>121.75</v>
      </c>
      <c r="N62" s="10"/>
    </row>
    <row r="63" spans="11:14" x14ac:dyDescent="0.25">
      <c r="K63" s="10"/>
      <c r="L63" s="10"/>
      <c r="M63" s="10"/>
      <c r="N63" s="10"/>
    </row>
    <row r="64" spans="11:14" ht="15.75" x14ac:dyDescent="0.25">
      <c r="K64" s="32" t="s">
        <v>257</v>
      </c>
      <c r="L64" s="10"/>
      <c r="M64" s="10"/>
      <c r="N64" s="32" t="s">
        <v>258</v>
      </c>
    </row>
    <row r="65" spans="11:14" x14ac:dyDescent="0.25">
      <c r="K65" s="10"/>
      <c r="L65" s="10">
        <v>1</v>
      </c>
      <c r="M65" s="10">
        <v>119.73</v>
      </c>
      <c r="N65" s="10"/>
    </row>
    <row r="66" spans="11:14" x14ac:dyDescent="0.25">
      <c r="K66" s="10"/>
      <c r="L66" s="10">
        <v>1</v>
      </c>
      <c r="M66" s="10">
        <v>106.61</v>
      </c>
      <c r="N66" s="10" t="s">
        <v>259</v>
      </c>
    </row>
    <row r="67" spans="11:14" x14ac:dyDescent="0.25">
      <c r="K67" s="10"/>
      <c r="L67" s="10">
        <v>2</v>
      </c>
      <c r="M67" s="10">
        <v>122.68</v>
      </c>
      <c r="N67" s="10"/>
    </row>
    <row r="68" spans="11:14" x14ac:dyDescent="0.25">
      <c r="K68" s="10"/>
      <c r="L68" s="10">
        <v>3</v>
      </c>
      <c r="M68" s="10">
        <v>128.19999999999999</v>
      </c>
      <c r="N68" s="10"/>
    </row>
    <row r="69" spans="11:14" x14ac:dyDescent="0.25">
      <c r="K69" s="10"/>
      <c r="L69" s="10">
        <v>4</v>
      </c>
      <c r="M69" s="10">
        <v>128.38</v>
      </c>
      <c r="N69" s="10"/>
    </row>
    <row r="70" spans="11:14" x14ac:dyDescent="0.25">
      <c r="K70" s="10"/>
      <c r="L70" s="10">
        <v>5</v>
      </c>
      <c r="M70" s="10">
        <v>127.22</v>
      </c>
      <c r="N70" s="10"/>
    </row>
    <row r="71" spans="11:14" x14ac:dyDescent="0.25">
      <c r="K71" s="10"/>
      <c r="L71" s="10">
        <v>6</v>
      </c>
      <c r="M71" s="10">
        <v>127.91</v>
      </c>
      <c r="N71" s="10"/>
    </row>
    <row r="72" spans="11:14" x14ac:dyDescent="0.25">
      <c r="K72" s="10"/>
      <c r="L72" s="10"/>
      <c r="M72" s="10"/>
      <c r="N72" s="10"/>
    </row>
    <row r="73" spans="11:14" ht="15.75" x14ac:dyDescent="0.25">
      <c r="K73" s="32" t="s">
        <v>260</v>
      </c>
      <c r="L73" s="10"/>
      <c r="M73" s="10"/>
      <c r="N73" s="10"/>
    </row>
    <row r="74" spans="11:14" x14ac:dyDescent="0.25">
      <c r="K74" s="10"/>
      <c r="L74" s="10">
        <v>1</v>
      </c>
      <c r="M74" s="10">
        <v>123.43</v>
      </c>
      <c r="N74" s="10"/>
    </row>
    <row r="75" spans="11:14" x14ac:dyDescent="0.25">
      <c r="K75" s="10"/>
      <c r="L75" s="10">
        <v>2</v>
      </c>
      <c r="M75" s="10">
        <v>127.49</v>
      </c>
      <c r="N75" s="10"/>
    </row>
    <row r="76" spans="11:14" x14ac:dyDescent="0.25">
      <c r="K76" s="10"/>
      <c r="L76" s="10">
        <v>2</v>
      </c>
      <c r="M76" s="10">
        <v>117.33</v>
      </c>
      <c r="N76" s="10" t="s">
        <v>261</v>
      </c>
    </row>
    <row r="77" spans="11:14" x14ac:dyDescent="0.25">
      <c r="K77" s="10"/>
      <c r="L77" s="10">
        <v>3</v>
      </c>
      <c r="M77" s="10">
        <v>128.07</v>
      </c>
      <c r="N77" s="10"/>
    </row>
    <row r="78" spans="11:14" x14ac:dyDescent="0.25">
      <c r="K78" s="10"/>
      <c r="L78" s="10">
        <v>4</v>
      </c>
      <c r="M78" s="10">
        <v>127.7</v>
      </c>
      <c r="N78" s="10"/>
    </row>
    <row r="79" spans="11:14" x14ac:dyDescent="0.25">
      <c r="K79" s="10"/>
      <c r="L79" s="10">
        <v>5</v>
      </c>
      <c r="M79" s="10">
        <v>125.61</v>
      </c>
      <c r="N79" s="10"/>
    </row>
    <row r="80" spans="11:14" x14ac:dyDescent="0.25">
      <c r="K80" s="10"/>
      <c r="L80" s="10">
        <v>6</v>
      </c>
      <c r="M80" s="10"/>
      <c r="N80" s="1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>
      <selection activeCell="K8" sqref="K8:K119"/>
    </sheetView>
  </sheetViews>
  <sheetFormatPr defaultRowHeight="15" x14ac:dyDescent="0.25"/>
  <cols>
    <col min="3" max="3" width="15.7109375" customWidth="1"/>
  </cols>
  <sheetData>
    <row r="1" spans="1:14" x14ac:dyDescent="0.25">
      <c r="A1" s="6" t="s">
        <v>26</v>
      </c>
      <c r="B1" s="6"/>
      <c r="C1" s="8" t="s">
        <v>41</v>
      </c>
      <c r="D1" s="6"/>
    </row>
    <row r="2" spans="1:14" x14ac:dyDescent="0.25">
      <c r="A2" s="6" t="s">
        <v>0</v>
      </c>
      <c r="B2" s="6"/>
      <c r="C2" s="6"/>
      <c r="D2" s="7">
        <v>134</v>
      </c>
    </row>
    <row r="3" spans="1:14" x14ac:dyDescent="0.25">
      <c r="A3" t="s">
        <v>113</v>
      </c>
      <c r="D3">
        <f>'size dists'!D22</f>
        <v>627.90037186771212</v>
      </c>
      <c r="E3">
        <f>'size dists'!E22</f>
        <v>62.798519444020542</v>
      </c>
    </row>
    <row r="4" spans="1:14" x14ac:dyDescent="0.25">
      <c r="A4" t="s">
        <v>114</v>
      </c>
      <c r="D4" s="10">
        <f>'size dists'!H22</f>
        <v>577.79323746262685</v>
      </c>
      <c r="E4" s="10">
        <f>'size dists'!I22</f>
        <v>62.167738356005934</v>
      </c>
    </row>
    <row r="5" spans="1:14" x14ac:dyDescent="0.25">
      <c r="A5" t="s">
        <v>115</v>
      </c>
      <c r="D5">
        <f>'size dists'!F22</f>
        <v>374.26195278099704</v>
      </c>
      <c r="E5">
        <f>'size dists'!G22</f>
        <v>40.08404046273133</v>
      </c>
    </row>
    <row r="6" spans="1:14" x14ac:dyDescent="0.25">
      <c r="A6" t="s">
        <v>116</v>
      </c>
      <c r="D6">
        <f>'size dists'!J22</f>
        <v>57.553617543577417</v>
      </c>
      <c r="E6">
        <f>'size dists'!K22</f>
        <v>7.8717122668461093</v>
      </c>
    </row>
    <row r="7" spans="1:14" x14ac:dyDescent="0.2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s="6" t="s">
        <v>182</v>
      </c>
      <c r="M7" s="10" t="s">
        <v>183</v>
      </c>
      <c r="N7" s="10" t="s">
        <v>185</v>
      </c>
    </row>
    <row r="8" spans="1:14" x14ac:dyDescent="0.25">
      <c r="A8">
        <v>-12.53</v>
      </c>
      <c r="B8">
        <v>8.9285714285714281E-3</v>
      </c>
      <c r="C8">
        <f>-LN(1-B8)/0.000001-EXP(blanks!$BZ$18*b927_2!A8+blanks!$BZ$17)</f>
        <v>7716.4090834353665</v>
      </c>
      <c r="D8" s="1">
        <f>C8*0.000001*coeffs!$D$8/($D$2*coeffs!$D$6/1000)</f>
        <v>72.029478848616961</v>
      </c>
      <c r="E8">
        <f>-LN(1-B8)</f>
        <v>8.9686699827603751E-3</v>
      </c>
      <c r="F8">
        <v>4.0000000000000002E-4</v>
      </c>
      <c r="G8">
        <v>1.4999999999999999E-2</v>
      </c>
      <c r="H8">
        <f>E8-F8</f>
        <v>8.5686699827603758E-3</v>
      </c>
      <c r="I8">
        <f>G8-E8</f>
        <v>6.0313300172396243E-3</v>
      </c>
      <c r="J8" s="2">
        <f>((1000*coeffs!$D$8/($D$2*coeffs!$D$6))^2*H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82.634722739354558</v>
      </c>
      <c r="K8">
        <f>((1000*coeffs!$D$8/($D$2*coeffs!$D$6))^2*I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60.004885126965917</v>
      </c>
      <c r="L8" s="10">
        <f>1000000000000*D8/(1000000*$D$3)</f>
        <v>114714.82113374562</v>
      </c>
      <c r="M8" s="1">
        <f>((1/(0.000001*$D$3))^2*K8^2+(D8/(0.000001*$D$3)^2)^2*(0.000001*$E$3)^2)^0.5</f>
        <v>96250.577615592119</v>
      </c>
      <c r="N8" s="10">
        <f>((1/(0.000001*$D$3))^2*J8^2+(D8/(0.000001*$D$3)^2)^2*(0.000001*$E$3)^2)^0.5</f>
        <v>132103.98243365521</v>
      </c>
    </row>
    <row r="9" spans="1:14" x14ac:dyDescent="0.25">
      <c r="A9">
        <v>-13.67</v>
      </c>
      <c r="B9">
        <v>1.7857142857142856E-2</v>
      </c>
      <c r="C9" s="10">
        <f>-LN(1-B9)/0.000001-EXP(blanks!$BZ$18*b927_2!A9+blanks!$BZ$17)</f>
        <v>16127.023877839676</v>
      </c>
      <c r="D9" s="1">
        <f>C9*0.000001*coeffs!$D$8/($D$2*coeffs!$D$6/1000)</f>
        <v>150.53908012648247</v>
      </c>
      <c r="E9">
        <f t="shared" ref="E9:E72" si="0">-LN(1-B9)</f>
        <v>1.8018505502678365E-2</v>
      </c>
      <c r="F9">
        <v>1.04E-2</v>
      </c>
      <c r="G9">
        <v>2.5100000000000001E-2</v>
      </c>
      <c r="H9">
        <f t="shared" ref="H9:H72" si="1">E9-F9</f>
        <v>7.6185055026783653E-3</v>
      </c>
      <c r="I9">
        <f t="shared" ref="I9:I72" si="2">G9-E9</f>
        <v>7.0814944973216359E-3</v>
      </c>
      <c r="J9" s="2">
        <f>((1000*coeffs!$D$8/($D$2*coeffs!$D$6))^2*H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82.441876519775178</v>
      </c>
      <c r="K9" s="10">
        <f>((1000*coeffs!$D$8/($D$2*coeffs!$D$6))^2*I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78.158927919212019</v>
      </c>
      <c r="L9" s="10">
        <f t="shared" ref="L9:L72" si="3">1000000000000*D9/(1000000*$D$3)</f>
        <v>239749.94580541272</v>
      </c>
      <c r="M9" s="1">
        <f t="shared" ref="M9:M72" si="4">((1/(0.000001*$D$3))^2*K9^2+(D9/(0.000001*$D$3)^2)^2*(0.000001*$E$3)^2)^0.5</f>
        <v>126765.09508508394</v>
      </c>
      <c r="N9" s="10">
        <f t="shared" ref="N9:N72" si="5">((1/(0.000001*$D$3))^2*J9^2+(D9/(0.000001*$D$3)^2)^2*(0.000001*$E$3)^2)^0.5</f>
        <v>133469.25668219855</v>
      </c>
    </row>
    <row r="10" spans="1:14" x14ac:dyDescent="0.25">
      <c r="A10">
        <v>-14.31</v>
      </c>
      <c r="B10">
        <v>2.6785714285714284E-2</v>
      </c>
      <c r="C10" s="10">
        <f>-LN(1-B10)/0.000001-EXP(blanks!$BZ$18*b927_2!A10+blanks!$BZ$17)</f>
        <v>24766.729153926226</v>
      </c>
      <c r="D10" s="1">
        <f>C10*0.000001*coeffs!$D$8/($D$2*coeffs!$D$6/1000)</f>
        <v>231.18714604850129</v>
      </c>
      <c r="E10">
        <f t="shared" si="0"/>
        <v>2.715098906595086E-2</v>
      </c>
      <c r="F10">
        <v>1.9699999999999999E-2</v>
      </c>
      <c r="G10">
        <v>3.4599999999999999E-2</v>
      </c>
      <c r="H10">
        <f t="shared" si="1"/>
        <v>7.450989065950861E-3</v>
      </c>
      <c r="I10">
        <f t="shared" si="2"/>
        <v>7.4490109340491391E-3</v>
      </c>
      <c r="J10" s="2">
        <f>((1000*coeffs!$D$8/($D$2*coeffs!$D$6))^2*H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93.736405006186828</v>
      </c>
      <c r="K10" s="10">
        <f>((1000*coeffs!$D$8/($D$2*coeffs!$D$6))^2*I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93.722704865630831</v>
      </c>
      <c r="L10" s="10">
        <f t="shared" si="3"/>
        <v>368190.80925342796</v>
      </c>
      <c r="M10" s="1">
        <f t="shared" si="4"/>
        <v>153738.90170614663</v>
      </c>
      <c r="N10" s="10">
        <f t="shared" si="5"/>
        <v>153760.08562981553</v>
      </c>
    </row>
    <row r="11" spans="1:14" x14ac:dyDescent="0.25">
      <c r="A11">
        <v>-14.55</v>
      </c>
      <c r="B11">
        <v>3.5714285714285712E-2</v>
      </c>
      <c r="C11" s="10">
        <f>-LN(1-B11)/0.000001-EXP(blanks!$BZ$18*b927_2!A11+blanks!$BZ$17)</f>
        <v>33767.12297372883</v>
      </c>
      <c r="D11" s="1">
        <f>C11*0.000001*coeffs!$D$8/($D$2*coeffs!$D$6/1000)</f>
        <v>315.20208995088865</v>
      </c>
      <c r="E11">
        <f t="shared" si="0"/>
        <v>3.6367644170874833E-2</v>
      </c>
      <c r="F11">
        <v>2.8400000000000002E-2</v>
      </c>
      <c r="G11">
        <v>4.6300000000000001E-2</v>
      </c>
      <c r="H11">
        <f t="shared" si="1"/>
        <v>7.9676441708748311E-3</v>
      </c>
      <c r="I11">
        <f t="shared" si="2"/>
        <v>9.9323558291251682E-3</v>
      </c>
      <c r="J11" s="2">
        <f>((1000*coeffs!$D$8/($D$2*coeffs!$D$6))^2*H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112.32443563738171</v>
      </c>
      <c r="K11" s="10">
        <f>((1000*coeffs!$D$8/($D$2*coeffs!$D$6))^2*I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125.22441393281903</v>
      </c>
      <c r="L11" s="10">
        <f t="shared" si="3"/>
        <v>501993.79403663788</v>
      </c>
      <c r="M11" s="1">
        <f t="shared" si="4"/>
        <v>205656.04334997034</v>
      </c>
      <c r="N11" s="10">
        <f t="shared" si="5"/>
        <v>185800.73610753915</v>
      </c>
    </row>
    <row r="12" spans="1:14" x14ac:dyDescent="0.25">
      <c r="A12">
        <v>-14.65</v>
      </c>
      <c r="B12">
        <v>4.4642857142857144E-2</v>
      </c>
      <c r="C12" s="10">
        <f>-LN(1-B12)/0.000001-EXP(blanks!$BZ$18*b927_2!A12+blanks!$BZ$17)</f>
        <v>42973.716012335673</v>
      </c>
      <c r="D12" s="1">
        <f>C12*0.000001*coeffs!$D$8/($D$2*coeffs!$D$6/1000)</f>
        <v>401.14181805132279</v>
      </c>
      <c r="E12">
        <f t="shared" si="0"/>
        <v>4.5670036833188321E-2</v>
      </c>
      <c r="F12">
        <v>3.7199999999999997E-2</v>
      </c>
      <c r="G12">
        <v>5.6399999999999999E-2</v>
      </c>
      <c r="H12">
        <f t="shared" si="1"/>
        <v>8.4700368331883241E-3</v>
      </c>
      <c r="I12">
        <f t="shared" si="2"/>
        <v>1.0729963166811678E-2</v>
      </c>
      <c r="J12" s="2">
        <f>((1000*coeffs!$D$8/($D$2*coeffs!$D$6))^2*H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132.00198272470382</v>
      </c>
      <c r="K12" s="10">
        <f>((1000*coeffs!$D$8/($D$2*coeffs!$D$6))^2*I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145.62053316839513</v>
      </c>
      <c r="L12" s="10">
        <f t="shared" si="3"/>
        <v>638862.20812087134</v>
      </c>
      <c r="M12" s="1">
        <f t="shared" si="4"/>
        <v>240557.41839143034</v>
      </c>
      <c r="N12" s="10">
        <f t="shared" si="5"/>
        <v>219722.98952960534</v>
      </c>
    </row>
    <row r="13" spans="1:14" x14ac:dyDescent="0.25">
      <c r="A13">
        <v>-14.77</v>
      </c>
      <c r="B13">
        <v>5.3571428571428568E-2</v>
      </c>
      <c r="C13" s="10">
        <f>-LN(1-B13)/0.000001-EXP(blanks!$BZ$18*b927_2!A13+blanks!$BZ$17)</f>
        <v>52243.827009408684</v>
      </c>
      <c r="D13" s="1">
        <f>C13*0.000001*coeffs!$D$8/($D$2*coeffs!$D$6/1000)</f>
        <v>487.6744599535495</v>
      </c>
      <c r="E13">
        <f t="shared" si="0"/>
        <v>5.5059777183027431E-2</v>
      </c>
      <c r="F13">
        <v>4.6300000000000001E-2</v>
      </c>
      <c r="G13">
        <v>6.6900000000000001E-2</v>
      </c>
      <c r="H13">
        <f t="shared" si="1"/>
        <v>8.7597771830274299E-3</v>
      </c>
      <c r="I13">
        <f t="shared" si="2"/>
        <v>1.184022281697257E-2</v>
      </c>
      <c r="J13" s="2">
        <f>((1000*coeffs!$D$8/($D$2*coeffs!$D$6))^2*H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151.41434357645295</v>
      </c>
      <c r="K13" s="10">
        <f>((1000*coeffs!$D$8/($D$2*coeffs!$D$6))^2*I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168.68791304603187</v>
      </c>
      <c r="L13" s="10">
        <f t="shared" si="3"/>
        <v>776674.90226665151</v>
      </c>
      <c r="M13" s="1">
        <f t="shared" si="4"/>
        <v>279658.38448838273</v>
      </c>
      <c r="N13" s="10">
        <f t="shared" si="5"/>
        <v>253346.10464649988</v>
      </c>
    </row>
    <row r="14" spans="1:14" x14ac:dyDescent="0.25">
      <c r="A14">
        <v>-14.77</v>
      </c>
      <c r="B14">
        <v>6.25E-2</v>
      </c>
      <c r="C14" s="10">
        <f>-LN(1-B14)/0.000001-EXP(blanks!$BZ$18*b927_2!A14+blanks!$BZ$17)</f>
        <v>61722.570963952428</v>
      </c>
      <c r="D14" s="1">
        <f>C14*0.000001*coeffs!$D$8/($D$2*coeffs!$D$6/1000)</f>
        <v>576.15460399501887</v>
      </c>
      <c r="E14">
        <f t="shared" si="0"/>
        <v>6.4538521137571178E-2</v>
      </c>
      <c r="F14">
        <v>5.6399999999999999E-2</v>
      </c>
      <c r="G14">
        <v>7.7399999999999997E-2</v>
      </c>
      <c r="H14">
        <f t="shared" si="1"/>
        <v>8.1385211375711794E-3</v>
      </c>
      <c r="I14">
        <f t="shared" si="2"/>
        <v>1.2861478862428818E-2</v>
      </c>
      <c r="J14" s="2">
        <f>((1000*coeffs!$D$8/($D$2*coeffs!$D$6))^2*H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167.58419940492431</v>
      </c>
      <c r="K14" s="10">
        <f>((1000*coeffs!$D$8/($D$2*coeffs!$D$6))^2*I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191.64197334072549</v>
      </c>
      <c r="L14" s="10">
        <f t="shared" si="3"/>
        <v>917589.20651890419</v>
      </c>
      <c r="M14" s="1">
        <f t="shared" si="4"/>
        <v>318709.28052789427</v>
      </c>
      <c r="N14" s="10">
        <f t="shared" si="5"/>
        <v>282233.12317000533</v>
      </c>
    </row>
    <row r="15" spans="1:14" x14ac:dyDescent="0.25">
      <c r="A15">
        <v>-14.86</v>
      </c>
      <c r="B15">
        <v>7.1428571428571425E-2</v>
      </c>
      <c r="C15" s="10">
        <f>-LN(1-B15)/0.000001-EXP(blanks!$BZ$18*b927_2!A15+blanks!$BZ$17)</f>
        <v>71198.829510084528</v>
      </c>
      <c r="D15" s="1">
        <f>C15*0.000001*coeffs!$D$8/($D$2*coeffs!$D$6/1000)</f>
        <v>664.61154777964862</v>
      </c>
      <c r="E15">
        <f t="shared" si="0"/>
        <v>7.4107972153721849E-2</v>
      </c>
      <c r="F15">
        <v>6.5299999999999997E-2</v>
      </c>
      <c r="G15">
        <v>8.9700000000000002E-2</v>
      </c>
      <c r="H15">
        <f t="shared" si="1"/>
        <v>8.8079721537218519E-3</v>
      </c>
      <c r="I15">
        <f t="shared" si="2"/>
        <v>1.5592027846278153E-2</v>
      </c>
      <c r="J15" s="2">
        <f>((1000*coeffs!$D$8/($D$2*coeffs!$D$6))^2*H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190.21171510886322</v>
      </c>
      <c r="K15" s="10">
        <f>((1000*coeffs!$D$8/($D$2*coeffs!$D$6))^2*I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224.95321972082422</v>
      </c>
      <c r="L15" s="10">
        <f t="shared" si="3"/>
        <v>1058466.5618253064</v>
      </c>
      <c r="M15" s="1">
        <f t="shared" si="4"/>
        <v>373575.47066756175</v>
      </c>
      <c r="N15" s="10">
        <f t="shared" si="5"/>
        <v>320897.05049370287</v>
      </c>
    </row>
    <row r="16" spans="1:14" x14ac:dyDescent="0.25">
      <c r="A16">
        <v>-15.07</v>
      </c>
      <c r="B16">
        <v>8.0357142857142863E-2</v>
      </c>
      <c r="C16" s="10">
        <f>-LN(1-B16)/0.000001-EXP(blanks!$BZ$18*b927_2!A16+blanks!$BZ$17)</f>
        <v>80631.120476238109</v>
      </c>
      <c r="D16" s="1">
        <f>C16*0.000001*coeffs!$D$8/($D$2*coeffs!$D$6/1000)</f>
        <v>752.65807243825168</v>
      </c>
      <c r="E16">
        <f t="shared" si="0"/>
        <v>8.3769883065458822E-2</v>
      </c>
      <c r="F16">
        <v>7.3700000000000002E-2</v>
      </c>
      <c r="G16">
        <v>9.8900000000000002E-2</v>
      </c>
      <c r="H16">
        <f t="shared" si="1"/>
        <v>1.0069883065458821E-2</v>
      </c>
      <c r="I16">
        <f t="shared" si="2"/>
        <v>1.513011693454118E-2</v>
      </c>
      <c r="J16" s="2">
        <f>((1000*coeffs!$D$8/($D$2*coeffs!$D$6))^2*H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215.47111079987775</v>
      </c>
      <c r="K16" s="10">
        <f>((1000*coeffs!$D$8/($D$2*coeffs!$D$6))^2*I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239.87289403506267</v>
      </c>
      <c r="L16" s="10">
        <f t="shared" si="3"/>
        <v>1198690.2797962092</v>
      </c>
      <c r="M16" s="1">
        <f t="shared" si="4"/>
        <v>400393.13137988438</v>
      </c>
      <c r="N16" s="10">
        <f t="shared" si="5"/>
        <v>363499.85862609965</v>
      </c>
    </row>
    <row r="17" spans="1:14" x14ac:dyDescent="0.25">
      <c r="A17">
        <v>-15.1</v>
      </c>
      <c r="B17">
        <v>8.9285714285714288E-2</v>
      </c>
      <c r="C17" s="10">
        <f>-LN(1-B17)/0.000001-EXP(blanks!$BZ$18*b927_2!A17+blanks!$BZ$17)</f>
        <v>90353.045256573867</v>
      </c>
      <c r="D17" s="1">
        <f>C17*0.000001*coeffs!$D$8/($D$2*coeffs!$D$6/1000)</f>
        <v>843.40820864296404</v>
      </c>
      <c r="E17">
        <f t="shared" si="0"/>
        <v>9.3526058010823476E-2</v>
      </c>
      <c r="F17">
        <v>8.3299999999999999E-2</v>
      </c>
      <c r="G17">
        <v>0.1118</v>
      </c>
      <c r="H17">
        <f t="shared" si="1"/>
        <v>1.0226058010823477E-2</v>
      </c>
      <c r="I17">
        <f t="shared" si="2"/>
        <v>1.827394198917652E-2</v>
      </c>
      <c r="J17" s="2">
        <f>((1000*coeffs!$D$8/($D$2*coeffs!$D$6))^2*H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236.58010999067199</v>
      </c>
      <c r="K17" s="10">
        <f>((1000*coeffs!$D$8/($D$2*coeffs!$D$6))^2*I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275.60065744400362</v>
      </c>
      <c r="L17" s="10">
        <f t="shared" si="3"/>
        <v>1343219.7947808441</v>
      </c>
      <c r="M17" s="1">
        <f t="shared" si="4"/>
        <v>459022.55629990913</v>
      </c>
      <c r="N17" s="10">
        <f t="shared" si="5"/>
        <v>400012.75854142033</v>
      </c>
    </row>
    <row r="18" spans="1:14" x14ac:dyDescent="0.25">
      <c r="A18">
        <v>-15.16</v>
      </c>
      <c r="B18">
        <v>9.8214285714285712E-2</v>
      </c>
      <c r="C18" s="10">
        <f>-LN(1-B18)/0.000001-EXP(blanks!$BZ$18*b927_2!A18+blanks!$BZ$17)</f>
        <v>100135.71607830546</v>
      </c>
      <c r="D18" s="1">
        <f>C18*0.000001*coeffs!$D$8/($D$2*coeffs!$D$6/1000)</f>
        <v>934.72538395311369</v>
      </c>
      <c r="E18">
        <f t="shared" si="0"/>
        <v>0.10337835445383507</v>
      </c>
      <c r="F18">
        <v>9.1899999999999996E-2</v>
      </c>
      <c r="G18">
        <v>0.1232</v>
      </c>
      <c r="H18">
        <f t="shared" si="1"/>
        <v>1.1478354453835077E-2</v>
      </c>
      <c r="I18">
        <f t="shared" si="2"/>
        <v>1.9821645546164932E-2</v>
      </c>
      <c r="J18" s="2">
        <f>((1000*coeffs!$D$8/($D$2*coeffs!$D$6))^2*H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262.16570260920247</v>
      </c>
      <c r="K18" s="10">
        <f>((1000*coeffs!$D$8/($D$2*coeffs!$D$6))^2*I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302.46585116609685</v>
      </c>
      <c r="L18" s="10">
        <f t="shared" si="3"/>
        <v>1488652.3815438102</v>
      </c>
      <c r="M18" s="1">
        <f t="shared" si="4"/>
        <v>504193.72695651185</v>
      </c>
      <c r="N18" s="10">
        <f t="shared" si="5"/>
        <v>443278.80639686348</v>
      </c>
    </row>
    <row r="19" spans="1:14" x14ac:dyDescent="0.25">
      <c r="A19">
        <v>-15.21</v>
      </c>
      <c r="B19">
        <v>0.10714285714285714</v>
      </c>
      <c r="C19" s="10">
        <f>-LN(1-B19)/0.000001-EXP(blanks!$BZ$18*b927_2!A19+blanks!$BZ$17)</f>
        <v>110026.8599250892</v>
      </c>
      <c r="D19" s="1">
        <f>C19*0.000001*coeffs!$D$8/($D$2*coeffs!$D$6/1000)</f>
        <v>1027.0551099690585</v>
      </c>
      <c r="E19">
        <f t="shared" si="0"/>
        <v>0.11332868530700312</v>
      </c>
      <c r="F19">
        <v>0.1013</v>
      </c>
      <c r="G19">
        <v>0.1326</v>
      </c>
      <c r="H19">
        <f t="shared" si="1"/>
        <v>1.2028685307003115E-2</v>
      </c>
      <c r="I19">
        <f t="shared" si="2"/>
        <v>1.927131469299688E-2</v>
      </c>
      <c r="J19" s="2">
        <f>((1000*coeffs!$D$8/($D$2*coeffs!$D$6))^2*H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285.32334249691723</v>
      </c>
      <c r="K19" s="10">
        <f>((1000*coeffs!$D$8/($D$2*coeffs!$D$6))^2*I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318.0602149727809</v>
      </c>
      <c r="L19" s="10">
        <f t="shared" si="3"/>
        <v>1635697.5660231675</v>
      </c>
      <c r="M19" s="1">
        <f t="shared" si="4"/>
        <v>532307.06445176515</v>
      </c>
      <c r="N19" s="10">
        <f t="shared" si="5"/>
        <v>482959.0974506138</v>
      </c>
    </row>
    <row r="20" spans="1:14" x14ac:dyDescent="0.25">
      <c r="A20">
        <v>-15.31</v>
      </c>
      <c r="B20">
        <v>0.11607142857142858</v>
      </c>
      <c r="C20" s="10">
        <f>-LN(1-B20)/0.000001-EXP(blanks!$BZ$18*b927_2!A20+blanks!$BZ$17)</f>
        <v>119955.56107340951</v>
      </c>
      <c r="D20" s="1">
        <f>C20*0.000001*coeffs!$D$8/($D$2*coeffs!$D$6/1000)</f>
        <v>1119.735417820076</v>
      </c>
      <c r="E20">
        <f t="shared" si="0"/>
        <v>0.12337902116050466</v>
      </c>
      <c r="F20">
        <v>0.1091</v>
      </c>
      <c r="G20">
        <v>0.14630000000000001</v>
      </c>
      <c r="H20">
        <f t="shared" si="1"/>
        <v>1.4279021160504654E-2</v>
      </c>
      <c r="I20">
        <f t="shared" si="2"/>
        <v>2.2920978839495357E-2</v>
      </c>
      <c r="J20" s="2">
        <f>((1000*coeffs!$D$8/($D$2*coeffs!$D$6))^2*H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315.13826043937121</v>
      </c>
      <c r="K20" s="10">
        <f>((1000*coeffs!$D$8/($D$2*coeffs!$D$6))^2*I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356.82515141232983</v>
      </c>
      <c r="L20" s="10">
        <f t="shared" si="3"/>
        <v>1783301.0904092682</v>
      </c>
      <c r="M20" s="1">
        <f t="shared" si="4"/>
        <v>595613.85890353529</v>
      </c>
      <c r="N20" s="10">
        <f t="shared" si="5"/>
        <v>532640.53472639946</v>
      </c>
    </row>
    <row r="21" spans="1:14" x14ac:dyDescent="0.25">
      <c r="A21">
        <v>-15.41</v>
      </c>
      <c r="B21">
        <v>0.125</v>
      </c>
      <c r="C21" s="10">
        <f>-LN(1-B21)/0.000001-EXP(blanks!$BZ$18*b927_2!A21+blanks!$BZ$17)</f>
        <v>129981.81697702431</v>
      </c>
      <c r="D21" s="1">
        <f>C21*0.000001*coeffs!$D$8/($D$2*coeffs!$D$6/1000)</f>
        <v>1213.3263588564373</v>
      </c>
      <c r="E21">
        <f t="shared" si="0"/>
        <v>0.13353139262452263</v>
      </c>
      <c r="F21">
        <v>0.1203</v>
      </c>
      <c r="G21">
        <v>0.15740000000000001</v>
      </c>
      <c r="H21">
        <f t="shared" si="1"/>
        <v>1.3231392624522623E-2</v>
      </c>
      <c r="I21">
        <f t="shared" si="2"/>
        <v>2.3868607375477385E-2</v>
      </c>
      <c r="J21" s="2">
        <f>((1000*coeffs!$D$8/($D$2*coeffs!$D$6))^2*H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332.82612689220059</v>
      </c>
      <c r="K21" s="10">
        <f>((1000*coeffs!$D$8/($D$2*coeffs!$D$6))^2*I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380.99874172049851</v>
      </c>
      <c r="L21" s="10">
        <f t="shared" si="3"/>
        <v>1932354.8977162645</v>
      </c>
      <c r="M21" s="1">
        <f t="shared" si="4"/>
        <v>636816.00883490115</v>
      </c>
      <c r="N21" s="10">
        <f t="shared" si="5"/>
        <v>564194.7956587862</v>
      </c>
    </row>
    <row r="22" spans="1:14" x14ac:dyDescent="0.25">
      <c r="A22">
        <v>-15.51</v>
      </c>
      <c r="B22">
        <v>0.13392857142857142</v>
      </c>
      <c r="C22" s="10">
        <f>-LN(1-B22)/0.000001-EXP(blanks!$BZ$18*b927_2!A22+blanks!$BZ$17)</f>
        <v>140107.55566004556</v>
      </c>
      <c r="D22" s="1">
        <f>C22*0.000001*coeffs!$D$8/($D$2*coeffs!$D$6/1000)</f>
        <v>1307.8459303836887</v>
      </c>
      <c r="E22">
        <f t="shared" si="0"/>
        <v>0.1437878927917117</v>
      </c>
      <c r="F22">
        <v>0.12939999999999999</v>
      </c>
      <c r="G22">
        <v>0.1694</v>
      </c>
      <c r="H22">
        <f t="shared" si="1"/>
        <v>1.4387892791711709E-2</v>
      </c>
      <c r="I22">
        <f t="shared" si="2"/>
        <v>2.5612107208288298E-2</v>
      </c>
      <c r="J22" s="2">
        <f>((1000*coeffs!$D$8/($D$2*coeffs!$D$6))^2*H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358.87810396185239</v>
      </c>
      <c r="K22" s="10">
        <f>((1000*coeffs!$D$8/($D$2*coeffs!$D$6))^2*I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409.7732766342051</v>
      </c>
      <c r="L22" s="10">
        <f t="shared" si="3"/>
        <v>2082887.6506211553</v>
      </c>
      <c r="M22" s="1">
        <f t="shared" si="4"/>
        <v>685050.44495570532</v>
      </c>
      <c r="N22" s="10">
        <f t="shared" si="5"/>
        <v>608332.41879455652</v>
      </c>
    </row>
    <row r="23" spans="1:14" x14ac:dyDescent="0.25">
      <c r="A23">
        <v>-15.79</v>
      </c>
      <c r="B23">
        <v>0.14285714285714285</v>
      </c>
      <c r="C23" s="10">
        <f>-LN(1-B23)/0.000001-EXP(blanks!$BZ$18*b927_2!A23+blanks!$BZ$17)</f>
        <v>150078.01310895552</v>
      </c>
      <c r="D23" s="1">
        <f>C23*0.000001*coeffs!$D$8/($D$2*coeffs!$D$6/1000)</f>
        <v>1400.9160159846413</v>
      </c>
      <c r="E23">
        <f t="shared" si="0"/>
        <v>0.15415067982725822</v>
      </c>
      <c r="F23">
        <v>0.13589999999999999</v>
      </c>
      <c r="G23">
        <v>0.18229999999999999</v>
      </c>
      <c r="H23">
        <f t="shared" si="1"/>
        <v>1.8250679827258226E-2</v>
      </c>
      <c r="I23">
        <f t="shared" si="2"/>
        <v>2.8149320172741771E-2</v>
      </c>
      <c r="J23" s="2">
        <f>((1000*coeffs!$D$8/($D$2*coeffs!$D$6))^2*H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395.37151248387147</v>
      </c>
      <c r="K23" s="10">
        <f>((1000*coeffs!$D$8/($D$2*coeffs!$D$6))^2*I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443.10183004014726</v>
      </c>
      <c r="L23" s="10">
        <f t="shared" si="3"/>
        <v>2231111.9386942969</v>
      </c>
      <c r="M23" s="1">
        <f t="shared" si="4"/>
        <v>740126.86140033102</v>
      </c>
      <c r="N23" s="10">
        <f t="shared" si="5"/>
        <v>668041.42295366677</v>
      </c>
    </row>
    <row r="24" spans="1:14" x14ac:dyDescent="0.25">
      <c r="A24">
        <v>-15.93</v>
      </c>
      <c r="B24">
        <v>0.15178571428571427</v>
      </c>
      <c r="C24" s="10">
        <f>-LN(1-B24)/0.000001-EXP(blanks!$BZ$18*b927_2!A24+blanks!$BZ$17)</f>
        <v>160337.73265122875</v>
      </c>
      <c r="D24" s="1">
        <f>C24*0.000001*coeffs!$D$8/($D$2*coeffs!$D$6/1000)</f>
        <v>1496.6862432720086</v>
      </c>
      <c r="E24">
        <f t="shared" si="0"/>
        <v>0.16462197969455372</v>
      </c>
      <c r="F24">
        <v>0.14630000000000001</v>
      </c>
      <c r="G24">
        <v>0.19139999999999999</v>
      </c>
      <c r="H24">
        <f t="shared" si="1"/>
        <v>1.8321979694553708E-2</v>
      </c>
      <c r="I24">
        <f t="shared" si="2"/>
        <v>2.6778020305446265E-2</v>
      </c>
      <c r="J24" s="2">
        <f>((1000*coeffs!$D$8/($D$2*coeffs!$D$6))^2*H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417.64495286001113</v>
      </c>
      <c r="K24" s="10">
        <f>((1000*coeffs!$D$8/($D$2*coeffs!$D$6))^2*I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455.69459133372402</v>
      </c>
      <c r="L24" s="10">
        <f t="shared" si="3"/>
        <v>2383636.4976501954</v>
      </c>
      <c r="M24" s="1">
        <f t="shared" si="4"/>
        <v>763895.38409238332</v>
      </c>
      <c r="N24" s="10">
        <f t="shared" si="5"/>
        <v>706576.81209675316</v>
      </c>
    </row>
    <row r="25" spans="1:14" x14ac:dyDescent="0.25">
      <c r="A25">
        <v>-15.95</v>
      </c>
      <c r="B25">
        <v>0.16071428571428573</v>
      </c>
      <c r="C25" s="10">
        <f>-LN(1-B25)/0.000001-EXP(blanks!$BZ$18*b927_2!A25+blanks!$BZ$17)</f>
        <v>170888.73193206394</v>
      </c>
      <c r="D25" s="1">
        <f>C25*0.000001*coeffs!$D$8/($D$2*coeffs!$D$6/1000)</f>
        <v>1595.1754461270166</v>
      </c>
      <c r="E25">
        <f t="shared" si="0"/>
        <v>0.17520408902509063</v>
      </c>
      <c r="F25">
        <v>0.15740000000000001</v>
      </c>
      <c r="G25">
        <v>0.20599999999999999</v>
      </c>
      <c r="H25">
        <f t="shared" si="1"/>
        <v>1.7804089025090619E-2</v>
      </c>
      <c r="I25">
        <f t="shared" si="2"/>
        <v>3.0795910974909357E-2</v>
      </c>
      <c r="J25" s="2">
        <f>((1000*coeffs!$D$8/($D$2*coeffs!$D$6))^2*H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438.24792544319382</v>
      </c>
      <c r="K25" s="10">
        <f>((1000*coeffs!$D$8/($D$2*coeffs!$D$6))^2*I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497.06959123751597</v>
      </c>
      <c r="L25" s="10">
        <f t="shared" si="3"/>
        <v>2540491.3225040943</v>
      </c>
      <c r="M25" s="1">
        <f t="shared" si="4"/>
        <v>831413.62188008917</v>
      </c>
      <c r="N25" s="10">
        <f t="shared" si="5"/>
        <v>742767.39918210753</v>
      </c>
    </row>
    <row r="26" spans="1:14" x14ac:dyDescent="0.25">
      <c r="A26">
        <v>-16.05</v>
      </c>
      <c r="B26">
        <v>0.16964285714285715</v>
      </c>
      <c r="C26" s="10">
        <f>-LN(1-B26)/0.000001-EXP(blanks!$BZ$18*b927_2!A26+blanks!$BZ$17)</f>
        <v>181425.04922957608</v>
      </c>
      <c r="D26" s="1">
        <f>C26*0.000001*coeffs!$D$8/($D$2*coeffs!$D$6/1000)</f>
        <v>1693.5275987562279</v>
      </c>
      <c r="E26">
        <f t="shared" si="0"/>
        <v>0.18589937814183868</v>
      </c>
      <c r="F26">
        <v>0.1653</v>
      </c>
      <c r="G26">
        <v>0.21629999999999999</v>
      </c>
      <c r="H26">
        <f t="shared" si="1"/>
        <v>2.0599378141838681E-2</v>
      </c>
      <c r="I26">
        <f t="shared" si="2"/>
        <v>3.0400621858161309E-2</v>
      </c>
      <c r="J26" s="2">
        <f>((1000*coeffs!$D$8/($D$2*coeffs!$D$6))^2*H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471.27944087974271</v>
      </c>
      <c r="K26" s="10">
        <f>((1000*coeffs!$D$8/($D$2*coeffs!$D$6))^2*I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515.42182027960814</v>
      </c>
      <c r="L26" s="10">
        <f t="shared" si="3"/>
        <v>2697127.8798876475</v>
      </c>
      <c r="M26" s="1">
        <f t="shared" si="4"/>
        <v>864051.49686655682</v>
      </c>
      <c r="N26" s="10">
        <f t="shared" si="5"/>
        <v>797565.68639758998</v>
      </c>
    </row>
    <row r="27" spans="1:14" x14ac:dyDescent="0.25">
      <c r="A27">
        <v>-16.12</v>
      </c>
      <c r="B27">
        <v>0.17857142857142858</v>
      </c>
      <c r="C27" s="10">
        <f>-LN(1-B27)/0.000001-EXP(blanks!$BZ$18*b927_2!A27+blanks!$BZ$17)</f>
        <v>192121.21324524397</v>
      </c>
      <c r="D27" s="1">
        <f>C27*0.000001*coeffs!$D$8/($D$2*coeffs!$D$6/1000)</f>
        <v>1793.3718542120164</v>
      </c>
      <c r="E27">
        <f t="shared" si="0"/>
        <v>0.19671029424605427</v>
      </c>
      <c r="F27">
        <v>0.1736</v>
      </c>
      <c r="G27">
        <v>0.2271</v>
      </c>
      <c r="H27">
        <f t="shared" si="1"/>
        <v>2.3110294246054264E-2</v>
      </c>
      <c r="I27">
        <f t="shared" si="2"/>
        <v>3.0389705753945728E-2</v>
      </c>
      <c r="J27" s="2">
        <f>((1000*coeffs!$D$8/($D$2*coeffs!$D$6))^2*H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503.81137836415809</v>
      </c>
      <c r="K27" s="10">
        <f>((1000*coeffs!$D$8/($D$2*coeffs!$D$6))^2*I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536.43294080085184</v>
      </c>
      <c r="L27" s="10">
        <f t="shared" si="3"/>
        <v>2856140.7741765906</v>
      </c>
      <c r="M27" s="1">
        <f t="shared" si="4"/>
        <v>900818.49996159156</v>
      </c>
      <c r="N27" s="10">
        <f t="shared" si="5"/>
        <v>851705.71020250896</v>
      </c>
    </row>
    <row r="28" spans="1:14" x14ac:dyDescent="0.25">
      <c r="A28">
        <v>-16.12</v>
      </c>
      <c r="B28">
        <v>0.1875</v>
      </c>
      <c r="C28" s="10">
        <f>-LN(1-B28)/0.000001-EXP(blanks!$BZ$18*b927_2!A28+blanks!$BZ$17)</f>
        <v>203050.28377743418</v>
      </c>
      <c r="D28" s="1">
        <f>C28*0.000001*coeffs!$D$8/($D$2*coeffs!$D$6/1000)</f>
        <v>1895.3901954147054</v>
      </c>
      <c r="E28">
        <f t="shared" si="0"/>
        <v>0.20763936477824449</v>
      </c>
      <c r="F28">
        <v>0.18229999999999999</v>
      </c>
      <c r="G28">
        <v>0.23849999999999999</v>
      </c>
      <c r="H28">
        <f t="shared" si="1"/>
        <v>2.53393647782445E-2</v>
      </c>
      <c r="I28">
        <f t="shared" si="2"/>
        <v>3.08606352217555E-2</v>
      </c>
      <c r="J28" s="2">
        <f>((1000*coeffs!$D$8/($D$2*coeffs!$D$6))^2*H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535.63950845542729</v>
      </c>
      <c r="K28" s="10">
        <f>((1000*coeffs!$D$8/($D$2*coeffs!$D$6))^2*I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560.30983583396187</v>
      </c>
      <c r="L28" s="10">
        <f t="shared" si="3"/>
        <v>3018616.1377429981</v>
      </c>
      <c r="M28" s="1">
        <f t="shared" si="4"/>
        <v>942041.36344085936</v>
      </c>
      <c r="N28" s="10">
        <f t="shared" si="5"/>
        <v>904911.08560939215</v>
      </c>
    </row>
    <row r="29" spans="1:14" x14ac:dyDescent="0.25">
      <c r="A29">
        <v>-16.170000000000002</v>
      </c>
      <c r="B29">
        <v>0.19642857142857142</v>
      </c>
      <c r="C29" s="10">
        <f>-LN(1-B29)/0.000001-EXP(blanks!$BZ$18*b927_2!A29+blanks!$BZ$17)</f>
        <v>214016.3567024286</v>
      </c>
      <c r="D29" s="1">
        <f>C29*0.000001*coeffs!$D$8/($D$2*coeffs!$D$6/1000)</f>
        <v>1997.7539386095673</v>
      </c>
      <c r="E29">
        <f t="shared" si="0"/>
        <v>0.21868920096482944</v>
      </c>
      <c r="F29">
        <v>0.1961</v>
      </c>
      <c r="G29">
        <v>0.25669999999999998</v>
      </c>
      <c r="H29">
        <f t="shared" si="1"/>
        <v>2.2589200964829442E-2</v>
      </c>
      <c r="I29">
        <f t="shared" si="2"/>
        <v>3.8010799035170545E-2</v>
      </c>
      <c r="J29" s="2">
        <f>((1000*coeffs!$D$8/($D$2*coeffs!$D$6))^2*H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548.3251098852744</v>
      </c>
      <c r="K29" s="10">
        <f>((1000*coeffs!$D$8/($D$2*coeffs!$D$6))^2*I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618.13579111911679</v>
      </c>
      <c r="L29" s="10">
        <f t="shared" si="3"/>
        <v>3181641.5917499405</v>
      </c>
      <c r="M29" s="1">
        <f t="shared" si="4"/>
        <v>1034599.0998093152</v>
      </c>
      <c r="N29" s="10">
        <f t="shared" si="5"/>
        <v>929436.52251509554</v>
      </c>
    </row>
    <row r="30" spans="1:14" x14ac:dyDescent="0.25">
      <c r="A30">
        <v>-16.22</v>
      </c>
      <c r="B30">
        <v>0.20535714285714285</v>
      </c>
      <c r="C30" s="10">
        <f>-LN(1-B30)/0.000001-EXP(blanks!$BZ$18*b927_2!A30+blanks!$BZ$17)</f>
        <v>225104.36513067179</v>
      </c>
      <c r="D30" s="1">
        <f>C30*0.000001*coeffs!$D$8/($D$2*coeffs!$D$6/1000)</f>
        <v>2101.2558991613869</v>
      </c>
      <c r="E30">
        <f t="shared" si="0"/>
        <v>0.22986250156295462</v>
      </c>
      <c r="F30">
        <v>0.20599999999999999</v>
      </c>
      <c r="G30">
        <v>0.26960000000000001</v>
      </c>
      <c r="H30">
        <f t="shared" si="1"/>
        <v>2.3862501562954636E-2</v>
      </c>
      <c r="I30">
        <f t="shared" si="2"/>
        <v>3.9737498437045382E-2</v>
      </c>
      <c r="J30" s="2">
        <f>((1000*coeffs!$D$8/($D$2*coeffs!$D$6))^2*H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576.76891017042976</v>
      </c>
      <c r="K30" s="10">
        <f>((1000*coeffs!$D$8/($D$2*coeffs!$D$6))^2*I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648.56587099427975</v>
      </c>
      <c r="L30" s="10">
        <f t="shared" si="3"/>
        <v>3346479.7813562779</v>
      </c>
      <c r="M30" s="1">
        <f t="shared" si="4"/>
        <v>1085783.9870871769</v>
      </c>
      <c r="N30" s="10">
        <f t="shared" si="5"/>
        <v>977643.02474915062</v>
      </c>
    </row>
    <row r="31" spans="1:14" x14ac:dyDescent="0.25">
      <c r="A31">
        <v>-16.27</v>
      </c>
      <c r="B31">
        <v>0.21428571428571427</v>
      </c>
      <c r="C31" s="10">
        <f>-LN(1-B31)/0.000001-EXP(blanks!$BZ$18*b927_2!A31+blanks!$BZ$17)</f>
        <v>236317.07139967987</v>
      </c>
      <c r="D31" s="1">
        <f>C31*0.000001*coeffs!$D$8/($D$2*coeffs!$D$6/1000)</f>
        <v>2205.9218623453535</v>
      </c>
      <c r="E31">
        <f t="shared" si="0"/>
        <v>0.2411620568168881</v>
      </c>
      <c r="F31">
        <v>0.21629999999999999</v>
      </c>
      <c r="G31">
        <v>0.28310000000000002</v>
      </c>
      <c r="H31">
        <f t="shared" si="1"/>
        <v>2.4862056816888106E-2</v>
      </c>
      <c r="I31">
        <f t="shared" si="2"/>
        <v>4.193794318311192E-2</v>
      </c>
      <c r="J31" s="2">
        <f>((1000*coeffs!$D$8/($D$2*coeffs!$D$6))^2*H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604.49812268846335</v>
      </c>
      <c r="K31" s="10">
        <f>((1000*coeffs!$D$8/($D$2*coeffs!$D$6))^2*I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681.76946395241885</v>
      </c>
      <c r="L31" s="10">
        <f t="shared" si="3"/>
        <v>3513171.7724322411</v>
      </c>
      <c r="M31" s="1">
        <f t="shared" si="4"/>
        <v>1141228.4109162781</v>
      </c>
      <c r="N31" s="10">
        <f t="shared" si="5"/>
        <v>1024843.8548882824</v>
      </c>
    </row>
    <row r="32" spans="1:14" x14ac:dyDescent="0.25">
      <c r="A32">
        <v>-16.36</v>
      </c>
      <c r="B32">
        <v>0.22321428571428573</v>
      </c>
      <c r="C32" s="10">
        <f>-LN(1-B32)/0.000001-EXP(blanks!$BZ$18*b927_2!A32+blanks!$BZ$17)</f>
        <v>247585.42484137279</v>
      </c>
      <c r="D32" s="1">
        <f>C32*0.000001*coeffs!$D$8/($D$2*coeffs!$D$6/1000)</f>
        <v>2311.1072688098084</v>
      </c>
      <c r="E32">
        <f t="shared" si="0"/>
        <v>0.25259075264051079</v>
      </c>
      <c r="F32">
        <v>0.22170000000000001</v>
      </c>
      <c r="G32">
        <v>0.29010000000000002</v>
      </c>
      <c r="H32">
        <f t="shared" si="1"/>
        <v>3.0890752640510777E-2</v>
      </c>
      <c r="I32">
        <f t="shared" si="2"/>
        <v>3.7509247359489239E-2</v>
      </c>
      <c r="J32" s="2">
        <f>((1000*coeffs!$D$8/($D$2*coeffs!$D$6))^2*H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651.87008006180076</v>
      </c>
      <c r="K32" s="10">
        <f>((1000*coeffs!$D$8/($D$2*coeffs!$D$6))^2*I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681.45492933437311</v>
      </c>
      <c r="L32" s="10">
        <f t="shared" si="3"/>
        <v>3680691.0337309358</v>
      </c>
      <c r="M32" s="1">
        <f t="shared" si="4"/>
        <v>1146023.1608239303</v>
      </c>
      <c r="N32" s="10">
        <f t="shared" si="5"/>
        <v>1101506.9294560754</v>
      </c>
    </row>
    <row r="33" spans="1:14" x14ac:dyDescent="0.25">
      <c r="A33">
        <v>-16.52</v>
      </c>
      <c r="B33">
        <v>0.23214285714285715</v>
      </c>
      <c r="C33" s="10">
        <f>-LN(1-B33)/0.000001-EXP(blanks!$BZ$18*b927_2!A33+blanks!$BZ$17)</f>
        <v>258847.97955613656</v>
      </c>
      <c r="D33" s="1">
        <f>C33*0.000001*coeffs!$D$8/($D$2*coeffs!$D$6/1000)</f>
        <v>2416.2385465630741</v>
      </c>
      <c r="E33">
        <f t="shared" si="0"/>
        <v>0.26415157504158687</v>
      </c>
      <c r="F33">
        <v>0.23280000000000001</v>
      </c>
      <c r="G33">
        <v>0.30459999999999998</v>
      </c>
      <c r="H33">
        <f t="shared" si="1"/>
        <v>3.1351575041586865E-2</v>
      </c>
      <c r="I33">
        <f t="shared" si="2"/>
        <v>4.0448424958413109E-2</v>
      </c>
      <c r="J33" s="2">
        <f>((1000*coeffs!$D$8/($D$2*coeffs!$D$6))^2*H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677.81735201109473</v>
      </c>
      <c r="K33" s="10">
        <f>((1000*coeffs!$D$8/($D$2*coeffs!$D$6))^2*I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718.57399296170502</v>
      </c>
      <c r="L33" s="10">
        <f t="shared" si="3"/>
        <v>3848124.0891383546</v>
      </c>
      <c r="M33" s="1">
        <f t="shared" si="4"/>
        <v>1207389.5331447611</v>
      </c>
      <c r="N33" s="10">
        <f t="shared" si="5"/>
        <v>1146052.8219278492</v>
      </c>
    </row>
    <row r="34" spans="1:14" x14ac:dyDescent="0.25">
      <c r="A34">
        <v>-16.57</v>
      </c>
      <c r="B34">
        <v>0.24107142857142858</v>
      </c>
      <c r="C34" s="10">
        <f>-LN(1-B34)/0.000001-EXP(blanks!$BZ$18*b927_2!A34+blanks!$BZ$17)</f>
        <v>270447.21421696863</v>
      </c>
      <c r="D34" s="1">
        <f>C34*0.000001*coeffs!$D$8/($D$2*coeffs!$D$6/1000)</f>
        <v>2524.5125919938778</v>
      </c>
      <c r="E34">
        <f t="shared" si="0"/>
        <v>0.27584761480477815</v>
      </c>
      <c r="F34">
        <v>0.24440000000000001</v>
      </c>
      <c r="G34">
        <v>0.31990000000000002</v>
      </c>
      <c r="H34">
        <f t="shared" si="1"/>
        <v>3.1447614804778146E-2</v>
      </c>
      <c r="I34">
        <f t="shared" si="2"/>
        <v>4.4052385195221866E-2</v>
      </c>
      <c r="J34" s="2">
        <f>((1000*coeffs!$D$8/($D$2*coeffs!$D$6))^2*H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702.70611436982051</v>
      </c>
      <c r="K34" s="10">
        <f>((1000*coeffs!$D$8/($D$2*coeffs!$D$6))^2*I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759.41971231119464</v>
      </c>
      <c r="L34" s="10">
        <f t="shared" si="3"/>
        <v>4020562.3457183582</v>
      </c>
      <c r="M34" s="1">
        <f t="shared" si="4"/>
        <v>1274552.3911398358</v>
      </c>
      <c r="N34" s="10">
        <f t="shared" si="5"/>
        <v>1189184.1765762954</v>
      </c>
    </row>
    <row r="35" spans="1:14" x14ac:dyDescent="0.25">
      <c r="A35">
        <v>-16.670000000000002</v>
      </c>
      <c r="B35">
        <v>0.25</v>
      </c>
      <c r="C35" s="10">
        <f>-LN(1-B35)/0.000001-EXP(blanks!$BZ$18*b927_2!A35+blanks!$BZ$17)</f>
        <v>282082.72853493982</v>
      </c>
      <c r="D35" s="1">
        <f>C35*0.000001*coeffs!$D$8/($D$2*coeffs!$D$6/1000)</f>
        <v>2633.1252929791349</v>
      </c>
      <c r="E35">
        <f t="shared" si="0"/>
        <v>0.2876820724517809</v>
      </c>
      <c r="F35">
        <v>0.25669999999999998</v>
      </c>
      <c r="G35">
        <v>0.33589999999999998</v>
      </c>
      <c r="H35">
        <f t="shared" si="1"/>
        <v>3.0982072451780918E-2</v>
      </c>
      <c r="I35">
        <f t="shared" si="2"/>
        <v>4.8217927548219075E-2</v>
      </c>
      <c r="J35" s="2">
        <f>((1000*coeffs!$D$8/($D$2*coeffs!$D$6))^2*H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725.94049827049548</v>
      </c>
      <c r="K35" s="10">
        <f>((1000*coeffs!$D$8/($D$2*coeffs!$D$6))^2*I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803.7008913693096</v>
      </c>
      <c r="L35" s="10">
        <f t="shared" si="3"/>
        <v>4193539.9482991379</v>
      </c>
      <c r="M35" s="1">
        <f t="shared" si="4"/>
        <v>1346943.9699117444</v>
      </c>
      <c r="N35" s="10">
        <f t="shared" si="5"/>
        <v>1229863.4532212357</v>
      </c>
    </row>
    <row r="36" spans="1:14" x14ac:dyDescent="0.25">
      <c r="A36">
        <v>-16.71</v>
      </c>
      <c r="B36">
        <v>0.25892857142857145</v>
      </c>
      <c r="C36" s="10">
        <f>-LN(1-B36)/0.000001-EXP(blanks!$BZ$18*b927_2!A36+blanks!$BZ$17)</f>
        <v>293977.30508686992</v>
      </c>
      <c r="D36" s="1">
        <f>C36*0.000001*coeffs!$D$8/($D$2*coeffs!$D$6/1000)</f>
        <v>2744.1562324869551</v>
      </c>
      <c r="E36">
        <f t="shared" si="0"/>
        <v>0.29965826349849656</v>
      </c>
      <c r="F36">
        <v>0.2631</v>
      </c>
      <c r="G36">
        <v>0.34420000000000001</v>
      </c>
      <c r="H36">
        <f t="shared" si="1"/>
        <v>3.6558263498496557E-2</v>
      </c>
      <c r="I36">
        <f t="shared" si="2"/>
        <v>4.4541736501503448E-2</v>
      </c>
      <c r="J36" s="2">
        <f>((1000*coeffs!$D$8/($D$2*coeffs!$D$6))^2*H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772.9732538241401</v>
      </c>
      <c r="K36" s="10">
        <f>((1000*coeffs!$D$8/($D$2*coeffs!$D$6))^2*I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808.64313130740811</v>
      </c>
      <c r="L36" s="10">
        <f t="shared" si="3"/>
        <v>4370368.8601495232</v>
      </c>
      <c r="M36" s="1">
        <f t="shared" si="4"/>
        <v>1360006.3186948332</v>
      </c>
      <c r="N36" s="10">
        <f t="shared" si="5"/>
        <v>1306339.6304803884</v>
      </c>
    </row>
    <row r="37" spans="1:14" x14ac:dyDescent="0.25">
      <c r="A37">
        <v>-16.71</v>
      </c>
      <c r="B37">
        <v>0.26785714285714285</v>
      </c>
      <c r="C37" s="10">
        <f>-LN(1-B37)/0.000001-EXP(blanks!$BZ$18*b927_2!A37+blanks!$BZ$17)</f>
        <v>306098.66561921476</v>
      </c>
      <c r="D37" s="1">
        <f>C37*0.000001*coeffs!$D$8/($D$2*coeffs!$D$6/1000)</f>
        <v>2857.3041064060872</v>
      </c>
      <c r="E37">
        <f t="shared" si="0"/>
        <v>0.31177962403084136</v>
      </c>
      <c r="F37">
        <v>0.2762</v>
      </c>
      <c r="G37">
        <v>0.36149999999999999</v>
      </c>
      <c r="H37">
        <f t="shared" si="1"/>
        <v>3.5579624030841361E-2</v>
      </c>
      <c r="I37">
        <f t="shared" si="2"/>
        <v>4.9720375969158626E-2</v>
      </c>
      <c r="J37" s="2">
        <f>((1000*coeffs!$D$8/($D$2*coeffs!$D$6))^2*H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794.37986858458203</v>
      </c>
      <c r="K37" s="10">
        <f>((1000*coeffs!$D$8/($D$2*coeffs!$D$6))^2*I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857.98690191217952</v>
      </c>
      <c r="L37" s="10">
        <f t="shared" si="3"/>
        <v>4550569.2215262325</v>
      </c>
      <c r="M37" s="1">
        <f t="shared" si="4"/>
        <v>1440237.9826649849</v>
      </c>
      <c r="N37" s="10">
        <f t="shared" si="5"/>
        <v>1344508.7884525752</v>
      </c>
    </row>
    <row r="38" spans="1:14" x14ac:dyDescent="0.25">
      <c r="A38">
        <v>-16.79</v>
      </c>
      <c r="B38">
        <v>0.2767857142857143</v>
      </c>
      <c r="C38" s="10">
        <f>-LN(1-B38)/0.000001-EXP(blanks!$BZ$18*b927_2!A38+blanks!$BZ$17)</f>
        <v>318201.94311112177</v>
      </c>
      <c r="D38" s="1">
        <f>C38*0.000001*coeffs!$D$8/($D$2*coeffs!$D$6/1000)</f>
        <v>2970.2831826416532</v>
      </c>
      <c r="E38">
        <f t="shared" si="0"/>
        <v>0.3240497166226558</v>
      </c>
      <c r="F38">
        <v>0.28310000000000002</v>
      </c>
      <c r="G38">
        <v>0.37959999999999999</v>
      </c>
      <c r="H38">
        <f t="shared" si="1"/>
        <v>4.0949716622655785E-2</v>
      </c>
      <c r="I38">
        <f t="shared" si="2"/>
        <v>5.555028337734419E-2</v>
      </c>
      <c r="J38" s="2">
        <f>((1000*coeffs!$D$8/($D$2*coeffs!$D$6))^2*H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841.80912164029382</v>
      </c>
      <c r="K38" s="10">
        <f>((1000*coeffs!$D$8/($D$2*coeffs!$D$6))^2*I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911.81749034461757</v>
      </c>
      <c r="L38" s="10">
        <f t="shared" si="3"/>
        <v>4730500.7541346718</v>
      </c>
      <c r="M38" s="1">
        <f t="shared" si="4"/>
        <v>1527295.5853404959</v>
      </c>
      <c r="N38" s="10">
        <f t="shared" si="5"/>
        <v>1421703.6007913498</v>
      </c>
    </row>
    <row r="39" spans="1:14" x14ac:dyDescent="0.25">
      <c r="A39">
        <v>-16.89</v>
      </c>
      <c r="B39">
        <v>0.2857142857142857</v>
      </c>
      <c r="C39" s="10">
        <f>-LN(1-B39)/0.000001-EXP(blanks!$BZ$18*b927_2!A39+blanks!$BZ$17)</f>
        <v>330409.03917752969</v>
      </c>
      <c r="D39" s="1">
        <f>C39*0.000001*coeffs!$D$8/($D$2*coeffs!$D$6/1000)</f>
        <v>3084.2313622172896</v>
      </c>
      <c r="E39">
        <f t="shared" si="0"/>
        <v>0.33647223662121289</v>
      </c>
      <c r="F39">
        <v>0.29730000000000001</v>
      </c>
      <c r="G39">
        <v>0.38900000000000001</v>
      </c>
      <c r="H39">
        <f t="shared" si="1"/>
        <v>3.9172236621212886E-2</v>
      </c>
      <c r="I39">
        <f t="shared" si="2"/>
        <v>5.2527763378787118E-2</v>
      </c>
      <c r="J39" s="2">
        <f>((1000*coeffs!$D$8/($D$2*coeffs!$D$6))^2*H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860.34256930112792</v>
      </c>
      <c r="K39" s="10">
        <f>((1000*coeffs!$D$8/($D$2*coeffs!$D$6))^2*I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920.27338049693731</v>
      </c>
      <c r="L39" s="10">
        <f t="shared" si="3"/>
        <v>4911975.6897788309</v>
      </c>
      <c r="M39" s="1">
        <f t="shared" si="4"/>
        <v>1545777.825665097</v>
      </c>
      <c r="N39" s="10">
        <f t="shared" si="5"/>
        <v>1455596.0383241666</v>
      </c>
    </row>
    <row r="40" spans="1:14" x14ac:dyDescent="0.25">
      <c r="A40">
        <v>-16.89</v>
      </c>
      <c r="B40">
        <v>0.29464285714285715</v>
      </c>
      <c r="C40" s="10">
        <f>-LN(1-B40)/0.000001-EXP(blanks!$BZ$18*b927_2!A40+blanks!$BZ$17)</f>
        <v>342987.82138438994</v>
      </c>
      <c r="D40" s="1">
        <f>C40*0.000001*coeffs!$D$8/($D$2*coeffs!$D$6/1000)</f>
        <v>3201.6490777781951</v>
      </c>
      <c r="E40">
        <f t="shared" si="0"/>
        <v>0.34905101882807316</v>
      </c>
      <c r="F40">
        <v>0.30459999999999998</v>
      </c>
      <c r="G40">
        <v>0.40849999999999997</v>
      </c>
      <c r="H40">
        <f t="shared" si="1"/>
        <v>4.4451018828073174E-2</v>
      </c>
      <c r="I40">
        <f t="shared" si="2"/>
        <v>5.9448981171926818E-2</v>
      </c>
      <c r="J40" s="2">
        <f>((1000*coeffs!$D$8/($D$2*coeffs!$D$6))^2*H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908.21068692749714</v>
      </c>
      <c r="K40" s="10">
        <f>((1000*coeffs!$D$8/($D$2*coeffs!$D$6))^2*I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980.11596043691679</v>
      </c>
      <c r="L40" s="10">
        <f t="shared" si="3"/>
        <v>5098976.2408561334</v>
      </c>
      <c r="M40" s="1">
        <f t="shared" si="4"/>
        <v>1642134.3605447933</v>
      </c>
      <c r="N40" s="10">
        <f t="shared" si="5"/>
        <v>1533691.8262696604</v>
      </c>
    </row>
    <row r="41" spans="1:14" x14ac:dyDescent="0.25">
      <c r="A41">
        <v>-16.920000000000002</v>
      </c>
      <c r="B41">
        <v>0.30357142857142855</v>
      </c>
      <c r="C41" s="10">
        <f>-LN(1-B41)/0.000001-EXP(blanks!$BZ$18*b927_2!A41+blanks!$BZ$17)</f>
        <v>355660.68557516055</v>
      </c>
      <c r="D41" s="1">
        <f>C41*0.000001*coeffs!$D$8/($D$2*coeffs!$D$6/1000)</f>
        <v>3319.945009643709</v>
      </c>
      <c r="E41">
        <f t="shared" si="0"/>
        <v>0.36179004460550285</v>
      </c>
      <c r="F41">
        <v>0.31990000000000002</v>
      </c>
      <c r="G41">
        <v>0.41860000000000003</v>
      </c>
      <c r="H41">
        <f t="shared" si="1"/>
        <v>4.189004460550283E-2</v>
      </c>
      <c r="I41">
        <f t="shared" si="2"/>
        <v>5.680995539449718E-2</v>
      </c>
      <c r="J41" s="2">
        <f>((1000*coeffs!$D$8/($D$2*coeffs!$D$6))^2*H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924.16966952059124</v>
      </c>
      <c r="K41" s="10">
        <f>((1000*coeffs!$D$8/($D$2*coeffs!$D$6))^2*I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991.16265002478747</v>
      </c>
      <c r="L41" s="10">
        <f t="shared" si="3"/>
        <v>5287375.447427135</v>
      </c>
      <c r="M41" s="1">
        <f t="shared" si="4"/>
        <v>1664755.644341222</v>
      </c>
      <c r="N41" s="10">
        <f t="shared" si="5"/>
        <v>1563955.1143470453</v>
      </c>
    </row>
    <row r="42" spans="1:14" x14ac:dyDescent="0.25">
      <c r="A42">
        <v>-16.920000000000002</v>
      </c>
      <c r="B42">
        <v>0.3125</v>
      </c>
      <c r="C42" s="10">
        <f>-LN(1-B42)/0.000001-EXP(blanks!$BZ$18*b927_2!A42+blanks!$BZ$17)</f>
        <v>368564.09041106841</v>
      </c>
      <c r="D42" s="1">
        <f>C42*0.000001*coeffs!$D$8/($D$2*coeffs!$D$6/1000)</f>
        <v>3440.3929428278566</v>
      </c>
      <c r="E42">
        <f t="shared" si="0"/>
        <v>0.3746934494414107</v>
      </c>
      <c r="F42">
        <v>0.32779999999999998</v>
      </c>
      <c r="G42">
        <v>0.42899999999999999</v>
      </c>
      <c r="H42">
        <f t="shared" si="1"/>
        <v>4.6893449441410717E-2</v>
      </c>
      <c r="I42">
        <f t="shared" si="2"/>
        <v>5.4306550558589295E-2</v>
      </c>
      <c r="J42" s="2">
        <f>((1000*coeffs!$D$8/($D$2*coeffs!$D$6))^2*H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971.44466907808851</v>
      </c>
      <c r="K42" s="10">
        <f>((1000*coeffs!$D$8/($D$2*coeffs!$D$6))^2*I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1004.5265264638676</v>
      </c>
      <c r="L42" s="10">
        <f t="shared" si="3"/>
        <v>5479201.9514087634</v>
      </c>
      <c r="M42" s="1">
        <f t="shared" si="4"/>
        <v>1691069.5898301671</v>
      </c>
      <c r="N42" s="10">
        <f t="shared" si="5"/>
        <v>1641314.9132166554</v>
      </c>
    </row>
    <row r="43" spans="1:14" x14ac:dyDescent="0.25">
      <c r="A43">
        <v>-17.04</v>
      </c>
      <c r="B43">
        <v>0.32142857142857145</v>
      </c>
      <c r="C43" s="10">
        <f>-LN(1-B43)/0.000001-EXP(blanks!$BZ$18*b927_2!A43+blanks!$BZ$17)</f>
        <v>381364.22687159257</v>
      </c>
      <c r="D43" s="1">
        <f>C43*0.000001*coeffs!$D$8/($D$2*coeffs!$D$6/1000)</f>
        <v>3559.8769085525278</v>
      </c>
      <c r="E43">
        <f t="shared" si="0"/>
        <v>0.38776553100876343</v>
      </c>
      <c r="F43">
        <v>0.33589999999999998</v>
      </c>
      <c r="G43">
        <v>0.45050000000000001</v>
      </c>
      <c r="H43">
        <f t="shared" si="1"/>
        <v>5.1865531008763455E-2</v>
      </c>
      <c r="I43">
        <f t="shared" si="2"/>
        <v>6.273446899123658E-2</v>
      </c>
      <c r="J43" s="2">
        <f>((1000*coeffs!$D$8/($D$2*coeffs!$D$6))^2*H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1019.7469508557039</v>
      </c>
      <c r="K43" s="10">
        <f>((1000*coeffs!$D$8/($D$2*coeffs!$D$6))^2*I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1071.6421223670129</v>
      </c>
      <c r="L43" s="10">
        <f t="shared" si="3"/>
        <v>5669493.2318061013</v>
      </c>
      <c r="M43" s="1">
        <f t="shared" si="4"/>
        <v>1798434.8894175007</v>
      </c>
      <c r="N43" s="10">
        <f t="shared" si="5"/>
        <v>1720198.9630922896</v>
      </c>
    </row>
    <row r="44" spans="1:14" x14ac:dyDescent="0.25">
      <c r="A44">
        <v>-17.37</v>
      </c>
      <c r="B44">
        <v>0.33035714285714285</v>
      </c>
      <c r="C44" s="10">
        <f>-LN(1-B44)/0.000001-EXP(blanks!$BZ$18*b927_2!A44+blanks!$BZ$17)</f>
        <v>393797.76803284296</v>
      </c>
      <c r="D44" s="1">
        <f>C44*0.000001*coeffs!$D$8/($D$2*coeffs!$D$6/1000)</f>
        <v>3675.9388591831935</v>
      </c>
      <c r="E44">
        <f t="shared" si="0"/>
        <v>0.40101075775878403</v>
      </c>
      <c r="F44">
        <v>0.3528</v>
      </c>
      <c r="G44">
        <v>0.4617</v>
      </c>
      <c r="H44">
        <f t="shared" si="1"/>
        <v>4.8210757758784029E-2</v>
      </c>
      <c r="I44">
        <f t="shared" si="2"/>
        <v>6.0689242241215968E-2</v>
      </c>
      <c r="J44" s="2">
        <f>((1000*coeffs!$D$8/($D$2*coeffs!$D$6))^2*H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1031.4946425918454</v>
      </c>
      <c r="K44" s="10">
        <f>((1000*coeffs!$D$8/($D$2*coeffs!$D$6))^2*I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1087.3770518540978</v>
      </c>
      <c r="L44" s="10">
        <f t="shared" si="3"/>
        <v>5854334.5789858056</v>
      </c>
      <c r="M44" s="1">
        <f t="shared" si="4"/>
        <v>1828070.3970862706</v>
      </c>
      <c r="N44" s="10">
        <f t="shared" si="5"/>
        <v>1743993.0229613304</v>
      </c>
    </row>
    <row r="45" spans="1:14" x14ac:dyDescent="0.25">
      <c r="A45">
        <v>-17.37</v>
      </c>
      <c r="B45">
        <v>0.3392857142857143</v>
      </c>
      <c r="C45" s="10">
        <f>-LN(1-B45)/0.000001-EXP(blanks!$BZ$18*b927_2!A45+blanks!$BZ$17)</f>
        <v>407220.78836498375</v>
      </c>
      <c r="D45" s="1">
        <f>C45*0.000001*coeffs!$D$8/($D$2*coeffs!$D$6/1000)</f>
        <v>3801.2371875434674</v>
      </c>
      <c r="E45">
        <f t="shared" si="0"/>
        <v>0.4144337780909248</v>
      </c>
      <c r="F45">
        <v>0.36149999999999999</v>
      </c>
      <c r="G45">
        <v>0.48480000000000001</v>
      </c>
      <c r="H45">
        <f t="shared" si="1"/>
        <v>5.293377809092481E-2</v>
      </c>
      <c r="I45">
        <f t="shared" si="2"/>
        <v>7.0366221909075211E-2</v>
      </c>
      <c r="J45" s="2">
        <f>((1000*coeffs!$D$8/($D$2*coeffs!$D$6))^2*H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1079.0005722671415</v>
      </c>
      <c r="K45" s="10">
        <f>((1000*coeffs!$D$8/($D$2*coeffs!$D$6))^2*I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1162.5535958355795</v>
      </c>
      <c r="L45" s="10">
        <f t="shared" si="3"/>
        <v>6053885.8676521424</v>
      </c>
      <c r="M45" s="1">
        <f t="shared" si="4"/>
        <v>1947979.3030676476</v>
      </c>
      <c r="N45" s="10">
        <f t="shared" si="5"/>
        <v>1821972.4588638472</v>
      </c>
    </row>
    <row r="46" spans="1:14" x14ac:dyDescent="0.25">
      <c r="A46">
        <v>-17.39</v>
      </c>
      <c r="B46">
        <v>0.3482142857142857</v>
      </c>
      <c r="C46" s="10">
        <f>-LN(1-B46)/0.000001-EXP(blanks!$BZ$18*b927_2!A46+blanks!$BZ$17)</f>
        <v>420774.06331304583</v>
      </c>
      <c r="D46" s="1">
        <f>C46*0.000001*coeffs!$D$8/($D$2*coeffs!$D$6/1000)</f>
        <v>3927.7513887276154</v>
      </c>
      <c r="E46">
        <f t="shared" si="0"/>
        <v>0.42803943014670337</v>
      </c>
      <c r="F46">
        <v>0.3705</v>
      </c>
      <c r="G46">
        <v>0.49680000000000002</v>
      </c>
      <c r="H46">
        <f t="shared" si="1"/>
        <v>5.7539430146703374E-2</v>
      </c>
      <c r="I46">
        <f t="shared" si="2"/>
        <v>6.8760569853296649E-2</v>
      </c>
      <c r="J46" s="2">
        <f>((1000*coeffs!$D$8/($D$2*coeffs!$D$6))^2*H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1126.9340606915935</v>
      </c>
      <c r="K46" s="10">
        <f>((1000*coeffs!$D$8/($D$2*coeffs!$D$6))^2*I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1180.4532923707716</v>
      </c>
      <c r="L46" s="10">
        <f t="shared" si="3"/>
        <v>6255373.5667401794</v>
      </c>
      <c r="M46" s="1">
        <f t="shared" si="4"/>
        <v>1981364.74792239</v>
      </c>
      <c r="N46" s="10">
        <f t="shared" si="5"/>
        <v>1900680.5855315928</v>
      </c>
    </row>
    <row r="47" spans="1:14" x14ac:dyDescent="0.25">
      <c r="A47">
        <v>-17.39</v>
      </c>
      <c r="B47">
        <v>0.35714285714285715</v>
      </c>
      <c r="C47" s="10">
        <f>-LN(1-B47)/0.000001-EXP(blanks!$BZ$18*b927_2!A47+blanks!$BZ$17)</f>
        <v>434567.38544538181</v>
      </c>
      <c r="D47" s="1">
        <f>C47*0.000001*coeffs!$D$8/($D$2*coeffs!$D$6/1000)</f>
        <v>4056.5063308309354</v>
      </c>
      <c r="E47">
        <f t="shared" si="0"/>
        <v>0.44183275227903934</v>
      </c>
      <c r="F47">
        <v>0.38900000000000001</v>
      </c>
      <c r="G47">
        <v>0.5091</v>
      </c>
      <c r="H47">
        <f t="shared" si="1"/>
        <v>5.283275227903933E-2</v>
      </c>
      <c r="I47">
        <f t="shared" si="2"/>
        <v>6.7267247720960655E-2</v>
      </c>
      <c r="J47" s="2">
        <f>((1000*coeffs!$D$8/($D$2*coeffs!$D$6))^2*H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1135.3372770822871</v>
      </c>
      <c r="K47" s="10">
        <f>((1000*coeffs!$D$8/($D$2*coeffs!$D$6))^2*I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1200.0189925221521</v>
      </c>
      <c r="L47" s="10">
        <f t="shared" si="3"/>
        <v>6460429.8907559365</v>
      </c>
      <c r="M47" s="1">
        <f t="shared" si="4"/>
        <v>2017429.663944291</v>
      </c>
      <c r="N47" s="10">
        <f t="shared" si="5"/>
        <v>1920126.6220130301</v>
      </c>
    </row>
    <row r="48" spans="1:14" x14ac:dyDescent="0.25">
      <c r="A48">
        <v>-17.46</v>
      </c>
      <c r="B48">
        <v>0.36607142857142855</v>
      </c>
      <c r="C48" s="10">
        <f>-LN(1-B48)/0.000001-EXP(blanks!$BZ$18*b927_2!A48+blanks!$BZ$17)</f>
        <v>448367.29422142846</v>
      </c>
      <c r="D48" s="1">
        <f>C48*0.000001*coeffs!$D$8/($D$2*coeffs!$D$6/1000)</f>
        <v>4185.3227565218567</v>
      </c>
      <c r="E48">
        <f t="shared" si="0"/>
        <v>0.4558189942537792</v>
      </c>
      <c r="F48">
        <v>0.3987</v>
      </c>
      <c r="G48">
        <v>0.53459999999999996</v>
      </c>
      <c r="H48">
        <f t="shared" si="1"/>
        <v>5.7118994253779198E-2</v>
      </c>
      <c r="I48">
        <f t="shared" si="2"/>
        <v>7.8781005746220767E-2</v>
      </c>
      <c r="J48" s="2">
        <f>((1000*coeffs!$D$8/($D$2*coeffs!$D$6))^2*H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1182.0792402498926</v>
      </c>
      <c r="K48" s="10">
        <f>((1000*coeffs!$D$8/($D$2*coeffs!$D$6))^2*I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1286.0107660359927</v>
      </c>
      <c r="L48" s="10">
        <f t="shared" si="3"/>
        <v>6665584.1341078747</v>
      </c>
      <c r="M48" s="1">
        <f t="shared" si="4"/>
        <v>2153876.983552062</v>
      </c>
      <c r="N48" s="10">
        <f t="shared" si="5"/>
        <v>1997139.6919284402</v>
      </c>
    </row>
    <row r="49" spans="1:14" x14ac:dyDescent="0.25">
      <c r="A49">
        <v>-17.48</v>
      </c>
      <c r="B49">
        <v>0.375</v>
      </c>
      <c r="C49" s="10">
        <f>-LN(1-B49)/0.000001-EXP(blanks!$BZ$18*b927_2!A49+blanks!$BZ$17)</f>
        <v>462497.81871134683</v>
      </c>
      <c r="D49" s="1">
        <f>C49*0.000001*coeffs!$D$8/($D$2*coeffs!$D$6/1000)</f>
        <v>4317.2253427975584</v>
      </c>
      <c r="E49">
        <f t="shared" si="0"/>
        <v>0.47000362924573558</v>
      </c>
      <c r="F49">
        <v>0.40849999999999997</v>
      </c>
      <c r="G49">
        <v>0.54790000000000005</v>
      </c>
      <c r="H49">
        <f t="shared" si="1"/>
        <v>6.1503629245735603E-2</v>
      </c>
      <c r="I49">
        <f t="shared" si="2"/>
        <v>7.7896370754264477E-2</v>
      </c>
      <c r="J49" s="2">
        <f>((1000*coeffs!$D$8/($D$2*coeffs!$D$6))^2*H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1230.0333173389515</v>
      </c>
      <c r="K49" s="10">
        <f>((1000*coeffs!$D$8/($D$2*coeffs!$D$6))^2*I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1308.471308609021</v>
      </c>
      <c r="L49" s="10">
        <f t="shared" si="3"/>
        <v>6875653.4256474748</v>
      </c>
      <c r="M49" s="1">
        <f t="shared" si="4"/>
        <v>2194412.184176181</v>
      </c>
      <c r="N49" s="10">
        <f t="shared" si="5"/>
        <v>2076152.2415846633</v>
      </c>
    </row>
    <row r="50" spans="1:14" x14ac:dyDescent="0.25">
      <c r="A50">
        <v>-17.48</v>
      </c>
      <c r="B50">
        <v>0.38392857142857145</v>
      </c>
      <c r="C50" s="10">
        <f>-LN(1-B50)/0.000001-EXP(blanks!$BZ$18*b927_2!A50+blanks!$BZ$17)</f>
        <v>476886.55616344634</v>
      </c>
      <c r="D50" s="1">
        <f>C50*0.000001*coeffs!$D$8/($D$2*coeffs!$D$6/1000)</f>
        <v>4451.5382399959644</v>
      </c>
      <c r="E50">
        <f t="shared" si="0"/>
        <v>0.48439236669783509</v>
      </c>
      <c r="F50">
        <v>0.42899999999999999</v>
      </c>
      <c r="G50">
        <v>0.56140000000000001</v>
      </c>
      <c r="H50">
        <f t="shared" si="1"/>
        <v>5.5392366697835094E-2</v>
      </c>
      <c r="I50">
        <f t="shared" si="2"/>
        <v>7.7007633302164924E-2</v>
      </c>
      <c r="J50" s="2">
        <f>((1000*coeffs!$D$8/($D$2*coeffs!$D$6))^2*H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1234.6254000844986</v>
      </c>
      <c r="K50" s="10">
        <f>((1000*coeffs!$D$8/($D$2*coeffs!$D$6))^2*I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1331.7907803928319</v>
      </c>
      <c r="L50" s="10">
        <f t="shared" si="3"/>
        <v>7089561.4008870618</v>
      </c>
      <c r="M50" s="1">
        <f t="shared" si="4"/>
        <v>2236401.3092795257</v>
      </c>
      <c r="N50" s="10">
        <f t="shared" si="5"/>
        <v>2090214.2773737258</v>
      </c>
    </row>
    <row r="51" spans="1:14" x14ac:dyDescent="0.25">
      <c r="A51">
        <v>-17.54</v>
      </c>
      <c r="B51">
        <v>0.39285714285714285</v>
      </c>
      <c r="C51" s="10">
        <f>-LN(1-B51)/0.000001-EXP(blanks!$BZ$18*b927_2!A51+blanks!$BZ$17)</f>
        <v>491320.65510523063</v>
      </c>
      <c r="D51" s="1">
        <f>C51*0.000001*coeffs!$D$8/($D$2*coeffs!$D$6/1000)</f>
        <v>4586.2745678894598</v>
      </c>
      <c r="E51">
        <f t="shared" si="0"/>
        <v>0.49899116611898775</v>
      </c>
      <c r="F51">
        <v>0.43959999999999999</v>
      </c>
      <c r="G51">
        <v>0.57530000000000003</v>
      </c>
      <c r="H51">
        <f t="shared" si="1"/>
        <v>5.9391166118987759E-2</v>
      </c>
      <c r="I51">
        <f t="shared" si="2"/>
        <v>7.6308833881012283E-2</v>
      </c>
      <c r="J51" s="2">
        <f>((1000*coeffs!$D$8/($D$2*coeffs!$D$6))^2*H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1281.0934755675296</v>
      </c>
      <c r="K51" s="10">
        <f>((1000*coeffs!$D$8/($D$2*coeffs!$D$6))^2*I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1356.9220769581102</v>
      </c>
      <c r="L51" s="10">
        <f t="shared" si="3"/>
        <v>7304143.7358086314</v>
      </c>
      <c r="M51" s="1">
        <f t="shared" si="4"/>
        <v>2281177.8744759681</v>
      </c>
      <c r="N51" s="10">
        <f t="shared" si="5"/>
        <v>2167117.3635197412</v>
      </c>
    </row>
    <row r="52" spans="1:14" x14ac:dyDescent="0.25">
      <c r="A52">
        <v>-17.579999999999998</v>
      </c>
      <c r="B52">
        <v>0.4017857142857143</v>
      </c>
      <c r="C52" s="10">
        <f>-LN(1-B52)/0.000001-EXP(blanks!$BZ$18*b927_2!A52+blanks!$BZ$17)</f>
        <v>506023.9376344129</v>
      </c>
      <c r="D52" s="1">
        <f>C52*0.000001*coeffs!$D$8/($D$2*coeffs!$D$6/1000)</f>
        <v>4723.5236129426121</v>
      </c>
      <c r="E52">
        <f t="shared" si="0"/>
        <v>0.51380625190412854</v>
      </c>
      <c r="F52">
        <v>0.45050000000000001</v>
      </c>
      <c r="G52">
        <v>0.58960000000000001</v>
      </c>
      <c r="H52">
        <f t="shared" si="1"/>
        <v>6.330625190412853E-2</v>
      </c>
      <c r="I52">
        <f t="shared" si="2"/>
        <v>7.5793748095871472E-2</v>
      </c>
      <c r="J52" s="2">
        <f>((1000*coeffs!$D$8/($D$2*coeffs!$D$6))^2*H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1327.9447949832627</v>
      </c>
      <c r="K52" s="10">
        <f>((1000*coeffs!$D$8/($D$2*coeffs!$D$6))^2*I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1383.7597007163781</v>
      </c>
      <c r="L52" s="10">
        <f t="shared" si="3"/>
        <v>7522727.8475601505</v>
      </c>
      <c r="M52" s="1">
        <f t="shared" si="4"/>
        <v>2328680.2226893301</v>
      </c>
      <c r="N52" s="10">
        <f t="shared" si="5"/>
        <v>2244740.0292672757</v>
      </c>
    </row>
    <row r="53" spans="1:14" x14ac:dyDescent="0.25">
      <c r="A53">
        <v>-17.579999999999998</v>
      </c>
      <c r="B53">
        <v>0.4107142857142857</v>
      </c>
      <c r="C53" s="10">
        <f>-LN(1-B53)/0.000001-EXP(blanks!$BZ$18*b927_2!A53+blanks!$BZ$17)</f>
        <v>521061.81499895325</v>
      </c>
      <c r="D53" s="1">
        <f>C53*0.000001*coeffs!$D$8/($D$2*coeffs!$D$6/1000)</f>
        <v>4863.8959620295036</v>
      </c>
      <c r="E53">
        <f t="shared" si="0"/>
        <v>0.52884412926866897</v>
      </c>
      <c r="F53">
        <v>0.4617</v>
      </c>
      <c r="G53">
        <v>0.61909999999999998</v>
      </c>
      <c r="H53">
        <f t="shared" si="1"/>
        <v>6.7144129268668973E-2</v>
      </c>
      <c r="I53">
        <f t="shared" si="2"/>
        <v>9.0255870731331012E-2</v>
      </c>
      <c r="J53" s="2">
        <f>((1000*coeffs!$D$8/($D$2*coeffs!$D$6))^2*H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1375.1564102506075</v>
      </c>
      <c r="K53" s="10">
        <f>((1000*coeffs!$D$8/($D$2*coeffs!$D$6))^2*I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1485.9447964111494</v>
      </c>
      <c r="L53" s="10">
        <f t="shared" si="3"/>
        <v>7746286.1625032509</v>
      </c>
      <c r="M53" s="1">
        <f t="shared" si="4"/>
        <v>2490115.2233289038</v>
      </c>
      <c r="N53" s="10">
        <f t="shared" si="5"/>
        <v>2323078.2321147141</v>
      </c>
    </row>
    <row r="54" spans="1:14" x14ac:dyDescent="0.25">
      <c r="A54">
        <v>-17.63</v>
      </c>
      <c r="B54">
        <v>0.41964285714285715</v>
      </c>
      <c r="C54" s="10">
        <f>-LN(1-B54)/0.000001-EXP(blanks!$BZ$18*b927_2!A54+blanks!$BZ$17)</f>
        <v>536187.23863989417</v>
      </c>
      <c r="D54" s="1">
        <f>C54*0.000001*coeffs!$D$8/($D$2*coeffs!$D$6/1000)</f>
        <v>5005.0855193017178</v>
      </c>
      <c r="E54">
        <f t="shared" si="0"/>
        <v>0.54411160139945758</v>
      </c>
      <c r="F54">
        <v>0.47310000000000002</v>
      </c>
      <c r="G54">
        <v>0.63449999999999995</v>
      </c>
      <c r="H54">
        <f t="shared" si="1"/>
        <v>7.1011601399457558E-2</v>
      </c>
      <c r="I54">
        <f t="shared" si="2"/>
        <v>9.0388398600542375E-2</v>
      </c>
      <c r="J54" s="2">
        <f>((1000*coeffs!$D$8/($D$2*coeffs!$D$6))^2*H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1423.1538752112724</v>
      </c>
      <c r="K54" s="10">
        <f>((1000*coeffs!$D$8/($D$2*coeffs!$D$6))^2*I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1515.8735590861688</v>
      </c>
      <c r="L54" s="10">
        <f t="shared" si="3"/>
        <v>7971145.9708391502</v>
      </c>
      <c r="M54" s="1">
        <f t="shared" si="4"/>
        <v>2542419.7025438817</v>
      </c>
      <c r="N54" s="10">
        <f t="shared" si="5"/>
        <v>2402647.1373739936</v>
      </c>
    </row>
    <row r="55" spans="1:14" x14ac:dyDescent="0.25">
      <c r="A55">
        <v>-17.63</v>
      </c>
      <c r="B55">
        <v>0.42857142857142855</v>
      </c>
      <c r="C55" s="10">
        <f>-LN(1-B55)/0.000001-EXP(blanks!$BZ$18*b927_2!A55+blanks!$BZ$17)</f>
        <v>551691.42517585948</v>
      </c>
      <c r="D55" s="1">
        <f>C55*0.000001*coeffs!$D$8/($D$2*coeffs!$D$6/1000)</f>
        <v>5149.8106711284454</v>
      </c>
      <c r="E55">
        <f t="shared" si="0"/>
        <v>0.55961578793542277</v>
      </c>
      <c r="F55">
        <v>0.48480000000000001</v>
      </c>
      <c r="G55">
        <v>0.6502</v>
      </c>
      <c r="H55">
        <f t="shared" si="1"/>
        <v>7.4815787935422762E-2</v>
      </c>
      <c r="I55">
        <f t="shared" si="2"/>
        <v>9.058421206457723E-2</v>
      </c>
      <c r="J55" s="2">
        <f>((1000*coeffs!$D$8/($D$2*coeffs!$D$6))^2*H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1471.521743049879</v>
      </c>
      <c r="K55" s="10">
        <f>((1000*coeffs!$D$8/($D$2*coeffs!$D$6))^2*I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1546.8133223336133</v>
      </c>
      <c r="L55" s="10">
        <f t="shared" si="3"/>
        <v>8201636.6001028931</v>
      </c>
      <c r="M55" s="1">
        <f t="shared" si="4"/>
        <v>2596445.9230329762</v>
      </c>
      <c r="N55" s="10">
        <f t="shared" si="5"/>
        <v>2482966.0243752124</v>
      </c>
    </row>
    <row r="56" spans="1:14" x14ac:dyDescent="0.25">
      <c r="A56">
        <v>-17.77</v>
      </c>
      <c r="B56">
        <v>0.4375</v>
      </c>
      <c r="C56" s="10">
        <f>-LN(1-B56)/0.000001-EXP(blanks!$BZ$18*b927_2!A56+blanks!$BZ$17)</f>
        <v>567028.10120759171</v>
      </c>
      <c r="D56" s="1">
        <f>C56*0.000001*coeffs!$D$8/($D$2*coeffs!$D$6/1000)</f>
        <v>5292.9721818636872</v>
      </c>
      <c r="E56">
        <f t="shared" si="0"/>
        <v>0.5753641449035618</v>
      </c>
      <c r="F56">
        <v>0.49680000000000002</v>
      </c>
      <c r="G56">
        <v>0.6663</v>
      </c>
      <c r="H56">
        <f t="shared" si="1"/>
        <v>7.8564144903561783E-2</v>
      </c>
      <c r="I56">
        <f t="shared" si="2"/>
        <v>9.0935855096438201E-2</v>
      </c>
      <c r="J56" s="2">
        <f>((1000*coeffs!$D$8/($D$2*coeffs!$D$6))^2*H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1520.2707497331351</v>
      </c>
      <c r="K56" s="10">
        <f>((1000*coeffs!$D$8/($D$2*coeffs!$D$6))^2*I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1579.22277973409</v>
      </c>
      <c r="L56" s="10">
        <f t="shared" si="3"/>
        <v>8429636.9599520247</v>
      </c>
      <c r="M56" s="1">
        <f t="shared" si="4"/>
        <v>2652627.4016159005</v>
      </c>
      <c r="N56" s="10">
        <f t="shared" si="5"/>
        <v>2563781.7098416234</v>
      </c>
    </row>
    <row r="57" spans="1:14" x14ac:dyDescent="0.25">
      <c r="A57">
        <v>-17.84</v>
      </c>
      <c r="B57">
        <v>0.44642857142857145</v>
      </c>
      <c r="C57" s="10">
        <f>-LN(1-B57)/0.000001-EXP(blanks!$BZ$18*b927_2!A57+blanks!$BZ$17)</f>
        <v>582814.64995114319</v>
      </c>
      <c r="D57" s="1">
        <f>C57*0.000001*coeffs!$D$8/($D$2*coeffs!$D$6/1000)</f>
        <v>5440.3330678044395</v>
      </c>
      <c r="E57">
        <f t="shared" si="0"/>
        <v>0.59136448625000293</v>
      </c>
      <c r="F57">
        <v>0.5091</v>
      </c>
      <c r="G57">
        <v>0.68279999999999996</v>
      </c>
      <c r="H57">
        <f t="shared" si="1"/>
        <v>8.2264486250002933E-2</v>
      </c>
      <c r="I57">
        <f t="shared" si="2"/>
        <v>9.1435513749997033E-2</v>
      </c>
      <c r="J57" s="2">
        <f>((1000*coeffs!$D$8/($D$2*coeffs!$D$6))^2*H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1569.4213588835169</v>
      </c>
      <c r="K57" s="10">
        <f>((1000*coeffs!$D$8/($D$2*coeffs!$D$6))^2*I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1613.037285487005</v>
      </c>
      <c r="L57" s="10">
        <f t="shared" si="3"/>
        <v>8664325.2839968447</v>
      </c>
      <c r="M57" s="1">
        <f t="shared" si="4"/>
        <v>2711153.2456284864</v>
      </c>
      <c r="N57" s="10">
        <f t="shared" si="5"/>
        <v>2645427.0075538354</v>
      </c>
    </row>
    <row r="58" spans="1:14" x14ac:dyDescent="0.25">
      <c r="A58">
        <v>-17.91</v>
      </c>
      <c r="B58">
        <v>0.45535714285714285</v>
      </c>
      <c r="C58" s="10">
        <f>-LN(1-B58)/0.000001-EXP(blanks!$BZ$18*b927_2!A58+blanks!$BZ$17)</f>
        <v>598855.89513012697</v>
      </c>
      <c r="D58" s="1">
        <f>C58*0.000001*coeffs!$D$8/($D$2*coeffs!$D$6/1000)</f>
        <v>5590.0714393489761</v>
      </c>
      <c r="E58">
        <f t="shared" si="0"/>
        <v>0.60762500712178313</v>
      </c>
      <c r="F58">
        <v>0.53459999999999996</v>
      </c>
      <c r="G58">
        <v>0.69969999999999999</v>
      </c>
      <c r="H58">
        <f t="shared" si="1"/>
        <v>7.302500712178317E-2</v>
      </c>
      <c r="I58">
        <f t="shared" si="2"/>
        <v>9.2074992878216855E-2</v>
      </c>
      <c r="J58" s="2">
        <f>((1000*coeffs!$D$8/($D$2*coeffs!$D$6))^2*H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1562.8513676044231</v>
      </c>
      <c r="K58" s="10">
        <f>((1000*coeffs!$D$8/($D$2*coeffs!$D$6))^2*I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1648.1976964862013</v>
      </c>
      <c r="L58" s="10">
        <f t="shared" si="3"/>
        <v>8902800.0138319843</v>
      </c>
      <c r="M58" s="1">
        <f t="shared" si="4"/>
        <v>2771839.9440911305</v>
      </c>
      <c r="N58" s="10">
        <f t="shared" si="5"/>
        <v>2643481.0092254421</v>
      </c>
    </row>
    <row r="59" spans="1:14" x14ac:dyDescent="0.25">
      <c r="A59">
        <v>-18.03</v>
      </c>
      <c r="B59">
        <v>0.4642857142857143</v>
      </c>
      <c r="C59" s="10">
        <f>-LN(1-B59)/0.000001-EXP(blanks!$BZ$18*b927_2!A59+blanks!$BZ$17)</f>
        <v>614996.13240335789</v>
      </c>
      <c r="D59" s="1">
        <f>C59*0.000001*coeffs!$D$8/($D$2*coeffs!$D$6/1000)</f>
        <v>5740.7338610419256</v>
      </c>
      <c r="E59">
        <f t="shared" si="0"/>
        <v>0.62415430907299385</v>
      </c>
      <c r="F59">
        <v>0.54790000000000005</v>
      </c>
      <c r="G59">
        <v>0.71699999999999997</v>
      </c>
      <c r="H59">
        <f t="shared" si="1"/>
        <v>7.6254309072993798E-2</v>
      </c>
      <c r="I59">
        <f t="shared" si="2"/>
        <v>9.2845690927006119E-2</v>
      </c>
      <c r="J59" s="2">
        <f>((1000*coeffs!$D$8/($D$2*coeffs!$D$6))^2*H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1610.4595627175263</v>
      </c>
      <c r="K59" s="10">
        <f>((1000*coeffs!$D$8/($D$2*coeffs!$D$6))^2*I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1684.6497383710055</v>
      </c>
      <c r="L59" s="10">
        <f t="shared" si="3"/>
        <v>9142746.3945687879</v>
      </c>
      <c r="M59" s="1">
        <f t="shared" si="4"/>
        <v>2834528.7966755209</v>
      </c>
      <c r="N59" s="10">
        <f t="shared" si="5"/>
        <v>2722956.4872901561</v>
      </c>
    </row>
    <row r="60" spans="1:14" x14ac:dyDescent="0.25">
      <c r="A60">
        <v>-18.059999999999999</v>
      </c>
      <c r="B60">
        <v>0.4732142857142857</v>
      </c>
      <c r="C60" s="10">
        <f>-LN(1-B60)/0.000001-EXP(blanks!$BZ$18*b927_2!A60+blanks!$BZ$17)</f>
        <v>631703.31673193886</v>
      </c>
      <c r="D60" s="1">
        <f>C60*0.000001*coeffs!$D$8/($D$2*coeffs!$D$6/1000)</f>
        <v>5896.6884983872687</v>
      </c>
      <c r="E60">
        <f t="shared" si="0"/>
        <v>0.64096142738937512</v>
      </c>
      <c r="F60">
        <v>0.56140000000000001</v>
      </c>
      <c r="G60">
        <v>0.75290000000000001</v>
      </c>
      <c r="H60">
        <f t="shared" si="1"/>
        <v>7.9561427389375106E-2</v>
      </c>
      <c r="I60">
        <f t="shared" si="2"/>
        <v>0.1119385726106249</v>
      </c>
      <c r="J60" s="2">
        <f>((1000*coeffs!$D$8/($D$2*coeffs!$D$6))^2*H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1659.0316553496546</v>
      </c>
      <c r="K60" s="10">
        <f>((1000*coeffs!$D$8/($D$2*coeffs!$D$6))^2*I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1814.5631113490053</v>
      </c>
      <c r="L60" s="10">
        <f t="shared" si="3"/>
        <v>9391121.207409637</v>
      </c>
      <c r="M60" s="1">
        <f t="shared" si="4"/>
        <v>3038689.6938165361</v>
      </c>
      <c r="N60" s="10">
        <f t="shared" si="5"/>
        <v>2804163.7367929197</v>
      </c>
    </row>
    <row r="61" spans="1:14" x14ac:dyDescent="0.25">
      <c r="A61">
        <v>-18.059999999999999</v>
      </c>
      <c r="B61">
        <v>0.48214285714285715</v>
      </c>
      <c r="C61" s="10">
        <f>-LN(1-B61)/0.000001-EXP(blanks!$BZ$18*b927_2!A61+blanks!$BZ$17)</f>
        <v>648797.750091239</v>
      </c>
      <c r="D61" s="1">
        <f>C61*0.000001*coeffs!$D$8/($D$2*coeffs!$D$6/1000)</f>
        <v>6056.2579448446904</v>
      </c>
      <c r="E61">
        <f t="shared" si="0"/>
        <v>0.65805586074867528</v>
      </c>
      <c r="F61">
        <v>0.57530000000000003</v>
      </c>
      <c r="G61">
        <v>0.77159999999999995</v>
      </c>
      <c r="H61">
        <f t="shared" si="1"/>
        <v>8.2755860748675247E-2</v>
      </c>
      <c r="I61">
        <f t="shared" si="2"/>
        <v>0.11354413925132467</v>
      </c>
      <c r="J61" s="2">
        <f>((1000*coeffs!$D$8/($D$2*coeffs!$D$6))^2*H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1707.7832270523918</v>
      </c>
      <c r="K61" s="10">
        <f>((1000*coeffs!$D$8/($D$2*coeffs!$D$6))^2*I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1855.5704322148126</v>
      </c>
      <c r="L61" s="10">
        <f t="shared" si="3"/>
        <v>9645252.9990229718</v>
      </c>
      <c r="M61" s="1">
        <f t="shared" si="4"/>
        <v>3108658.9442485804</v>
      </c>
      <c r="N61" s="10">
        <f t="shared" si="5"/>
        <v>2885835.0532185412</v>
      </c>
    </row>
    <row r="62" spans="1:14" x14ac:dyDescent="0.25">
      <c r="A62">
        <v>-18.059999999999999</v>
      </c>
      <c r="B62">
        <v>0.49107142857142855</v>
      </c>
      <c r="C62" s="10">
        <f>-LN(1-B62)/0.000001-EXP(blanks!$BZ$18*b927_2!A62+blanks!$BZ$17)</f>
        <v>666189.49280310818</v>
      </c>
      <c r="D62" s="1">
        <f>C62*0.000001*coeffs!$D$8/($D$2*coeffs!$D$6/1000)</f>
        <v>6218.6026508160667</v>
      </c>
      <c r="E62">
        <f t="shared" si="0"/>
        <v>0.67544760346054444</v>
      </c>
      <c r="F62">
        <v>0.58960000000000001</v>
      </c>
      <c r="G62">
        <v>0.79069999999999996</v>
      </c>
      <c r="H62">
        <f t="shared" si="1"/>
        <v>8.584760346054443E-2</v>
      </c>
      <c r="I62">
        <f t="shared" si="2"/>
        <v>0.11525239653945551</v>
      </c>
      <c r="J62" s="2">
        <f>((1000*coeffs!$D$8/($D$2*coeffs!$D$6))^2*H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1756.7538430487482</v>
      </c>
      <c r="K62" s="10">
        <f>((1000*coeffs!$D$8/($D$2*coeffs!$D$6))^2*I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1897.7451728974188</v>
      </c>
      <c r="L62" s="10">
        <f t="shared" si="3"/>
        <v>9903804.6948731858</v>
      </c>
      <c r="M62" s="1">
        <f t="shared" si="4"/>
        <v>3180537.525037596</v>
      </c>
      <c r="N62" s="10">
        <f t="shared" si="5"/>
        <v>2967984.118602321</v>
      </c>
    </row>
    <row r="63" spans="1:14" x14ac:dyDescent="0.25">
      <c r="A63">
        <v>-18.100000000000001</v>
      </c>
      <c r="B63">
        <v>0.5</v>
      </c>
      <c r="C63" s="10">
        <f>-LN(1-B63)/0.000001-EXP(blanks!$BZ$18*b927_2!A63+blanks!$BZ$17)</f>
        <v>683754.12623139378</v>
      </c>
      <c r="D63" s="1">
        <f>C63*0.000001*coeffs!$D$8/($D$2*coeffs!$D$6/1000)</f>
        <v>6382.5612199285206</v>
      </c>
      <c r="E63">
        <f t="shared" si="0"/>
        <v>0.69314718055994529</v>
      </c>
      <c r="F63">
        <v>0.60419999999999996</v>
      </c>
      <c r="G63">
        <v>0.81020000000000003</v>
      </c>
      <c r="H63">
        <f t="shared" si="1"/>
        <v>8.8947180559945327E-2</v>
      </c>
      <c r="I63">
        <f t="shared" si="2"/>
        <v>0.11705281944005475</v>
      </c>
      <c r="J63" s="2">
        <f>((1000*coeffs!$D$8/($D$2*coeffs!$D$6))^2*H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1806.421352700575</v>
      </c>
      <c r="K63" s="10">
        <f>((1000*coeffs!$D$8/($D$2*coeffs!$D$6))^2*I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1941.0425000764953</v>
      </c>
      <c r="L63" s="10">
        <f t="shared" si="3"/>
        <v>10164926.64424352</v>
      </c>
      <c r="M63" s="1">
        <f t="shared" si="4"/>
        <v>3254198.9572601779</v>
      </c>
      <c r="N63" s="10">
        <f t="shared" si="5"/>
        <v>3051266.2129275217</v>
      </c>
    </row>
    <row r="64" spans="1:14" x14ac:dyDescent="0.25">
      <c r="A64">
        <v>-18.16</v>
      </c>
      <c r="B64">
        <v>0.5089285714285714</v>
      </c>
      <c r="C64" s="10">
        <f>-LN(1-B64)/0.000001-EXP(blanks!$BZ$18*b927_2!A64+blanks!$BZ$17)</f>
        <v>701566.51934373681</v>
      </c>
      <c r="D64" s="1">
        <f>C64*0.000001*coeffs!$D$8/($D$2*coeffs!$D$6/1000)</f>
        <v>6548.832522947303</v>
      </c>
      <c r="E64">
        <f t="shared" si="0"/>
        <v>0.71116568606262354</v>
      </c>
      <c r="F64">
        <v>0.61909999999999998</v>
      </c>
      <c r="G64">
        <v>0.83030000000000004</v>
      </c>
      <c r="H64">
        <f t="shared" si="1"/>
        <v>9.2065686062623553E-2</v>
      </c>
      <c r="I64">
        <f t="shared" si="2"/>
        <v>0.1191343139373765</v>
      </c>
      <c r="J64" s="2">
        <f>((1000*coeffs!$D$8/($D$2*coeffs!$D$6))^2*H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1856.8510983196088</v>
      </c>
      <c r="K64" s="10">
        <f>((1000*coeffs!$D$8/($D$2*coeffs!$D$6))^2*I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1986.4628417210608</v>
      </c>
      <c r="L64" s="10">
        <f t="shared" si="3"/>
        <v>10429731.875245696</v>
      </c>
      <c r="M64" s="1">
        <f t="shared" si="4"/>
        <v>3331190.0368540124</v>
      </c>
      <c r="N64" s="10">
        <f t="shared" si="5"/>
        <v>3135816.6417676229</v>
      </c>
    </row>
    <row r="65" spans="1:14" x14ac:dyDescent="0.25">
      <c r="A65">
        <v>-18.16</v>
      </c>
      <c r="B65">
        <v>0.5178571428571429</v>
      </c>
      <c r="C65" s="10">
        <f>-LN(1-B65)/0.000001-EXP(blanks!$BZ$18*b927_2!A65+blanks!$BZ$17)</f>
        <v>719915.65801193367</v>
      </c>
      <c r="D65" s="1">
        <f>C65*0.000001*coeffs!$D$8/($D$2*coeffs!$D$6/1000)</f>
        <v>6720.1141231450483</v>
      </c>
      <c r="E65">
        <f t="shared" si="0"/>
        <v>0.7295148247308203</v>
      </c>
      <c r="F65">
        <v>0.63449999999999995</v>
      </c>
      <c r="G65">
        <v>0.85089999999999999</v>
      </c>
      <c r="H65">
        <f t="shared" si="1"/>
        <v>9.5014824730820346E-2</v>
      </c>
      <c r="I65">
        <f t="shared" si="2"/>
        <v>0.12138517526917969</v>
      </c>
      <c r="J65" s="2">
        <f>((1000*coeffs!$D$8/($D$2*coeffs!$D$6))^2*H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1907.2451083252865</v>
      </c>
      <c r="K65" s="10">
        <f>((1000*coeffs!$D$8/($D$2*coeffs!$D$6))^2*I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2033.4258410346936</v>
      </c>
      <c r="L65" s="10">
        <f t="shared" si="3"/>
        <v>10702516.552356591</v>
      </c>
      <c r="M65" s="1">
        <f t="shared" si="4"/>
        <v>3410766.1767468215</v>
      </c>
      <c r="N65" s="10">
        <f t="shared" si="5"/>
        <v>3220579.5091811749</v>
      </c>
    </row>
    <row r="66" spans="1:14" x14ac:dyDescent="0.25">
      <c r="A66">
        <v>-18.16</v>
      </c>
      <c r="B66">
        <v>0.5267857142857143</v>
      </c>
      <c r="C66" s="10">
        <f>-LN(1-B66)/0.000001-EXP(blanks!$BZ$18*b927_2!A66+blanks!$BZ$17)</f>
        <v>738607.79102408607</v>
      </c>
      <c r="D66" s="1">
        <f>C66*0.000001*coeffs!$D$8/($D$2*coeffs!$D$6/1000)</f>
        <v>6894.5974333060676</v>
      </c>
      <c r="E66">
        <f t="shared" si="0"/>
        <v>0.74820695774297274</v>
      </c>
      <c r="F66">
        <v>0.6502</v>
      </c>
      <c r="G66">
        <v>0.87190000000000001</v>
      </c>
      <c r="H66">
        <f t="shared" si="1"/>
        <v>9.8006957742972745E-2</v>
      </c>
      <c r="I66">
        <f t="shared" si="2"/>
        <v>0.12369304225702726</v>
      </c>
      <c r="J66" s="2">
        <f>((1000*coeffs!$D$8/($D$2*coeffs!$D$6))^2*H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1958.5397295970147</v>
      </c>
      <c r="K66" s="10">
        <f>((1000*coeffs!$D$8/($D$2*coeffs!$D$6))^2*I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2081.3635743353552</v>
      </c>
      <c r="L66" s="10">
        <f t="shared" si="3"/>
        <v>10980400.302675154</v>
      </c>
      <c r="M66" s="1">
        <f t="shared" si="4"/>
        <v>3491978.0377029753</v>
      </c>
      <c r="N66" s="10">
        <f t="shared" si="5"/>
        <v>3306864.9320212542</v>
      </c>
    </row>
    <row r="67" spans="1:14" x14ac:dyDescent="0.25">
      <c r="A67">
        <v>-18.239999999999998</v>
      </c>
      <c r="B67">
        <v>0.5357142857142857</v>
      </c>
      <c r="C67" s="10">
        <f>-LN(1-B67)/0.000001-EXP(blanks!$BZ$18*b927_2!A67+blanks!$BZ$17)</f>
        <v>757374.11701437028</v>
      </c>
      <c r="D67" s="1">
        <f>C67*0.000001*coeffs!$D$8/($D$2*coeffs!$D$6/1000)</f>
        <v>7069.7733041505981</v>
      </c>
      <c r="E67">
        <f t="shared" si="0"/>
        <v>0.76725515271366718</v>
      </c>
      <c r="F67">
        <v>0.6663</v>
      </c>
      <c r="G67">
        <v>0.89349999999999996</v>
      </c>
      <c r="H67">
        <f t="shared" si="1"/>
        <v>0.10095515271366717</v>
      </c>
      <c r="I67">
        <f t="shared" si="2"/>
        <v>0.12624484728633278</v>
      </c>
      <c r="J67" s="2">
        <f>((1000*coeffs!$D$8/($D$2*coeffs!$D$6))^2*H67^2+(1000*(E67-coeffs!$D$2*blanks!$BZ$18*A67-coeffs!$D$2*blanks!$BZ$17)/($D$2*coeffs!$D$6))^2*coeffs!$E$8^2+(1000*coeffs!$D$2*coeffs!$D$8*(E67/coeffs!$D$2-blanks!$BZ$18*A67-blanks!$BZ$17)/($D$2^2*coeffs!$D$6))^2*coeffs!$D$11^2+(1000*coeffs!$D$2*coeffs!$D$8*(E67/coeffs!$D$2-blanks!$BZ$18*A67-blanks!$BZ$17)/($D$2*coeffs!$D$6^2))^2*coeffs!$E$6^2 +(-1000*coeffs!$D$8*blanks!$BZ$18*A67/($D$2*coeffs!$D$6)-1000*coeffs!$D$8*blanks!$BZ$17/($D$2*coeffs!$D$6))^2*coeffs!$E$2^2 + (1000*coeffs!$D$2*coeffs!$D$8*A67/($D$2*coeffs!$D$6))^2*blanks!$CA$18^2+(1000*coeffs!$D$2*coeffs!$D$8/($D$2*coeffs!$D$6))^2*blanks!$CA$17^2)^0.5</f>
        <v>2010.380204342239</v>
      </c>
      <c r="K67" s="10">
        <f>((1000*coeffs!$D$8/($D$2*coeffs!$D$6))^2*I67^2+(1000*(E67-coeffs!$D$2*blanks!$BZ$18*A67-coeffs!$D$2*blanks!$BZ$17)/($D$2*coeffs!$D$6))^2*coeffs!$E$8^2+(1000*coeffs!$D$2*coeffs!$D$8*(E67/coeffs!$D$2-blanks!$BZ$18*A67-blanks!$BZ$17)/($D$2^2*coeffs!$D$6))^2*coeffs!$D$11^2+(1000*coeffs!$D$2*coeffs!$D$8*(E67/coeffs!$D$2-blanks!$BZ$18*A67-blanks!$BZ$17)/($D$2*coeffs!$D$6^2))^2*coeffs!$E$6^2 +(-1000*coeffs!$D$8*blanks!$BZ$18*A67/($D$2*coeffs!$D$6)-1000*coeffs!$D$8*blanks!$BZ$17/($D$2*coeffs!$D$6))^2*coeffs!$E$2^2 + (1000*coeffs!$D$2*coeffs!$D$8*A67/($D$2*coeffs!$D$6))^2*blanks!$CA$18^2+(1000*coeffs!$D$2*coeffs!$D$8/($D$2*coeffs!$D$6))^2*blanks!$CA$17^2)^0.5</f>
        <v>2131.2642958661195</v>
      </c>
      <c r="L67" s="10">
        <f t="shared" si="3"/>
        <v>11259387.031610291</v>
      </c>
      <c r="M67" s="1">
        <f t="shared" si="4"/>
        <v>3576193.377338151</v>
      </c>
      <c r="N67" s="10">
        <f t="shared" si="5"/>
        <v>3394007.290644146</v>
      </c>
    </row>
    <row r="68" spans="1:14" x14ac:dyDescent="0.25">
      <c r="A68">
        <v>-18.48</v>
      </c>
      <c r="B68">
        <v>0.5446428571428571</v>
      </c>
      <c r="C68" s="10">
        <f>-LN(1-B68)/0.000001-EXP(blanks!$BZ$18*b927_2!A68+blanks!$BZ$17)</f>
        <v>775895.95600346755</v>
      </c>
      <c r="D68" s="1">
        <f>C68*0.000001*coeffs!$D$8/($D$2*coeffs!$D$6/1000)</f>
        <v>7242.6669902262347</v>
      </c>
      <c r="E68">
        <f t="shared" si="0"/>
        <v>0.78667323857076865</v>
      </c>
      <c r="F68">
        <v>0.68279999999999996</v>
      </c>
      <c r="G68">
        <v>0.91559999999999997</v>
      </c>
      <c r="H68">
        <f t="shared" si="1"/>
        <v>0.10387323857076869</v>
      </c>
      <c r="I68">
        <f t="shared" si="2"/>
        <v>0.12892676142923132</v>
      </c>
      <c r="J68" s="2">
        <f>((1000*coeffs!$D$8/($D$2*coeffs!$D$6))^2*H68^2+(1000*(E68-coeffs!$D$2*blanks!$BZ$18*A68-coeffs!$D$2*blanks!$BZ$17)/($D$2*coeffs!$D$6))^2*coeffs!$E$8^2+(1000*coeffs!$D$2*coeffs!$D$8*(E68/coeffs!$D$2-blanks!$BZ$18*A68-blanks!$BZ$17)/($D$2^2*coeffs!$D$6))^2*coeffs!$D$11^2+(1000*coeffs!$D$2*coeffs!$D$8*(E68/coeffs!$D$2-blanks!$BZ$18*A68-blanks!$BZ$17)/($D$2*coeffs!$D$6^2))^2*coeffs!$E$6^2 +(-1000*coeffs!$D$8*blanks!$BZ$18*A68/($D$2*coeffs!$D$6)-1000*coeffs!$D$8*blanks!$BZ$17/($D$2*coeffs!$D$6))^2*coeffs!$E$2^2 + (1000*coeffs!$D$2*coeffs!$D$8*A68/($D$2*coeffs!$D$6))^2*blanks!$CA$18^2+(1000*coeffs!$D$2*coeffs!$D$8/($D$2*coeffs!$D$6))^2*blanks!$CA$17^2)^0.5</f>
        <v>2062.8507279999367</v>
      </c>
      <c r="K68" s="10">
        <f>((1000*coeffs!$D$8/($D$2*coeffs!$D$6))^2*I68^2+(1000*(E68-coeffs!$D$2*blanks!$BZ$18*A68-coeffs!$D$2*blanks!$BZ$17)/($D$2*coeffs!$D$6))^2*coeffs!$E$8^2+(1000*coeffs!$D$2*coeffs!$D$8*(E68/coeffs!$D$2-blanks!$BZ$18*A68-blanks!$BZ$17)/($D$2^2*coeffs!$D$6))^2*coeffs!$D$11^2+(1000*coeffs!$D$2*coeffs!$D$8*(E68/coeffs!$D$2-blanks!$BZ$18*A68-blanks!$BZ$17)/($D$2*coeffs!$D$6^2))^2*coeffs!$E$6^2 +(-1000*coeffs!$D$8*blanks!$BZ$18*A68/($D$2*coeffs!$D$6)-1000*coeffs!$D$8*blanks!$BZ$17/($D$2*coeffs!$D$6))^2*coeffs!$E$2^2 + (1000*coeffs!$D$2*coeffs!$D$8*A68/($D$2*coeffs!$D$6))^2*blanks!$CA$18^2+(1000*coeffs!$D$2*coeffs!$D$8/($D$2*coeffs!$D$6))^2*blanks!$CA$17^2)^0.5</f>
        <v>2182.5584808647504</v>
      </c>
      <c r="L68" s="10">
        <f t="shared" si="3"/>
        <v>11534739.13175535</v>
      </c>
      <c r="M68" s="1">
        <f t="shared" si="4"/>
        <v>3662400.9298147489</v>
      </c>
      <c r="N68" s="10">
        <f t="shared" si="5"/>
        <v>3481976.233978135</v>
      </c>
    </row>
    <row r="69" spans="1:14" x14ac:dyDescent="0.25">
      <c r="A69">
        <v>-18.5</v>
      </c>
      <c r="B69">
        <v>0.5535714285714286</v>
      </c>
      <c r="C69" s="10">
        <f>-LN(1-B69)/0.000001-EXP(blanks!$BZ$18*b927_2!A69+blanks!$BZ$17)</f>
        <v>795620.32408795215</v>
      </c>
      <c r="D69" s="1">
        <f>C69*0.000001*coeffs!$D$8/($D$2*coeffs!$D$6/1000)</f>
        <v>7426.7857867262255</v>
      </c>
      <c r="E69">
        <f t="shared" si="0"/>
        <v>0.80647586586694853</v>
      </c>
      <c r="F69">
        <v>0.69969999999999999</v>
      </c>
      <c r="G69">
        <v>0.93830000000000002</v>
      </c>
      <c r="H69">
        <f t="shared" si="1"/>
        <v>0.10677586586694854</v>
      </c>
      <c r="I69">
        <f t="shared" si="2"/>
        <v>0.1318241341330515</v>
      </c>
      <c r="J69" s="2">
        <f>((1000*coeffs!$D$8/($D$2*coeffs!$D$6))^2*H69^2+(1000*(E69-coeffs!$D$2*blanks!$BZ$18*A69-coeffs!$D$2*blanks!$BZ$17)/($D$2*coeffs!$D$6))^2*coeffs!$E$8^2+(1000*coeffs!$D$2*coeffs!$D$8*(E69/coeffs!$D$2-blanks!$BZ$18*A69-blanks!$BZ$17)/($D$2^2*coeffs!$D$6))^2*coeffs!$D$11^2+(1000*coeffs!$D$2*coeffs!$D$8*(E69/coeffs!$D$2-blanks!$BZ$18*A69-blanks!$BZ$17)/($D$2*coeffs!$D$6^2))^2*coeffs!$E$6^2 +(-1000*coeffs!$D$8*blanks!$BZ$18*A69/($D$2*coeffs!$D$6)-1000*coeffs!$D$8*blanks!$BZ$17/($D$2*coeffs!$D$6))^2*coeffs!$E$2^2 + (1000*coeffs!$D$2*coeffs!$D$8*A69/($D$2*coeffs!$D$6))^2*blanks!$CA$18^2+(1000*coeffs!$D$2*coeffs!$D$8/($D$2*coeffs!$D$6))^2*blanks!$CA$17^2)^0.5</f>
        <v>2116.0424532752354</v>
      </c>
      <c r="K69" s="10">
        <f>((1000*coeffs!$D$8/($D$2*coeffs!$D$6))^2*I69^2+(1000*(E69-coeffs!$D$2*blanks!$BZ$18*A69-coeffs!$D$2*blanks!$BZ$17)/($D$2*coeffs!$D$6))^2*coeffs!$E$8^2+(1000*coeffs!$D$2*coeffs!$D$8*(E69/coeffs!$D$2-blanks!$BZ$18*A69-blanks!$BZ$17)/($D$2^2*coeffs!$D$6))^2*coeffs!$D$11^2+(1000*coeffs!$D$2*coeffs!$D$8*(E69/coeffs!$D$2-blanks!$BZ$18*A69-blanks!$BZ$17)/($D$2*coeffs!$D$6^2))^2*coeffs!$E$6^2 +(-1000*coeffs!$D$8*blanks!$BZ$18*A69/($D$2*coeffs!$D$6)-1000*coeffs!$D$8*blanks!$BZ$17/($D$2*coeffs!$D$6))^2*coeffs!$E$2^2 + (1000*coeffs!$D$2*coeffs!$D$8*A69/($D$2*coeffs!$D$6))^2*blanks!$CA$18^2+(1000*coeffs!$D$2*coeffs!$D$8/($D$2*coeffs!$D$6))^2*blanks!$CA$17^2)^0.5</f>
        <v>2235.7093651357973</v>
      </c>
      <c r="L69" s="10">
        <f t="shared" si="3"/>
        <v>11827968.447661506</v>
      </c>
      <c r="M69" s="1">
        <f t="shared" si="4"/>
        <v>3751978.3510885485</v>
      </c>
      <c r="N69" s="10">
        <f t="shared" si="5"/>
        <v>3571621.7251184066</v>
      </c>
    </row>
    <row r="70" spans="1:14" x14ac:dyDescent="0.25">
      <c r="A70">
        <v>-18.55</v>
      </c>
      <c r="B70">
        <v>0.5625</v>
      </c>
      <c r="C70" s="10">
        <f>-LN(1-B70)/0.000001-EXP(blanks!$BZ$18*b927_2!A70+blanks!$BZ$17)</f>
        <v>815624.88812022971</v>
      </c>
      <c r="D70" s="1">
        <f>C70*0.000001*coeffs!$D$8/($D$2*coeffs!$D$6/1000)</f>
        <v>7613.520096203406</v>
      </c>
      <c r="E70">
        <f t="shared" si="0"/>
        <v>0.82667857318446791</v>
      </c>
      <c r="F70">
        <v>0.71699999999999997</v>
      </c>
      <c r="G70">
        <v>0.96150000000000002</v>
      </c>
      <c r="H70">
        <f t="shared" si="1"/>
        <v>0.10967857318446794</v>
      </c>
      <c r="I70">
        <f t="shared" si="2"/>
        <v>0.13482142681553211</v>
      </c>
      <c r="J70" s="2">
        <f>((1000*coeffs!$D$8/($D$2*coeffs!$D$6))^2*H70^2+(1000*(E70-coeffs!$D$2*blanks!$BZ$18*A70-coeffs!$D$2*blanks!$BZ$17)/($D$2*coeffs!$D$6))^2*coeffs!$E$8^2+(1000*coeffs!$D$2*coeffs!$D$8*(E70/coeffs!$D$2-blanks!$BZ$18*A70-blanks!$BZ$17)/($D$2^2*coeffs!$D$6))^2*coeffs!$D$11^2+(1000*coeffs!$D$2*coeffs!$D$8*(E70/coeffs!$D$2-blanks!$BZ$18*A70-blanks!$BZ$17)/($D$2*coeffs!$D$6^2))^2*coeffs!$E$6^2 +(-1000*coeffs!$D$8*blanks!$BZ$18*A70/($D$2*coeffs!$D$6)-1000*coeffs!$D$8*blanks!$BZ$17/($D$2*coeffs!$D$6))^2*coeffs!$E$2^2 + (1000*coeffs!$D$2*coeffs!$D$8*A70/($D$2*coeffs!$D$6))^2*blanks!$CA$18^2+(1000*coeffs!$D$2*coeffs!$D$8/($D$2*coeffs!$D$6))^2*blanks!$CA$17^2)^0.5</f>
        <v>2170.0534742018681</v>
      </c>
      <c r="K70" s="10">
        <f>((1000*coeffs!$D$8/($D$2*coeffs!$D$6))^2*I70^2+(1000*(E70-coeffs!$D$2*blanks!$BZ$18*A70-coeffs!$D$2*blanks!$BZ$17)/($D$2*coeffs!$D$6))^2*coeffs!$E$8^2+(1000*coeffs!$D$2*coeffs!$D$8*(E70/coeffs!$D$2-blanks!$BZ$18*A70-blanks!$BZ$17)/($D$2^2*coeffs!$D$6))^2*coeffs!$D$11^2+(1000*coeffs!$D$2*coeffs!$D$8*(E70/coeffs!$D$2-blanks!$BZ$18*A70-blanks!$BZ$17)/($D$2*coeffs!$D$6^2))^2*coeffs!$E$6^2 +(-1000*coeffs!$D$8*blanks!$BZ$18*A70/($D$2*coeffs!$D$6)-1000*coeffs!$D$8*blanks!$BZ$17/($D$2*coeffs!$D$6))^2*coeffs!$E$2^2 + (1000*coeffs!$D$2*coeffs!$D$8*A70/($D$2*coeffs!$D$6))^2*blanks!$CA$18^2+(1000*coeffs!$D$2*coeffs!$D$8/($D$2*coeffs!$D$6))^2*blanks!$CA$17^2)^0.5</f>
        <v>2290.1495618113081</v>
      </c>
      <c r="L70" s="10">
        <f t="shared" si="3"/>
        <v>12125363.253977248</v>
      </c>
      <c r="M70" s="1">
        <f t="shared" si="4"/>
        <v>3843636.0450046696</v>
      </c>
      <c r="N70" s="10">
        <f t="shared" si="5"/>
        <v>3662636.4164187377</v>
      </c>
    </row>
    <row r="71" spans="1:14" x14ac:dyDescent="0.25">
      <c r="A71">
        <v>-18.55</v>
      </c>
      <c r="B71">
        <v>0.5714285714285714</v>
      </c>
      <c r="C71" s="10">
        <f>-LN(1-B71)/0.000001-EXP(blanks!$BZ$18*b927_2!A71+blanks!$BZ$17)</f>
        <v>836244.17532296537</v>
      </c>
      <c r="D71" s="1">
        <f>C71*0.000001*coeffs!$D$8/($D$2*coeffs!$D$6/1000)</f>
        <v>7805.9925915550639</v>
      </c>
      <c r="E71">
        <f t="shared" si="0"/>
        <v>0.84729786038720356</v>
      </c>
      <c r="F71">
        <v>0.73470000000000002</v>
      </c>
      <c r="G71">
        <v>0.98529999999999995</v>
      </c>
      <c r="H71">
        <f t="shared" si="1"/>
        <v>0.11259786038720354</v>
      </c>
      <c r="I71">
        <f t="shared" si="2"/>
        <v>0.13800213961279639</v>
      </c>
      <c r="J71" s="2">
        <f>((1000*coeffs!$D$8/($D$2*coeffs!$D$6))^2*H71^2+(1000*(E71-coeffs!$D$2*blanks!$BZ$18*A71-coeffs!$D$2*blanks!$BZ$17)/($D$2*coeffs!$D$6))^2*coeffs!$E$8^2+(1000*coeffs!$D$2*coeffs!$D$8*(E71/coeffs!$D$2-blanks!$BZ$18*A71-blanks!$BZ$17)/($D$2^2*coeffs!$D$6))^2*coeffs!$D$11^2+(1000*coeffs!$D$2*coeffs!$D$8*(E71/coeffs!$D$2-blanks!$BZ$18*A71-blanks!$BZ$17)/($D$2*coeffs!$D$6^2))^2*coeffs!$E$6^2 +(-1000*coeffs!$D$8*blanks!$BZ$18*A71/($D$2*coeffs!$D$6)-1000*coeffs!$D$8*blanks!$BZ$17/($D$2*coeffs!$D$6))^2*coeffs!$E$2^2 + (1000*coeffs!$D$2*coeffs!$D$8*A71/($D$2*coeffs!$D$6))^2*blanks!$CA$18^2+(1000*coeffs!$D$2*coeffs!$D$8/($D$2*coeffs!$D$6))^2*blanks!$CA$17^2)^0.5</f>
        <v>2224.9889476722306</v>
      </c>
      <c r="K71" s="10">
        <f>((1000*coeffs!$D$8/($D$2*coeffs!$D$6))^2*I71^2+(1000*(E71-coeffs!$D$2*blanks!$BZ$18*A71-coeffs!$D$2*blanks!$BZ$17)/($D$2*coeffs!$D$6))^2*coeffs!$E$8^2+(1000*coeffs!$D$2*coeffs!$D$8*(E71/coeffs!$D$2-blanks!$BZ$18*A71-blanks!$BZ$17)/($D$2^2*coeffs!$D$6))^2*coeffs!$D$11^2+(1000*coeffs!$D$2*coeffs!$D$8*(E71/coeffs!$D$2-blanks!$BZ$18*A71-blanks!$BZ$17)/($D$2*coeffs!$D$6^2))^2*coeffs!$E$6^2 +(-1000*coeffs!$D$8*blanks!$BZ$18*A71/($D$2*coeffs!$D$6)-1000*coeffs!$D$8*blanks!$BZ$17/($D$2*coeffs!$D$6))^2*coeffs!$E$2^2 + (1000*coeffs!$D$2*coeffs!$D$8*A71/($D$2*coeffs!$D$6))^2*blanks!$CA$18^2+(1000*coeffs!$D$2*coeffs!$D$8/($D$2*coeffs!$D$6))^2*blanks!$CA$17^2)^0.5</f>
        <v>2346.3378174472359</v>
      </c>
      <c r="L71" s="10">
        <f t="shared" si="3"/>
        <v>12431896.748740345</v>
      </c>
      <c r="M71" s="1">
        <f t="shared" si="4"/>
        <v>3938224.0826240038</v>
      </c>
      <c r="N71" s="10">
        <f t="shared" si="5"/>
        <v>3755343.0031431587</v>
      </c>
    </row>
    <row r="72" spans="1:14" x14ac:dyDescent="0.25">
      <c r="A72">
        <v>-18.63</v>
      </c>
      <c r="B72">
        <v>0.5803571428571429</v>
      </c>
      <c r="C72" s="10">
        <f>-LN(1-B72)/0.000001-EXP(blanks!$BZ$18*b927_2!A72+blanks!$BZ$17)</f>
        <v>856973.00520781404</v>
      </c>
      <c r="D72" s="1">
        <f>C72*0.000001*coeffs!$D$8/($D$2*coeffs!$D$6/1000)</f>
        <v>7999.4876224176005</v>
      </c>
      <c r="E72">
        <f t="shared" si="0"/>
        <v>0.86835126958503606</v>
      </c>
      <c r="F72">
        <v>0.75290000000000001</v>
      </c>
      <c r="G72">
        <v>1.0097</v>
      </c>
      <c r="H72">
        <f t="shared" si="1"/>
        <v>0.11545126958503604</v>
      </c>
      <c r="I72">
        <f t="shared" si="2"/>
        <v>0.14134873041496399</v>
      </c>
      <c r="J72" s="2">
        <f>((1000*coeffs!$D$8/($D$2*coeffs!$D$6))^2*H72^2+(1000*(E72-coeffs!$D$2*blanks!$BZ$18*A72-coeffs!$D$2*blanks!$BZ$17)/($D$2*coeffs!$D$6))^2*coeffs!$E$8^2+(1000*coeffs!$D$2*coeffs!$D$8*(E72/coeffs!$D$2-blanks!$BZ$18*A72-blanks!$BZ$17)/($D$2^2*coeffs!$D$6))^2*coeffs!$D$11^2+(1000*coeffs!$D$2*coeffs!$D$8*(E72/coeffs!$D$2-blanks!$BZ$18*A72-blanks!$BZ$17)/($D$2*coeffs!$D$6^2))^2*coeffs!$E$6^2 +(-1000*coeffs!$D$8*blanks!$BZ$18*A72/($D$2*coeffs!$D$6)-1000*coeffs!$D$8*blanks!$BZ$17/($D$2*coeffs!$D$6))^2*coeffs!$E$2^2 + (1000*coeffs!$D$2*coeffs!$D$8*A72/($D$2*coeffs!$D$6))^2*blanks!$CA$18^2+(1000*coeffs!$D$2*coeffs!$D$8/($D$2*coeffs!$D$6))^2*blanks!$CA$17^2)^0.5</f>
        <v>2280.5200843098014</v>
      </c>
      <c r="K72" s="10">
        <f>((1000*coeffs!$D$8/($D$2*coeffs!$D$6))^2*I72^2+(1000*(E72-coeffs!$D$2*blanks!$BZ$18*A72-coeffs!$D$2*blanks!$BZ$17)/($D$2*coeffs!$D$6))^2*coeffs!$E$8^2+(1000*coeffs!$D$2*coeffs!$D$8*(E72/coeffs!$D$2-blanks!$BZ$18*A72-blanks!$BZ$17)/($D$2^2*coeffs!$D$6))^2*coeffs!$D$11^2+(1000*coeffs!$D$2*coeffs!$D$8*(E72/coeffs!$D$2-blanks!$BZ$18*A72-blanks!$BZ$17)/($D$2*coeffs!$D$6^2))^2*coeffs!$E$6^2 +(-1000*coeffs!$D$8*blanks!$BZ$18*A72/($D$2*coeffs!$D$6)-1000*coeffs!$D$8*blanks!$BZ$17/($D$2*coeffs!$D$6))^2*coeffs!$E$2^2 + (1000*coeffs!$D$2*coeffs!$D$8*A72/($D$2*coeffs!$D$6))^2*blanks!$CA$18^2+(1000*coeffs!$D$2*coeffs!$D$8/($D$2*coeffs!$D$6))^2*blanks!$CA$17^2)^0.5</f>
        <v>2404.2164918438771</v>
      </c>
      <c r="L72" s="10">
        <f t="shared" si="3"/>
        <v>12740058.743113719</v>
      </c>
      <c r="M72" s="1">
        <f t="shared" si="4"/>
        <v>4035418.1176824919</v>
      </c>
      <c r="N72" s="10">
        <f t="shared" si="5"/>
        <v>3848998.6740616155</v>
      </c>
    </row>
    <row r="73" spans="1:14" x14ac:dyDescent="0.25">
      <c r="A73">
        <v>-18.690000000000001</v>
      </c>
      <c r="B73">
        <v>0.5892857142857143</v>
      </c>
      <c r="C73" s="10">
        <f>-LN(1-B73)/0.000001-EXP(blanks!$BZ$18*b927_2!A73+blanks!$BZ$17)</f>
        <v>878229.53644770337</v>
      </c>
      <c r="D73" s="1">
        <f>C73*0.000001*coeffs!$D$8/($D$2*coeffs!$D$6/1000)</f>
        <v>8197.9085265950816</v>
      </c>
      <c r="E73">
        <f t="shared" ref="E73:E90" si="6">-LN(1-B73)</f>
        <v>0.88985747480599953</v>
      </c>
      <c r="F73">
        <v>0.77159999999999995</v>
      </c>
      <c r="G73">
        <v>1.0347</v>
      </c>
      <c r="H73">
        <f t="shared" ref="H73:H90" si="7">E73-F73</f>
        <v>0.11825747480599957</v>
      </c>
      <c r="I73">
        <f t="shared" ref="I73:I90" si="8">G73-E73</f>
        <v>0.14484252519400043</v>
      </c>
      <c r="J73" s="2">
        <f>((1000*coeffs!$D$8/($D$2*coeffs!$D$6))^2*H73^2+(1000*(E73-coeffs!$D$2*blanks!$BZ$18*A73-coeffs!$D$2*blanks!$BZ$17)/($D$2*coeffs!$D$6))^2*coeffs!$E$8^2+(1000*coeffs!$D$2*coeffs!$D$8*(E73/coeffs!$D$2-blanks!$BZ$18*A73-blanks!$BZ$17)/($D$2^2*coeffs!$D$6))^2*coeffs!$D$11^2+(1000*coeffs!$D$2*coeffs!$D$8*(E73/coeffs!$D$2-blanks!$BZ$18*A73-blanks!$BZ$17)/($D$2*coeffs!$D$6^2))^2*coeffs!$E$6^2 +(-1000*coeffs!$D$8*blanks!$BZ$18*A73/($D$2*coeffs!$D$6)-1000*coeffs!$D$8*blanks!$BZ$17/($D$2*coeffs!$D$6))^2*coeffs!$E$2^2 + (1000*coeffs!$D$2*coeffs!$D$8*A73/($D$2*coeffs!$D$6))^2*blanks!$CA$18^2+(1000*coeffs!$D$2*coeffs!$D$8/($D$2*coeffs!$D$6))^2*blanks!$CA$17^2)^0.5</f>
        <v>2336.7666846437173</v>
      </c>
      <c r="K73" s="10">
        <f>((1000*coeffs!$D$8/($D$2*coeffs!$D$6))^2*I73^2+(1000*(E73-coeffs!$D$2*blanks!$BZ$18*A73-coeffs!$D$2*blanks!$BZ$17)/($D$2*coeffs!$D$6))^2*coeffs!$E$8^2+(1000*coeffs!$D$2*coeffs!$D$8*(E73/coeffs!$D$2-blanks!$BZ$18*A73-blanks!$BZ$17)/($D$2^2*coeffs!$D$6))^2*coeffs!$D$11^2+(1000*coeffs!$D$2*coeffs!$D$8*(E73/coeffs!$D$2-blanks!$BZ$18*A73-blanks!$BZ$17)/($D$2*coeffs!$D$6^2))^2*coeffs!$E$6^2 +(-1000*coeffs!$D$8*blanks!$BZ$18*A73/($D$2*coeffs!$D$6)-1000*coeffs!$D$8*blanks!$BZ$17/($D$2*coeffs!$D$6))^2*coeffs!$E$2^2 + (1000*coeffs!$D$2*coeffs!$D$8*A73/($D$2*coeffs!$D$6))^2*blanks!$CA$18^2+(1000*coeffs!$D$2*coeffs!$D$8/($D$2*coeffs!$D$6))^2*blanks!$CA$17^2)^0.5</f>
        <v>2463.7254331947197</v>
      </c>
      <c r="L73" s="10">
        <f t="shared" ref="L73:L119" si="9">1000000000000*D73/(1000000*$D$3)</f>
        <v>13056065.729361027</v>
      </c>
      <c r="M73" s="1">
        <f t="shared" ref="M73:M119" si="10">((1/(0.000001*$D$3))^2*K73^2+(D73/(0.000001*$D$3)^2)^2*(0.000001*$E$3)^2)^0.5</f>
        <v>4135323.4487972567</v>
      </c>
      <c r="N73" s="10">
        <f t="shared" ref="N73:N119" si="11">((1/(0.000001*$D$3))^2*J73^2+(D73/(0.000001*$D$3)^2)^2*(0.000001*$E$3)^2)^0.5</f>
        <v>3943989.2978706588</v>
      </c>
    </row>
    <row r="74" spans="1:14" x14ac:dyDescent="0.25">
      <c r="A74">
        <v>-18.690000000000001</v>
      </c>
      <c r="B74">
        <v>0.5982142857142857</v>
      </c>
      <c r="C74" s="10">
        <f>-LN(1-B74)/0.000001-EXP(blanks!$BZ$18*b927_2!A74+blanks!$BZ$17)</f>
        <v>900208.44316647865</v>
      </c>
      <c r="D74" s="1">
        <f>C74*0.000001*coeffs!$D$8/($D$2*coeffs!$D$6/1000)</f>
        <v>8403.0725063034952</v>
      </c>
      <c r="E74">
        <f t="shared" si="6"/>
        <v>0.91183638152477475</v>
      </c>
      <c r="F74">
        <v>0.79069999999999996</v>
      </c>
      <c r="G74">
        <v>1.0604</v>
      </c>
      <c r="H74">
        <f t="shared" si="7"/>
        <v>0.12113638152477479</v>
      </c>
      <c r="I74">
        <f t="shared" si="8"/>
        <v>0.14856361847522526</v>
      </c>
      <c r="J74" s="2">
        <f>((1000*coeffs!$D$8/($D$2*coeffs!$D$6))^2*H74^2+(1000*(E74-coeffs!$D$2*blanks!$BZ$18*A74-coeffs!$D$2*blanks!$BZ$17)/($D$2*coeffs!$D$6))^2*coeffs!$E$8^2+(1000*coeffs!$D$2*coeffs!$D$8*(E74/coeffs!$D$2-blanks!$BZ$18*A74-blanks!$BZ$17)/($D$2^2*coeffs!$D$6))^2*coeffs!$D$11^2+(1000*coeffs!$D$2*coeffs!$D$8*(E74/coeffs!$D$2-blanks!$BZ$18*A74-blanks!$BZ$17)/($D$2*coeffs!$D$6^2))^2*coeffs!$E$6^2 +(-1000*coeffs!$D$8*blanks!$BZ$18*A74/($D$2*coeffs!$D$6)-1000*coeffs!$D$8*blanks!$BZ$17/($D$2*coeffs!$D$6))^2*coeffs!$E$2^2 + (1000*coeffs!$D$2*coeffs!$D$8*A74/($D$2*coeffs!$D$6))^2*blanks!$CA$18^2+(1000*coeffs!$D$2*coeffs!$D$8/($D$2*coeffs!$D$6))^2*blanks!$CA$17^2)^0.5</f>
        <v>2394.2982401470363</v>
      </c>
      <c r="K74" s="10">
        <f>((1000*coeffs!$D$8/($D$2*coeffs!$D$6))^2*I74^2+(1000*(E74-coeffs!$D$2*blanks!$BZ$18*A74-coeffs!$D$2*blanks!$BZ$17)/($D$2*coeffs!$D$6))^2*coeffs!$E$8^2+(1000*coeffs!$D$2*coeffs!$D$8*(E74/coeffs!$D$2-blanks!$BZ$18*A74-blanks!$BZ$17)/($D$2^2*coeffs!$D$6))^2*coeffs!$D$11^2+(1000*coeffs!$D$2*coeffs!$D$8*(E74/coeffs!$D$2-blanks!$BZ$18*A74-blanks!$BZ$17)/($D$2*coeffs!$D$6^2))^2*coeffs!$E$6^2 +(-1000*coeffs!$D$8*blanks!$BZ$18*A74/($D$2*coeffs!$D$6)-1000*coeffs!$D$8*blanks!$BZ$17/($D$2*coeffs!$D$6))^2*coeffs!$E$2^2 + (1000*coeffs!$D$2*coeffs!$D$8*A74/($D$2*coeffs!$D$6))^2*blanks!$CA$18^2+(1000*coeffs!$D$2*coeffs!$D$8/($D$2*coeffs!$D$6))^2*blanks!$CA$17^2)^0.5</f>
        <v>2525.3136031710947</v>
      </c>
      <c r="L74" s="10">
        <f t="shared" si="9"/>
        <v>13382811.800713312</v>
      </c>
      <c r="M74" s="1">
        <f t="shared" si="10"/>
        <v>4238709.9083629176</v>
      </c>
      <c r="N74" s="10">
        <f t="shared" si="11"/>
        <v>4041266.5728541482</v>
      </c>
    </row>
    <row r="75" spans="1:14" x14ac:dyDescent="0.25">
      <c r="A75">
        <v>-18.71</v>
      </c>
      <c r="B75">
        <v>0.6071428571428571</v>
      </c>
      <c r="C75" s="10">
        <f>-LN(1-B75)/0.000001-EXP(blanks!$BZ$18*b927_2!A75+blanks!$BZ$17)</f>
        <v>922596.86277184146</v>
      </c>
      <c r="D75" s="1">
        <f>C75*0.000001*coeffs!$D$8/($D$2*coeffs!$D$6/1000)</f>
        <v>8612.0591189858405</v>
      </c>
      <c r="E75">
        <f t="shared" si="6"/>
        <v>0.93430923737683325</v>
      </c>
      <c r="F75">
        <v>0.81020000000000003</v>
      </c>
      <c r="G75">
        <v>1.0866</v>
      </c>
      <c r="H75">
        <f t="shared" si="7"/>
        <v>0.12410923737683321</v>
      </c>
      <c r="I75">
        <f t="shared" si="8"/>
        <v>0.15229076262316676</v>
      </c>
      <c r="J75" s="2">
        <f>((1000*coeffs!$D$8/($D$2*coeffs!$D$6))^2*H75^2+(1000*(E75-coeffs!$D$2*blanks!$BZ$18*A75-coeffs!$D$2*blanks!$BZ$17)/($D$2*coeffs!$D$6))^2*coeffs!$E$8^2+(1000*coeffs!$D$2*coeffs!$D$8*(E75/coeffs!$D$2-blanks!$BZ$18*A75-blanks!$BZ$17)/($D$2^2*coeffs!$D$6))^2*coeffs!$D$11^2+(1000*coeffs!$D$2*coeffs!$D$8*(E75/coeffs!$D$2-blanks!$BZ$18*A75-blanks!$BZ$17)/($D$2*coeffs!$D$6^2))^2*coeffs!$E$6^2 +(-1000*coeffs!$D$8*blanks!$BZ$18*A75/($D$2*coeffs!$D$6)-1000*coeffs!$D$8*blanks!$BZ$17/($D$2*coeffs!$D$6))^2*coeffs!$E$2^2 + (1000*coeffs!$D$2*coeffs!$D$8*A75/($D$2*coeffs!$D$6))^2*blanks!$CA$18^2+(1000*coeffs!$D$2*coeffs!$D$8/($D$2*coeffs!$D$6))^2*blanks!$CA$17^2)^0.5</f>
        <v>2453.2517181105968</v>
      </c>
      <c r="K75" s="10">
        <f>((1000*coeffs!$D$8/($D$2*coeffs!$D$6))^2*I75^2+(1000*(E75-coeffs!$D$2*blanks!$BZ$18*A75-coeffs!$D$2*blanks!$BZ$17)/($D$2*coeffs!$D$6))^2*coeffs!$E$8^2+(1000*coeffs!$D$2*coeffs!$D$8*(E75/coeffs!$D$2-blanks!$BZ$18*A75-blanks!$BZ$17)/($D$2^2*coeffs!$D$6))^2*coeffs!$D$11^2+(1000*coeffs!$D$2*coeffs!$D$8*(E75/coeffs!$D$2-blanks!$BZ$18*A75-blanks!$BZ$17)/($D$2*coeffs!$D$6^2))^2*coeffs!$E$6^2 +(-1000*coeffs!$D$8*blanks!$BZ$18*A75/($D$2*coeffs!$D$6)-1000*coeffs!$D$8*blanks!$BZ$17/($D$2*coeffs!$D$6))^2*coeffs!$E$2^2 + (1000*coeffs!$D$2*coeffs!$D$8*A75/($D$2*coeffs!$D$6))^2*blanks!$CA$18^2+(1000*coeffs!$D$2*coeffs!$D$8/($D$2*coeffs!$D$6))^2*blanks!$CA$17^2)^0.5</f>
        <v>2587.8885275084463</v>
      </c>
      <c r="L75" s="10">
        <f t="shared" si="9"/>
        <v>13715645.833062597</v>
      </c>
      <c r="M75" s="1">
        <f t="shared" si="10"/>
        <v>4343779.7441130895</v>
      </c>
      <c r="N75" s="10">
        <f t="shared" si="11"/>
        <v>4140882.306816454</v>
      </c>
    </row>
    <row r="76" spans="1:14" x14ac:dyDescent="0.25">
      <c r="A76">
        <v>-18.71</v>
      </c>
      <c r="B76">
        <v>0.6160714285714286</v>
      </c>
      <c r="C76" s="10">
        <f>-LN(1-B76)/0.000001-EXP(blanks!$BZ$18*b927_2!A76+blanks!$BZ$17)</f>
        <v>945586.38099654042</v>
      </c>
      <c r="D76" s="1">
        <f>C76*0.000001*coeffs!$D$8/($D$2*coeffs!$D$6/1000)</f>
        <v>8826.6567380079559</v>
      </c>
      <c r="E76">
        <f t="shared" si="6"/>
        <v>0.95729875560153221</v>
      </c>
      <c r="F76">
        <v>0.83030000000000004</v>
      </c>
      <c r="G76">
        <v>1.1134999999999999</v>
      </c>
      <c r="H76">
        <f t="shared" si="7"/>
        <v>0.12699875560153218</v>
      </c>
      <c r="I76">
        <f t="shared" si="8"/>
        <v>0.15620124439846772</v>
      </c>
      <c r="J76" s="2">
        <f>((1000*coeffs!$D$8/($D$2*coeffs!$D$6))^2*H76^2+(1000*(E76-coeffs!$D$2*blanks!$BZ$18*A76-coeffs!$D$2*blanks!$BZ$17)/($D$2*coeffs!$D$6))^2*coeffs!$E$8^2+(1000*coeffs!$D$2*coeffs!$D$8*(E76/coeffs!$D$2-blanks!$BZ$18*A76-blanks!$BZ$17)/($D$2^2*coeffs!$D$6))^2*coeffs!$D$11^2+(1000*coeffs!$D$2*coeffs!$D$8*(E76/coeffs!$D$2-blanks!$BZ$18*A76-blanks!$BZ$17)/($D$2*coeffs!$D$6^2))^2*coeffs!$E$6^2 +(-1000*coeffs!$D$8*blanks!$BZ$18*A76/($D$2*coeffs!$D$6)-1000*coeffs!$D$8*blanks!$BZ$17/($D$2*coeffs!$D$6))^2*coeffs!$E$2^2 + (1000*coeffs!$D$2*coeffs!$D$8*A76/($D$2*coeffs!$D$6))^2*blanks!$CA$18^2+(1000*coeffs!$D$2*coeffs!$D$8/($D$2*coeffs!$D$6))^2*blanks!$CA$17^2)^0.5</f>
        <v>2512.8922883400314</v>
      </c>
      <c r="K76" s="10">
        <f>((1000*coeffs!$D$8/($D$2*coeffs!$D$6))^2*I76^2+(1000*(E76-coeffs!$D$2*blanks!$BZ$18*A76-coeffs!$D$2*blanks!$BZ$17)/($D$2*coeffs!$D$6))^2*coeffs!$E$8^2+(1000*coeffs!$D$2*coeffs!$D$8*(E76/coeffs!$D$2-blanks!$BZ$18*A76-blanks!$BZ$17)/($D$2^2*coeffs!$D$6))^2*coeffs!$D$11^2+(1000*coeffs!$D$2*coeffs!$D$8*(E76/coeffs!$D$2-blanks!$BZ$18*A76-blanks!$BZ$17)/($D$2*coeffs!$D$6^2))^2*coeffs!$E$6^2 +(-1000*coeffs!$D$8*blanks!$BZ$18*A76/($D$2*coeffs!$D$6)-1000*coeffs!$D$8*blanks!$BZ$17/($D$2*coeffs!$D$6))^2*coeffs!$E$2^2 + (1000*coeffs!$D$2*coeffs!$D$8*A76/($D$2*coeffs!$D$6))^2*blanks!$CA$18^2+(1000*coeffs!$D$2*coeffs!$D$8/($D$2*coeffs!$D$6))^2*blanks!$CA$17^2)^0.5</f>
        <v>2652.4031453309153</v>
      </c>
      <c r="L76" s="10">
        <f t="shared" si="9"/>
        <v>14057416.006543761</v>
      </c>
      <c r="M76" s="1">
        <f t="shared" si="10"/>
        <v>4452062.9112425754</v>
      </c>
      <c r="N76" s="10">
        <f t="shared" si="11"/>
        <v>4241826.6754235718</v>
      </c>
    </row>
    <row r="77" spans="1:14" x14ac:dyDescent="0.25">
      <c r="A77">
        <v>-18.739999999999998</v>
      </c>
      <c r="B77">
        <v>0.625</v>
      </c>
      <c r="C77" s="10">
        <f>-LN(1-B77)/0.000001-EXP(blanks!$BZ$18*b927_2!A77+blanks!$BZ$17)</f>
        <v>968989.07302110922</v>
      </c>
      <c r="D77" s="1">
        <f>C77*0.000001*coeffs!$D$8/($D$2*coeffs!$D$6/1000)</f>
        <v>9045.1111631113363</v>
      </c>
      <c r="E77">
        <f t="shared" si="6"/>
        <v>0.98082925301172619</v>
      </c>
      <c r="F77">
        <v>0.85089999999999999</v>
      </c>
      <c r="G77">
        <v>1.1411</v>
      </c>
      <c r="H77">
        <f t="shared" si="7"/>
        <v>0.1299292530117262</v>
      </c>
      <c r="I77">
        <f t="shared" si="8"/>
        <v>0.16027074698827382</v>
      </c>
      <c r="J77" s="2">
        <f>((1000*coeffs!$D$8/($D$2*coeffs!$D$6))^2*H77^2+(1000*(E77-coeffs!$D$2*blanks!$BZ$18*A77-coeffs!$D$2*blanks!$BZ$17)/($D$2*coeffs!$D$6))^2*coeffs!$E$8^2+(1000*coeffs!$D$2*coeffs!$D$8*(E77/coeffs!$D$2-blanks!$BZ$18*A77-blanks!$BZ$17)/($D$2^2*coeffs!$D$6))^2*coeffs!$D$11^2+(1000*coeffs!$D$2*coeffs!$D$8*(E77/coeffs!$D$2-blanks!$BZ$18*A77-blanks!$BZ$17)/($D$2*coeffs!$D$6^2))^2*coeffs!$E$6^2 +(-1000*coeffs!$D$8*blanks!$BZ$18*A77/($D$2*coeffs!$D$6)-1000*coeffs!$D$8*blanks!$BZ$17/($D$2*coeffs!$D$6))^2*coeffs!$E$2^2 + (1000*coeffs!$D$2*coeffs!$D$8*A77/($D$2*coeffs!$D$6))^2*blanks!$CA$18^2+(1000*coeffs!$D$2*coeffs!$D$8/($D$2*coeffs!$D$6))^2*blanks!$CA$17^2)^0.5</f>
        <v>2573.8181698965809</v>
      </c>
      <c r="K77" s="10">
        <f>((1000*coeffs!$D$8/($D$2*coeffs!$D$6))^2*I77^2+(1000*(E77-coeffs!$D$2*blanks!$BZ$18*A77-coeffs!$D$2*blanks!$BZ$17)/($D$2*coeffs!$D$6))^2*coeffs!$E$8^2+(1000*coeffs!$D$2*coeffs!$D$8*(E77/coeffs!$D$2-blanks!$BZ$18*A77-blanks!$BZ$17)/($D$2^2*coeffs!$D$6))^2*coeffs!$D$11^2+(1000*coeffs!$D$2*coeffs!$D$8*(E77/coeffs!$D$2-blanks!$BZ$18*A77-blanks!$BZ$17)/($D$2*coeffs!$D$6^2))^2*coeffs!$E$6^2 +(-1000*coeffs!$D$8*blanks!$BZ$18*A77/($D$2*coeffs!$D$6)-1000*coeffs!$D$8*blanks!$BZ$17/($D$2*coeffs!$D$6))^2*coeffs!$E$2^2 + (1000*coeffs!$D$2*coeffs!$D$8*A77/($D$2*coeffs!$D$6))^2*blanks!$CA$18^2+(1000*coeffs!$D$2*coeffs!$D$8/($D$2*coeffs!$D$6))^2*blanks!$CA$17^2)^0.5</f>
        <v>2718.7805983202452</v>
      </c>
      <c r="L77" s="10">
        <f t="shared" si="9"/>
        <v>14405328.56543201</v>
      </c>
      <c r="M77" s="1">
        <f t="shared" si="10"/>
        <v>4563355.0451150415</v>
      </c>
      <c r="N77" s="10">
        <f t="shared" si="11"/>
        <v>4344906.0717054019</v>
      </c>
    </row>
    <row r="78" spans="1:14" x14ac:dyDescent="0.25">
      <c r="A78">
        <v>-18.82</v>
      </c>
      <c r="B78">
        <v>0.6339285714285714</v>
      </c>
      <c r="C78" s="10">
        <f>-LN(1-B78)/0.000001-EXP(blanks!$BZ$18*b927_2!A78+blanks!$BZ$17)</f>
        <v>992738.95072809665</v>
      </c>
      <c r="D78" s="1">
        <f>C78*0.000001*coeffs!$D$8/($D$2*coeffs!$D$6/1000)</f>
        <v>9266.8064225844228</v>
      </c>
      <c r="E78">
        <f t="shared" si="6"/>
        <v>1.0049268045907866</v>
      </c>
      <c r="F78">
        <v>0.85089999999999999</v>
      </c>
      <c r="G78">
        <v>1.1693</v>
      </c>
      <c r="H78">
        <f t="shared" si="7"/>
        <v>0.15402680459078666</v>
      </c>
      <c r="I78">
        <f t="shared" si="8"/>
        <v>0.16437319540921336</v>
      </c>
      <c r="J78" s="2">
        <f>((1000*coeffs!$D$8/($D$2*coeffs!$D$6))^2*H78^2+(1000*(E78-coeffs!$D$2*blanks!$BZ$18*A78-coeffs!$D$2*blanks!$BZ$17)/($D$2*coeffs!$D$6))^2*coeffs!$E$8^2+(1000*coeffs!$D$2*coeffs!$D$8*(E78/coeffs!$D$2-blanks!$BZ$18*A78-blanks!$BZ$17)/($D$2^2*coeffs!$D$6))^2*coeffs!$D$11^2+(1000*coeffs!$D$2*coeffs!$D$8*(E78/coeffs!$D$2-blanks!$BZ$18*A78-blanks!$BZ$17)/($D$2*coeffs!$D$6^2))^2*coeffs!$E$6^2 +(-1000*coeffs!$D$8*blanks!$BZ$18*A78/($D$2*coeffs!$D$6)-1000*coeffs!$D$8*blanks!$BZ$17/($D$2*coeffs!$D$6))^2*coeffs!$E$2^2 + (1000*coeffs!$D$2*coeffs!$D$8*A78/($D$2*coeffs!$D$6))^2*blanks!$CA$18^2+(1000*coeffs!$D$2*coeffs!$D$8/($D$2*coeffs!$D$6))^2*blanks!$CA$17^2)^0.5</f>
        <v>2734.4309442252511</v>
      </c>
      <c r="K78" s="10">
        <f>((1000*coeffs!$D$8/($D$2*coeffs!$D$6))^2*I78^2+(1000*(E78-coeffs!$D$2*blanks!$BZ$18*A78-coeffs!$D$2*blanks!$BZ$17)/($D$2*coeffs!$D$6))^2*coeffs!$E$8^2+(1000*coeffs!$D$2*coeffs!$D$8*(E78/coeffs!$D$2-blanks!$BZ$18*A78-blanks!$BZ$17)/($D$2^2*coeffs!$D$6))^2*coeffs!$D$11^2+(1000*coeffs!$D$2*coeffs!$D$8*(E78/coeffs!$D$2-blanks!$BZ$18*A78-blanks!$BZ$17)/($D$2*coeffs!$D$6^2))^2*coeffs!$E$6^2 +(-1000*coeffs!$D$8*blanks!$BZ$18*A78/($D$2*coeffs!$D$6)-1000*coeffs!$D$8*blanks!$BZ$17/($D$2*coeffs!$D$6))^2*coeffs!$E$2^2 + (1000*coeffs!$D$2*coeffs!$D$8*A78/($D$2*coeffs!$D$6))^2*blanks!$CA$18^2+(1000*coeffs!$D$2*coeffs!$D$8/($D$2*coeffs!$D$6))^2*blanks!$CA$17^2)^0.5</f>
        <v>2786.4240375644436</v>
      </c>
      <c r="L78" s="10">
        <f t="shared" si="9"/>
        <v>14758402.507423231</v>
      </c>
      <c r="M78" s="1">
        <f t="shared" si="10"/>
        <v>4676723.2952087214</v>
      </c>
      <c r="N78" s="10">
        <f t="shared" si="11"/>
        <v>4598225.2199609447</v>
      </c>
    </row>
    <row r="79" spans="1:14" x14ac:dyDescent="0.25">
      <c r="A79">
        <v>-18.84</v>
      </c>
      <c r="B79">
        <v>0.6428571428571429</v>
      </c>
      <c r="C79" s="10">
        <f>-LN(1-B79)/0.000001-EXP(blanks!$BZ$18*b927_2!A79+blanks!$BZ$17)</f>
        <v>1017343.061246671</v>
      </c>
      <c r="D79" s="1">
        <f>C79*0.000001*coeffs!$D$8/($D$2*coeffs!$D$6/1000)</f>
        <v>9496.4755911088178</v>
      </c>
      <c r="E79">
        <f t="shared" si="6"/>
        <v>1.0296194171811583</v>
      </c>
      <c r="F79">
        <v>0.87190000000000001</v>
      </c>
      <c r="G79">
        <v>1.1982999999999999</v>
      </c>
      <c r="H79">
        <f t="shared" si="7"/>
        <v>0.15771941718115834</v>
      </c>
      <c r="I79">
        <f t="shared" si="8"/>
        <v>0.16868058281884157</v>
      </c>
      <c r="J79" s="2">
        <f>((1000*coeffs!$D$8/($D$2*coeffs!$D$6))^2*H79^2+(1000*(E79-coeffs!$D$2*blanks!$BZ$18*A79-coeffs!$D$2*blanks!$BZ$17)/($D$2*coeffs!$D$6))^2*coeffs!$E$8^2+(1000*coeffs!$D$2*coeffs!$D$8*(E79/coeffs!$D$2-blanks!$BZ$18*A79-blanks!$BZ$17)/($D$2^2*coeffs!$D$6))^2*coeffs!$D$11^2+(1000*coeffs!$D$2*coeffs!$D$8*(E79/coeffs!$D$2-blanks!$BZ$18*A79-blanks!$BZ$17)/($D$2*coeffs!$D$6^2))^2*coeffs!$E$6^2 +(-1000*coeffs!$D$8*blanks!$BZ$18*A79/($D$2*coeffs!$D$6)-1000*coeffs!$D$8*blanks!$BZ$17/($D$2*coeffs!$D$6))^2*coeffs!$E$2^2 + (1000*coeffs!$D$2*coeffs!$D$8*A79/($D$2*coeffs!$D$6))^2*blanks!$CA$18^2+(1000*coeffs!$D$2*coeffs!$D$8/($D$2*coeffs!$D$6))^2*blanks!$CA$17^2)^0.5</f>
        <v>2801.1683841472072</v>
      </c>
      <c r="K79" s="10">
        <f>((1000*coeffs!$D$8/($D$2*coeffs!$D$6))^2*I79^2+(1000*(E79-coeffs!$D$2*blanks!$BZ$18*A79-coeffs!$D$2*blanks!$BZ$17)/($D$2*coeffs!$D$6))^2*coeffs!$E$8^2+(1000*coeffs!$D$2*coeffs!$D$8*(E79/coeffs!$D$2-blanks!$BZ$18*A79-blanks!$BZ$17)/($D$2^2*coeffs!$D$6))^2*coeffs!$D$11^2+(1000*coeffs!$D$2*coeffs!$D$8*(E79/coeffs!$D$2-blanks!$BZ$18*A79-blanks!$BZ$17)/($D$2*coeffs!$D$6^2))^2*coeffs!$E$6^2 +(-1000*coeffs!$D$8*blanks!$BZ$18*A79/($D$2*coeffs!$D$6)-1000*coeffs!$D$8*blanks!$BZ$17/($D$2*coeffs!$D$6))^2*coeffs!$E$2^2 + (1000*coeffs!$D$2*coeffs!$D$8*A79/($D$2*coeffs!$D$6))^2*blanks!$CA$18^2+(1000*coeffs!$D$2*coeffs!$D$8/($D$2*coeffs!$D$6))^2*blanks!$CA$17^2)^0.5</f>
        <v>2856.2716060072657</v>
      </c>
      <c r="L79" s="10">
        <f t="shared" si="9"/>
        <v>15124175.771486185</v>
      </c>
      <c r="M79" s="1">
        <f t="shared" si="10"/>
        <v>4793823.3472096873</v>
      </c>
      <c r="N79" s="10">
        <f t="shared" si="11"/>
        <v>4710630.0528221224</v>
      </c>
    </row>
    <row r="80" spans="1:14" x14ac:dyDescent="0.25">
      <c r="A80">
        <v>-18.84</v>
      </c>
      <c r="B80">
        <v>0.6517857142857143</v>
      </c>
      <c r="C80" s="10">
        <f>-LN(1-B80)/0.000001-EXP(blanks!$BZ$18*b927_2!A80+blanks!$BZ$17)</f>
        <v>1042660.8692309607</v>
      </c>
      <c r="D80" s="1">
        <f>C80*0.000001*coeffs!$D$8/($D$2*coeffs!$D$6/1000)</f>
        <v>9732.8068295099129</v>
      </c>
      <c r="E80">
        <f t="shared" si="6"/>
        <v>1.0549372251654481</v>
      </c>
      <c r="F80">
        <v>0.89349999999999996</v>
      </c>
      <c r="G80">
        <v>1.2279</v>
      </c>
      <c r="H80">
        <f t="shared" si="7"/>
        <v>0.16143722516544812</v>
      </c>
      <c r="I80">
        <f t="shared" si="8"/>
        <v>0.17296277483455191</v>
      </c>
      <c r="J80" s="2">
        <f>((1000*coeffs!$D$8/($D$2*coeffs!$D$6))^2*H80^2+(1000*(E80-coeffs!$D$2*blanks!$BZ$18*A80-coeffs!$D$2*blanks!$BZ$17)/($D$2*coeffs!$D$6))^2*coeffs!$E$8^2+(1000*coeffs!$D$2*coeffs!$D$8*(E80/coeffs!$D$2-blanks!$BZ$18*A80-blanks!$BZ$17)/($D$2^2*coeffs!$D$6))^2*coeffs!$D$11^2+(1000*coeffs!$D$2*coeffs!$D$8*(E80/coeffs!$D$2-blanks!$BZ$18*A80-blanks!$BZ$17)/($D$2*coeffs!$D$6^2))^2*coeffs!$E$6^2 +(-1000*coeffs!$D$8*blanks!$BZ$18*A80/($D$2*coeffs!$D$6)-1000*coeffs!$D$8*blanks!$BZ$17/($D$2*coeffs!$D$6))^2*coeffs!$E$2^2 + (1000*coeffs!$D$2*coeffs!$D$8*A80/($D$2*coeffs!$D$6))^2*blanks!$CA$18^2+(1000*coeffs!$D$2*coeffs!$D$8/($D$2*coeffs!$D$6))^2*blanks!$CA$17^2)^0.5</f>
        <v>2869.2608579703706</v>
      </c>
      <c r="K80" s="10">
        <f>((1000*coeffs!$D$8/($D$2*coeffs!$D$6))^2*I80^2+(1000*(E80-coeffs!$D$2*blanks!$BZ$18*A80-coeffs!$D$2*blanks!$BZ$17)/($D$2*coeffs!$D$6))^2*coeffs!$E$8^2+(1000*coeffs!$D$2*coeffs!$D$8*(E80/coeffs!$D$2-blanks!$BZ$18*A80-blanks!$BZ$17)/($D$2^2*coeffs!$D$6))^2*coeffs!$D$11^2+(1000*coeffs!$D$2*coeffs!$D$8*(E80/coeffs!$D$2-blanks!$BZ$18*A80-blanks!$BZ$17)/($D$2*coeffs!$D$6^2))^2*coeffs!$E$6^2 +(-1000*coeffs!$D$8*blanks!$BZ$18*A80/($D$2*coeffs!$D$6)-1000*coeffs!$D$8*blanks!$BZ$17/($D$2*coeffs!$D$6))^2*coeffs!$E$2^2 + (1000*coeffs!$D$2*coeffs!$D$8*A80/($D$2*coeffs!$D$6))^2*blanks!$CA$18^2+(1000*coeffs!$D$2*coeffs!$D$8/($D$2*coeffs!$D$6))^2*blanks!$CA$17^2)^0.5</f>
        <v>2927.1977553132369</v>
      </c>
      <c r="L80" s="10">
        <f t="shared" si="9"/>
        <v>15500559.110292178</v>
      </c>
      <c r="M80" s="1">
        <f t="shared" si="10"/>
        <v>4912888.250806205</v>
      </c>
      <c r="N80" s="10">
        <f t="shared" si="11"/>
        <v>4825419.4850357138</v>
      </c>
    </row>
    <row r="81" spans="1:14" x14ac:dyDescent="0.25">
      <c r="A81">
        <v>-18.86</v>
      </c>
      <c r="B81">
        <v>0.6607142857142857</v>
      </c>
      <c r="C81" s="10">
        <f>-LN(1-B81)/0.000001-EXP(blanks!$BZ$18*b927_2!A81+blanks!$BZ$17)</f>
        <v>1068547.2109048404</v>
      </c>
      <c r="D81" s="1">
        <f>C81*0.000001*coeffs!$D$8/($D$2*coeffs!$D$6/1000)</f>
        <v>9974.4450941360628</v>
      </c>
      <c r="E81">
        <f t="shared" si="6"/>
        <v>1.0809127115687087</v>
      </c>
      <c r="F81">
        <v>0.91559999999999997</v>
      </c>
      <c r="G81">
        <v>1.2583</v>
      </c>
      <c r="H81">
        <f t="shared" si="7"/>
        <v>0.16531271156870875</v>
      </c>
      <c r="I81">
        <f t="shared" si="8"/>
        <v>0.17738728843129126</v>
      </c>
      <c r="J81" s="2">
        <f>((1000*coeffs!$D$8/($D$2*coeffs!$D$6))^2*H81^2+(1000*(E81-coeffs!$D$2*blanks!$BZ$18*A81-coeffs!$D$2*blanks!$BZ$17)/($D$2*coeffs!$D$6))^2*coeffs!$E$8^2+(1000*coeffs!$D$2*coeffs!$D$8*(E81/coeffs!$D$2-blanks!$BZ$18*A81-blanks!$BZ$17)/($D$2^2*coeffs!$D$6))^2*coeffs!$D$11^2+(1000*coeffs!$D$2*coeffs!$D$8*(E81/coeffs!$D$2-blanks!$BZ$18*A81-blanks!$BZ$17)/($D$2*coeffs!$D$6^2))^2*coeffs!$E$6^2 +(-1000*coeffs!$D$8*blanks!$BZ$18*A81/($D$2*coeffs!$D$6)-1000*coeffs!$D$8*blanks!$BZ$17/($D$2*coeffs!$D$6))^2*coeffs!$E$2^2 + (1000*coeffs!$D$2*coeffs!$D$8*A81/($D$2*coeffs!$D$6))^2*blanks!$CA$18^2+(1000*coeffs!$D$2*coeffs!$D$8/($D$2*coeffs!$D$6))^2*blanks!$CA$17^2)^0.5</f>
        <v>2939.4221066361092</v>
      </c>
      <c r="K81" s="10">
        <f>((1000*coeffs!$D$8/($D$2*coeffs!$D$6))^2*I81^2+(1000*(E81-coeffs!$D$2*blanks!$BZ$18*A81-coeffs!$D$2*blanks!$BZ$17)/($D$2*coeffs!$D$6))^2*coeffs!$E$8^2+(1000*coeffs!$D$2*coeffs!$D$8*(E81/coeffs!$D$2-blanks!$BZ$18*A81-blanks!$BZ$17)/($D$2^2*coeffs!$D$6))^2*coeffs!$D$11^2+(1000*coeffs!$D$2*coeffs!$D$8*(E81/coeffs!$D$2-blanks!$BZ$18*A81-blanks!$BZ$17)/($D$2*coeffs!$D$6^2))^2*coeffs!$E$6^2 +(-1000*coeffs!$D$8*blanks!$BZ$18*A81/($D$2*coeffs!$D$6)-1000*coeffs!$D$8*blanks!$BZ$17/($D$2*coeffs!$D$6))^2*coeffs!$E$2^2 + (1000*coeffs!$D$2*coeffs!$D$8*A81/($D$2*coeffs!$D$6))^2*blanks!$CA$18^2+(1000*coeffs!$D$2*coeffs!$D$8/($D$2*coeffs!$D$6))^2*blanks!$CA$17^2)^0.5</f>
        <v>3000.126848479696</v>
      </c>
      <c r="L81" s="10">
        <f t="shared" si="9"/>
        <v>15885394.468658647</v>
      </c>
      <c r="M81" s="1">
        <f t="shared" si="10"/>
        <v>5035246.8274064092</v>
      </c>
      <c r="N81" s="10">
        <f t="shared" si="11"/>
        <v>4943600.6792877084</v>
      </c>
    </row>
    <row r="82" spans="1:14" x14ac:dyDescent="0.25">
      <c r="A82">
        <v>-18.93</v>
      </c>
      <c r="B82">
        <v>0.6696428571428571</v>
      </c>
      <c r="C82" s="10">
        <f>-LN(1-B82)/0.000001-EXP(blanks!$BZ$18*b927_2!A82+blanks!$BZ$17)</f>
        <v>1094898.3228244015</v>
      </c>
      <c r="D82" s="1">
        <f>C82*0.000001*coeffs!$D$8/($D$2*coeffs!$D$6/1000)</f>
        <v>10220.421796268416</v>
      </c>
      <c r="E82">
        <f t="shared" si="6"/>
        <v>1.10758095865087</v>
      </c>
      <c r="F82">
        <v>0.93830000000000002</v>
      </c>
      <c r="G82">
        <v>1.2895000000000001</v>
      </c>
      <c r="H82">
        <f t="shared" si="7"/>
        <v>0.16928095865087001</v>
      </c>
      <c r="I82">
        <f t="shared" si="8"/>
        <v>0.18191904134913006</v>
      </c>
      <c r="J82" s="2">
        <f>((1000*coeffs!$D$8/($D$2*coeffs!$D$6))^2*H82^2+(1000*(E82-coeffs!$D$2*blanks!$BZ$18*A82-coeffs!$D$2*blanks!$BZ$17)/($D$2*coeffs!$D$6))^2*coeffs!$E$8^2+(1000*coeffs!$D$2*coeffs!$D$8*(E82/coeffs!$D$2-blanks!$BZ$18*A82-blanks!$BZ$17)/($D$2^2*coeffs!$D$6))^2*coeffs!$D$11^2+(1000*coeffs!$D$2*coeffs!$D$8*(E82/coeffs!$D$2-blanks!$BZ$18*A82-blanks!$BZ$17)/($D$2*coeffs!$D$6^2))^2*coeffs!$E$6^2 +(-1000*coeffs!$D$8*blanks!$BZ$18*A82/($D$2*coeffs!$D$6)-1000*coeffs!$D$8*blanks!$BZ$17/($D$2*coeffs!$D$6))^2*coeffs!$E$2^2 + (1000*coeffs!$D$2*coeffs!$D$8*A82/($D$2*coeffs!$D$6))^2*blanks!$CA$18^2+(1000*coeffs!$D$2*coeffs!$D$8/($D$2*coeffs!$D$6))^2*blanks!$CA$17^2)^0.5</f>
        <v>3011.4028416043666</v>
      </c>
      <c r="K82" s="10">
        <f>((1000*coeffs!$D$8/($D$2*coeffs!$D$6))^2*I82^2+(1000*(E82-coeffs!$D$2*blanks!$BZ$18*A82-coeffs!$D$2*blanks!$BZ$17)/($D$2*coeffs!$D$6))^2*coeffs!$E$8^2+(1000*coeffs!$D$2*coeffs!$D$8*(E82/coeffs!$D$2-blanks!$BZ$18*A82-blanks!$BZ$17)/($D$2^2*coeffs!$D$6))^2*coeffs!$D$11^2+(1000*coeffs!$D$2*coeffs!$D$8*(E82/coeffs!$D$2-blanks!$BZ$18*A82-blanks!$BZ$17)/($D$2*coeffs!$D$6^2))^2*coeffs!$E$6^2 +(-1000*coeffs!$D$8*blanks!$BZ$18*A82/($D$2*coeffs!$D$6)-1000*coeffs!$D$8*blanks!$BZ$17/($D$2*coeffs!$D$6))^2*coeffs!$E$2^2 + (1000*coeffs!$D$2*coeffs!$D$8*A82/($D$2*coeffs!$D$6))^2*blanks!$CA$18^2+(1000*coeffs!$D$2*coeffs!$D$8/($D$2*coeffs!$D$6))^2*blanks!$CA$17^2)^0.5</f>
        <v>3074.9460173792868</v>
      </c>
      <c r="L82" s="10">
        <f t="shared" si="9"/>
        <v>16277139.263140433</v>
      </c>
      <c r="M82" s="1">
        <f t="shared" si="10"/>
        <v>5160679.8470303155</v>
      </c>
      <c r="N82" s="10">
        <f t="shared" si="11"/>
        <v>5064748.0038662627</v>
      </c>
    </row>
    <row r="83" spans="1:14" x14ac:dyDescent="0.25">
      <c r="A83">
        <v>-18.93</v>
      </c>
      <c r="B83">
        <v>0.6785714285714286</v>
      </c>
      <c r="C83" s="10">
        <f>-LN(1-B83)/0.000001-EXP(blanks!$BZ$18*b927_2!A83+blanks!$BZ$17)</f>
        <v>1122297.2970125163</v>
      </c>
      <c r="D83" s="1">
        <f>C83*0.000001*coeffs!$D$8/($D$2*coeffs!$D$6/1000)</f>
        <v>10476.179858135971</v>
      </c>
      <c r="E83">
        <f t="shared" si="6"/>
        <v>1.1349799328389847</v>
      </c>
      <c r="F83">
        <v>0.96150000000000002</v>
      </c>
      <c r="G83">
        <v>1.3213999999999999</v>
      </c>
      <c r="H83">
        <f t="shared" si="7"/>
        <v>0.17347993283898466</v>
      </c>
      <c r="I83">
        <f t="shared" si="8"/>
        <v>0.18642006716101522</v>
      </c>
      <c r="J83" s="2">
        <f>((1000*coeffs!$D$8/($D$2*coeffs!$D$6))^2*H83^2+(1000*(E83-coeffs!$D$2*blanks!$BZ$18*A83-coeffs!$D$2*blanks!$BZ$17)/($D$2*coeffs!$D$6))^2*coeffs!$E$8^2+(1000*coeffs!$D$2*coeffs!$D$8*(E83/coeffs!$D$2-blanks!$BZ$18*A83-blanks!$BZ$17)/($D$2^2*coeffs!$D$6))^2*coeffs!$D$11^2+(1000*coeffs!$D$2*coeffs!$D$8*(E83/coeffs!$D$2-blanks!$BZ$18*A83-blanks!$BZ$17)/($D$2*coeffs!$D$6^2))^2*coeffs!$E$6^2 +(-1000*coeffs!$D$8*blanks!$BZ$18*A83/($D$2*coeffs!$D$6)-1000*coeffs!$D$8*blanks!$BZ$17/($D$2*coeffs!$D$6))^2*coeffs!$E$2^2 + (1000*coeffs!$D$2*coeffs!$D$8*A83/($D$2*coeffs!$D$6))^2*blanks!$CA$18^2+(1000*coeffs!$D$2*coeffs!$D$8/($D$2*coeffs!$D$6))^2*blanks!$CA$17^2)^0.5</f>
        <v>3085.9535682717769</v>
      </c>
      <c r="K83" s="10">
        <f>((1000*coeffs!$D$8/($D$2*coeffs!$D$6))^2*I83^2+(1000*(E83-coeffs!$D$2*blanks!$BZ$18*A83-coeffs!$D$2*blanks!$BZ$17)/($D$2*coeffs!$D$6))^2*coeffs!$E$8^2+(1000*coeffs!$D$2*coeffs!$D$8*(E83/coeffs!$D$2-blanks!$BZ$18*A83-blanks!$BZ$17)/($D$2^2*coeffs!$D$6))^2*coeffs!$D$11^2+(1000*coeffs!$D$2*coeffs!$D$8*(E83/coeffs!$D$2-blanks!$BZ$18*A83-blanks!$BZ$17)/($D$2*coeffs!$D$6^2))^2*coeffs!$E$6^2 +(-1000*coeffs!$D$8*blanks!$BZ$18*A83/($D$2*coeffs!$D$6)-1000*coeffs!$D$8*blanks!$BZ$17/($D$2*coeffs!$D$6))^2*coeffs!$E$2^2 + (1000*coeffs!$D$2*coeffs!$D$8*A83/($D$2*coeffs!$D$6))^2*blanks!$CA$18^2+(1000*coeffs!$D$2*coeffs!$D$8/($D$2*coeffs!$D$6))^2*blanks!$CA$17^2)^0.5</f>
        <v>3151.0170041881429</v>
      </c>
      <c r="L83" s="10">
        <f t="shared" si="9"/>
        <v>16684461.942543844</v>
      </c>
      <c r="M83" s="1">
        <f t="shared" si="10"/>
        <v>5288496.2370836427</v>
      </c>
      <c r="N83" s="10">
        <f t="shared" si="11"/>
        <v>5190271.9294057349</v>
      </c>
    </row>
    <row r="84" spans="1:14" x14ac:dyDescent="0.25">
      <c r="A84">
        <v>-18.96</v>
      </c>
      <c r="B84">
        <v>0.6875</v>
      </c>
      <c r="C84" s="10">
        <f>-LN(1-B84)/0.000001-EXP(blanks!$BZ$18*b927_2!A84+blanks!$BZ$17)</f>
        <v>1150329.7811069547</v>
      </c>
      <c r="D84" s="1">
        <f>C84*0.000001*coeffs!$D$8/($D$2*coeffs!$D$6/1000)</f>
        <v>10737.851472266568</v>
      </c>
      <c r="E84">
        <f t="shared" si="6"/>
        <v>1.1631508098056809</v>
      </c>
      <c r="F84">
        <v>0.98529999999999995</v>
      </c>
      <c r="G84">
        <v>1.3541000000000001</v>
      </c>
      <c r="H84">
        <f t="shared" si="7"/>
        <v>0.17785080980568091</v>
      </c>
      <c r="I84">
        <f t="shared" si="8"/>
        <v>0.19094919019431922</v>
      </c>
      <c r="J84" s="2">
        <f>((1000*coeffs!$D$8/($D$2*coeffs!$D$6))^2*H84^2+(1000*(E84-coeffs!$D$2*blanks!$BZ$18*A84-coeffs!$D$2*blanks!$BZ$17)/($D$2*coeffs!$D$6))^2*coeffs!$E$8^2+(1000*coeffs!$D$2*coeffs!$D$8*(E84/coeffs!$D$2-blanks!$BZ$18*A84-blanks!$BZ$17)/($D$2^2*coeffs!$D$6))^2*coeffs!$D$11^2+(1000*coeffs!$D$2*coeffs!$D$8*(E84/coeffs!$D$2-blanks!$BZ$18*A84-blanks!$BZ$17)/($D$2*coeffs!$D$6^2))^2*coeffs!$E$6^2 +(-1000*coeffs!$D$8*blanks!$BZ$18*A84/($D$2*coeffs!$D$6)-1000*coeffs!$D$8*blanks!$BZ$17/($D$2*coeffs!$D$6))^2*coeffs!$E$2^2 + (1000*coeffs!$D$2*coeffs!$D$8*A84/($D$2*coeffs!$D$6))^2*blanks!$CA$18^2+(1000*coeffs!$D$2*coeffs!$D$8/($D$2*coeffs!$D$6))^2*blanks!$CA$17^2)^0.5</f>
        <v>3162.8672157494498</v>
      </c>
      <c r="K84" s="10">
        <f>((1000*coeffs!$D$8/($D$2*coeffs!$D$6))^2*I84^2+(1000*(E84-coeffs!$D$2*blanks!$BZ$18*A84-coeffs!$D$2*blanks!$BZ$17)/($D$2*coeffs!$D$6))^2*coeffs!$E$8^2+(1000*coeffs!$D$2*coeffs!$D$8*(E84/coeffs!$D$2-blanks!$BZ$18*A84-blanks!$BZ$17)/($D$2^2*coeffs!$D$6))^2*coeffs!$D$11^2+(1000*coeffs!$D$2*coeffs!$D$8*(E84/coeffs!$D$2-blanks!$BZ$18*A84-blanks!$BZ$17)/($D$2*coeffs!$D$6^2))^2*coeffs!$E$6^2 +(-1000*coeffs!$D$8*blanks!$BZ$18*A84/($D$2*coeffs!$D$6)-1000*coeffs!$D$8*blanks!$BZ$17/($D$2*coeffs!$D$6))^2*coeffs!$E$2^2 + (1000*coeffs!$D$2*coeffs!$D$8*A84/($D$2*coeffs!$D$6))^2*blanks!$CA$18^2+(1000*coeffs!$D$2*coeffs!$D$8/($D$2*coeffs!$D$6))^2*blanks!$CA$17^2)^0.5</f>
        <v>3228.7223575590438</v>
      </c>
      <c r="L84" s="10">
        <f t="shared" si="9"/>
        <v>17101202.600543849</v>
      </c>
      <c r="M84" s="1">
        <f t="shared" si="10"/>
        <v>5419079.8133631572</v>
      </c>
      <c r="N84" s="10">
        <f t="shared" si="11"/>
        <v>5319662.1200239575</v>
      </c>
    </row>
    <row r="85" spans="1:14" x14ac:dyDescent="0.25">
      <c r="A85">
        <v>-19.03</v>
      </c>
      <c r="B85">
        <v>0.6964285714285714</v>
      </c>
      <c r="C85" s="10">
        <f>-LN(1-B85)/0.000001-EXP(blanks!$BZ$18*b927_2!A85+blanks!$BZ$17)</f>
        <v>1178988.4999944577</v>
      </c>
      <c r="D85" s="1">
        <f>C85*0.000001*coeffs!$D$8/($D$2*coeffs!$D$6/1000)</f>
        <v>11005.368728494881</v>
      </c>
      <c r="E85">
        <f t="shared" si="6"/>
        <v>1.192138346678933</v>
      </c>
      <c r="F85">
        <v>1.0097</v>
      </c>
      <c r="G85">
        <v>1.4219999999999999</v>
      </c>
      <c r="H85">
        <f t="shared" si="7"/>
        <v>0.18243834667893299</v>
      </c>
      <c r="I85">
        <f t="shared" si="8"/>
        <v>0.22986165332106689</v>
      </c>
      <c r="J85" s="2">
        <f>((1000*coeffs!$D$8/($D$2*coeffs!$D$6))^2*H85^2+(1000*(E85-coeffs!$D$2*blanks!$BZ$18*A85-coeffs!$D$2*blanks!$BZ$17)/($D$2*coeffs!$D$6))^2*coeffs!$E$8^2+(1000*coeffs!$D$2*coeffs!$D$8*(E85/coeffs!$D$2-blanks!$BZ$18*A85-blanks!$BZ$17)/($D$2^2*coeffs!$D$6))^2*coeffs!$D$11^2+(1000*coeffs!$D$2*coeffs!$D$8*(E85/coeffs!$D$2-blanks!$BZ$18*A85-blanks!$BZ$17)/($D$2*coeffs!$D$6^2))^2*coeffs!$E$6^2 +(-1000*coeffs!$D$8*blanks!$BZ$18*A85/($D$2*coeffs!$D$6)-1000*coeffs!$D$8*blanks!$BZ$17/($D$2*coeffs!$D$6))^2*coeffs!$E$2^2 + (1000*coeffs!$D$2*coeffs!$D$8*A85/($D$2*coeffs!$D$6))^2*blanks!$CA$18^2+(1000*coeffs!$D$2*coeffs!$D$8/($D$2*coeffs!$D$6))^2*blanks!$CA$17^2)^0.5</f>
        <v>3242.4515539915369</v>
      </c>
      <c r="K85" s="10">
        <f>((1000*coeffs!$D$8/($D$2*coeffs!$D$6))^2*I85^2+(1000*(E85-coeffs!$D$2*blanks!$BZ$18*A85-coeffs!$D$2*blanks!$BZ$17)/($D$2*coeffs!$D$6))^2*coeffs!$E$8^2+(1000*coeffs!$D$2*coeffs!$D$8*(E85/coeffs!$D$2-blanks!$BZ$18*A85-blanks!$BZ$17)/($D$2^2*coeffs!$D$6))^2*coeffs!$D$11^2+(1000*coeffs!$D$2*coeffs!$D$8*(E85/coeffs!$D$2-blanks!$BZ$18*A85-blanks!$BZ$17)/($D$2*coeffs!$D$6^2))^2*coeffs!$E$6^2 +(-1000*coeffs!$D$8*blanks!$BZ$18*A85/($D$2*coeffs!$D$6)-1000*coeffs!$D$8*blanks!$BZ$17/($D$2*coeffs!$D$6))^2*coeffs!$E$2^2 + (1000*coeffs!$D$2*coeffs!$D$8*A85/($D$2*coeffs!$D$6))^2*blanks!$CA$18^2+(1000*coeffs!$D$2*coeffs!$D$8/($D$2*coeffs!$D$6))^2*blanks!$CA$17^2)^0.5</f>
        <v>3495.3111914028068</v>
      </c>
      <c r="L85" s="10">
        <f t="shared" si="9"/>
        <v>17527253.08277652</v>
      </c>
      <c r="M85" s="1">
        <f t="shared" si="10"/>
        <v>5836149.2665238893</v>
      </c>
      <c r="N85" s="10">
        <f t="shared" si="11"/>
        <v>5453379.2237675712</v>
      </c>
    </row>
    <row r="86" spans="1:14" x14ac:dyDescent="0.25">
      <c r="A86">
        <v>-19.03</v>
      </c>
      <c r="B86">
        <v>0.7053571428571429</v>
      </c>
      <c r="C86" s="10">
        <f>-LN(1-B86)/0.000001-EXP(blanks!$BZ$18*b927_2!A86+blanks!$BZ$17)</f>
        <v>1208841.4631441389</v>
      </c>
      <c r="D86" s="1">
        <f>C86*0.000001*coeffs!$D$8/($D$2*coeffs!$D$6/1000)</f>
        <v>11284.033759665206</v>
      </c>
      <c r="E86">
        <f t="shared" si="6"/>
        <v>1.2219913098286144</v>
      </c>
      <c r="F86">
        <v>1.0347</v>
      </c>
      <c r="G86">
        <v>1.4572000000000001</v>
      </c>
      <c r="H86">
        <f t="shared" si="7"/>
        <v>0.18729130982861442</v>
      </c>
      <c r="I86">
        <f t="shared" si="8"/>
        <v>0.23520869017138568</v>
      </c>
      <c r="J86" s="2">
        <f>((1000*coeffs!$D$8/($D$2*coeffs!$D$6))^2*H86^2+(1000*(E86-coeffs!$D$2*blanks!$BZ$18*A86-coeffs!$D$2*blanks!$BZ$17)/($D$2*coeffs!$D$6))^2*coeffs!$E$8^2+(1000*coeffs!$D$2*coeffs!$D$8*(E86/coeffs!$D$2-blanks!$BZ$18*A86-blanks!$BZ$17)/($D$2^2*coeffs!$D$6))^2*coeffs!$D$11^2+(1000*coeffs!$D$2*coeffs!$D$8*(E86/coeffs!$D$2-blanks!$BZ$18*A86-blanks!$BZ$17)/($D$2*coeffs!$D$6^2))^2*coeffs!$E$6^2 +(-1000*coeffs!$D$8*blanks!$BZ$18*A86/($D$2*coeffs!$D$6)-1000*coeffs!$D$8*blanks!$BZ$17/($D$2*coeffs!$D$6))^2*coeffs!$E$2^2 + (1000*coeffs!$D$2*coeffs!$D$8*A86/($D$2*coeffs!$D$6))^2*blanks!$CA$18^2+(1000*coeffs!$D$2*coeffs!$D$8/($D$2*coeffs!$D$6))^2*blanks!$CA$17^2)^0.5</f>
        <v>3325.0427158541993</v>
      </c>
      <c r="K86" s="10">
        <f>((1000*coeffs!$D$8/($D$2*coeffs!$D$6))^2*I86^2+(1000*(E86-coeffs!$D$2*blanks!$BZ$18*A86-coeffs!$D$2*blanks!$BZ$17)/($D$2*coeffs!$D$6))^2*coeffs!$E$8^2+(1000*coeffs!$D$2*coeffs!$D$8*(E86/coeffs!$D$2-blanks!$BZ$18*A86-blanks!$BZ$17)/($D$2^2*coeffs!$D$6))^2*coeffs!$D$11^2+(1000*coeffs!$D$2*coeffs!$D$8*(E86/coeffs!$D$2-blanks!$BZ$18*A86-blanks!$BZ$17)/($D$2*coeffs!$D$6^2))^2*coeffs!$E$6^2 +(-1000*coeffs!$D$8*blanks!$BZ$18*A86/($D$2*coeffs!$D$6)-1000*coeffs!$D$8*blanks!$BZ$17/($D$2*coeffs!$D$6))^2*coeffs!$E$2^2 + (1000*coeffs!$D$2*coeffs!$D$8*A86/($D$2*coeffs!$D$6))^2*blanks!$CA$18^2+(1000*coeffs!$D$2*coeffs!$D$8/($D$2*coeffs!$D$6))^2*blanks!$CA$17^2)^0.5</f>
        <v>3580.4964443347017</v>
      </c>
      <c r="L86" s="10">
        <f t="shared" si="9"/>
        <v>17971057.615558412</v>
      </c>
      <c r="M86" s="1">
        <f t="shared" si="10"/>
        <v>5978883.9334012493</v>
      </c>
      <c r="N86" s="10">
        <f t="shared" si="11"/>
        <v>5592201.6707715793</v>
      </c>
    </row>
    <row r="87" spans="1:14" x14ac:dyDescent="0.25">
      <c r="A87">
        <v>-19.059999999999999</v>
      </c>
      <c r="B87">
        <v>0.7142857142857143</v>
      </c>
      <c r="C87" s="10">
        <f>-LN(1-B87)/0.000001-EXP(blanks!$BZ$18*b927_2!A87+blanks!$BZ$17)</f>
        <v>1239469.6307355894</v>
      </c>
      <c r="D87" s="1">
        <f>C87*0.000001*coeffs!$D$8/($D$2*coeffs!$D$6/1000)</f>
        <v>11569.935002827151</v>
      </c>
      <c r="E87">
        <f t="shared" si="6"/>
        <v>1.2527629684953681</v>
      </c>
      <c r="F87">
        <v>1.0604</v>
      </c>
      <c r="G87">
        <v>1.4933000000000001</v>
      </c>
      <c r="H87">
        <f t="shared" si="7"/>
        <v>0.19236296849536805</v>
      </c>
      <c r="I87">
        <f t="shared" si="8"/>
        <v>0.24053703150463202</v>
      </c>
      <c r="J87" s="2">
        <f>((1000*coeffs!$D$8/($D$2*coeffs!$D$6))^2*H87^2+(1000*(E87-coeffs!$D$2*blanks!$BZ$18*A87-coeffs!$D$2*blanks!$BZ$17)/($D$2*coeffs!$D$6))^2*coeffs!$E$8^2+(1000*coeffs!$D$2*coeffs!$D$8*(E87/coeffs!$D$2-blanks!$BZ$18*A87-blanks!$BZ$17)/($D$2^2*coeffs!$D$6))^2*coeffs!$D$11^2+(1000*coeffs!$D$2*coeffs!$D$8*(E87/coeffs!$D$2-blanks!$BZ$18*A87-blanks!$BZ$17)/($D$2*coeffs!$D$6^2))^2*coeffs!$E$6^2 +(-1000*coeffs!$D$8*blanks!$BZ$18*A87/($D$2*coeffs!$D$6)-1000*coeffs!$D$8*blanks!$BZ$17/($D$2*coeffs!$D$6))^2*coeffs!$E$2^2 + (1000*coeffs!$D$2*coeffs!$D$8*A87/($D$2*coeffs!$D$6))^2*blanks!$CA$18^2+(1000*coeffs!$D$2*coeffs!$D$8/($D$2*coeffs!$D$6))^2*blanks!$CA$17^2)^0.5</f>
        <v>3410.5178543079378</v>
      </c>
      <c r="K87" s="10">
        <f>((1000*coeffs!$D$8/($D$2*coeffs!$D$6))^2*I87^2+(1000*(E87-coeffs!$D$2*blanks!$BZ$18*A87-coeffs!$D$2*blanks!$BZ$17)/($D$2*coeffs!$D$6))^2*coeffs!$E$8^2+(1000*coeffs!$D$2*coeffs!$D$8*(E87/coeffs!$D$2-blanks!$BZ$18*A87-blanks!$BZ$17)/($D$2^2*coeffs!$D$6))^2*coeffs!$D$11^2+(1000*coeffs!$D$2*coeffs!$D$8*(E87/coeffs!$D$2-blanks!$BZ$18*A87-blanks!$BZ$17)/($D$2*coeffs!$D$6^2))^2*coeffs!$E$6^2 +(-1000*coeffs!$D$8*blanks!$BZ$18*A87/($D$2*coeffs!$D$6)-1000*coeffs!$D$8*blanks!$BZ$17/($D$2*coeffs!$D$6))^2*coeffs!$E$2^2 + (1000*coeffs!$D$2*coeffs!$D$8*A87/($D$2*coeffs!$D$6))^2*blanks!$CA$18^2+(1000*coeffs!$D$2*coeffs!$D$8/($D$2*coeffs!$D$6))^2*blanks!$CA$17^2)^0.5</f>
        <v>3667.2581893360311</v>
      </c>
      <c r="L87" s="10">
        <f t="shared" si="9"/>
        <v>18426386.607180953</v>
      </c>
      <c r="M87" s="1">
        <f t="shared" si="10"/>
        <v>6124360.192038428</v>
      </c>
      <c r="N87" s="10">
        <f t="shared" si="11"/>
        <v>5735743.9599548904</v>
      </c>
    </row>
    <row r="88" spans="1:14" x14ac:dyDescent="0.25">
      <c r="A88">
        <v>-19.100000000000001</v>
      </c>
      <c r="B88">
        <v>0.7232142857142857</v>
      </c>
      <c r="C88" s="10">
        <f>-LN(1-B88)/0.000001-EXP(blanks!$BZ$18*b927_2!A88+blanks!$BZ$17)</f>
        <v>1271024.5690201751</v>
      </c>
      <c r="D88" s="1">
        <f>C88*0.000001*coeffs!$D$8/($D$2*coeffs!$D$6/1000)</f>
        <v>11864.487266083661</v>
      </c>
      <c r="E88">
        <f t="shared" si="6"/>
        <v>1.2845116668099483</v>
      </c>
      <c r="F88">
        <v>1.0866</v>
      </c>
      <c r="G88">
        <v>1.5303</v>
      </c>
      <c r="H88">
        <f t="shared" si="7"/>
        <v>0.19791166680994832</v>
      </c>
      <c r="I88">
        <f t="shared" si="8"/>
        <v>0.24578833319005167</v>
      </c>
      <c r="J88" s="2">
        <f>((1000*coeffs!$D$8/($D$2*coeffs!$D$6))^2*H88^2+(1000*(E88-coeffs!$D$2*blanks!$BZ$18*A88-coeffs!$D$2*blanks!$BZ$17)/($D$2*coeffs!$D$6))^2*coeffs!$E$8^2+(1000*coeffs!$D$2*coeffs!$D$8*(E88/coeffs!$D$2-blanks!$BZ$18*A88-blanks!$BZ$17)/($D$2^2*coeffs!$D$6))^2*coeffs!$D$11^2+(1000*coeffs!$D$2*coeffs!$D$8*(E88/coeffs!$D$2-blanks!$BZ$18*A88-blanks!$BZ$17)/($D$2*coeffs!$D$6^2))^2*coeffs!$E$6^2 +(-1000*coeffs!$D$8*blanks!$BZ$18*A88/($D$2*coeffs!$D$6)-1000*coeffs!$D$8*blanks!$BZ$17/($D$2*coeffs!$D$6))^2*coeffs!$E$2^2 + (1000*coeffs!$D$2*coeffs!$D$8*A88/($D$2*coeffs!$D$6))^2*blanks!$CA$18^2+(1000*coeffs!$D$2*coeffs!$D$8/($D$2*coeffs!$D$6))^2*blanks!$CA$17^2)^0.5</f>
        <v>3500.2652585787114</v>
      </c>
      <c r="K88" s="10">
        <f>((1000*coeffs!$D$8/($D$2*coeffs!$D$6))^2*I88^2+(1000*(E88-coeffs!$D$2*blanks!$BZ$18*A88-coeffs!$D$2*blanks!$BZ$17)/($D$2*coeffs!$D$6))^2*coeffs!$E$8^2+(1000*coeffs!$D$2*coeffs!$D$8*(E88/coeffs!$D$2-blanks!$BZ$18*A88-blanks!$BZ$17)/($D$2^2*coeffs!$D$6))^2*coeffs!$D$11^2+(1000*coeffs!$D$2*coeffs!$D$8*(E88/coeffs!$D$2-blanks!$BZ$18*A88-blanks!$BZ$17)/($D$2*coeffs!$D$6^2))^2*coeffs!$E$6^2 +(-1000*coeffs!$D$8*blanks!$BZ$18*A88/($D$2*coeffs!$D$6)-1000*coeffs!$D$8*blanks!$BZ$17/($D$2*coeffs!$D$6))^2*coeffs!$E$2^2 + (1000*coeffs!$D$2*coeffs!$D$8*A88/($D$2*coeffs!$D$6))^2*blanks!$CA$18^2+(1000*coeffs!$D$2*coeffs!$D$8/($D$2*coeffs!$D$6))^2*blanks!$CA$17^2)^0.5</f>
        <v>3755.3753435343642</v>
      </c>
      <c r="L88" s="10">
        <f t="shared" si="9"/>
        <v>18895493.294250358</v>
      </c>
      <c r="M88" s="1">
        <f t="shared" si="10"/>
        <v>6272310.4717607843</v>
      </c>
      <c r="N88" s="10">
        <f t="shared" si="11"/>
        <v>5886172.4932718603</v>
      </c>
    </row>
    <row r="89" spans="1:14" x14ac:dyDescent="0.25">
      <c r="A89">
        <v>-19.12</v>
      </c>
      <c r="B89">
        <v>0.7321428571428571</v>
      </c>
      <c r="C89" s="10">
        <f>-LN(1-B89)/0.000001-EXP(blanks!$BZ$18*b927_2!A89+blanks!$BZ$17)</f>
        <v>1303716.4553146863</v>
      </c>
      <c r="D89" s="1">
        <f>C89*0.000001*coeffs!$D$8/($D$2*coeffs!$D$6/1000)</f>
        <v>12169.652467527794</v>
      </c>
      <c r="E89">
        <f t="shared" si="6"/>
        <v>1.3173014896329389</v>
      </c>
      <c r="F89">
        <v>1.1134999999999999</v>
      </c>
      <c r="G89">
        <v>1.5682</v>
      </c>
      <c r="H89">
        <f t="shared" si="7"/>
        <v>0.20380148963293898</v>
      </c>
      <c r="I89">
        <f t="shared" si="8"/>
        <v>0.25089851036706112</v>
      </c>
      <c r="J89" s="2">
        <f>((1000*coeffs!$D$8/($D$2*coeffs!$D$6))^2*H89^2+(1000*(E89-coeffs!$D$2*blanks!$BZ$18*A89-coeffs!$D$2*blanks!$BZ$17)/($D$2*coeffs!$D$6))^2*coeffs!$E$8^2+(1000*coeffs!$D$2*coeffs!$D$8*(E89/coeffs!$D$2-blanks!$BZ$18*A89-blanks!$BZ$17)/($D$2^2*coeffs!$D$6))^2*coeffs!$D$11^2+(1000*coeffs!$D$2*coeffs!$D$8*(E89/coeffs!$D$2-blanks!$BZ$18*A89-blanks!$BZ$17)/($D$2*coeffs!$D$6^2))^2*coeffs!$E$6^2 +(-1000*coeffs!$D$8*blanks!$BZ$18*A89/($D$2*coeffs!$D$6)-1000*coeffs!$D$8*blanks!$BZ$17/($D$2*coeffs!$D$6))^2*coeffs!$E$2^2 + (1000*coeffs!$D$2*coeffs!$D$8*A89/($D$2*coeffs!$D$6))^2*blanks!$CA$18^2+(1000*coeffs!$D$2*coeffs!$D$8/($D$2*coeffs!$D$6))^2*blanks!$CA$17^2)^0.5</f>
        <v>3593.7501461834181</v>
      </c>
      <c r="K89" s="10">
        <f>((1000*coeffs!$D$8/($D$2*coeffs!$D$6))^2*I89^2+(1000*(E89-coeffs!$D$2*blanks!$BZ$18*A89-coeffs!$D$2*blanks!$BZ$17)/($D$2*coeffs!$D$6))^2*coeffs!$E$8^2+(1000*coeffs!$D$2*coeffs!$D$8*(E89/coeffs!$D$2-blanks!$BZ$18*A89-blanks!$BZ$17)/($D$2^2*coeffs!$D$6))^2*coeffs!$D$11^2+(1000*coeffs!$D$2*coeffs!$D$8*(E89/coeffs!$D$2-blanks!$BZ$18*A89-blanks!$BZ$17)/($D$2*coeffs!$D$6^2))^2*coeffs!$E$6^2 +(-1000*coeffs!$D$8*blanks!$BZ$18*A89/($D$2*coeffs!$D$6)-1000*coeffs!$D$8*blanks!$BZ$17/($D$2*coeffs!$D$6))^2*coeffs!$E$2^2 + (1000*coeffs!$D$2*coeffs!$D$8*A89/($D$2*coeffs!$D$6))^2*blanks!$CA$18^2+(1000*coeffs!$D$2*coeffs!$D$8/($D$2*coeffs!$D$6))^2*blanks!$CA$17^2)^0.5</f>
        <v>3844.6100450963618</v>
      </c>
      <c r="L89" s="10">
        <f t="shared" si="9"/>
        <v>19381502.245855864</v>
      </c>
      <c r="M89" s="1">
        <f t="shared" si="10"/>
        <v>6422468.6471293271</v>
      </c>
      <c r="N89" s="10">
        <f t="shared" si="11"/>
        <v>6042781.434325777</v>
      </c>
    </row>
    <row r="90" spans="1:14" x14ac:dyDescent="0.25">
      <c r="A90">
        <v>-19.12</v>
      </c>
      <c r="B90">
        <v>0.7410714285714286</v>
      </c>
      <c r="C90" s="10">
        <f>-LN(1-B90)/0.000001-EXP(blanks!$BZ$18*b927_2!A90+blanks!$BZ$17)</f>
        <v>1337618.006990368</v>
      </c>
      <c r="D90" s="1">
        <f>C90*0.000001*coeffs!$D$8/($D$2*coeffs!$D$6/1000)</f>
        <v>12486.109393664694</v>
      </c>
      <c r="E90">
        <f t="shared" si="6"/>
        <v>1.3512030413086207</v>
      </c>
      <c r="F90">
        <v>1.1411</v>
      </c>
      <c r="G90">
        <v>1.607</v>
      </c>
      <c r="H90">
        <f t="shared" si="7"/>
        <v>0.21010304130862067</v>
      </c>
      <c r="I90">
        <f t="shared" si="8"/>
        <v>0.25579695869137931</v>
      </c>
      <c r="J90" s="2">
        <f>((1000*coeffs!$D$8/($D$2*coeffs!$D$6))^2*H90^2+(1000*(E90-coeffs!$D$2*blanks!$BZ$18*A90-coeffs!$D$2*blanks!$BZ$17)/($D$2*coeffs!$D$6))^2*coeffs!$E$8^2+(1000*coeffs!$D$2*coeffs!$D$8*(E90/coeffs!$D$2-blanks!$BZ$18*A90-blanks!$BZ$17)/($D$2^2*coeffs!$D$6))^2*coeffs!$D$11^2+(1000*coeffs!$D$2*coeffs!$D$8*(E90/coeffs!$D$2-blanks!$BZ$18*A90-blanks!$BZ$17)/($D$2*coeffs!$D$6^2))^2*coeffs!$E$6^2 +(-1000*coeffs!$D$8*blanks!$BZ$18*A90/($D$2*coeffs!$D$6)-1000*coeffs!$D$8*blanks!$BZ$17/($D$2*coeffs!$D$6))^2*coeffs!$E$2^2 + (1000*coeffs!$D$2*coeffs!$D$8*A90/($D$2*coeffs!$D$6))^2*blanks!$CA$18^2+(1000*coeffs!$D$2*coeffs!$D$8/($D$2*coeffs!$D$6))^2*blanks!$CA$17^2)^0.5</f>
        <v>3691.4680291307113</v>
      </c>
      <c r="K90" s="10">
        <f>((1000*coeffs!$D$8/($D$2*coeffs!$D$6))^2*I90^2+(1000*(E90-coeffs!$D$2*blanks!$BZ$18*A90-coeffs!$D$2*blanks!$BZ$17)/($D$2*coeffs!$D$6))^2*coeffs!$E$8^2+(1000*coeffs!$D$2*coeffs!$D$8*(E90/coeffs!$D$2-blanks!$BZ$18*A90-blanks!$BZ$17)/($D$2^2*coeffs!$D$6))^2*coeffs!$D$11^2+(1000*coeffs!$D$2*coeffs!$D$8*(E90/coeffs!$D$2-blanks!$BZ$18*A90-blanks!$BZ$17)/($D$2*coeffs!$D$6^2))^2*coeffs!$E$6^2 +(-1000*coeffs!$D$8*blanks!$BZ$18*A90/($D$2*coeffs!$D$6)-1000*coeffs!$D$8*blanks!$BZ$17/($D$2*coeffs!$D$6))^2*coeffs!$E$2^2 + (1000*coeffs!$D$2*coeffs!$D$8*A90/($D$2*coeffs!$D$6))^2*blanks!$CA$18^2+(1000*coeffs!$D$2*coeffs!$D$8/($D$2*coeffs!$D$6))^2*blanks!$CA$17^2)^0.5</f>
        <v>3934.7076701285905</v>
      </c>
      <c r="L90" s="10">
        <f t="shared" si="9"/>
        <v>19885494.503728855</v>
      </c>
      <c r="M90" s="1">
        <f t="shared" si="10"/>
        <v>6574482.5353076719</v>
      </c>
      <c r="N90" s="10">
        <f t="shared" si="11"/>
        <v>6206353.1998568773</v>
      </c>
    </row>
    <row r="91" spans="1:14" x14ac:dyDescent="0.25">
      <c r="A91">
        <v>-19.16</v>
      </c>
      <c r="B91">
        <v>0.75</v>
      </c>
      <c r="C91" s="10">
        <f>-LN(1-B91)/0.000001-EXP(blanks!$BZ$18*b927_2!A91+blanks!$BZ$17)</f>
        <v>1372511.3150829445</v>
      </c>
      <c r="D91" s="1">
        <f>C91*0.000001*coeffs!$D$8/($D$2*coeffs!$D$6/1000)</f>
        <v>12811.823954678293</v>
      </c>
      <c r="E91">
        <f t="shared" ref="E91:E119" si="12">-LN(1-B91)</f>
        <v>1.3862943611198906</v>
      </c>
      <c r="F91">
        <v>1.1693</v>
      </c>
      <c r="G91">
        <v>1.6468</v>
      </c>
      <c r="H91">
        <f t="shared" ref="H91:H119" si="13">E91-F91</f>
        <v>0.21699436111989057</v>
      </c>
      <c r="I91">
        <f t="shared" ref="I91:I119" si="14">G91-E91</f>
        <v>0.26050563888010947</v>
      </c>
      <c r="J91" s="2">
        <f>((1000*coeffs!$D$8/($D$2*coeffs!$D$6))^2*H91^2+(1000*(E91-coeffs!$D$2*blanks!$BZ$18*A91-coeffs!$D$2*blanks!$BZ$17)/($D$2*coeffs!$D$6))^2*coeffs!$E$8^2+(1000*coeffs!$D$2*coeffs!$D$8*(E91/coeffs!$D$2-blanks!$BZ$18*A91-blanks!$BZ$17)/($D$2^2*coeffs!$D$6))^2*coeffs!$D$11^2+(1000*coeffs!$D$2*coeffs!$D$8*(E91/coeffs!$D$2-blanks!$BZ$18*A91-blanks!$BZ$17)/($D$2*coeffs!$D$6^2))^2*coeffs!$E$6^2 +(-1000*coeffs!$D$8*blanks!$BZ$18*A91/($D$2*coeffs!$D$6)-1000*coeffs!$D$8*blanks!$BZ$17/($D$2*coeffs!$D$6))^2*coeffs!$E$2^2 + (1000*coeffs!$D$2*coeffs!$D$8*A91/($D$2*coeffs!$D$6))^2*blanks!$CA$18^2+(1000*coeffs!$D$2*coeffs!$D$8/($D$2*coeffs!$D$6))^2*blanks!$CA$17^2)^0.5</f>
        <v>3794.4699163025807</v>
      </c>
      <c r="K91" s="10">
        <f>((1000*coeffs!$D$8/($D$2*coeffs!$D$6))^2*I91^2+(1000*(E91-coeffs!$D$2*blanks!$BZ$18*A91-coeffs!$D$2*blanks!$BZ$17)/($D$2*coeffs!$D$6))^2*coeffs!$E$8^2+(1000*coeffs!$D$2*coeffs!$D$8*(E91/coeffs!$D$2-blanks!$BZ$18*A91-blanks!$BZ$17)/($D$2^2*coeffs!$D$6))^2*coeffs!$D$11^2+(1000*coeffs!$D$2*coeffs!$D$8*(E91/coeffs!$D$2-blanks!$BZ$18*A91-blanks!$BZ$17)/($D$2*coeffs!$D$6^2))^2*coeffs!$E$6^2 +(-1000*coeffs!$D$8*blanks!$BZ$18*A91/($D$2*coeffs!$D$6)-1000*coeffs!$D$8*blanks!$BZ$17/($D$2*coeffs!$D$6))^2*coeffs!$E$2^2 + (1000*coeffs!$D$2*coeffs!$D$8*A91/($D$2*coeffs!$D$6))^2*blanks!$CA$18^2+(1000*coeffs!$D$2*coeffs!$D$8/($D$2*coeffs!$D$6))^2*blanks!$CA$17^2)^0.5</f>
        <v>4025.9611651180676</v>
      </c>
      <c r="L91" s="10">
        <f t="shared" si="9"/>
        <v>20404230.557419587</v>
      </c>
      <c r="M91" s="1">
        <f t="shared" si="10"/>
        <v>6728701.0041728849</v>
      </c>
      <c r="N91" s="10">
        <f t="shared" si="11"/>
        <v>6378370.3610915123</v>
      </c>
    </row>
    <row r="92" spans="1:14" x14ac:dyDescent="0.25">
      <c r="A92">
        <v>-19.18</v>
      </c>
      <c r="B92">
        <v>0.7589285714285714</v>
      </c>
      <c r="C92" s="10">
        <f>-LN(1-B92)/0.000001-EXP(blanks!$BZ$18*b927_2!A92+blanks!$BZ$17)</f>
        <v>1408778.8736978476</v>
      </c>
      <c r="D92" s="1">
        <f>C92*0.000001*coeffs!$D$8/($D$2*coeffs!$D$6/1000)</f>
        <v>13150.366574424954</v>
      </c>
      <c r="E92">
        <f t="shared" si="12"/>
        <v>1.4226620052907653</v>
      </c>
      <c r="F92">
        <v>1.1982999999999999</v>
      </c>
      <c r="G92">
        <v>1.6875</v>
      </c>
      <c r="H92">
        <f t="shared" si="13"/>
        <v>0.22436200529076533</v>
      </c>
      <c r="I92">
        <f t="shared" si="14"/>
        <v>0.26483799470923475</v>
      </c>
      <c r="J92" s="2">
        <f>((1000*coeffs!$D$8/($D$2*coeffs!$D$6))^2*H92^2+(1000*(E92-coeffs!$D$2*blanks!$BZ$18*A92-coeffs!$D$2*blanks!$BZ$17)/($D$2*coeffs!$D$6))^2*coeffs!$E$8^2+(1000*coeffs!$D$2*coeffs!$D$8*(E92/coeffs!$D$2-blanks!$BZ$18*A92-blanks!$BZ$17)/($D$2^2*coeffs!$D$6))^2*coeffs!$D$11^2+(1000*coeffs!$D$2*coeffs!$D$8*(E92/coeffs!$D$2-blanks!$BZ$18*A92-blanks!$BZ$17)/($D$2*coeffs!$D$6^2))^2*coeffs!$E$6^2 +(-1000*coeffs!$D$8*blanks!$BZ$18*A92/($D$2*coeffs!$D$6)-1000*coeffs!$D$8*blanks!$BZ$17/($D$2*coeffs!$D$6))^2*coeffs!$E$2^2 + (1000*coeffs!$D$2*coeffs!$D$8*A92/($D$2*coeffs!$D$6))^2*blanks!$CA$18^2+(1000*coeffs!$D$2*coeffs!$D$8/($D$2*coeffs!$D$6))^2*blanks!$CA$17^2)^0.5</f>
        <v>3902.3821808166349</v>
      </c>
      <c r="K92" s="10">
        <f>((1000*coeffs!$D$8/($D$2*coeffs!$D$6))^2*I92^2+(1000*(E92-coeffs!$D$2*blanks!$BZ$18*A92-coeffs!$D$2*blanks!$BZ$17)/($D$2*coeffs!$D$6))^2*coeffs!$E$8^2+(1000*coeffs!$D$2*coeffs!$D$8*(E92/coeffs!$D$2-blanks!$BZ$18*A92-blanks!$BZ$17)/($D$2^2*coeffs!$D$6))^2*coeffs!$D$11^2+(1000*coeffs!$D$2*coeffs!$D$8*(E92/coeffs!$D$2-blanks!$BZ$18*A92-blanks!$BZ$17)/($D$2*coeffs!$D$6^2))^2*coeffs!$E$6^2 +(-1000*coeffs!$D$8*blanks!$BZ$18*A92/($D$2*coeffs!$D$6)-1000*coeffs!$D$8*blanks!$BZ$17/($D$2*coeffs!$D$6))^2*coeffs!$E$2^2 + (1000*coeffs!$D$2*coeffs!$D$8*A92/($D$2*coeffs!$D$6))^2*blanks!$CA$18^2+(1000*coeffs!$D$2*coeffs!$D$8/($D$2*coeffs!$D$6))^2*blanks!$CA$17^2)^0.5</f>
        <v>4117.5142817412625</v>
      </c>
      <c r="L92" s="10">
        <f t="shared" si="9"/>
        <v>20943396.697327506</v>
      </c>
      <c r="M92" s="1">
        <f t="shared" si="10"/>
        <v>6883999.7833302058</v>
      </c>
      <c r="N92" s="10">
        <f t="shared" si="11"/>
        <v>6558452.5611566724</v>
      </c>
    </row>
    <row r="93" spans="1:14" x14ac:dyDescent="0.25">
      <c r="A93">
        <v>-19.18</v>
      </c>
      <c r="B93">
        <v>0.7678571428571429</v>
      </c>
      <c r="C93" s="10">
        <f>-LN(1-B93)/0.000001-EXP(blanks!$BZ$18*b927_2!A93+blanks!$BZ$17)</f>
        <v>1446519.2016806949</v>
      </c>
      <c r="D93" s="1">
        <f>C93*0.000001*coeffs!$D$8/($D$2*coeffs!$D$6/1000)</f>
        <v>13502.656885473385</v>
      </c>
      <c r="E93">
        <f t="shared" si="12"/>
        <v>1.4604023332736127</v>
      </c>
      <c r="F93">
        <v>1.2279</v>
      </c>
      <c r="G93">
        <v>1.7293000000000001</v>
      </c>
      <c r="H93">
        <f t="shared" si="13"/>
        <v>0.23250233327361269</v>
      </c>
      <c r="I93">
        <f t="shared" si="14"/>
        <v>0.26889766672638737</v>
      </c>
      <c r="J93" s="2">
        <f>((1000*coeffs!$D$8/($D$2*coeffs!$D$6))^2*H93^2+(1000*(E93-coeffs!$D$2*blanks!$BZ$18*A93-coeffs!$D$2*blanks!$BZ$17)/($D$2*coeffs!$D$6))^2*coeffs!$E$8^2+(1000*coeffs!$D$2*coeffs!$D$8*(E93/coeffs!$D$2-blanks!$BZ$18*A93-blanks!$BZ$17)/($D$2^2*coeffs!$D$6))^2*coeffs!$D$11^2+(1000*coeffs!$D$2*coeffs!$D$8*(E93/coeffs!$D$2-blanks!$BZ$18*A93-blanks!$BZ$17)/($D$2*coeffs!$D$6^2))^2*coeffs!$E$6^2 +(-1000*coeffs!$D$8*blanks!$BZ$18*A93/($D$2*coeffs!$D$6)-1000*coeffs!$D$8*blanks!$BZ$17/($D$2*coeffs!$D$6))^2*coeffs!$E$2^2 + (1000*coeffs!$D$2*coeffs!$D$8*A93/($D$2*coeffs!$D$6))^2*blanks!$CA$18^2+(1000*coeffs!$D$2*coeffs!$D$8/($D$2*coeffs!$D$6))^2*blanks!$CA$17^2)^0.5</f>
        <v>4016.9048999784641</v>
      </c>
      <c r="K93" s="10">
        <f>((1000*coeffs!$D$8/($D$2*coeffs!$D$6))^2*I93^2+(1000*(E93-coeffs!$D$2*blanks!$BZ$18*A93-coeffs!$D$2*blanks!$BZ$17)/($D$2*coeffs!$D$6))^2*coeffs!$E$8^2+(1000*coeffs!$D$2*coeffs!$D$8*(E93/coeffs!$D$2-blanks!$BZ$18*A93-blanks!$BZ$17)/($D$2^2*coeffs!$D$6))^2*coeffs!$D$11^2+(1000*coeffs!$D$2*coeffs!$D$8*(E93/coeffs!$D$2-blanks!$BZ$18*A93-blanks!$BZ$17)/($D$2*coeffs!$D$6^2))^2*coeffs!$E$6^2 +(-1000*coeffs!$D$8*blanks!$BZ$18*A93/($D$2*coeffs!$D$6)-1000*coeffs!$D$8*blanks!$BZ$17/($D$2*coeffs!$D$6))^2*coeffs!$E$2^2 + (1000*coeffs!$D$2*coeffs!$D$8*A93/($D$2*coeffs!$D$6))^2*blanks!$CA$18^2+(1000*coeffs!$D$2*coeffs!$D$8/($D$2*coeffs!$D$6))^2*blanks!$CA$17^2)^0.5</f>
        <v>4210.1792192975627</v>
      </c>
      <c r="L93" s="10">
        <f t="shared" si="9"/>
        <v>21504457.538875554</v>
      </c>
      <c r="M93" s="1">
        <f t="shared" si="10"/>
        <v>7041660.4209627621</v>
      </c>
      <c r="N93" s="10">
        <f t="shared" si="11"/>
        <v>6749213.6593118096</v>
      </c>
    </row>
    <row r="94" spans="1:14" x14ac:dyDescent="0.25">
      <c r="A94">
        <v>-19.18</v>
      </c>
      <c r="B94">
        <v>0.7767857142857143</v>
      </c>
      <c r="C94" s="10">
        <f>-LN(1-B94)/0.000001-EXP(blanks!$BZ$18*b927_2!A94+blanks!$BZ$17)</f>
        <v>1485739.9148339762</v>
      </c>
      <c r="D94" s="1">
        <f>C94*0.000001*coeffs!$D$8/($D$2*coeffs!$D$6/1000)</f>
        <v>13868.765978181598</v>
      </c>
      <c r="E94">
        <f t="shared" si="12"/>
        <v>1.4996230464268938</v>
      </c>
      <c r="F94">
        <v>1.2583</v>
      </c>
      <c r="G94">
        <v>1.7721</v>
      </c>
      <c r="H94">
        <f t="shared" si="13"/>
        <v>0.24132304642689384</v>
      </c>
      <c r="I94">
        <f t="shared" si="14"/>
        <v>0.2724769535731062</v>
      </c>
      <c r="J94" s="2">
        <f>((1000*coeffs!$D$8/($D$2*coeffs!$D$6))^2*H94^2+(1000*(E94-coeffs!$D$2*blanks!$BZ$18*A94-coeffs!$D$2*blanks!$BZ$17)/($D$2*coeffs!$D$6))^2*coeffs!$E$8^2+(1000*coeffs!$D$2*coeffs!$D$8*(E94/coeffs!$D$2-blanks!$BZ$18*A94-blanks!$BZ$17)/($D$2^2*coeffs!$D$6))^2*coeffs!$D$11^2+(1000*coeffs!$D$2*coeffs!$D$8*(E94/coeffs!$D$2-blanks!$BZ$18*A94-blanks!$BZ$17)/($D$2*coeffs!$D$6^2))^2*coeffs!$E$6^2 +(-1000*coeffs!$D$8*blanks!$BZ$18*A94/($D$2*coeffs!$D$6)-1000*coeffs!$D$8*blanks!$BZ$17/($D$2*coeffs!$D$6))^2*coeffs!$E$2^2 + (1000*coeffs!$D$2*coeffs!$D$8*A94/($D$2*coeffs!$D$6))^2*blanks!$CA$18^2+(1000*coeffs!$D$2*coeffs!$D$8/($D$2*coeffs!$D$6))^2*blanks!$CA$17^2)^0.5</f>
        <v>4137.8277331786367</v>
      </c>
      <c r="K94" s="10">
        <f>((1000*coeffs!$D$8/($D$2*coeffs!$D$6))^2*I94^2+(1000*(E94-coeffs!$D$2*blanks!$BZ$18*A94-coeffs!$D$2*blanks!$BZ$17)/($D$2*coeffs!$D$6))^2*coeffs!$E$8^2+(1000*coeffs!$D$2*coeffs!$D$8*(E94/coeffs!$D$2-blanks!$BZ$18*A94-blanks!$BZ$17)/($D$2^2*coeffs!$D$6))^2*coeffs!$D$11^2+(1000*coeffs!$D$2*coeffs!$D$8*(E94/coeffs!$D$2-blanks!$BZ$18*A94-blanks!$BZ$17)/($D$2*coeffs!$D$6^2))^2*coeffs!$E$6^2 +(-1000*coeffs!$D$8*blanks!$BZ$18*A94/($D$2*coeffs!$D$6)-1000*coeffs!$D$8*blanks!$BZ$17/($D$2*coeffs!$D$6))^2*coeffs!$E$2^2 + (1000*coeffs!$D$2*coeffs!$D$8*A94/($D$2*coeffs!$D$6))^2*blanks!$CA$18^2+(1000*coeffs!$D$2*coeffs!$D$8/($D$2*coeffs!$D$6))^2*blanks!$CA$17^2)^0.5</f>
        <v>4303.0651100854066</v>
      </c>
      <c r="L94" s="10">
        <f t="shared" si="9"/>
        <v>22087526.301232245</v>
      </c>
      <c r="M94" s="1">
        <f t="shared" si="10"/>
        <v>7200340.9198361775</v>
      </c>
      <c r="N94" s="10">
        <f t="shared" si="11"/>
        <v>6950342.195369944</v>
      </c>
    </row>
    <row r="95" spans="1:14" x14ac:dyDescent="0.25">
      <c r="A95">
        <v>-19.239999999999998</v>
      </c>
      <c r="B95">
        <v>0.7857142857142857</v>
      </c>
      <c r="C95" s="10">
        <f>-LN(1-B95)/0.000001-EXP(blanks!$BZ$18*b927_2!A95+blanks!$BZ$17)</f>
        <v>1526257.2709120521</v>
      </c>
      <c r="D95" s="1">
        <f>C95*0.000001*coeffs!$D$8/($D$2*coeffs!$D$6/1000)</f>
        <v>14246.978694883284</v>
      </c>
      <c r="E95">
        <f t="shared" si="12"/>
        <v>1.5404450409471488</v>
      </c>
      <c r="F95">
        <v>1.2895000000000001</v>
      </c>
      <c r="G95">
        <v>1.861</v>
      </c>
      <c r="H95">
        <f t="shared" si="13"/>
        <v>0.25094504094714876</v>
      </c>
      <c r="I95">
        <f t="shared" si="14"/>
        <v>0.32055495905285114</v>
      </c>
      <c r="J95" s="2">
        <f>((1000*coeffs!$D$8/($D$2*coeffs!$D$6))^2*H95^2+(1000*(E95-coeffs!$D$2*blanks!$BZ$18*A95-coeffs!$D$2*blanks!$BZ$17)/($D$2*coeffs!$D$6))^2*coeffs!$E$8^2+(1000*coeffs!$D$2*coeffs!$D$8*(E95/coeffs!$D$2-blanks!$BZ$18*A95-blanks!$BZ$17)/($D$2^2*coeffs!$D$6))^2*coeffs!$D$11^2+(1000*coeffs!$D$2*coeffs!$D$8*(E95/coeffs!$D$2-blanks!$BZ$18*A95-blanks!$BZ$17)/($D$2*coeffs!$D$6^2))^2*coeffs!$E$6^2 +(-1000*coeffs!$D$8*blanks!$BZ$18*A95/($D$2*coeffs!$D$6)-1000*coeffs!$D$8*blanks!$BZ$17/($D$2*coeffs!$D$6))^2*coeffs!$E$2^2 + (1000*coeffs!$D$2*coeffs!$D$8*A95/($D$2*coeffs!$D$6))^2*blanks!$CA$18^2+(1000*coeffs!$D$2*coeffs!$D$8/($D$2*coeffs!$D$6))^2*blanks!$CA$17^2)^0.5</f>
        <v>4266.0463692382227</v>
      </c>
      <c r="K95" s="10">
        <f>((1000*coeffs!$D$8/($D$2*coeffs!$D$6))^2*I95^2+(1000*(E95-coeffs!$D$2*blanks!$BZ$18*A95-coeffs!$D$2*blanks!$BZ$17)/($D$2*coeffs!$D$6))^2*coeffs!$E$8^2+(1000*coeffs!$D$2*coeffs!$D$8*(E95/coeffs!$D$2-blanks!$BZ$18*A95-blanks!$BZ$17)/($D$2^2*coeffs!$D$6))^2*coeffs!$D$11^2+(1000*coeffs!$D$2*coeffs!$D$8*(E95/coeffs!$D$2-blanks!$BZ$18*A95-blanks!$BZ$17)/($D$2*coeffs!$D$6^2))^2*coeffs!$E$6^2 +(-1000*coeffs!$D$8*blanks!$BZ$18*A95/($D$2*coeffs!$D$6)-1000*coeffs!$D$8*blanks!$BZ$17/($D$2*coeffs!$D$6))^2*coeffs!$E$2^2 + (1000*coeffs!$D$2*coeffs!$D$8*A95/($D$2*coeffs!$D$6))^2*blanks!$CA$18^2+(1000*coeffs!$D$2*coeffs!$D$8/($D$2*coeffs!$D$6))^2*blanks!$CA$17^2)^0.5</f>
        <v>4654.6258241984888</v>
      </c>
      <c r="L95" s="10">
        <f t="shared" si="9"/>
        <v>22689871.408269972</v>
      </c>
      <c r="M95" s="1">
        <f t="shared" si="10"/>
        <v>7752565.4707343671</v>
      </c>
      <c r="N95" s="10">
        <f t="shared" si="11"/>
        <v>7163107.1643881286</v>
      </c>
    </row>
    <row r="96" spans="1:14" x14ac:dyDescent="0.25">
      <c r="A96">
        <v>-19.239999999999998</v>
      </c>
      <c r="B96">
        <v>0.7946428571428571</v>
      </c>
      <c r="C96" s="10">
        <f>-LN(1-B96)/0.000001-EXP(blanks!$BZ$18*b927_2!A96+blanks!$BZ$17)</f>
        <v>1568816.8853308482</v>
      </c>
      <c r="D96" s="1">
        <f>C96*0.000001*coeffs!$D$8/($D$2*coeffs!$D$6/1000)</f>
        <v>14644.255046284183</v>
      </c>
      <c r="E96">
        <f t="shared" si="12"/>
        <v>1.5830046553659447</v>
      </c>
      <c r="F96">
        <v>1.3213999999999999</v>
      </c>
      <c r="G96">
        <v>1.907</v>
      </c>
      <c r="H96">
        <f t="shared" si="13"/>
        <v>0.26160465536594479</v>
      </c>
      <c r="I96">
        <f t="shared" si="14"/>
        <v>0.32399534463405533</v>
      </c>
      <c r="J96" s="2">
        <f>((1000*coeffs!$D$8/($D$2*coeffs!$D$6))^2*H96^2+(1000*(E96-coeffs!$D$2*blanks!$BZ$18*A96-coeffs!$D$2*blanks!$BZ$17)/($D$2*coeffs!$D$6))^2*coeffs!$E$8^2+(1000*coeffs!$D$2*coeffs!$D$8*(E96/coeffs!$D$2-blanks!$BZ$18*A96-blanks!$BZ$17)/($D$2^2*coeffs!$D$6))^2*coeffs!$D$11^2+(1000*coeffs!$D$2*coeffs!$D$8*(E96/coeffs!$D$2-blanks!$BZ$18*A96-blanks!$BZ$17)/($D$2*coeffs!$D$6^2))^2*coeffs!$E$6^2 +(-1000*coeffs!$D$8*blanks!$BZ$18*A96/($D$2*coeffs!$D$6)-1000*coeffs!$D$8*blanks!$BZ$17/($D$2*coeffs!$D$6))^2*coeffs!$E$2^2 + (1000*coeffs!$D$2*coeffs!$D$8*A96/($D$2*coeffs!$D$6))^2*blanks!$CA$18^2+(1000*coeffs!$D$2*coeffs!$D$8/($D$2*coeffs!$D$6))^2*blanks!$CA$17^2)^0.5</f>
        <v>4403.1055622416061</v>
      </c>
      <c r="K96" s="10">
        <f>((1000*coeffs!$D$8/($D$2*coeffs!$D$6))^2*I96^2+(1000*(E96-coeffs!$D$2*blanks!$BZ$18*A96-coeffs!$D$2*blanks!$BZ$17)/($D$2*coeffs!$D$6))^2*coeffs!$E$8^2+(1000*coeffs!$D$2*coeffs!$D$8*(E96/coeffs!$D$2-blanks!$BZ$18*A96-blanks!$BZ$17)/($D$2^2*coeffs!$D$6))^2*coeffs!$D$11^2+(1000*coeffs!$D$2*coeffs!$D$8*(E96/coeffs!$D$2-blanks!$BZ$18*A96-blanks!$BZ$17)/($D$2*coeffs!$D$6^2))^2*coeffs!$E$6^2 +(-1000*coeffs!$D$8*blanks!$BZ$18*A96/($D$2*coeffs!$D$6)-1000*coeffs!$D$8*blanks!$BZ$17/($D$2*coeffs!$D$6))^2*coeffs!$E$2^2 + (1000*coeffs!$D$2*coeffs!$D$8*A96/($D$2*coeffs!$D$6))^2*blanks!$CA$18^2+(1000*coeffs!$D$2*coeffs!$D$8/($D$2*coeffs!$D$6))^2*blanks!$CA$17^2)^0.5</f>
        <v>4750.882336999206</v>
      </c>
      <c r="L96" s="10">
        <f t="shared" si="9"/>
        <v>23322577.438080378</v>
      </c>
      <c r="M96" s="1">
        <f t="shared" si="10"/>
        <v>7917688.1502018841</v>
      </c>
      <c r="N96" s="10">
        <f t="shared" si="11"/>
        <v>7390198.1874730112</v>
      </c>
    </row>
    <row r="97" spans="1:14" x14ac:dyDescent="0.25">
      <c r="A97">
        <v>-19.350000000000001</v>
      </c>
      <c r="B97">
        <v>0.8035714285714286</v>
      </c>
      <c r="C97" s="10">
        <f>-LN(1-B97)/0.000001-EXP(blanks!$BZ$18*b927_2!A97+blanks!$BZ$17)</f>
        <v>1612692.6767094862</v>
      </c>
      <c r="D97" s="1">
        <f>C97*0.000001*coeffs!$D$8/($D$2*coeffs!$D$6/1000)</f>
        <v>15053.81736379508</v>
      </c>
      <c r="E97">
        <f t="shared" si="12"/>
        <v>1.6274564179367788</v>
      </c>
      <c r="F97">
        <v>1.3541000000000001</v>
      </c>
      <c r="G97">
        <v>1.9542999999999999</v>
      </c>
      <c r="H97">
        <f t="shared" si="13"/>
        <v>0.27335641793677867</v>
      </c>
      <c r="I97">
        <f t="shared" si="14"/>
        <v>0.32684358206322117</v>
      </c>
      <c r="J97" s="2">
        <f>((1000*coeffs!$D$8/($D$2*coeffs!$D$6))^2*H97^2+(1000*(E97-coeffs!$D$2*blanks!$BZ$18*A97-coeffs!$D$2*blanks!$BZ$17)/($D$2*coeffs!$D$6))^2*coeffs!$E$8^2+(1000*coeffs!$D$2*coeffs!$D$8*(E97/coeffs!$D$2-blanks!$BZ$18*A97-blanks!$BZ$17)/($D$2^2*coeffs!$D$6))^2*coeffs!$D$11^2+(1000*coeffs!$D$2*coeffs!$D$8*(E97/coeffs!$D$2-blanks!$BZ$18*A97-blanks!$BZ$17)/($D$2*coeffs!$D$6^2))^2*coeffs!$E$6^2 +(-1000*coeffs!$D$8*blanks!$BZ$18*A97/($D$2*coeffs!$D$6)-1000*coeffs!$D$8*blanks!$BZ$17/($D$2*coeffs!$D$6))^2*coeffs!$E$2^2 + (1000*coeffs!$D$2*coeffs!$D$8*A97/($D$2*coeffs!$D$6))^2*blanks!$CA$18^2+(1000*coeffs!$D$2*coeffs!$D$8/($D$2*coeffs!$D$6))^2*blanks!$CA$17^2)^0.5</f>
        <v>4549.6846535727336</v>
      </c>
      <c r="K97" s="10">
        <f>((1000*coeffs!$D$8/($D$2*coeffs!$D$6))^2*I97^2+(1000*(E97-coeffs!$D$2*blanks!$BZ$18*A97-coeffs!$D$2*blanks!$BZ$17)/($D$2*coeffs!$D$6))^2*coeffs!$E$8^2+(1000*coeffs!$D$2*coeffs!$D$8*(E97/coeffs!$D$2-blanks!$BZ$18*A97-blanks!$BZ$17)/($D$2^2*coeffs!$D$6))^2*coeffs!$D$11^2+(1000*coeffs!$D$2*coeffs!$D$8*(E97/coeffs!$D$2-blanks!$BZ$18*A97-blanks!$BZ$17)/($D$2*coeffs!$D$6^2))^2*coeffs!$E$6^2 +(-1000*coeffs!$D$8*blanks!$BZ$18*A97/($D$2*coeffs!$D$6)-1000*coeffs!$D$8*blanks!$BZ$17/($D$2*coeffs!$D$6))^2*coeffs!$E$2^2 + (1000*coeffs!$D$2*coeffs!$D$8*A97/($D$2*coeffs!$D$6))^2*blanks!$CA$18^2+(1000*coeffs!$D$2*coeffs!$D$8/($D$2*coeffs!$D$6))^2*blanks!$CA$17^2)^0.5</f>
        <v>4847.3609720309541</v>
      </c>
      <c r="L97" s="10">
        <f t="shared" si="9"/>
        <v>23974850.212330598</v>
      </c>
      <c r="M97" s="1">
        <f t="shared" si="10"/>
        <v>8083758.5499767847</v>
      </c>
      <c r="N97" s="10">
        <f t="shared" si="11"/>
        <v>7632307.8980861716</v>
      </c>
    </row>
    <row r="98" spans="1:14" x14ac:dyDescent="0.25">
      <c r="A98">
        <v>-19.350000000000001</v>
      </c>
      <c r="B98">
        <v>0.8125</v>
      </c>
      <c r="C98" s="10">
        <f>-LN(1-B98)/0.000001-EXP(blanks!$BZ$18*b927_2!A98+blanks!$BZ$17)</f>
        <v>1659212.6923443789</v>
      </c>
      <c r="D98" s="1">
        <f>C98*0.000001*coeffs!$D$8/($D$2*coeffs!$D$6/1000)</f>
        <v>15488.062418195314</v>
      </c>
      <c r="E98">
        <f t="shared" si="12"/>
        <v>1.6739764335716716</v>
      </c>
      <c r="F98">
        <v>1.4219999999999999</v>
      </c>
      <c r="G98">
        <v>2.0026000000000002</v>
      </c>
      <c r="H98">
        <f t="shared" si="13"/>
        <v>0.25197643357167165</v>
      </c>
      <c r="I98">
        <f t="shared" si="14"/>
        <v>0.32862356642832857</v>
      </c>
      <c r="J98" s="2">
        <f>((1000*coeffs!$D$8/($D$2*coeffs!$D$6))^2*H98^2+(1000*(E98-coeffs!$D$2*blanks!$BZ$18*A98-coeffs!$D$2*blanks!$BZ$17)/($D$2*coeffs!$D$6))^2*coeffs!$E$8^2+(1000*coeffs!$D$2*coeffs!$D$8*(E98/coeffs!$D$2-blanks!$BZ$18*A98-blanks!$BZ$17)/($D$2^2*coeffs!$D$6))^2*coeffs!$D$11^2+(1000*coeffs!$D$2*coeffs!$D$8*(E98/coeffs!$D$2-blanks!$BZ$18*A98-blanks!$BZ$17)/($D$2*coeffs!$D$6^2))^2*coeffs!$E$6^2 +(-1000*coeffs!$D$8*blanks!$BZ$18*A98/($D$2*coeffs!$D$6)-1000*coeffs!$D$8*blanks!$BZ$17/($D$2*coeffs!$D$6))^2*coeffs!$E$2^2 + (1000*coeffs!$D$2*coeffs!$D$8*A98/($D$2*coeffs!$D$6))^2*blanks!$CA$18^2+(1000*coeffs!$D$2*coeffs!$D$8/($D$2*coeffs!$D$6))^2*blanks!$CA$17^2)^0.5</f>
        <v>4532.5171858029225</v>
      </c>
      <c r="K98" s="10">
        <f>((1000*coeffs!$D$8/($D$2*coeffs!$D$6))^2*I98^2+(1000*(E98-coeffs!$D$2*blanks!$BZ$18*A98-coeffs!$D$2*blanks!$BZ$17)/($D$2*coeffs!$D$6))^2*coeffs!$E$8^2+(1000*coeffs!$D$2*coeffs!$D$8*(E98/coeffs!$D$2-blanks!$BZ$18*A98-blanks!$BZ$17)/($D$2^2*coeffs!$D$6))^2*coeffs!$D$11^2+(1000*coeffs!$D$2*coeffs!$D$8*(E98/coeffs!$D$2-blanks!$BZ$18*A98-blanks!$BZ$17)/($D$2*coeffs!$D$6^2))^2*coeffs!$E$6^2 +(-1000*coeffs!$D$8*blanks!$BZ$18*A98/($D$2*coeffs!$D$6)-1000*coeffs!$D$8*blanks!$BZ$17/($D$2*coeffs!$D$6))^2*coeffs!$E$2^2 + (1000*coeffs!$D$2*coeffs!$D$8*A98/($D$2*coeffs!$D$6))^2*blanks!$CA$18^2+(1000*coeffs!$D$2*coeffs!$D$8/($D$2*coeffs!$D$6))^2*blanks!$CA$17^2)^0.5</f>
        <v>4941.7923882562991</v>
      </c>
      <c r="L98" s="10">
        <f t="shared" si="9"/>
        <v>24666432.944012307</v>
      </c>
      <c r="M98" s="1">
        <f t="shared" si="10"/>
        <v>8247926.9768773038</v>
      </c>
      <c r="N98" s="10">
        <f t="shared" si="11"/>
        <v>7628442.6526393183</v>
      </c>
    </row>
    <row r="99" spans="1:14" x14ac:dyDescent="0.25">
      <c r="A99">
        <v>-19.36</v>
      </c>
      <c r="B99">
        <v>0.8214285714285714</v>
      </c>
      <c r="C99" s="10">
        <f>-LN(1-B99)/0.000001-EXP(blanks!$BZ$18*b927_2!A99+blanks!$BZ$17)</f>
        <v>1707949.3500365219</v>
      </c>
      <c r="D99" s="1">
        <f>C99*0.000001*coeffs!$D$8/($D$2*coeffs!$D$6/1000)</f>
        <v>15942.998906972764</v>
      </c>
      <c r="E99">
        <f t="shared" si="12"/>
        <v>1.7227665977411033</v>
      </c>
      <c r="F99">
        <v>1.4572000000000001</v>
      </c>
      <c r="G99">
        <v>2.0522</v>
      </c>
      <c r="H99">
        <f t="shared" si="13"/>
        <v>0.26556659774110325</v>
      </c>
      <c r="I99">
        <f t="shared" si="14"/>
        <v>0.32943340225889672</v>
      </c>
      <c r="J99" s="2">
        <f>((1000*coeffs!$D$8/($D$2*coeffs!$D$6))^2*H99^2+(1000*(E99-coeffs!$D$2*blanks!$BZ$18*A99-coeffs!$D$2*blanks!$BZ$17)/($D$2*coeffs!$D$6))^2*coeffs!$E$8^2+(1000*coeffs!$D$2*coeffs!$D$8*(E99/coeffs!$D$2-blanks!$BZ$18*A99-blanks!$BZ$17)/($D$2^2*coeffs!$D$6))^2*coeffs!$D$11^2+(1000*coeffs!$D$2*coeffs!$D$8*(E99/coeffs!$D$2-blanks!$BZ$18*A99-blanks!$BZ$17)/($D$2*coeffs!$D$6^2))^2*coeffs!$E$6^2 +(-1000*coeffs!$D$8*blanks!$BZ$18*A99/($D$2*coeffs!$D$6)-1000*coeffs!$D$8*blanks!$BZ$17/($D$2*coeffs!$D$6))^2*coeffs!$E$2^2 + (1000*coeffs!$D$2*coeffs!$D$8*A99/($D$2*coeffs!$D$6))^2*blanks!$CA$18^2+(1000*coeffs!$D$2*coeffs!$D$8/($D$2*coeffs!$D$6))^2*blanks!$CA$17^2)^0.5</f>
        <v>4695.1436971064832</v>
      </c>
      <c r="K99" s="10">
        <f>((1000*coeffs!$D$8/($D$2*coeffs!$D$6))^2*I99^2+(1000*(E99-coeffs!$D$2*blanks!$BZ$18*A99-coeffs!$D$2*blanks!$BZ$17)/($D$2*coeffs!$D$6))^2*coeffs!$E$8^2+(1000*coeffs!$D$2*coeffs!$D$8*(E99/coeffs!$D$2-blanks!$BZ$18*A99-blanks!$BZ$17)/($D$2^2*coeffs!$D$6))^2*coeffs!$D$11^2+(1000*coeffs!$D$2*coeffs!$D$8*(E99/coeffs!$D$2-blanks!$BZ$18*A99-blanks!$BZ$17)/($D$2*coeffs!$D$6^2))^2*coeffs!$E$6^2 +(-1000*coeffs!$D$8*blanks!$BZ$18*A99/($D$2*coeffs!$D$6)-1000*coeffs!$D$8*blanks!$BZ$17/($D$2*coeffs!$D$6))^2*coeffs!$E$2^2 + (1000*coeffs!$D$2*coeffs!$D$8*A99/($D$2*coeffs!$D$6))^2*blanks!$CA$18^2+(1000*coeffs!$D$2*coeffs!$D$8/($D$2*coeffs!$D$6))^2*blanks!$CA$17^2)^0.5</f>
        <v>5035.4294673901186</v>
      </c>
      <c r="L99" s="10">
        <f t="shared" si="9"/>
        <v>25390969.047445763</v>
      </c>
      <c r="M99" s="1">
        <f t="shared" si="10"/>
        <v>8411937.1509294827</v>
      </c>
      <c r="N99" s="10">
        <f t="shared" si="11"/>
        <v>7896974.4771157512</v>
      </c>
    </row>
    <row r="100" spans="1:14" x14ac:dyDescent="0.25">
      <c r="A100">
        <v>-19.420000000000002</v>
      </c>
      <c r="B100">
        <v>0.8303571428571429</v>
      </c>
      <c r="C100" s="10">
        <f>-LN(1-B100)/0.000001-EXP(blanks!$BZ$18*b927_2!A100+blanks!$BZ$17)</f>
        <v>1758917.5086124665</v>
      </c>
      <c r="D100" s="1">
        <f>C100*0.000001*coeffs!$D$8/($D$2*coeffs!$D$6/1000)</f>
        <v>16418.765531111425</v>
      </c>
      <c r="E100">
        <f t="shared" si="12"/>
        <v>1.7740598921286543</v>
      </c>
      <c r="F100">
        <v>1.4933000000000001</v>
      </c>
      <c r="G100">
        <v>2.1551</v>
      </c>
      <c r="H100">
        <f t="shared" si="13"/>
        <v>0.28075989212865426</v>
      </c>
      <c r="I100">
        <f t="shared" si="14"/>
        <v>0.38104010787134568</v>
      </c>
      <c r="J100" s="2">
        <f>((1000*coeffs!$D$8/($D$2*coeffs!$D$6))^2*H100^2+(1000*(E100-coeffs!$D$2*blanks!$BZ$18*A100-coeffs!$D$2*blanks!$BZ$17)/($D$2*coeffs!$D$6))^2*coeffs!$E$8^2+(1000*coeffs!$D$2*coeffs!$D$8*(E100/coeffs!$D$2-blanks!$BZ$18*A100-blanks!$BZ$17)/($D$2^2*coeffs!$D$6))^2*coeffs!$D$11^2+(1000*coeffs!$D$2*coeffs!$D$8*(E100/coeffs!$D$2-blanks!$BZ$18*A100-blanks!$BZ$17)/($D$2*coeffs!$D$6^2))^2*coeffs!$E$6^2 +(-1000*coeffs!$D$8*blanks!$BZ$18*A100/($D$2*coeffs!$D$6)-1000*coeffs!$D$8*blanks!$BZ$17/($D$2*coeffs!$D$6))^2*coeffs!$E$2^2 + (1000*coeffs!$D$2*coeffs!$D$8*A100/($D$2*coeffs!$D$6))^2*blanks!$CA$18^2+(1000*coeffs!$D$2*coeffs!$D$8/($D$2*coeffs!$D$6))^2*blanks!$CA$17^2)^0.5</f>
        <v>4871.1892742269747</v>
      </c>
      <c r="K100" s="10">
        <f>((1000*coeffs!$D$8/($D$2*coeffs!$D$6))^2*I100^2+(1000*(E100-coeffs!$D$2*blanks!$BZ$18*A100-coeffs!$D$2*blanks!$BZ$17)/($D$2*coeffs!$D$6))^2*coeffs!$E$8^2+(1000*coeffs!$D$2*coeffs!$D$8*(E100/coeffs!$D$2-blanks!$BZ$18*A100-blanks!$BZ$17)/($D$2^2*coeffs!$D$6))^2*coeffs!$D$11^2+(1000*coeffs!$D$2*coeffs!$D$8*(E100/coeffs!$D$2-blanks!$BZ$18*A100-blanks!$BZ$17)/($D$2*coeffs!$D$6^2))^2*coeffs!$E$6^2 +(-1000*coeffs!$D$8*blanks!$BZ$18*A100/($D$2*coeffs!$D$6)-1000*coeffs!$D$8*blanks!$BZ$17/($D$2*coeffs!$D$6))^2*coeffs!$E$2^2 + (1000*coeffs!$D$2*coeffs!$D$8*A100/($D$2*coeffs!$D$6))^2*blanks!$CA$18^2+(1000*coeffs!$D$2*coeffs!$D$8/($D$2*coeffs!$D$6))^2*blanks!$CA$17^2)^0.5</f>
        <v>5432.4215437530302</v>
      </c>
      <c r="L100" s="10">
        <f t="shared" si="9"/>
        <v>26148679.419114243</v>
      </c>
      <c r="M100" s="1">
        <f t="shared" si="10"/>
        <v>9038347.9016455356</v>
      </c>
      <c r="N100" s="10">
        <f t="shared" si="11"/>
        <v>8186844.2297542384</v>
      </c>
    </row>
    <row r="101" spans="1:14" x14ac:dyDescent="0.25">
      <c r="A101">
        <v>-19.600000000000001</v>
      </c>
      <c r="B101">
        <v>0.8392857142857143</v>
      </c>
      <c r="C101" s="10">
        <f>-LN(1-B101)/0.000001-EXP(blanks!$BZ$18*b927_2!A101+blanks!$BZ$17)</f>
        <v>1811965.8859485192</v>
      </c>
      <c r="D101" s="1">
        <f>C101*0.000001*coeffs!$D$8/($D$2*coeffs!$D$6/1000)</f>
        <v>16913.950134722349</v>
      </c>
      <c r="E101">
        <f t="shared" si="12"/>
        <v>1.8281271133989299</v>
      </c>
      <c r="F101">
        <v>1.5303</v>
      </c>
      <c r="G101">
        <v>2.2084999999999999</v>
      </c>
      <c r="H101">
        <f t="shared" si="13"/>
        <v>0.29782711339892987</v>
      </c>
      <c r="I101">
        <f t="shared" si="14"/>
        <v>0.38037288660107005</v>
      </c>
      <c r="J101" s="2">
        <f>((1000*coeffs!$D$8/($D$2*coeffs!$D$6))^2*H101^2+(1000*(E101-coeffs!$D$2*blanks!$BZ$18*A101-coeffs!$D$2*blanks!$BZ$17)/($D$2*coeffs!$D$6))^2*coeffs!$E$8^2+(1000*coeffs!$D$2*coeffs!$D$8*(E101/coeffs!$D$2-blanks!$BZ$18*A101-blanks!$BZ$17)/($D$2^2*coeffs!$D$6))^2*coeffs!$D$11^2+(1000*coeffs!$D$2*coeffs!$D$8*(E101/coeffs!$D$2-blanks!$BZ$18*A101-blanks!$BZ$17)/($D$2*coeffs!$D$6^2))^2*coeffs!$E$6^2 +(-1000*coeffs!$D$8*blanks!$BZ$18*A101/($D$2*coeffs!$D$6)-1000*coeffs!$D$8*blanks!$BZ$17/($D$2*coeffs!$D$6))^2*coeffs!$E$2^2 + (1000*coeffs!$D$2*coeffs!$D$8*A101/($D$2*coeffs!$D$6))^2*blanks!$CA$18^2+(1000*coeffs!$D$2*coeffs!$D$8/($D$2*coeffs!$D$6))^2*blanks!$CA$17^2)^0.5</f>
        <v>5062.8308974517759</v>
      </c>
      <c r="K101" s="10">
        <f>((1000*coeffs!$D$8/($D$2*coeffs!$D$6))^2*I101^2+(1000*(E101-coeffs!$D$2*blanks!$BZ$18*A101-coeffs!$D$2*blanks!$BZ$17)/($D$2*coeffs!$D$6))^2*coeffs!$E$8^2+(1000*coeffs!$D$2*coeffs!$D$8*(E101/coeffs!$D$2-blanks!$BZ$18*A101-blanks!$BZ$17)/($D$2^2*coeffs!$D$6))^2*coeffs!$D$11^2+(1000*coeffs!$D$2*coeffs!$D$8*(E101/coeffs!$D$2-blanks!$BZ$18*A101-blanks!$BZ$17)/($D$2*coeffs!$D$6^2))^2*coeffs!$E$6^2 +(-1000*coeffs!$D$8*blanks!$BZ$18*A101/($D$2*coeffs!$D$6)-1000*coeffs!$D$8*blanks!$BZ$17/($D$2*coeffs!$D$6))^2*coeffs!$E$2^2 + (1000*coeffs!$D$2*coeffs!$D$8*A101/($D$2*coeffs!$D$6))^2*blanks!$CA$18^2+(1000*coeffs!$D$2*coeffs!$D$8/($D$2*coeffs!$D$6))^2*blanks!$CA$17^2)^0.5</f>
        <v>5523.6099303207948</v>
      </c>
      <c r="L101" s="10">
        <f t="shared" si="9"/>
        <v>26937315.046352334</v>
      </c>
      <c r="M101" s="1">
        <f t="shared" si="10"/>
        <v>9200246.1090959795</v>
      </c>
      <c r="N101" s="10">
        <f t="shared" si="11"/>
        <v>8501289.4264424592</v>
      </c>
    </row>
    <row r="102" spans="1:14" x14ac:dyDescent="0.25">
      <c r="A102">
        <v>-19.600000000000001</v>
      </c>
      <c r="B102">
        <v>0.8482142857142857</v>
      </c>
      <c r="C102" s="10">
        <f>-LN(1-B102)/0.000001-EXP(blanks!$BZ$18*b927_2!A102+blanks!$BZ$17)</f>
        <v>1869124.2997884676</v>
      </c>
      <c r="D102" s="1">
        <f>C102*0.000001*coeffs!$D$8/($D$2*coeffs!$D$6/1000)</f>
        <v>17447.500224691412</v>
      </c>
      <c r="E102">
        <f t="shared" si="12"/>
        <v>1.8852855272388784</v>
      </c>
      <c r="F102">
        <v>1.5682</v>
      </c>
      <c r="G102">
        <v>2.2631000000000001</v>
      </c>
      <c r="H102">
        <f t="shared" si="13"/>
        <v>0.3170855272388784</v>
      </c>
      <c r="I102">
        <f t="shared" si="14"/>
        <v>0.37781447276112168</v>
      </c>
      <c r="J102" s="2">
        <f>((1000*coeffs!$D$8/($D$2*coeffs!$D$6))^2*H102^2+(1000*(E102-coeffs!$D$2*blanks!$BZ$18*A102-coeffs!$D$2*blanks!$BZ$17)/($D$2*coeffs!$D$6))^2*coeffs!$E$8^2+(1000*coeffs!$D$2*coeffs!$D$8*(E102/coeffs!$D$2-blanks!$BZ$18*A102-blanks!$BZ$17)/($D$2^2*coeffs!$D$6))^2*coeffs!$D$11^2+(1000*coeffs!$D$2*coeffs!$D$8*(E102/coeffs!$D$2-blanks!$BZ$18*A102-blanks!$BZ$17)/($D$2*coeffs!$D$6^2))^2*coeffs!$E$6^2 +(-1000*coeffs!$D$8*blanks!$BZ$18*A102/($D$2*coeffs!$D$6)-1000*coeffs!$D$8*blanks!$BZ$17/($D$2*coeffs!$D$6))^2*coeffs!$E$2^2 + (1000*coeffs!$D$2*coeffs!$D$8*A102/($D$2*coeffs!$D$6))^2*blanks!$CA$18^2+(1000*coeffs!$D$2*coeffs!$D$8/($D$2*coeffs!$D$6))^2*blanks!$CA$17^2)^0.5</f>
        <v>5272.6806868341173</v>
      </c>
      <c r="K102" s="10">
        <f>((1000*coeffs!$D$8/($D$2*coeffs!$D$6))^2*I102^2+(1000*(E102-coeffs!$D$2*blanks!$BZ$18*A102-coeffs!$D$2*blanks!$BZ$17)/($D$2*coeffs!$D$6))^2*coeffs!$E$8^2+(1000*coeffs!$D$2*coeffs!$D$8*(E102/coeffs!$D$2-blanks!$BZ$18*A102-blanks!$BZ$17)/($D$2^2*coeffs!$D$6))^2*coeffs!$D$11^2+(1000*coeffs!$D$2*coeffs!$D$8*(E102/coeffs!$D$2-blanks!$BZ$18*A102-blanks!$BZ$17)/($D$2*coeffs!$D$6^2))^2*coeffs!$E$6^2 +(-1000*coeffs!$D$8*blanks!$BZ$18*A102/($D$2*coeffs!$D$6)-1000*coeffs!$D$8*blanks!$BZ$17/($D$2*coeffs!$D$6))^2*coeffs!$E$2^2 + (1000*coeffs!$D$2*coeffs!$D$8*A102/($D$2*coeffs!$D$6))^2*blanks!$CA$18^2+(1000*coeffs!$D$2*coeffs!$D$8/($D$2*coeffs!$D$6))^2*blanks!$CA$17^2)^0.5</f>
        <v>5610.5511515050339</v>
      </c>
      <c r="L102" s="10">
        <f t="shared" si="9"/>
        <v>27787051.905691978</v>
      </c>
      <c r="M102" s="1">
        <f t="shared" si="10"/>
        <v>9357614.6187851056</v>
      </c>
      <c r="N102" s="10">
        <f t="shared" si="11"/>
        <v>8845240.5819611382</v>
      </c>
    </row>
    <row r="103" spans="1:14" x14ac:dyDescent="0.25">
      <c r="A103">
        <v>-19.64</v>
      </c>
      <c r="B103">
        <v>0.8571428571428571</v>
      </c>
      <c r="C103" s="10">
        <f>-LN(1-B103)/0.000001-EXP(blanks!$BZ$18*b927_2!A103+blanks!$BZ$17)</f>
        <v>1929513.3600046383</v>
      </c>
      <c r="D103" s="1">
        <f>C103*0.000001*coeffs!$D$8/($D$2*coeffs!$D$6/1000)</f>
        <v>18011.207058854226</v>
      </c>
      <c r="E103">
        <f t="shared" si="12"/>
        <v>1.945910149055313</v>
      </c>
      <c r="F103">
        <v>1.607</v>
      </c>
      <c r="G103">
        <v>2.3765999999999998</v>
      </c>
      <c r="H103">
        <f t="shared" si="13"/>
        <v>0.33891014905531303</v>
      </c>
      <c r="I103">
        <f t="shared" si="14"/>
        <v>0.43068985094468681</v>
      </c>
      <c r="J103" s="2">
        <f>((1000*coeffs!$D$8/($D$2*coeffs!$D$6))^2*H103^2+(1000*(E103-coeffs!$D$2*blanks!$BZ$18*A103-coeffs!$D$2*blanks!$BZ$17)/($D$2*coeffs!$D$6))^2*coeffs!$E$8^2+(1000*coeffs!$D$2*coeffs!$D$8*(E103/coeffs!$D$2-blanks!$BZ$18*A103-blanks!$BZ$17)/($D$2^2*coeffs!$D$6))^2*coeffs!$D$11^2+(1000*coeffs!$D$2*coeffs!$D$8*(E103/coeffs!$D$2-blanks!$BZ$18*A103-blanks!$BZ$17)/($D$2*coeffs!$D$6^2))^2*coeffs!$E$6^2 +(-1000*coeffs!$D$8*blanks!$BZ$18*A103/($D$2*coeffs!$D$6)-1000*coeffs!$D$8*blanks!$BZ$17/($D$2*coeffs!$D$6))^2*coeffs!$E$2^2 + (1000*coeffs!$D$2*coeffs!$D$8*A103/($D$2*coeffs!$D$6))^2*blanks!$CA$18^2+(1000*coeffs!$D$2*coeffs!$D$8/($D$2*coeffs!$D$6))^2*blanks!$CA$17^2)^0.5</f>
        <v>5503.8981788407755</v>
      </c>
      <c r="K103" s="10">
        <f>((1000*coeffs!$D$8/($D$2*coeffs!$D$6))^2*I103^2+(1000*(E103-coeffs!$D$2*blanks!$BZ$18*A103-coeffs!$D$2*blanks!$BZ$17)/($D$2*coeffs!$D$6))^2*coeffs!$E$8^2+(1000*coeffs!$D$2*coeffs!$D$8*(E103/coeffs!$D$2-blanks!$BZ$18*A103-blanks!$BZ$17)/($D$2^2*coeffs!$D$6))^2*coeffs!$D$11^2+(1000*coeffs!$D$2*coeffs!$D$8*(E103/coeffs!$D$2-blanks!$BZ$18*A103-blanks!$BZ$17)/($D$2*coeffs!$D$6^2))^2*coeffs!$E$6^2 +(-1000*coeffs!$D$8*blanks!$BZ$18*A103/($D$2*coeffs!$D$6)-1000*coeffs!$D$8*blanks!$BZ$17/($D$2*coeffs!$D$6))^2*coeffs!$E$2^2 + (1000*coeffs!$D$2*coeffs!$D$8*A103/($D$2*coeffs!$D$6))^2*blanks!$CA$18^2+(1000*coeffs!$D$2*coeffs!$D$8/($D$2*coeffs!$D$6))^2*blanks!$CA$17^2)^0.5</f>
        <v>6037.1783536851344</v>
      </c>
      <c r="L103" s="10">
        <f t="shared" si="9"/>
        <v>28684816.677651018</v>
      </c>
      <c r="M103" s="1">
        <f t="shared" si="10"/>
        <v>10033746.621811097</v>
      </c>
      <c r="N103" s="10">
        <f t="shared" si="11"/>
        <v>9223093.1201582756</v>
      </c>
    </row>
    <row r="104" spans="1:14" x14ac:dyDescent="0.25">
      <c r="A104">
        <v>-19.739999999999998</v>
      </c>
      <c r="B104">
        <v>0.8660714285714286</v>
      </c>
      <c r="C104" s="10">
        <f>-LN(1-B104)/0.000001-EXP(blanks!$BZ$18*b927_2!A104+blanks!$BZ$17)</f>
        <v>1993447.8459884967</v>
      </c>
      <c r="D104" s="1">
        <f>C104*0.000001*coeffs!$D$8/($D$2*coeffs!$D$6/1000)</f>
        <v>18608.008972293122</v>
      </c>
      <c r="E104">
        <f t="shared" si="12"/>
        <v>2.0104486701928845</v>
      </c>
      <c r="F104">
        <v>1.6468</v>
      </c>
      <c r="G104">
        <v>2.4354</v>
      </c>
      <c r="H104">
        <f t="shared" si="13"/>
        <v>0.36364867019288449</v>
      </c>
      <c r="I104">
        <f t="shared" si="14"/>
        <v>0.42495132980711547</v>
      </c>
      <c r="J104" s="2">
        <f>((1000*coeffs!$D$8/($D$2*coeffs!$D$6))^2*H104^2+(1000*(E104-coeffs!$D$2*blanks!$BZ$18*A104-coeffs!$D$2*blanks!$BZ$17)/($D$2*coeffs!$D$6))^2*coeffs!$E$8^2+(1000*coeffs!$D$2*coeffs!$D$8*(E104/coeffs!$D$2-blanks!$BZ$18*A104-blanks!$BZ$17)/($D$2^2*coeffs!$D$6))^2*coeffs!$D$11^2+(1000*coeffs!$D$2*coeffs!$D$8*(E104/coeffs!$D$2-blanks!$BZ$18*A104-blanks!$BZ$17)/($D$2*coeffs!$D$6^2))^2*coeffs!$E$6^2 +(-1000*coeffs!$D$8*blanks!$BZ$18*A104/($D$2*coeffs!$D$6)-1000*coeffs!$D$8*blanks!$BZ$17/($D$2*coeffs!$D$6))^2*coeffs!$E$2^2 + (1000*coeffs!$D$2*coeffs!$D$8*A104/($D$2*coeffs!$D$6))^2*blanks!$CA$18^2+(1000*coeffs!$D$2*coeffs!$D$8/($D$2*coeffs!$D$6))^2*blanks!$CA$17^2)^0.5</f>
        <v>5759.7880086411769</v>
      </c>
      <c r="K104" s="10">
        <f>((1000*coeffs!$D$8/($D$2*coeffs!$D$6))^2*I104^2+(1000*(E104-coeffs!$D$2*blanks!$BZ$18*A104-coeffs!$D$2*blanks!$BZ$17)/($D$2*coeffs!$D$6))^2*coeffs!$E$8^2+(1000*coeffs!$D$2*coeffs!$D$8*(E104/coeffs!$D$2-blanks!$BZ$18*A104-blanks!$BZ$17)/($D$2^2*coeffs!$D$6))^2*coeffs!$D$11^2+(1000*coeffs!$D$2*coeffs!$D$8*(E104/coeffs!$D$2-blanks!$BZ$18*A104-blanks!$BZ$17)/($D$2*coeffs!$D$6^2))^2*coeffs!$E$6^2 +(-1000*coeffs!$D$8*blanks!$BZ$18*A104/($D$2*coeffs!$D$6)-1000*coeffs!$D$8*blanks!$BZ$17/($D$2*coeffs!$D$6))^2*coeffs!$E$2^2 + (1000*coeffs!$D$2*coeffs!$D$8*A104/($D$2*coeffs!$D$6))^2*blanks!$CA$18^2+(1000*coeffs!$D$2*coeffs!$D$8/($D$2*coeffs!$D$6))^2*blanks!$CA$17^2)^0.5</f>
        <v>6114.5338642623474</v>
      </c>
      <c r="L104" s="10">
        <f t="shared" si="9"/>
        <v>29635288.982140485</v>
      </c>
      <c r="M104" s="1">
        <f t="shared" si="10"/>
        <v>10179133.685074413</v>
      </c>
      <c r="N104" s="10">
        <f t="shared" si="11"/>
        <v>9640046.5347534344</v>
      </c>
    </row>
    <row r="105" spans="1:14" x14ac:dyDescent="0.25">
      <c r="A105">
        <v>-19.89</v>
      </c>
      <c r="B105">
        <v>0.875</v>
      </c>
      <c r="C105" s="10">
        <f>-LN(1-B105)/0.000001-EXP(blanks!$BZ$18*b927_2!A105+blanks!$BZ$17)</f>
        <v>2061492.6875767517</v>
      </c>
      <c r="D105" s="1">
        <f>C105*0.000001*coeffs!$D$8/($D$2*coeffs!$D$6/1000)</f>
        <v>19243.179350761013</v>
      </c>
      <c r="E105">
        <f t="shared" si="12"/>
        <v>2.0794415416798357</v>
      </c>
      <c r="F105">
        <v>1.7293000000000001</v>
      </c>
      <c r="G105">
        <v>2.5575000000000001</v>
      </c>
      <c r="H105">
        <f t="shared" si="13"/>
        <v>0.35014154167983569</v>
      </c>
      <c r="I105">
        <f t="shared" si="14"/>
        <v>0.47805845832016436</v>
      </c>
      <c r="J105" s="2">
        <f>((1000*coeffs!$D$8/($D$2*coeffs!$D$6))^2*H105^2+(1000*(E105-coeffs!$D$2*blanks!$BZ$18*A105-coeffs!$D$2*blanks!$BZ$17)/($D$2*coeffs!$D$6))^2*coeffs!$E$8^2+(1000*coeffs!$D$2*coeffs!$D$8*(E105/coeffs!$D$2-blanks!$BZ$18*A105-blanks!$BZ$17)/($D$2^2*coeffs!$D$6))^2*coeffs!$D$11^2+(1000*coeffs!$D$2*coeffs!$D$8*(E105/coeffs!$D$2-blanks!$BZ$18*A105-blanks!$BZ$17)/($D$2*coeffs!$D$6^2))^2*coeffs!$E$6^2 +(-1000*coeffs!$D$8*blanks!$BZ$18*A105/($D$2*coeffs!$D$6)-1000*coeffs!$D$8*blanks!$BZ$17/($D$2*coeffs!$D$6))^2*coeffs!$E$2^2 + (1000*coeffs!$D$2*coeffs!$D$8*A105/($D$2*coeffs!$D$6))^2*blanks!$CA$18^2+(1000*coeffs!$D$2*coeffs!$D$8/($D$2*coeffs!$D$6))^2*blanks!$CA$17^2)^0.5</f>
        <v>5817.7893681506448</v>
      </c>
      <c r="K105" s="10">
        <f>((1000*coeffs!$D$8/($D$2*coeffs!$D$6))^2*I105^2+(1000*(E105-coeffs!$D$2*blanks!$BZ$18*A105-coeffs!$D$2*blanks!$BZ$17)/($D$2*coeffs!$D$6))^2*coeffs!$E$8^2+(1000*coeffs!$D$2*coeffs!$D$8*(E105/coeffs!$D$2-blanks!$BZ$18*A105-blanks!$BZ$17)/($D$2^2*coeffs!$D$6))^2*coeffs!$D$11^2+(1000*coeffs!$D$2*coeffs!$D$8*(E105/coeffs!$D$2-blanks!$BZ$18*A105-blanks!$BZ$17)/($D$2*coeffs!$D$6^2))^2*coeffs!$E$6^2 +(-1000*coeffs!$D$8*blanks!$BZ$18*A105/($D$2*coeffs!$D$6)-1000*coeffs!$D$8*blanks!$BZ$17/($D$2*coeffs!$D$6))^2*coeffs!$E$2^2 + (1000*coeffs!$D$2*coeffs!$D$8*A105/($D$2*coeffs!$D$6))^2*blanks!$CA$18^2+(1000*coeffs!$D$2*coeffs!$D$8/($D$2*coeffs!$D$6))^2*blanks!$CA$17^2)^0.5</f>
        <v>6563.3656847910624</v>
      </c>
      <c r="L105" s="10">
        <f t="shared" si="9"/>
        <v>30646867.262590539</v>
      </c>
      <c r="M105" s="1">
        <f t="shared" si="10"/>
        <v>10893001.929876966</v>
      </c>
      <c r="N105" s="10">
        <f t="shared" si="11"/>
        <v>9759287.7517149579</v>
      </c>
    </row>
    <row r="106" spans="1:14" x14ac:dyDescent="0.25">
      <c r="A106">
        <v>-19.89</v>
      </c>
      <c r="B106">
        <v>0.8839285714285714</v>
      </c>
      <c r="C106" s="10">
        <f>-LN(1-B106)/0.000001-EXP(blanks!$BZ$18*b927_2!A106+blanks!$BZ$17)</f>
        <v>2135600.6597304735</v>
      </c>
      <c r="D106" s="1">
        <f>C106*0.000001*coeffs!$D$8/($D$2*coeffs!$D$6/1000)</f>
        <v>19934.94653871626</v>
      </c>
      <c r="E106">
        <f t="shared" si="12"/>
        <v>2.1535495138335574</v>
      </c>
      <c r="F106">
        <v>1.7721</v>
      </c>
      <c r="G106">
        <v>2.6857000000000002</v>
      </c>
      <c r="H106">
        <f t="shared" si="13"/>
        <v>0.38144951383355741</v>
      </c>
      <c r="I106">
        <f t="shared" si="14"/>
        <v>0.53215048616644278</v>
      </c>
      <c r="J106" s="2">
        <f>((1000*coeffs!$D$8/($D$2*coeffs!$D$6))^2*H106^2+(1000*(E106-coeffs!$D$2*blanks!$BZ$18*A106-coeffs!$D$2*blanks!$BZ$17)/($D$2*coeffs!$D$6))^2*coeffs!$E$8^2+(1000*coeffs!$D$2*coeffs!$D$8*(E106/coeffs!$D$2-blanks!$BZ$18*A106-blanks!$BZ$17)/($D$2^2*coeffs!$D$6))^2*coeffs!$D$11^2+(1000*coeffs!$D$2*coeffs!$D$8*(E106/coeffs!$D$2-blanks!$BZ$18*A106-blanks!$BZ$17)/($D$2*coeffs!$D$6^2))^2*coeffs!$E$6^2 +(-1000*coeffs!$D$8*blanks!$BZ$18*A106/($D$2*coeffs!$D$6)-1000*coeffs!$D$8*blanks!$BZ$17/($D$2*coeffs!$D$6))^2*coeffs!$E$2^2 + (1000*coeffs!$D$2*coeffs!$D$8*A106/($D$2*coeffs!$D$6))^2*blanks!$CA$18^2+(1000*coeffs!$D$2*coeffs!$D$8/($D$2*coeffs!$D$6))^2*blanks!$CA$17^2)^0.5</f>
        <v>6125.5969043586238</v>
      </c>
      <c r="K106" s="10">
        <f>((1000*coeffs!$D$8/($D$2*coeffs!$D$6))^2*I106^2+(1000*(E106-coeffs!$D$2*blanks!$BZ$18*A106-coeffs!$D$2*blanks!$BZ$17)/($D$2*coeffs!$D$6))^2*coeffs!$E$8^2+(1000*coeffs!$D$2*coeffs!$D$8*(E106/coeffs!$D$2-blanks!$BZ$18*A106-blanks!$BZ$17)/($D$2^2*coeffs!$D$6))^2*coeffs!$D$11^2+(1000*coeffs!$D$2*coeffs!$D$8*(E106/coeffs!$D$2-blanks!$BZ$18*A106-blanks!$BZ$17)/($D$2*coeffs!$D$6^2))^2*coeffs!$E$6^2 +(-1000*coeffs!$D$8*blanks!$BZ$18*A106/($D$2*coeffs!$D$6)-1000*coeffs!$D$8*blanks!$BZ$17/($D$2*coeffs!$D$6))^2*coeffs!$E$2^2 + (1000*coeffs!$D$2*coeffs!$D$8*A106/($D$2*coeffs!$D$6))^2*blanks!$CA$18^2+(1000*coeffs!$D$2*coeffs!$D$8/($D$2*coeffs!$D$6))^2*blanks!$CA$17^2)^0.5</f>
        <v>7037.0198672129109</v>
      </c>
      <c r="L106" s="10">
        <f t="shared" si="9"/>
        <v>31748582.150730453</v>
      </c>
      <c r="M106" s="1">
        <f t="shared" si="10"/>
        <v>11648360.788376594</v>
      </c>
      <c r="N106" s="10">
        <f t="shared" si="11"/>
        <v>10259424.766067885</v>
      </c>
    </row>
    <row r="107" spans="1:14" x14ac:dyDescent="0.25">
      <c r="A107">
        <v>-19.98</v>
      </c>
      <c r="B107">
        <v>0.8928571428571429</v>
      </c>
      <c r="C107" s="10">
        <f>-LN(1-B107)/0.000001-EXP(blanks!$BZ$18*b927_2!A107+blanks!$BZ$17)</f>
        <v>2215049.3590072924</v>
      </c>
      <c r="D107" s="1">
        <f>C107*0.000001*coeffs!$D$8/($D$2*coeffs!$D$6/1000)</f>
        <v>20676.567199600406</v>
      </c>
      <c r="E107">
        <f t="shared" si="12"/>
        <v>2.2335922215070947</v>
      </c>
      <c r="F107">
        <v>1.8160000000000001</v>
      </c>
      <c r="G107">
        <v>2.7522000000000002</v>
      </c>
      <c r="H107">
        <f t="shared" si="13"/>
        <v>0.41759222150709463</v>
      </c>
      <c r="I107">
        <f t="shared" si="14"/>
        <v>0.51860777849290551</v>
      </c>
      <c r="J107" s="2">
        <f>((1000*coeffs!$D$8/($D$2*coeffs!$D$6))^2*H107^2+(1000*(E107-coeffs!$D$2*blanks!$BZ$18*A107-coeffs!$D$2*blanks!$BZ$17)/($D$2*coeffs!$D$6))^2*coeffs!$E$8^2+(1000*coeffs!$D$2*coeffs!$D$8*(E107/coeffs!$D$2-blanks!$BZ$18*A107-blanks!$BZ$17)/($D$2^2*coeffs!$D$6))^2*coeffs!$D$11^2+(1000*coeffs!$D$2*coeffs!$D$8*(E107/coeffs!$D$2-blanks!$BZ$18*A107-blanks!$BZ$17)/($D$2*coeffs!$D$6^2))^2*coeffs!$E$6^2 +(-1000*coeffs!$D$8*blanks!$BZ$18*A107/($D$2*coeffs!$D$6)-1000*coeffs!$D$8*blanks!$BZ$17/($D$2*coeffs!$D$6))^2*coeffs!$E$2^2 + (1000*coeffs!$D$2*coeffs!$D$8*A107/($D$2*coeffs!$D$6))^2*blanks!$CA$18^2+(1000*coeffs!$D$2*coeffs!$D$8/($D$2*coeffs!$D$6))^2*blanks!$CA$17^2)^0.5</f>
        <v>6474.6039492309928</v>
      </c>
      <c r="K107" s="10">
        <f>((1000*coeffs!$D$8/($D$2*coeffs!$D$6))^2*I107^2+(1000*(E107-coeffs!$D$2*blanks!$BZ$18*A107-coeffs!$D$2*blanks!$BZ$17)/($D$2*coeffs!$D$6))^2*coeffs!$E$8^2+(1000*coeffs!$D$2*coeffs!$D$8*(E107/coeffs!$D$2-blanks!$BZ$18*A107-blanks!$BZ$17)/($D$2^2*coeffs!$D$6))^2*coeffs!$D$11^2+(1000*coeffs!$D$2*coeffs!$D$8*(E107/coeffs!$D$2-blanks!$BZ$18*A107-blanks!$BZ$17)/($D$2*coeffs!$D$6^2))^2*coeffs!$E$6^2 +(-1000*coeffs!$D$8*blanks!$BZ$18*A107/($D$2*coeffs!$D$6)-1000*coeffs!$D$8*blanks!$BZ$17/($D$2*coeffs!$D$6))^2*coeffs!$E$2^2 + (1000*coeffs!$D$2*coeffs!$D$8*A107/($D$2*coeffs!$D$6))^2*blanks!$CA$18^2+(1000*coeffs!$D$2*coeffs!$D$8/($D$2*coeffs!$D$6))^2*blanks!$CA$17^2)^0.5</f>
        <v>7082.4339708762845</v>
      </c>
      <c r="L107" s="10">
        <f t="shared" si="9"/>
        <v>32929694.145740375</v>
      </c>
      <c r="M107" s="1">
        <f t="shared" si="10"/>
        <v>11750524.992149977</v>
      </c>
      <c r="N107" s="10">
        <f t="shared" si="11"/>
        <v>10824690.019910716</v>
      </c>
    </row>
    <row r="108" spans="1:14" x14ac:dyDescent="0.25">
      <c r="A108">
        <v>-20.32</v>
      </c>
      <c r="B108">
        <v>0.9017857142857143</v>
      </c>
      <c r="C108" s="10">
        <f>-LN(1-B108)/0.000001-EXP(blanks!$BZ$18*b927_2!A108+blanks!$BZ$17)</f>
        <v>2299633.7763794838</v>
      </c>
      <c r="D108" s="1">
        <f>C108*0.000001*coeffs!$D$8/($D$2*coeffs!$D$6/1000)</f>
        <v>21466.127659155569</v>
      </c>
      <c r="E108">
        <f t="shared" si="12"/>
        <v>2.3206035984967244</v>
      </c>
      <c r="F108">
        <v>1.907</v>
      </c>
      <c r="G108">
        <v>2.8902000000000001</v>
      </c>
      <c r="H108">
        <f t="shared" si="13"/>
        <v>0.41360359849672435</v>
      </c>
      <c r="I108">
        <f t="shared" si="14"/>
        <v>0.56959640150327573</v>
      </c>
      <c r="J108" s="2">
        <f>((1000*coeffs!$D$8/($D$2*coeffs!$D$6))^2*H108^2+(1000*(E108-coeffs!$D$2*blanks!$BZ$18*A108-coeffs!$D$2*blanks!$BZ$17)/($D$2*coeffs!$D$6))^2*coeffs!$E$8^2+(1000*coeffs!$D$2*coeffs!$D$8*(E108/coeffs!$D$2-blanks!$BZ$18*A108-blanks!$BZ$17)/($D$2^2*coeffs!$D$6))^2*coeffs!$D$11^2+(1000*coeffs!$D$2*coeffs!$D$8*(E108/coeffs!$D$2-blanks!$BZ$18*A108-blanks!$BZ$17)/($D$2*coeffs!$D$6^2))^2*coeffs!$E$6^2 +(-1000*coeffs!$D$8*blanks!$BZ$18*A108/($D$2*coeffs!$D$6)-1000*coeffs!$D$8*blanks!$BZ$17/($D$2*coeffs!$D$6))^2*coeffs!$E$2^2 + (1000*coeffs!$D$2*coeffs!$D$8*A108/($D$2*coeffs!$D$6))^2*blanks!$CA$18^2+(1000*coeffs!$D$2*coeffs!$D$8/($D$2*coeffs!$D$6))^2*blanks!$CA$17^2)^0.5</f>
        <v>6614.7121604168897</v>
      </c>
      <c r="K108" s="10">
        <f>((1000*coeffs!$D$8/($D$2*coeffs!$D$6))^2*I108^2+(1000*(E108-coeffs!$D$2*blanks!$BZ$18*A108-coeffs!$D$2*blanks!$BZ$17)/($D$2*coeffs!$D$6))^2*coeffs!$E$8^2+(1000*coeffs!$D$2*coeffs!$D$8*(E108/coeffs!$D$2-blanks!$BZ$18*A108-blanks!$BZ$17)/($D$2^2*coeffs!$D$6))^2*coeffs!$D$11^2+(1000*coeffs!$D$2*coeffs!$D$8*(E108/coeffs!$D$2-blanks!$BZ$18*A108-blanks!$BZ$17)/($D$2*coeffs!$D$6^2))^2*coeffs!$E$6^2 +(-1000*coeffs!$D$8*blanks!$BZ$18*A108/($D$2*coeffs!$D$6)-1000*coeffs!$D$8*blanks!$BZ$17/($D$2*coeffs!$D$6))^2*coeffs!$E$2^2 + (1000*coeffs!$D$2*coeffs!$D$8*A108/($D$2*coeffs!$D$6))^2*blanks!$CA$18^2+(1000*coeffs!$D$2*coeffs!$D$8/($D$2*coeffs!$D$6))^2*blanks!$CA$17^2)^0.5</f>
        <v>7557.6727677982099</v>
      </c>
      <c r="L108" s="10">
        <f t="shared" si="9"/>
        <v>34187155.51211381</v>
      </c>
      <c r="M108" s="1">
        <f t="shared" si="10"/>
        <v>12512641.090375688</v>
      </c>
      <c r="N108" s="10">
        <f t="shared" si="11"/>
        <v>11075634.302211171</v>
      </c>
    </row>
    <row r="109" spans="1:14" x14ac:dyDescent="0.25">
      <c r="A109">
        <v>-20.34</v>
      </c>
      <c r="B109">
        <v>0.9107142857142857</v>
      </c>
      <c r="C109" s="10">
        <f>-LN(1-B109)/0.000001-EXP(blanks!$BZ$18*b927_2!A109+blanks!$BZ$17)</f>
        <v>2394791.6838704459</v>
      </c>
      <c r="D109" s="1">
        <f>C109*0.000001*coeffs!$D$8/($D$2*coeffs!$D$6/1000)</f>
        <v>22354.387264211058</v>
      </c>
      <c r="E109">
        <f t="shared" si="12"/>
        <v>2.4159137783010487</v>
      </c>
      <c r="F109">
        <v>1.9542999999999999</v>
      </c>
      <c r="G109">
        <v>3.0350000000000001</v>
      </c>
      <c r="H109">
        <f t="shared" si="13"/>
        <v>0.46161377830104877</v>
      </c>
      <c r="I109">
        <f t="shared" si="14"/>
        <v>0.61908622169895144</v>
      </c>
      <c r="J109" s="2">
        <f>((1000*coeffs!$D$8/($D$2*coeffs!$D$6))^2*H109^2+(1000*(E109-coeffs!$D$2*blanks!$BZ$18*A109-coeffs!$D$2*blanks!$BZ$17)/($D$2*coeffs!$D$6))^2*coeffs!$E$8^2+(1000*coeffs!$D$2*coeffs!$D$8*(E109/coeffs!$D$2-blanks!$BZ$18*A109-blanks!$BZ$17)/($D$2^2*coeffs!$D$6))^2*coeffs!$D$11^2+(1000*coeffs!$D$2*coeffs!$D$8*(E109/coeffs!$D$2-blanks!$BZ$18*A109-blanks!$BZ$17)/($D$2*coeffs!$D$6^2))^2*coeffs!$E$6^2 +(-1000*coeffs!$D$8*blanks!$BZ$18*A109/($D$2*coeffs!$D$6)-1000*coeffs!$D$8*blanks!$BZ$17/($D$2*coeffs!$D$6))^2*coeffs!$E$2^2 + (1000*coeffs!$D$2*coeffs!$D$8*A109/($D$2*coeffs!$D$6))^2*blanks!$CA$18^2+(1000*coeffs!$D$2*coeffs!$D$8/($D$2*coeffs!$D$6))^2*blanks!$CA$17^2)^0.5</f>
        <v>7059.3274510077963</v>
      </c>
      <c r="K109" s="10">
        <f>((1000*coeffs!$D$8/($D$2*coeffs!$D$6))^2*I109^2+(1000*(E109-coeffs!$D$2*blanks!$BZ$18*A109-coeffs!$D$2*blanks!$BZ$17)/($D$2*coeffs!$D$6))^2*coeffs!$E$8^2+(1000*coeffs!$D$2*coeffs!$D$8*(E109/coeffs!$D$2-blanks!$BZ$18*A109-blanks!$BZ$17)/($D$2^2*coeffs!$D$6))^2*coeffs!$D$11^2+(1000*coeffs!$D$2*coeffs!$D$8*(E109/coeffs!$D$2-blanks!$BZ$18*A109-blanks!$BZ$17)/($D$2*coeffs!$D$6^2))^2*coeffs!$E$6^2 +(-1000*coeffs!$D$8*blanks!$BZ$18*A109/($D$2*coeffs!$D$6)-1000*coeffs!$D$8*blanks!$BZ$17/($D$2*coeffs!$D$6))^2*coeffs!$E$2^2 + (1000*coeffs!$D$2*coeffs!$D$8*A109/($D$2*coeffs!$D$6))^2*blanks!$CA$18^2+(1000*coeffs!$D$2*coeffs!$D$8/($D$2*coeffs!$D$6))^2*blanks!$CA$17^2)^0.5</f>
        <v>8041.3115390083321</v>
      </c>
      <c r="L109" s="10">
        <f t="shared" si="9"/>
        <v>35601806.059960015</v>
      </c>
      <c r="M109" s="1">
        <f t="shared" si="10"/>
        <v>13292443.471788509</v>
      </c>
      <c r="N109" s="10">
        <f t="shared" si="11"/>
        <v>11793123.324452031</v>
      </c>
    </row>
    <row r="110" spans="1:14" x14ac:dyDescent="0.25">
      <c r="A110">
        <v>-20.38</v>
      </c>
      <c r="B110">
        <v>0.9196428571428571</v>
      </c>
      <c r="C110" s="10">
        <f>-LN(1-B110)/0.000001-EXP(blanks!$BZ$18*b927_2!A110+blanks!$BZ$17)</f>
        <v>2499844.3296972043</v>
      </c>
      <c r="D110" s="1">
        <f>C110*0.000001*coeffs!$D$8/($D$2*coeffs!$D$6/1000)</f>
        <v>23335.010148346817</v>
      </c>
      <c r="E110">
        <f t="shared" si="12"/>
        <v>2.5212742939588746</v>
      </c>
      <c r="F110">
        <v>2.0522</v>
      </c>
      <c r="G110">
        <v>3.1871999999999998</v>
      </c>
      <c r="H110">
        <f t="shared" si="13"/>
        <v>0.46907429395887457</v>
      </c>
      <c r="I110">
        <f t="shared" si="14"/>
        <v>0.66592570604112522</v>
      </c>
      <c r="J110" s="2">
        <f>((1000*coeffs!$D$8/($D$2*coeffs!$D$6))^2*H110^2+(1000*(E110-coeffs!$D$2*blanks!$BZ$18*A110-coeffs!$D$2*blanks!$BZ$17)/($D$2*coeffs!$D$6))^2*coeffs!$E$8^2+(1000*coeffs!$D$2*coeffs!$D$8*(E110/coeffs!$D$2-blanks!$BZ$18*A110-blanks!$BZ$17)/($D$2^2*coeffs!$D$6))^2*coeffs!$D$11^2+(1000*coeffs!$D$2*coeffs!$D$8*(E110/coeffs!$D$2-blanks!$BZ$18*A110-blanks!$BZ$17)/($D$2*coeffs!$D$6^2))^2*coeffs!$E$6^2 +(-1000*coeffs!$D$8*blanks!$BZ$18*A110/($D$2*coeffs!$D$6)-1000*coeffs!$D$8*blanks!$BZ$17/($D$2*coeffs!$D$6))^2*coeffs!$E$2^2 + (1000*coeffs!$D$2*coeffs!$D$8*A110/($D$2*coeffs!$D$6))^2*blanks!$CA$18^2+(1000*coeffs!$D$2*coeffs!$D$8/($D$2*coeffs!$D$6))^2*blanks!$CA$17^2)^0.5</f>
        <v>7295.597442729314</v>
      </c>
      <c r="K110" s="10">
        <f>((1000*coeffs!$D$8/($D$2*coeffs!$D$6))^2*I110^2+(1000*(E110-coeffs!$D$2*blanks!$BZ$18*A110-coeffs!$D$2*blanks!$BZ$17)/($D$2*coeffs!$D$6))^2*coeffs!$E$8^2+(1000*coeffs!$D$2*coeffs!$D$8*(E110/coeffs!$D$2-blanks!$BZ$18*A110-blanks!$BZ$17)/($D$2^2*coeffs!$D$6))^2*coeffs!$D$11^2+(1000*coeffs!$D$2*coeffs!$D$8*(E110/coeffs!$D$2-blanks!$BZ$18*A110-blanks!$BZ$17)/($D$2*coeffs!$D$6^2))^2*coeffs!$E$6^2 +(-1000*coeffs!$D$8*blanks!$BZ$18*A110/($D$2*coeffs!$D$6)-1000*coeffs!$D$8*blanks!$BZ$17/($D$2*coeffs!$D$6))^2*coeffs!$E$2^2 + (1000*coeffs!$D$2*coeffs!$D$8*A110/($D$2*coeffs!$D$6))^2*blanks!$CA$18^2+(1000*coeffs!$D$2*coeffs!$D$8/($D$2*coeffs!$D$6))^2*blanks!$CA$17^2)^0.5</f>
        <v>8526.0707095077978</v>
      </c>
      <c r="L110" s="10">
        <f t="shared" si="9"/>
        <v>37163555.229209363</v>
      </c>
      <c r="M110" s="1">
        <f t="shared" si="10"/>
        <v>14078214.403947012</v>
      </c>
      <c r="N110" s="10">
        <f t="shared" si="11"/>
        <v>12199059.109769594</v>
      </c>
    </row>
    <row r="111" spans="1:14" x14ac:dyDescent="0.25">
      <c r="A111">
        <v>-20.71</v>
      </c>
      <c r="B111">
        <v>0.9285714285714286</v>
      </c>
      <c r="C111" s="10">
        <f>-LN(1-B111)/0.000001-EXP(blanks!$BZ$18*b927_2!A111+blanks!$BZ$17)</f>
        <v>2614910.0451347204</v>
      </c>
      <c r="D111" s="1">
        <f>C111*0.000001*coeffs!$D$8/($D$2*coeffs!$D$6/1000)</f>
        <v>24409.100884943386</v>
      </c>
      <c r="E111">
        <f t="shared" si="12"/>
        <v>2.6390573296152589</v>
      </c>
      <c r="F111">
        <v>2.1030000000000002</v>
      </c>
      <c r="G111">
        <v>3.347</v>
      </c>
      <c r="H111">
        <f t="shared" si="13"/>
        <v>0.53605732961525865</v>
      </c>
      <c r="I111">
        <f t="shared" si="14"/>
        <v>0.70794267038474112</v>
      </c>
      <c r="J111" s="2">
        <f>((1000*coeffs!$D$8/($D$2*coeffs!$D$6))^2*H111^2+(1000*(E111-coeffs!$D$2*blanks!$BZ$18*A111-coeffs!$D$2*blanks!$BZ$17)/($D$2*coeffs!$D$6))^2*coeffs!$E$8^2+(1000*coeffs!$D$2*coeffs!$D$8*(E111/coeffs!$D$2-blanks!$BZ$18*A111-blanks!$BZ$17)/($D$2^2*coeffs!$D$6))^2*coeffs!$D$11^2+(1000*coeffs!$D$2*coeffs!$D$8*(E111/coeffs!$D$2-blanks!$BZ$18*A111-blanks!$BZ$17)/($D$2*coeffs!$D$6^2))^2*coeffs!$E$6^2 +(-1000*coeffs!$D$8*blanks!$BZ$18*A111/($D$2*coeffs!$D$6)-1000*coeffs!$D$8*blanks!$BZ$17/($D$2*coeffs!$D$6))^2*coeffs!$E$2^2 + (1000*coeffs!$D$2*coeffs!$D$8*A111/($D$2*coeffs!$D$6))^2*blanks!$CA$18^2+(1000*coeffs!$D$2*coeffs!$D$8/($D$2*coeffs!$D$6))^2*blanks!$CA$17^2)^0.5</f>
        <v>7896.0879401060147</v>
      </c>
      <c r="K111" s="10">
        <f>((1000*coeffs!$D$8/($D$2*coeffs!$D$6))^2*I111^2+(1000*(E111-coeffs!$D$2*blanks!$BZ$18*A111-coeffs!$D$2*blanks!$BZ$17)/($D$2*coeffs!$D$6))^2*coeffs!$E$8^2+(1000*coeffs!$D$2*coeffs!$D$8*(E111/coeffs!$D$2-blanks!$BZ$18*A111-blanks!$BZ$17)/($D$2^2*coeffs!$D$6))^2*coeffs!$D$11^2+(1000*coeffs!$D$2*coeffs!$D$8*(E111/coeffs!$D$2-blanks!$BZ$18*A111-blanks!$BZ$17)/($D$2*coeffs!$D$6^2))^2*coeffs!$E$6^2 +(-1000*coeffs!$D$8*blanks!$BZ$18*A111/($D$2*coeffs!$D$6)-1000*coeffs!$D$8*blanks!$BZ$17/($D$2*coeffs!$D$6))^2*coeffs!$E$2^2 + (1000*coeffs!$D$2*coeffs!$D$8*A111/($D$2*coeffs!$D$6))^2*blanks!$CA$18^2+(1000*coeffs!$D$2*coeffs!$D$8/($D$2*coeffs!$D$6))^2*blanks!$CA$17^2)^0.5</f>
        <v>8998.8758887721669</v>
      </c>
      <c r="L111" s="10">
        <f t="shared" si="9"/>
        <v>38874162.173750013</v>
      </c>
      <c r="M111" s="1">
        <f t="shared" si="10"/>
        <v>14849698.187298644</v>
      </c>
      <c r="N111" s="10">
        <f t="shared" si="11"/>
        <v>13162688.053509267</v>
      </c>
    </row>
    <row r="112" spans="1:14" x14ac:dyDescent="0.25">
      <c r="A112">
        <v>-20.71</v>
      </c>
      <c r="B112">
        <v>0.9375</v>
      </c>
      <c r="C112" s="10">
        <f>-LN(1-B112)/0.000001-EXP(blanks!$BZ$18*b927_2!A112+blanks!$BZ$17)</f>
        <v>2748441.4377592425</v>
      </c>
      <c r="D112" s="1">
        <f>C112*0.000001*coeffs!$D$8/($D$2*coeffs!$D$6/1000)</f>
        <v>25655.561060483004</v>
      </c>
      <c r="E112">
        <f t="shared" si="12"/>
        <v>2.7725887222397811</v>
      </c>
      <c r="F112">
        <v>2.2084999999999999</v>
      </c>
      <c r="G112">
        <v>3.5146999999999999</v>
      </c>
      <c r="H112">
        <f t="shared" si="13"/>
        <v>0.56408872223978124</v>
      </c>
      <c r="I112">
        <f t="shared" si="14"/>
        <v>0.74211127776021879</v>
      </c>
      <c r="J112" s="2">
        <f>((1000*coeffs!$D$8/($D$2*coeffs!$D$6))^2*H112^2+(1000*(E112-coeffs!$D$2*blanks!$BZ$18*A112-coeffs!$D$2*blanks!$BZ$17)/($D$2*coeffs!$D$6))^2*coeffs!$E$8^2+(1000*coeffs!$D$2*coeffs!$D$8*(E112/coeffs!$D$2-blanks!$BZ$18*A112-blanks!$BZ$17)/($D$2^2*coeffs!$D$6))^2*coeffs!$D$11^2+(1000*coeffs!$D$2*coeffs!$D$8*(E112/coeffs!$D$2-blanks!$BZ$18*A112-blanks!$BZ$17)/($D$2*coeffs!$D$6^2))^2*coeffs!$E$6^2 +(-1000*coeffs!$D$8*blanks!$BZ$18*A112/($D$2*coeffs!$D$6)-1000*coeffs!$D$8*blanks!$BZ$17/($D$2*coeffs!$D$6))^2*coeffs!$E$2^2 + (1000*coeffs!$D$2*coeffs!$D$8*A112/($D$2*coeffs!$D$6))^2*blanks!$CA$18^2+(1000*coeffs!$D$2*coeffs!$D$8/($D$2*coeffs!$D$6))^2*blanks!$CA$17^2)^0.5</f>
        <v>8300.988483344845</v>
      </c>
      <c r="K112" s="10">
        <f>((1000*coeffs!$D$8/($D$2*coeffs!$D$6))^2*I112^2+(1000*(E112-coeffs!$D$2*blanks!$BZ$18*A112-coeffs!$D$2*blanks!$BZ$17)/($D$2*coeffs!$D$6))^2*coeffs!$E$8^2+(1000*coeffs!$D$2*coeffs!$D$8*(E112/coeffs!$D$2-blanks!$BZ$18*A112-blanks!$BZ$17)/($D$2^2*coeffs!$D$6))^2*coeffs!$D$11^2+(1000*coeffs!$D$2*coeffs!$D$8*(E112/coeffs!$D$2-blanks!$BZ$18*A112-blanks!$BZ$17)/($D$2*coeffs!$D$6^2))^2*coeffs!$E$6^2 +(-1000*coeffs!$D$8*blanks!$BZ$18*A112/($D$2*coeffs!$D$6)-1000*coeffs!$D$8*blanks!$BZ$17/($D$2*coeffs!$D$6))^2*coeffs!$E$2^2 + (1000*coeffs!$D$2*coeffs!$D$8*A112/($D$2*coeffs!$D$6))^2*blanks!$CA$18^2+(1000*coeffs!$D$2*coeffs!$D$8/($D$2*coeffs!$D$6))^2*blanks!$CA$17^2)^0.5</f>
        <v>9442.8839823274939</v>
      </c>
      <c r="L112" s="10">
        <f t="shared" si="9"/>
        <v>40859286.297553256</v>
      </c>
      <c r="M112" s="1">
        <f t="shared" si="10"/>
        <v>15584145.446200151</v>
      </c>
      <c r="N112" s="10">
        <f t="shared" si="11"/>
        <v>13837407.753490178</v>
      </c>
    </row>
    <row r="113" spans="1:14" x14ac:dyDescent="0.25">
      <c r="A113">
        <v>-20.99</v>
      </c>
      <c r="B113">
        <v>0.9464285714285714</v>
      </c>
      <c r="C113" s="10">
        <f>-LN(1-B113)/0.000001-EXP(blanks!$BZ$18*b927_2!A113+blanks!$BZ$17)</f>
        <v>2900017.9800008065</v>
      </c>
      <c r="D113" s="1">
        <f>C113*0.000001*coeffs!$D$8/($D$2*coeffs!$D$6/1000)</f>
        <v>27070.465224490144</v>
      </c>
      <c r="E113">
        <f t="shared" si="12"/>
        <v>2.9267394020670388</v>
      </c>
      <c r="F113">
        <v>2.3191999999999999</v>
      </c>
      <c r="G113">
        <v>3.7823000000000002</v>
      </c>
      <c r="H113">
        <f t="shared" si="13"/>
        <v>0.60753940206703883</v>
      </c>
      <c r="I113">
        <f t="shared" si="14"/>
        <v>0.85556059793296146</v>
      </c>
      <c r="J113" s="2">
        <f>((1000*coeffs!$D$8/($D$2*coeffs!$D$6))^2*H113^2+(1000*(E113-coeffs!$D$2*blanks!$BZ$18*A113-coeffs!$D$2*blanks!$BZ$17)/($D$2*coeffs!$D$6))^2*coeffs!$E$8^2+(1000*coeffs!$D$2*coeffs!$D$8*(E113/coeffs!$D$2-blanks!$BZ$18*A113-blanks!$BZ$17)/($D$2^2*coeffs!$D$6))^2*coeffs!$D$11^2+(1000*coeffs!$D$2*coeffs!$D$8*(E113/coeffs!$D$2-blanks!$BZ$18*A113-blanks!$BZ$17)/($D$2*coeffs!$D$6^2))^2*coeffs!$E$6^2 +(-1000*coeffs!$D$8*blanks!$BZ$18*A113/($D$2*coeffs!$D$6)-1000*coeffs!$D$8*blanks!$BZ$17/($D$2*coeffs!$D$6))^2*coeffs!$E$2^2 + (1000*coeffs!$D$2*coeffs!$D$8*A113/($D$2*coeffs!$D$6))^2*blanks!$CA$18^2+(1000*coeffs!$D$2*coeffs!$D$8/($D$2*coeffs!$D$6))^2*blanks!$CA$17^2)^0.5</f>
        <v>8834.5159867410403</v>
      </c>
      <c r="K113" s="10">
        <f>((1000*coeffs!$D$8/($D$2*coeffs!$D$6))^2*I113^2+(1000*(E113-coeffs!$D$2*blanks!$BZ$18*A113-coeffs!$D$2*blanks!$BZ$17)/($D$2*coeffs!$D$6))^2*coeffs!$E$8^2+(1000*coeffs!$D$2*coeffs!$D$8*(E113/coeffs!$D$2-blanks!$BZ$18*A113-blanks!$BZ$17)/($D$2^2*coeffs!$D$6))^2*coeffs!$D$11^2+(1000*coeffs!$D$2*coeffs!$D$8*(E113/coeffs!$D$2-blanks!$BZ$18*A113-blanks!$BZ$17)/($D$2*coeffs!$D$6^2))^2*coeffs!$E$6^2 +(-1000*coeffs!$D$8*blanks!$BZ$18*A113/($D$2*coeffs!$D$6)-1000*coeffs!$D$8*blanks!$BZ$17/($D$2*coeffs!$D$6))^2*coeffs!$E$2^2 + (1000*coeffs!$D$2*coeffs!$D$8*A113/($D$2*coeffs!$D$6))^2*blanks!$CA$18^2+(1000*coeffs!$D$2*coeffs!$D$8/($D$2*coeffs!$D$6))^2*blanks!$CA$17^2)^0.5</f>
        <v>10472.249874985135</v>
      </c>
      <c r="L113" s="10">
        <f t="shared" si="9"/>
        <v>43112675.891508199</v>
      </c>
      <c r="M113" s="1">
        <f t="shared" si="10"/>
        <v>17226563.968962401</v>
      </c>
      <c r="N113" s="10">
        <f t="shared" si="11"/>
        <v>14715809.767412124</v>
      </c>
    </row>
    <row r="114" spans="1:14" x14ac:dyDescent="0.25">
      <c r="A114">
        <v>-21.03</v>
      </c>
      <c r="B114">
        <v>0.9553571428571429</v>
      </c>
      <c r="C114" s="10">
        <f>-LN(1-B114)/0.000001-EXP(blanks!$BZ$18*b927_2!A114+blanks!$BZ$17)</f>
        <v>3081950.0527062211</v>
      </c>
      <c r="D114" s="1">
        <f>C114*0.000001*coeffs!$D$8/($D$2*coeffs!$D$6/1000)</f>
        <v>28768.725677133953</v>
      </c>
      <c r="E114">
        <f t="shared" si="12"/>
        <v>3.1090609588609954</v>
      </c>
      <c r="F114">
        <v>2.4354</v>
      </c>
      <c r="G114">
        <v>4.0701999999999998</v>
      </c>
      <c r="H114">
        <f t="shared" si="13"/>
        <v>0.67366095886099542</v>
      </c>
      <c r="I114">
        <f t="shared" si="14"/>
        <v>0.96113904113900439</v>
      </c>
      <c r="J114" s="2">
        <f>((1000*coeffs!$D$8/($D$2*coeffs!$D$6))^2*H114^2+(1000*(E114-coeffs!$D$2*blanks!$BZ$18*A114-coeffs!$D$2*blanks!$BZ$17)/($D$2*coeffs!$D$6))^2*coeffs!$E$8^2+(1000*coeffs!$D$2*coeffs!$D$8*(E114/coeffs!$D$2-blanks!$BZ$18*A114-blanks!$BZ$17)/($D$2^2*coeffs!$D$6))^2*coeffs!$D$11^2+(1000*coeffs!$D$2*coeffs!$D$8*(E114/coeffs!$D$2-blanks!$BZ$18*A114-blanks!$BZ$17)/($D$2*coeffs!$D$6^2))^2*coeffs!$E$6^2 +(-1000*coeffs!$D$8*blanks!$BZ$18*A114/($D$2*coeffs!$D$6)-1000*coeffs!$D$8*blanks!$BZ$17/($D$2*coeffs!$D$6))^2*coeffs!$E$2^2 + (1000*coeffs!$D$2*coeffs!$D$8*A114/($D$2*coeffs!$D$6))^2*blanks!$CA$18^2+(1000*coeffs!$D$2*coeffs!$D$8/($D$2*coeffs!$D$6))^2*blanks!$CA$17^2)^0.5</f>
        <v>9556.4328283818086</v>
      </c>
      <c r="K114" s="10">
        <f>((1000*coeffs!$D$8/($D$2*coeffs!$D$6))^2*I114^2+(1000*(E114-coeffs!$D$2*blanks!$BZ$18*A114-coeffs!$D$2*blanks!$BZ$17)/($D$2*coeffs!$D$6))^2*coeffs!$E$8^2+(1000*coeffs!$D$2*coeffs!$D$8*(E114/coeffs!$D$2-blanks!$BZ$18*A114-blanks!$BZ$17)/($D$2^2*coeffs!$D$6))^2*coeffs!$D$11^2+(1000*coeffs!$D$2*coeffs!$D$8*(E114/coeffs!$D$2-blanks!$BZ$18*A114-blanks!$BZ$17)/($D$2*coeffs!$D$6^2))^2*coeffs!$E$6^2 +(-1000*coeffs!$D$8*blanks!$BZ$18*A114/($D$2*coeffs!$D$6)-1000*coeffs!$D$8*blanks!$BZ$17/($D$2*coeffs!$D$6))^2*coeffs!$E$2^2 + (1000*coeffs!$D$2*coeffs!$D$8*A114/($D$2*coeffs!$D$6))^2*blanks!$CA$18^2+(1000*coeffs!$D$2*coeffs!$D$8/($D$2*coeffs!$D$6))^2*blanks!$CA$17^2)^0.5</f>
        <v>11501.127287719168</v>
      </c>
      <c r="L114" s="10">
        <f t="shared" si="9"/>
        <v>45817341.35872598</v>
      </c>
      <c r="M114" s="1">
        <f t="shared" si="10"/>
        <v>18881292.976010248</v>
      </c>
      <c r="N114" s="10">
        <f t="shared" si="11"/>
        <v>15894531.730996365</v>
      </c>
    </row>
    <row r="115" spans="1:14" x14ac:dyDescent="0.25">
      <c r="A115">
        <v>-21.51</v>
      </c>
      <c r="B115">
        <v>0.9642857142857143</v>
      </c>
      <c r="C115" s="10">
        <f>-LN(1-B115)/0.000001-EXP(blanks!$BZ$18*b927_2!A115+blanks!$BZ$17)</f>
        <v>3299952.4370122114</v>
      </c>
      <c r="D115" s="1">
        <f>C115*0.000001*coeffs!$D$8/($D$2*coeffs!$D$6/1000)</f>
        <v>30803.687530442738</v>
      </c>
      <c r="E115">
        <f t="shared" si="12"/>
        <v>3.3322045101752042</v>
      </c>
      <c r="F115">
        <v>2.5575000000000001</v>
      </c>
      <c r="G115">
        <v>4.4885000000000002</v>
      </c>
      <c r="H115">
        <f t="shared" si="13"/>
        <v>0.77470451017520414</v>
      </c>
      <c r="I115">
        <f t="shared" si="14"/>
        <v>1.1562954898247959</v>
      </c>
      <c r="J115" s="2">
        <f>((1000*coeffs!$D$8/($D$2*coeffs!$D$6))^2*H115^2+(1000*(E115-coeffs!$D$2*blanks!$BZ$18*A115-coeffs!$D$2*blanks!$BZ$17)/($D$2*coeffs!$D$6))^2*coeffs!$E$8^2+(1000*coeffs!$D$2*coeffs!$D$8*(E115/coeffs!$D$2-blanks!$BZ$18*A115-blanks!$BZ$17)/($D$2^2*coeffs!$D$6))^2*coeffs!$D$11^2+(1000*coeffs!$D$2*coeffs!$D$8*(E115/coeffs!$D$2-blanks!$BZ$18*A115-blanks!$BZ$17)/($D$2*coeffs!$D$6^2))^2*coeffs!$E$6^2 +(-1000*coeffs!$D$8*blanks!$BZ$18*A115/($D$2*coeffs!$D$6)-1000*coeffs!$D$8*blanks!$BZ$17/($D$2*coeffs!$D$6))^2*coeffs!$E$2^2 + (1000*coeffs!$D$2*coeffs!$D$8*A115/($D$2*coeffs!$D$6))^2*blanks!$CA$18^2+(1000*coeffs!$D$2*coeffs!$D$8/($D$2*coeffs!$D$6))^2*blanks!$CA$17^2)^0.5</f>
        <v>10572.469870838835</v>
      </c>
      <c r="K115" s="10">
        <f>((1000*coeffs!$D$8/($D$2*coeffs!$D$6))^2*I115^2+(1000*(E115-coeffs!$D$2*blanks!$BZ$18*A115-coeffs!$D$2*blanks!$BZ$17)/($D$2*coeffs!$D$6))^2*coeffs!$E$8^2+(1000*coeffs!$D$2*coeffs!$D$8*(E115/coeffs!$D$2-blanks!$BZ$18*A115-blanks!$BZ$17)/($D$2^2*coeffs!$D$6))^2*coeffs!$D$11^2+(1000*coeffs!$D$2*coeffs!$D$8*(E115/coeffs!$D$2-blanks!$BZ$18*A115-blanks!$BZ$17)/($D$2*coeffs!$D$6^2))^2*coeffs!$E$6^2 +(-1000*coeffs!$D$8*blanks!$BZ$18*A115/($D$2*coeffs!$D$6)-1000*coeffs!$D$8*blanks!$BZ$17/($D$2*coeffs!$D$6))^2*coeffs!$E$2^2 + (1000*coeffs!$D$2*coeffs!$D$8*A115/($D$2*coeffs!$D$6))^2*blanks!$CA$18^2+(1000*coeffs!$D$2*coeffs!$D$8/($D$2*coeffs!$D$6))^2*blanks!$CA$17^2)^0.5</f>
        <v>13265.834046686574</v>
      </c>
      <c r="L115" s="10">
        <f t="shared" si="9"/>
        <v>49058240.623135902</v>
      </c>
      <c r="M115" s="1">
        <f t="shared" si="10"/>
        <v>21689537.779892318</v>
      </c>
      <c r="N115" s="10">
        <f t="shared" si="11"/>
        <v>17538118.586223878</v>
      </c>
    </row>
    <row r="116" spans="1:14" x14ac:dyDescent="0.25">
      <c r="A116">
        <v>-21.75</v>
      </c>
      <c r="B116">
        <v>0.9732142857142857</v>
      </c>
      <c r="C116" s="10">
        <f>-LN(1-B116)/0.000001-EXP(blanks!$BZ$18*b927_2!A116+blanks!$BZ$17)</f>
        <v>3584709.1258869409</v>
      </c>
      <c r="D116" s="1">
        <f>C116*0.000001*coeffs!$D$8/($D$2*coeffs!$D$6/1000)</f>
        <v>33461.773134319643</v>
      </c>
      <c r="E116">
        <f t="shared" si="12"/>
        <v>3.6198865826269842</v>
      </c>
      <c r="F116">
        <v>2.7522000000000002</v>
      </c>
      <c r="G116">
        <v>4.9497999999999998</v>
      </c>
      <c r="H116">
        <f t="shared" si="13"/>
        <v>0.86768658262698395</v>
      </c>
      <c r="I116">
        <f t="shared" si="14"/>
        <v>1.3299134173730156</v>
      </c>
      <c r="J116" s="2">
        <f>((1000*coeffs!$D$8/($D$2*coeffs!$D$6))^2*H116^2+(1000*(E116-coeffs!$D$2*blanks!$BZ$18*A116-coeffs!$D$2*blanks!$BZ$17)/($D$2*coeffs!$D$6))^2*coeffs!$E$8^2+(1000*coeffs!$D$2*coeffs!$D$8*(E116/coeffs!$D$2-blanks!$BZ$18*A116-blanks!$BZ$17)/($D$2^2*coeffs!$D$6))^2*coeffs!$D$11^2+(1000*coeffs!$D$2*coeffs!$D$8*(E116/coeffs!$D$2-blanks!$BZ$18*A116-blanks!$BZ$17)/($D$2*coeffs!$D$6^2))^2*coeffs!$E$6^2 +(-1000*coeffs!$D$8*blanks!$BZ$18*A116/($D$2*coeffs!$D$6)-1000*coeffs!$D$8*blanks!$BZ$17/($D$2*coeffs!$D$6))^2*coeffs!$E$2^2 + (1000*coeffs!$D$2*coeffs!$D$8*A116/($D$2*coeffs!$D$6))^2*blanks!$CA$18^2+(1000*coeffs!$D$2*coeffs!$D$8/($D$2*coeffs!$D$6))^2*blanks!$CA$17^2)^0.5</f>
        <v>11653.224029450323</v>
      </c>
      <c r="K116" s="10">
        <f>((1000*coeffs!$D$8/($D$2*coeffs!$D$6))^2*I116^2+(1000*(E116-coeffs!$D$2*blanks!$BZ$18*A116-coeffs!$D$2*blanks!$BZ$17)/($D$2*coeffs!$D$6))^2*coeffs!$E$8^2+(1000*coeffs!$D$2*coeffs!$D$8*(E116/coeffs!$D$2-blanks!$BZ$18*A116-blanks!$BZ$17)/($D$2^2*coeffs!$D$6))^2*coeffs!$D$11^2+(1000*coeffs!$D$2*coeffs!$D$8*(E116/coeffs!$D$2-blanks!$BZ$18*A116-blanks!$BZ$17)/($D$2*coeffs!$D$6^2))^2*coeffs!$E$6^2 +(-1000*coeffs!$D$8*blanks!$BZ$18*A116/($D$2*coeffs!$D$6)-1000*coeffs!$D$8*blanks!$BZ$17/($D$2*coeffs!$D$6))^2*coeffs!$E$2^2 + (1000*coeffs!$D$2*coeffs!$D$8*A116/($D$2*coeffs!$D$6))^2*blanks!$CA$18^2+(1000*coeffs!$D$2*coeffs!$D$8/($D$2*coeffs!$D$6))^2*blanks!$CA$17^2)^0.5</f>
        <v>14976.913559658908</v>
      </c>
      <c r="L116" s="10">
        <f t="shared" si="9"/>
        <v>53291532.595826313</v>
      </c>
      <c r="M116" s="1">
        <f t="shared" si="10"/>
        <v>24440606.000377849</v>
      </c>
      <c r="N116" s="10">
        <f t="shared" si="11"/>
        <v>19309201.746162947</v>
      </c>
    </row>
    <row r="117" spans="1:14" x14ac:dyDescent="0.25">
      <c r="A117">
        <v>-21.75</v>
      </c>
      <c r="B117">
        <v>0.9821428571428571</v>
      </c>
      <c r="C117" s="10">
        <f>-LN(1-B117)/0.000001-EXP(blanks!$BZ$18*b927_2!A117+blanks!$BZ$17)</f>
        <v>3990174.2339951037</v>
      </c>
      <c r="D117" s="1">
        <f>C117*0.000001*coeffs!$D$8/($D$2*coeffs!$D$6/1000)</f>
        <v>37246.621774735002</v>
      </c>
      <c r="E117">
        <f t="shared" si="12"/>
        <v>4.025351690735147</v>
      </c>
      <c r="F117">
        <v>2.9617</v>
      </c>
      <c r="G117">
        <v>5.8741000000000003</v>
      </c>
      <c r="H117">
        <f t="shared" si="13"/>
        <v>1.063651690735147</v>
      </c>
      <c r="I117">
        <f t="shared" si="14"/>
        <v>1.8487483092648533</v>
      </c>
      <c r="J117" s="2">
        <f>((1000*coeffs!$D$8/($D$2*coeffs!$D$6))^2*H117^2+(1000*(E117-coeffs!$D$2*blanks!$BZ$18*A117-coeffs!$D$2*blanks!$BZ$17)/($D$2*coeffs!$D$6))^2*coeffs!$E$8^2+(1000*coeffs!$D$2*coeffs!$D$8*(E117/coeffs!$D$2-blanks!$BZ$18*A117-blanks!$BZ$17)/($D$2^2*coeffs!$D$6))^2*coeffs!$D$11^2+(1000*coeffs!$D$2*coeffs!$D$8*(E117/coeffs!$D$2-blanks!$BZ$18*A117-blanks!$BZ$17)/($D$2*coeffs!$D$6^2))^2*coeffs!$E$6^2 +(-1000*coeffs!$D$8*blanks!$BZ$18*A117/($D$2*coeffs!$D$6)-1000*coeffs!$D$8*blanks!$BZ$17/($D$2*coeffs!$D$6))^2*coeffs!$E$2^2 + (1000*coeffs!$D$2*coeffs!$D$8*A117/($D$2*coeffs!$D$6))^2*blanks!$CA$18^2+(1000*coeffs!$D$2*coeffs!$D$8/($D$2*coeffs!$D$6))^2*blanks!$CA$17^2)^0.5</f>
        <v>13615.501349616723</v>
      </c>
      <c r="K117" s="10">
        <f>((1000*coeffs!$D$8/($D$2*coeffs!$D$6))^2*I117^2+(1000*(E117-coeffs!$D$2*blanks!$BZ$18*A117-coeffs!$D$2*blanks!$BZ$17)/($D$2*coeffs!$D$6))^2*coeffs!$E$8^2+(1000*coeffs!$D$2*coeffs!$D$8*(E117/coeffs!$D$2-blanks!$BZ$18*A117-blanks!$BZ$17)/($D$2^2*coeffs!$D$6))^2*coeffs!$D$11^2+(1000*coeffs!$D$2*coeffs!$D$8*(E117/coeffs!$D$2-blanks!$BZ$18*A117-blanks!$BZ$17)/($D$2*coeffs!$D$6^2))^2*coeffs!$E$6^2 +(-1000*coeffs!$D$8*blanks!$BZ$18*A117/($D$2*coeffs!$D$6)-1000*coeffs!$D$8*blanks!$BZ$17/($D$2*coeffs!$D$6))^2*coeffs!$E$2^2 + (1000*coeffs!$D$2*coeffs!$D$8*A117/($D$2*coeffs!$D$6))^2*blanks!$CA$18^2+(1000*coeffs!$D$2*coeffs!$D$8/($D$2*coeffs!$D$6))^2*blanks!$CA$17^2)^0.5</f>
        <v>19611.634638114832</v>
      </c>
      <c r="L117" s="10">
        <f t="shared" si="9"/>
        <v>59319317.910170354</v>
      </c>
      <c r="M117" s="1">
        <f t="shared" si="10"/>
        <v>31792131.515008848</v>
      </c>
      <c r="N117" s="10">
        <f t="shared" si="11"/>
        <v>22481119.951219462</v>
      </c>
    </row>
    <row r="118" spans="1:14" x14ac:dyDescent="0.25">
      <c r="A118">
        <v>-21.82</v>
      </c>
      <c r="B118">
        <v>0.9910714285714286</v>
      </c>
      <c r="C118" s="10">
        <f>-LN(1-B118)/0.000001-EXP(blanks!$BZ$18*b927_2!A118+blanks!$BZ$17)</f>
        <v>4682419.2263811696</v>
      </c>
      <c r="D118" s="1">
        <f>C118*0.000001*coeffs!$D$8/($D$2*coeffs!$D$6/1000)</f>
        <v>43708.441709109771</v>
      </c>
      <c r="E118">
        <f t="shared" si="12"/>
        <v>4.7184988712950977</v>
      </c>
      <c r="F118">
        <v>3.347</v>
      </c>
      <c r="G118">
        <v>7.8776000000000002</v>
      </c>
      <c r="H118">
        <f t="shared" si="13"/>
        <v>1.3714988712950977</v>
      </c>
      <c r="I118">
        <f t="shared" si="14"/>
        <v>3.1591011287049025</v>
      </c>
      <c r="J118" s="2">
        <f>((1000*coeffs!$D$8/($D$2*coeffs!$D$6))^2*H118^2+(1000*(E118-coeffs!$D$2*blanks!$BZ$18*A118-coeffs!$D$2*blanks!$BZ$17)/($D$2*coeffs!$D$6))^2*coeffs!$E$8^2+(1000*coeffs!$D$2*coeffs!$D$8*(E118/coeffs!$D$2-blanks!$BZ$18*A118-blanks!$BZ$17)/($D$2^2*coeffs!$D$6))^2*coeffs!$D$11^2+(1000*coeffs!$D$2*coeffs!$D$8*(E118/coeffs!$D$2-blanks!$BZ$18*A118-blanks!$BZ$17)/($D$2*coeffs!$D$6^2))^2*coeffs!$E$6^2 +(-1000*coeffs!$D$8*blanks!$BZ$18*A118/($D$2*coeffs!$D$6)-1000*coeffs!$D$8*blanks!$BZ$17/($D$2*coeffs!$D$6))^2*coeffs!$E$2^2 + (1000*coeffs!$D$2*coeffs!$D$8*A118/($D$2*coeffs!$D$6))^2*blanks!$CA$18^2+(1000*coeffs!$D$2*coeffs!$D$8/($D$2*coeffs!$D$6))^2*blanks!$CA$17^2)^0.5</f>
        <v>16827.660588904269</v>
      </c>
      <c r="K118" s="10">
        <f>((1000*coeffs!$D$8/($D$2*coeffs!$D$6))^2*I118^2+(1000*(E118-coeffs!$D$2*blanks!$BZ$18*A118-coeffs!$D$2*blanks!$BZ$17)/($D$2*coeffs!$D$6))^2*coeffs!$E$8^2+(1000*coeffs!$D$2*coeffs!$D$8*(E118/coeffs!$D$2-blanks!$BZ$18*A118-blanks!$BZ$17)/($D$2^2*coeffs!$D$6))^2*coeffs!$D$11^2+(1000*coeffs!$D$2*coeffs!$D$8*(E118/coeffs!$D$2-blanks!$BZ$18*A118-blanks!$BZ$17)/($D$2*coeffs!$D$6^2))^2*coeffs!$E$6^2 +(-1000*coeffs!$D$8*blanks!$BZ$18*A118/($D$2*coeffs!$D$6)-1000*coeffs!$D$8*blanks!$BZ$17/($D$2*coeffs!$D$6))^2*coeffs!$E$2^2 + (1000*coeffs!$D$2*coeffs!$D$8*A118/($D$2*coeffs!$D$6))^2*blanks!$CA$18^2+(1000*coeffs!$D$2*coeffs!$D$8/($D$2*coeffs!$D$6))^2*blanks!$CA$17^2)^0.5</f>
        <v>31446.217005366456</v>
      </c>
      <c r="L118" s="10">
        <f t="shared" si="9"/>
        <v>69610472.723718002</v>
      </c>
      <c r="M118" s="1">
        <f t="shared" si="10"/>
        <v>50563127.151953533</v>
      </c>
      <c r="N118" s="10">
        <f t="shared" si="11"/>
        <v>27689408.616622891</v>
      </c>
    </row>
    <row r="119" spans="1:14" x14ac:dyDescent="0.25">
      <c r="A119">
        <v>-22.13</v>
      </c>
      <c r="B119">
        <v>1</v>
      </c>
      <c r="C119" s="10" t="e">
        <f>-LN(1-B119)/0.000001-EXP(blanks!$BZ$18*b927_2!A119+blanks!$BZ$17)</f>
        <v>#NUM!</v>
      </c>
      <c r="D119" s="1" t="e">
        <f>C119*0.000001*coeffs!$D$8/($D$2*coeffs!$D$6/1000)</f>
        <v>#NUM!</v>
      </c>
      <c r="E119" t="e">
        <f t="shared" si="12"/>
        <v>#NUM!</v>
      </c>
      <c r="F119">
        <v>4.4885000000000002</v>
      </c>
      <c r="G119">
        <v>19.470600000000001</v>
      </c>
      <c r="H119" t="e">
        <f t="shared" si="13"/>
        <v>#NUM!</v>
      </c>
      <c r="I119" t="e">
        <f t="shared" si="14"/>
        <v>#NUM!</v>
      </c>
      <c r="J119" s="2" t="e">
        <f>((1000*coeffs!$D$8/($D$2*coeffs!$D$6))^2*H119^2+(1000*(E119-coeffs!$D$2*blanks!$BZ$18*A119-coeffs!$D$2*blanks!$BZ$17)/($D$2*coeffs!$D$6))^2*coeffs!$E$8^2+(1000*coeffs!$D$2*coeffs!$D$8*(E119/coeffs!$D$2-blanks!$BZ$18*A119-blanks!$BZ$17)/($D$2^2*coeffs!$D$6))^2*coeffs!$D$11^2+(1000*coeffs!$D$2*coeffs!$D$8*(E119/coeffs!$D$2-blanks!$BZ$18*A119-blanks!$BZ$17)/($D$2*coeffs!$D$6^2))^2*coeffs!$E$6^2 +(-1000*coeffs!$D$8*blanks!$BZ$18*A119/($D$2*coeffs!$D$6)-1000*coeffs!$D$8*blanks!$BZ$17/($D$2*coeffs!$D$6))^2*coeffs!$E$2^2 + (1000*coeffs!$D$2*coeffs!$D$8*A119/($D$2*coeffs!$D$6))^2*blanks!$CA$18^2+(1000*coeffs!$D$2*coeffs!$D$8/($D$2*coeffs!$D$6))^2*blanks!$CA$17^2)^0.5</f>
        <v>#NUM!</v>
      </c>
      <c r="K119" s="10" t="e">
        <f>((1000*coeffs!$D$8/($D$2*coeffs!$D$6))^2*I119^2+(1000*(E119-coeffs!$D$2*blanks!$BZ$18*A119-coeffs!$D$2*blanks!$BZ$17)/($D$2*coeffs!$D$6))^2*coeffs!$E$8^2+(1000*coeffs!$D$2*coeffs!$D$8*(E119/coeffs!$D$2-blanks!$BZ$18*A119-blanks!$BZ$17)/($D$2^2*coeffs!$D$6))^2*coeffs!$D$11^2+(1000*coeffs!$D$2*coeffs!$D$8*(E119/coeffs!$D$2-blanks!$BZ$18*A119-blanks!$BZ$17)/($D$2*coeffs!$D$6^2))^2*coeffs!$E$6^2 +(-1000*coeffs!$D$8*blanks!$BZ$18*A119/($D$2*coeffs!$D$6)-1000*coeffs!$D$8*blanks!$BZ$17/($D$2*coeffs!$D$6))^2*coeffs!$E$2^2 + (1000*coeffs!$D$2*coeffs!$D$8*A119/($D$2*coeffs!$D$6))^2*blanks!$CA$18^2+(1000*coeffs!$D$2*coeffs!$D$8/($D$2*coeffs!$D$6))^2*blanks!$CA$17^2)^0.5</f>
        <v>#NUM!</v>
      </c>
      <c r="L119" s="10" t="e">
        <f t="shared" si="9"/>
        <v>#NUM!</v>
      </c>
      <c r="M119" s="1" t="e">
        <f t="shared" si="10"/>
        <v>#NUM!</v>
      </c>
      <c r="N119" s="10" t="e">
        <f t="shared" si="11"/>
        <v>#NUM!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activeCell="K8" sqref="K8:K100"/>
    </sheetView>
  </sheetViews>
  <sheetFormatPr defaultRowHeight="15" x14ac:dyDescent="0.25"/>
  <cols>
    <col min="3" max="3" width="15.7109375" customWidth="1"/>
  </cols>
  <sheetData>
    <row r="1" spans="1:14" x14ac:dyDescent="0.25">
      <c r="A1" s="6" t="s">
        <v>26</v>
      </c>
      <c r="B1" s="6"/>
      <c r="C1" s="8" t="s">
        <v>42</v>
      </c>
      <c r="D1" s="6"/>
    </row>
    <row r="2" spans="1:14" x14ac:dyDescent="0.25">
      <c r="A2" s="6" t="s">
        <v>0</v>
      </c>
      <c r="B2" s="6"/>
      <c r="C2" s="6"/>
      <c r="D2" s="7">
        <v>397</v>
      </c>
    </row>
    <row r="3" spans="1:14" x14ac:dyDescent="0.25">
      <c r="A3" t="s">
        <v>113</v>
      </c>
      <c r="D3">
        <f>'size dists'!D23</f>
        <v>203.55862155483823</v>
      </c>
      <c r="E3">
        <f>'size dists'!E23</f>
        <v>22.764347022691261</v>
      </c>
    </row>
    <row r="4" spans="1:14" x14ac:dyDescent="0.25">
      <c r="A4" t="s">
        <v>114</v>
      </c>
      <c r="D4" s="10">
        <f>'size dists'!H23</f>
        <v>166.31186362980213</v>
      </c>
      <c r="E4" s="10">
        <f>'size dists'!I23</f>
        <v>22.683589874927961</v>
      </c>
    </row>
    <row r="5" spans="1:14" x14ac:dyDescent="0.25">
      <c r="A5" t="s">
        <v>115</v>
      </c>
      <c r="D5">
        <f>'size dists'!F23</f>
        <v>341.91076374534106</v>
      </c>
      <c r="E5">
        <f>'size dists'!G23</f>
        <v>24.285326562700021</v>
      </c>
    </row>
    <row r="6" spans="1:14" x14ac:dyDescent="0.25">
      <c r="A6" t="s">
        <v>116</v>
      </c>
      <c r="D6">
        <f>'size dists'!J23</f>
        <v>15.470601493669529</v>
      </c>
      <c r="E6">
        <f>'size dists'!K23</f>
        <v>0.54713864358799402</v>
      </c>
    </row>
    <row r="7" spans="1:14" x14ac:dyDescent="0.2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s="6" t="s">
        <v>182</v>
      </c>
      <c r="M7" s="10" t="s">
        <v>183</v>
      </c>
      <c r="N7" s="10" t="s">
        <v>185</v>
      </c>
    </row>
    <row r="8" spans="1:14" x14ac:dyDescent="0.25">
      <c r="A8">
        <v>-12.84</v>
      </c>
      <c r="B8">
        <v>1.0752688172043012E-2</v>
      </c>
      <c r="C8">
        <f>-LN(1-B8)/0.000001-EXP(blanks!$BZ$18*b928_2!A8+blanks!$BZ$17)</f>
        <v>9410.0409307372756</v>
      </c>
      <c r="D8" s="1">
        <f>C8*0.000001*coeffs!$D$8/($D$2*coeffs!$D$6/1000)</f>
        <v>29.648370765394855</v>
      </c>
      <c r="E8">
        <f>-LN(1-B8)</f>
        <v>1.0810916104215617E-2</v>
      </c>
      <c r="F8">
        <v>5.0000000000000001E-4</v>
      </c>
      <c r="G8">
        <v>1.7899999999999999E-2</v>
      </c>
      <c r="H8">
        <f>E8-F8</f>
        <v>1.0310916104215617E-2</v>
      </c>
      <c r="I8">
        <f>G8-E8</f>
        <v>7.0890838957843819E-3</v>
      </c>
      <c r="J8" s="2">
        <f>((1000*coeffs!$D$8/($D$2*coeffs!$D$6))^2*H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33.566448296178805</v>
      </c>
      <c r="K8">
        <f>((1000*coeffs!$D$8/($D$2*coeffs!$D$6))^2*I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23.878844710458456</v>
      </c>
      <c r="L8" s="10">
        <f>1000000000000*D8/(1000000*$D$3)</f>
        <v>145650.28265043371</v>
      </c>
      <c r="M8" s="1">
        <f>((1/(0.000001*$D$3))^2*K8^2+(D8/(0.000001*$D$3)^2)^2*(0.000001*$E$3)^2)^0.5</f>
        <v>118432.40694287147</v>
      </c>
      <c r="N8" s="10">
        <f>((1/(0.000001*$D$3))^2*J8^2+(D8/(0.000001*$D$3)^2)^2*(0.000001*$E$3)^2)^0.5</f>
        <v>165700.70428709587</v>
      </c>
    </row>
    <row r="9" spans="1:14" x14ac:dyDescent="0.25">
      <c r="A9">
        <v>-12.91</v>
      </c>
      <c r="B9">
        <v>2.1505376344086023E-2</v>
      </c>
      <c r="C9" s="10">
        <f>-LN(1-B9)/0.000001-EXP(blanks!$BZ$18*b928_2!A9+blanks!$BZ$17)</f>
        <v>20303.183538292684</v>
      </c>
      <c r="D9" s="1">
        <f>C9*0.000001*coeffs!$D$8/($D$2*coeffs!$D$6/1000)</f>
        <v>63.969574382499495</v>
      </c>
      <c r="E9">
        <f t="shared" ref="E9:E72" si="0">-LN(1-B9)</f>
        <v>2.1739986636405875E-2</v>
      </c>
      <c r="F9">
        <v>1.2699999999999999E-2</v>
      </c>
      <c r="G9">
        <v>3.0599999999999999E-2</v>
      </c>
      <c r="H9">
        <f t="shared" ref="H9:H72" si="1">E9-F9</f>
        <v>9.0399866364058758E-3</v>
      </c>
      <c r="I9">
        <f t="shared" ref="I9:I72" si="2">G9-E9</f>
        <v>8.8600133635941235E-3</v>
      </c>
      <c r="J9" s="2">
        <f>((1000*coeffs!$D$8/($D$2*coeffs!$D$6))^2*H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33.160814562490508</v>
      </c>
      <c r="K9" s="10">
        <f>((1000*coeffs!$D$8/($D$2*coeffs!$D$6))^2*I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32.675059787092628</v>
      </c>
      <c r="L9" s="10">
        <f t="shared" ref="L9:L72" si="3">1000000000000*D9/(1000000*$D$3)</f>
        <v>314256.27612272976</v>
      </c>
      <c r="M9" s="1">
        <f t="shared" ref="M9:M72" si="4">((1/(0.000001*$D$3))^2*K9^2+(D9/(0.000001*$D$3)^2)^2*(0.000001*$E$3)^2)^0.5</f>
        <v>164321.31349395623</v>
      </c>
      <c r="N9" s="10">
        <f t="shared" ref="N9:N72" si="5">((1/(0.000001*$D$3))^2*J9^2+(D9/(0.000001*$D$3)^2)^2*(0.000001*$E$3)^2)^0.5</f>
        <v>166653.19318682331</v>
      </c>
    </row>
    <row r="10" spans="1:14" x14ac:dyDescent="0.25">
      <c r="A10">
        <v>-13.7</v>
      </c>
      <c r="B10">
        <v>3.2258064516129031E-2</v>
      </c>
      <c r="C10" s="10">
        <f>-LN(1-B10)/0.000001-EXP(blanks!$BZ$18*b928_2!A10+blanks!$BZ$17)</f>
        <v>30877.701358101061</v>
      </c>
      <c r="D10" s="1">
        <f>C10*0.000001*coeffs!$D$8/($D$2*coeffs!$D$6/1000)</f>
        <v>97.28688163914174</v>
      </c>
      <c r="E10">
        <f t="shared" si="0"/>
        <v>3.2789822822990838E-2</v>
      </c>
      <c r="F10">
        <v>2.3400000000000001E-2</v>
      </c>
      <c r="G10">
        <v>4.3099999999999999E-2</v>
      </c>
      <c r="H10">
        <f t="shared" si="1"/>
        <v>9.3898228229908377E-3</v>
      </c>
      <c r="I10">
        <f t="shared" si="2"/>
        <v>1.0310177177009161E-2</v>
      </c>
      <c r="J10" s="2">
        <f>((1000*coeffs!$D$8/($D$2*coeffs!$D$6))^2*H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39.131934898915453</v>
      </c>
      <c r="K10" s="10">
        <f>((1000*coeffs!$D$8/($D$2*coeffs!$D$6))^2*I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41.367799454635836</v>
      </c>
      <c r="L10" s="10">
        <f t="shared" si="3"/>
        <v>477930.53861357999</v>
      </c>
      <c r="M10" s="1">
        <f t="shared" si="4"/>
        <v>210133.9451964075</v>
      </c>
      <c r="N10" s="10">
        <f t="shared" si="5"/>
        <v>199530.85924406475</v>
      </c>
    </row>
    <row r="11" spans="1:14" x14ac:dyDescent="0.25">
      <c r="A11">
        <v>-13.83</v>
      </c>
      <c r="B11">
        <v>4.3010752688172046E-2</v>
      </c>
      <c r="C11" s="10">
        <f>-LN(1-B11)/0.000001-EXP(blanks!$BZ$18*b928_2!A11+blanks!$BZ$17)</f>
        <v>41958.928329630879</v>
      </c>
      <c r="D11" s="1">
        <f>C11*0.000001*coeffs!$D$8/($D$2*coeffs!$D$6/1000)</f>
        <v>132.20068575600317</v>
      </c>
      <c r="E11">
        <f t="shared" si="0"/>
        <v>4.3963123421116058E-2</v>
      </c>
      <c r="F11">
        <v>3.4599999999999999E-2</v>
      </c>
      <c r="G11">
        <v>5.6399999999999999E-2</v>
      </c>
      <c r="H11">
        <f t="shared" si="1"/>
        <v>9.3631234211160597E-3</v>
      </c>
      <c r="I11">
        <f t="shared" si="2"/>
        <v>1.243687657888394E-2</v>
      </c>
      <c r="J11" s="2">
        <f>((1000*coeffs!$D$8/($D$2*coeffs!$D$6))^2*H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45.272773916296117</v>
      </c>
      <c r="K11" s="10">
        <f>((1000*coeffs!$D$8/($D$2*coeffs!$D$6))^2*I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52.103854216155106</v>
      </c>
      <c r="L11" s="10">
        <f t="shared" si="3"/>
        <v>649447.73523330525</v>
      </c>
      <c r="M11" s="1">
        <f t="shared" si="4"/>
        <v>266069.49776044925</v>
      </c>
      <c r="N11" s="10">
        <f t="shared" si="5"/>
        <v>233965.05749561195</v>
      </c>
    </row>
    <row r="12" spans="1:14" x14ac:dyDescent="0.25">
      <c r="A12">
        <v>-14.15</v>
      </c>
      <c r="B12">
        <v>5.3763440860215055E-2</v>
      </c>
      <c r="C12" s="10">
        <f>-LN(1-B12)/0.000001-EXP(blanks!$BZ$18*b928_2!A12+blanks!$BZ$17)</f>
        <v>53012.506607672389</v>
      </c>
      <c r="D12" s="1">
        <f>C12*0.000001*coeffs!$D$8/($D$2*coeffs!$D$6/1000)</f>
        <v>167.02737667944132</v>
      </c>
      <c r="E12">
        <f t="shared" si="0"/>
        <v>5.5262678675049415E-2</v>
      </c>
      <c r="F12">
        <v>4.5199999999999997E-2</v>
      </c>
      <c r="G12">
        <v>7.0199999999999999E-2</v>
      </c>
      <c r="H12">
        <f t="shared" si="1"/>
        <v>1.0062678675049418E-2</v>
      </c>
      <c r="I12">
        <f t="shared" si="2"/>
        <v>1.4937321324950584E-2</v>
      </c>
      <c r="J12" s="2">
        <f>((1000*coeffs!$D$8/($D$2*coeffs!$D$6))^2*H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53.559987149553997</v>
      </c>
      <c r="K12" s="10">
        <f>((1000*coeffs!$D$8/($D$2*coeffs!$D$6))^2*I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63.862652529415257</v>
      </c>
      <c r="L12" s="10">
        <f t="shared" si="3"/>
        <v>820536.98047097703</v>
      </c>
      <c r="M12" s="1">
        <f t="shared" si="4"/>
        <v>326875.28398993518</v>
      </c>
      <c r="N12" s="10">
        <f t="shared" si="5"/>
        <v>278660.21134277881</v>
      </c>
    </row>
    <row r="13" spans="1:14" x14ac:dyDescent="0.25">
      <c r="A13">
        <v>-14.32</v>
      </c>
      <c r="B13">
        <v>6.4516129032258063E-2</v>
      </c>
      <c r="C13" s="10">
        <f>-LN(1-B13)/0.000001-EXP(blanks!$BZ$18*b928_2!A13+blanks!$BZ$17)</f>
        <v>64298.473596070056</v>
      </c>
      <c r="D13" s="1">
        <f>C13*0.000001*coeffs!$D$8/($D$2*coeffs!$D$6/1000)</f>
        <v>202.58625853563365</v>
      </c>
      <c r="E13">
        <f t="shared" si="0"/>
        <v>6.6691374498672157E-2</v>
      </c>
      <c r="F13">
        <v>5.6399999999999999E-2</v>
      </c>
      <c r="G13">
        <v>8.3299999999999999E-2</v>
      </c>
      <c r="H13">
        <f t="shared" si="1"/>
        <v>1.0291374498672158E-2</v>
      </c>
      <c r="I13">
        <f t="shared" si="2"/>
        <v>1.6608625501327842E-2</v>
      </c>
      <c r="J13" s="2">
        <f>((1000*coeffs!$D$8/($D$2*coeffs!$D$6))^2*H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61.362404777039934</v>
      </c>
      <c r="K13" s="10">
        <f>((1000*coeffs!$D$8/($D$2*coeffs!$D$6))^2*I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73.839572448173413</v>
      </c>
      <c r="L13" s="10">
        <f t="shared" si="3"/>
        <v>995223.17938794533</v>
      </c>
      <c r="M13" s="1">
        <f t="shared" si="4"/>
        <v>379433.8469155549</v>
      </c>
      <c r="N13" s="10">
        <f t="shared" si="5"/>
        <v>321338.24528261955</v>
      </c>
    </row>
    <row r="14" spans="1:14" x14ac:dyDescent="0.25">
      <c r="A14">
        <v>-14.36</v>
      </c>
      <c r="B14">
        <v>7.5268817204301078E-2</v>
      </c>
      <c r="C14" s="10">
        <f>-LN(1-B14)/0.000001-EXP(blanks!$BZ$18*b928_2!A14+blanks!$BZ$17)</f>
        <v>75824.417732631933</v>
      </c>
      <c r="D14" s="1">
        <f>C14*0.000001*coeffs!$D$8/($D$2*coeffs!$D$6/1000)</f>
        <v>238.9012403404196</v>
      </c>
      <c r="E14">
        <f t="shared" si="0"/>
        <v>7.8252196899748258E-2</v>
      </c>
      <c r="F14">
        <v>6.6900000000000001E-2</v>
      </c>
      <c r="G14">
        <v>9.4200000000000006E-2</v>
      </c>
      <c r="H14">
        <f t="shared" si="1"/>
        <v>1.1352196899748257E-2</v>
      </c>
      <c r="I14">
        <f t="shared" si="2"/>
        <v>1.5947803100251748E-2</v>
      </c>
      <c r="J14" s="2">
        <f>((1000*coeffs!$D$8/($D$2*coeffs!$D$6))^2*H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70.821877992903325</v>
      </c>
      <c r="K14" s="10">
        <f>((1000*coeffs!$D$8/($D$2*coeffs!$D$6))^2*I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79.127631630471441</v>
      </c>
      <c r="L14" s="10">
        <f t="shared" si="3"/>
        <v>1173623.7871706167</v>
      </c>
      <c r="M14" s="1">
        <f t="shared" si="4"/>
        <v>410281.20292249712</v>
      </c>
      <c r="N14" s="10">
        <f t="shared" si="5"/>
        <v>371851.72148891975</v>
      </c>
    </row>
    <row r="15" spans="1:14" x14ac:dyDescent="0.25">
      <c r="A15">
        <v>-14.72</v>
      </c>
      <c r="B15">
        <v>8.6021505376344093E-2</v>
      </c>
      <c r="C15" s="10">
        <f>-LN(1-B15)/0.000001-EXP(blanks!$BZ$18*b928_2!A15+blanks!$BZ$17)</f>
        <v>87182.763919719349</v>
      </c>
      <c r="D15" s="1">
        <f>C15*0.000001*coeffs!$D$8/($D$2*coeffs!$D$6/1000)</f>
        <v>274.68816852863648</v>
      </c>
      <c r="E15">
        <f t="shared" si="0"/>
        <v>8.9948236662939524E-2</v>
      </c>
      <c r="F15">
        <v>7.7399999999999997E-2</v>
      </c>
      <c r="G15">
        <v>0.1091</v>
      </c>
      <c r="H15">
        <f t="shared" si="1"/>
        <v>1.2548236662939527E-2</v>
      </c>
      <c r="I15">
        <f t="shared" si="2"/>
        <v>1.9151763337060479E-2</v>
      </c>
      <c r="J15" s="2">
        <f>((1000*coeffs!$D$8/($D$2*coeffs!$D$6))^2*H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80.622069631266982</v>
      </c>
      <c r="K15" s="10">
        <f>((1000*coeffs!$D$8/($D$2*coeffs!$D$6))^2*I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92.617265179361667</v>
      </c>
      <c r="L15" s="10">
        <f t="shared" si="3"/>
        <v>1349430.2841633072</v>
      </c>
      <c r="M15" s="1">
        <f t="shared" si="4"/>
        <v>479364.27072241314</v>
      </c>
      <c r="N15" s="10">
        <f t="shared" si="5"/>
        <v>423839.18377728463</v>
      </c>
    </row>
    <row r="16" spans="1:14" x14ac:dyDescent="0.25">
      <c r="A16">
        <v>-14.86</v>
      </c>
      <c r="B16">
        <v>9.6774193548387094E-2</v>
      </c>
      <c r="C16" s="10">
        <f>-LN(1-B16)/0.000001-EXP(blanks!$BZ$18*b928_2!A16+blanks!$BZ$17)</f>
        <v>98873.551666305037</v>
      </c>
      <c r="D16" s="1">
        <f>C16*0.000001*coeffs!$D$8/($D$2*coeffs!$D$6/1000)</f>
        <v>311.52252580737263</v>
      </c>
      <c r="E16">
        <f t="shared" si="0"/>
        <v>0.10178269430994236</v>
      </c>
      <c r="F16">
        <v>8.9700000000000002E-2</v>
      </c>
      <c r="G16">
        <v>0.1232</v>
      </c>
      <c r="H16">
        <f t="shared" si="1"/>
        <v>1.2082694309942354E-2</v>
      </c>
      <c r="I16">
        <f t="shared" si="2"/>
        <v>2.1417305690057648E-2</v>
      </c>
      <c r="J16" s="2">
        <f>((1000*coeffs!$D$8/($D$2*coeffs!$D$6))^2*H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88.151122739024743</v>
      </c>
      <c r="K16" s="10">
        <f>((1000*coeffs!$D$8/($D$2*coeffs!$D$6))^2*I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104.28274970822406</v>
      </c>
      <c r="L16" s="10">
        <f t="shared" si="3"/>
        <v>1530382.3705813864</v>
      </c>
      <c r="M16" s="1">
        <f t="shared" si="4"/>
        <v>540130.00551098946</v>
      </c>
      <c r="N16" s="10">
        <f t="shared" si="5"/>
        <v>465642.9634829752</v>
      </c>
    </row>
    <row r="17" spans="1:14" x14ac:dyDescent="0.25">
      <c r="A17">
        <v>-14.88</v>
      </c>
      <c r="B17">
        <v>0.10752688172043011</v>
      </c>
      <c r="C17" s="10">
        <f>-LN(1-B17)/0.000001-EXP(blanks!$BZ$18*b928_2!A17+blanks!$BZ$17)</f>
        <v>110828.61798064236</v>
      </c>
      <c r="D17" s="1">
        <f>C17*0.000001*coeffs!$D$8/($D$2*coeffs!$D$6/1000)</f>
        <v>349.18954991718005</v>
      </c>
      <c r="E17">
        <f t="shared" si="0"/>
        <v>0.11375888535665803</v>
      </c>
      <c r="F17">
        <v>9.8900000000000002E-2</v>
      </c>
      <c r="G17">
        <v>0.13589999999999999</v>
      </c>
      <c r="H17">
        <f t="shared" si="1"/>
        <v>1.4858885356658025E-2</v>
      </c>
      <c r="I17">
        <f t="shared" si="2"/>
        <v>2.2141114643341966E-2</v>
      </c>
      <c r="J17" s="2">
        <f>((1000*coeffs!$D$8/($D$2*coeffs!$D$6))^2*H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100.4401664456857</v>
      </c>
      <c r="K17" s="10">
        <f>((1000*coeffs!$D$8/($D$2*coeffs!$D$6))^2*I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112.97338794742241</v>
      </c>
      <c r="L17" s="10">
        <f t="shared" si="3"/>
        <v>1715425.0075480549</v>
      </c>
      <c r="M17" s="1">
        <f t="shared" si="4"/>
        <v>587212.32180403476</v>
      </c>
      <c r="N17" s="10">
        <f t="shared" si="5"/>
        <v>529402.40278102725</v>
      </c>
    </row>
    <row r="18" spans="1:14" x14ac:dyDescent="0.25">
      <c r="A18">
        <v>-14.88</v>
      </c>
      <c r="B18">
        <v>0.11827956989247312</v>
      </c>
      <c r="C18" s="10">
        <f>-LN(1-B18)/0.000001-EXP(blanks!$BZ$18*b928_2!A18+blanks!$BZ$17)</f>
        <v>122949.97851298715</v>
      </c>
      <c r="D18" s="1">
        <f>C18*0.000001*coeffs!$D$8/($D$2*coeffs!$D$6/1000)</f>
        <v>387.38051995537569</v>
      </c>
      <c r="E18">
        <f t="shared" si="0"/>
        <v>0.12588024588900282</v>
      </c>
      <c r="F18">
        <v>0.1118</v>
      </c>
      <c r="G18">
        <v>0.14990000000000001</v>
      </c>
      <c r="H18">
        <f t="shared" si="1"/>
        <v>1.4080245889002821E-2</v>
      </c>
      <c r="I18">
        <f t="shared" si="2"/>
        <v>2.4019754110997188E-2</v>
      </c>
      <c r="J18" s="2">
        <f>((1000*coeffs!$D$8/($D$2*coeffs!$D$6))^2*H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107.87484101900944</v>
      </c>
      <c r="K18" s="10">
        <f>((1000*coeffs!$D$8/($D$2*coeffs!$D$6))^2*I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124.08180593304134</v>
      </c>
      <c r="L18" s="10">
        <f t="shared" si="3"/>
        <v>1903041.5759178062</v>
      </c>
      <c r="M18" s="1">
        <f t="shared" si="4"/>
        <v>645646.75688074552</v>
      </c>
      <c r="N18" s="10">
        <f t="shared" si="5"/>
        <v>571081.60990464955</v>
      </c>
    </row>
    <row r="19" spans="1:14" x14ac:dyDescent="0.25">
      <c r="A19">
        <v>-14.9</v>
      </c>
      <c r="B19">
        <v>0.12903225806451613</v>
      </c>
      <c r="C19" s="10">
        <f>-LN(1-B19)/0.000001-EXP(blanks!$BZ$18*b928_2!A19+blanks!$BZ$17)</f>
        <v>135198.7929752293</v>
      </c>
      <c r="D19" s="1">
        <f>C19*0.000001*coeffs!$D$8/($D$2*coeffs!$D$6/1000)</f>
        <v>425.97306118724822</v>
      </c>
      <c r="E19">
        <f t="shared" si="0"/>
        <v>0.13815033848081718</v>
      </c>
      <c r="F19">
        <v>0.1232</v>
      </c>
      <c r="G19">
        <v>0.1653</v>
      </c>
      <c r="H19">
        <f t="shared" si="1"/>
        <v>1.4950338480817171E-2</v>
      </c>
      <c r="I19">
        <f t="shared" si="2"/>
        <v>2.7149661519182827E-2</v>
      </c>
      <c r="J19" s="2">
        <f>((1000*coeffs!$D$8/($D$2*coeffs!$D$6))^2*H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117.74778197845497</v>
      </c>
      <c r="K19" s="10">
        <f>((1000*coeffs!$D$8/($D$2*coeffs!$D$6))^2*I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137.7061009915802</v>
      </c>
      <c r="L19" s="10">
        <f t="shared" si="3"/>
        <v>2092630.8988219006</v>
      </c>
      <c r="M19" s="1">
        <f t="shared" si="4"/>
        <v>715828.38519769267</v>
      </c>
      <c r="N19" s="10">
        <f t="shared" si="5"/>
        <v>623992.88452566694</v>
      </c>
    </row>
    <row r="20" spans="1:14" x14ac:dyDescent="0.25">
      <c r="A20">
        <v>-14.92</v>
      </c>
      <c r="B20">
        <v>0.13978494623655913</v>
      </c>
      <c r="C20" s="10">
        <f>-LN(1-B20)/0.000001-EXP(blanks!$BZ$18*b928_2!A20+blanks!$BZ$17)</f>
        <v>147599.88033312702</v>
      </c>
      <c r="D20" s="1">
        <f>C20*0.000001*coeffs!$D$8/($D$2*coeffs!$D$6/1000)</f>
        <v>465.04537113650957</v>
      </c>
      <c r="E20">
        <f t="shared" si="0"/>
        <v>0.15057285847937432</v>
      </c>
      <c r="F20">
        <v>0.1326</v>
      </c>
      <c r="G20">
        <v>0.1779</v>
      </c>
      <c r="H20">
        <f t="shared" si="1"/>
        <v>1.7972858479374326E-2</v>
      </c>
      <c r="I20">
        <f t="shared" si="2"/>
        <v>2.7327141520625681E-2</v>
      </c>
      <c r="J20" s="2">
        <f>((1000*coeffs!$D$8/($D$2*coeffs!$D$6))^2*H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130.54089624832099</v>
      </c>
      <c r="K20" s="10">
        <f>((1000*coeffs!$D$8/($D$2*coeffs!$D$6))^2*I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145.76518147523163</v>
      </c>
      <c r="L20" s="10">
        <f t="shared" si="3"/>
        <v>2284577.1286146548</v>
      </c>
      <c r="M20" s="1">
        <f t="shared" si="4"/>
        <v>760296.97395200492</v>
      </c>
      <c r="N20" s="10">
        <f t="shared" si="5"/>
        <v>690313.15436551732</v>
      </c>
    </row>
    <row r="21" spans="1:14" x14ac:dyDescent="0.25">
      <c r="A21">
        <v>-14.92</v>
      </c>
      <c r="B21">
        <v>0.15053763440860216</v>
      </c>
      <c r="C21" s="10">
        <f>-LN(1-B21)/0.000001-EXP(blanks!$BZ$18*b928_2!A21+blanks!$BZ$17)</f>
        <v>160178.66253998713</v>
      </c>
      <c r="D21" s="1">
        <f>C21*0.000001*coeffs!$D$8/($D$2*coeffs!$D$6/1000)</f>
        <v>504.6775471696609</v>
      </c>
      <c r="E21">
        <f t="shared" si="0"/>
        <v>0.16315164068623442</v>
      </c>
      <c r="F21">
        <v>0.14269999999999999</v>
      </c>
      <c r="G21">
        <v>0.19139999999999999</v>
      </c>
      <c r="H21">
        <f t="shared" si="1"/>
        <v>2.0451640686234424E-2</v>
      </c>
      <c r="I21">
        <f t="shared" si="2"/>
        <v>2.824835931376557E-2</v>
      </c>
      <c r="J21" s="2">
        <f>((1000*coeffs!$D$8/($D$2*coeffs!$D$6))^2*H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142.80895069389484</v>
      </c>
      <c r="K21" s="10">
        <f>((1000*coeffs!$D$8/($D$2*coeffs!$D$6))^2*I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155.44672923576499</v>
      </c>
      <c r="L21" s="10">
        <f t="shared" si="3"/>
        <v>2479273.7507986212</v>
      </c>
      <c r="M21" s="1">
        <f t="shared" si="4"/>
        <v>812421.92521277594</v>
      </c>
      <c r="N21" s="10">
        <f t="shared" si="5"/>
        <v>754362.71054280072</v>
      </c>
    </row>
    <row r="22" spans="1:14" x14ac:dyDescent="0.25">
      <c r="A22">
        <v>-15.1</v>
      </c>
      <c r="B22">
        <v>0.16129032258064516</v>
      </c>
      <c r="C22" s="10">
        <f>-LN(1-B22)/0.000001-EXP(blanks!$BZ$18*b928_2!A22+blanks!$BZ$17)</f>
        <v>172717.65370941456</v>
      </c>
      <c r="D22" s="1">
        <f>C22*0.000001*coeffs!$D$8/($D$2*coeffs!$D$6/1000)</f>
        <v>544.18435292656955</v>
      </c>
      <c r="E22">
        <f t="shared" si="0"/>
        <v>0.17589066646366416</v>
      </c>
      <c r="F22">
        <v>0.15359999999999999</v>
      </c>
      <c r="G22">
        <v>0.20599999999999999</v>
      </c>
      <c r="H22">
        <f t="shared" si="1"/>
        <v>2.2290666463664177E-2</v>
      </c>
      <c r="I22">
        <f t="shared" si="2"/>
        <v>3.0109333536335825E-2</v>
      </c>
      <c r="J22" s="2">
        <f>((1000*coeffs!$D$8/($D$2*coeffs!$D$6))^2*H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154.30534566494197</v>
      </c>
      <c r="K22" s="10">
        <f>((1000*coeffs!$D$8/($D$2*coeffs!$D$6))^2*I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166.96472406103553</v>
      </c>
      <c r="L22" s="10">
        <f t="shared" si="3"/>
        <v>2673354.4802471926</v>
      </c>
      <c r="M22" s="1">
        <f t="shared" si="4"/>
        <v>873015.91192352201</v>
      </c>
      <c r="N22" s="10">
        <f t="shared" si="5"/>
        <v>814864.26296519546</v>
      </c>
    </row>
    <row r="23" spans="1:14" x14ac:dyDescent="0.25">
      <c r="A23">
        <v>-15.14</v>
      </c>
      <c r="B23">
        <v>0.17204301075268819</v>
      </c>
      <c r="C23" s="10">
        <f>-LN(1-B23)/0.000001-EXP(blanks!$BZ$18*b928_2!A23+blanks!$BZ$17)</f>
        <v>185574.80958531366</v>
      </c>
      <c r="D23" s="1">
        <f>C23*0.000001*coeffs!$D$8/($D$2*coeffs!$D$6/1000)</f>
        <v>584.69360545829738</v>
      </c>
      <c r="E23">
        <f t="shared" si="0"/>
        <v>0.18879407129957218</v>
      </c>
      <c r="F23">
        <v>0.1653</v>
      </c>
      <c r="G23">
        <v>0.22170000000000001</v>
      </c>
      <c r="H23">
        <f t="shared" si="1"/>
        <v>2.3494071299572178E-2</v>
      </c>
      <c r="I23">
        <f t="shared" si="2"/>
        <v>3.2905928700427828E-2</v>
      </c>
      <c r="J23" s="2">
        <f>((1000*coeffs!$D$8/($D$2*coeffs!$D$6))^2*H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165.01040660099414</v>
      </c>
      <c r="K23" s="10">
        <f>((1000*coeffs!$D$8/($D$2*coeffs!$D$6))^2*I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180.27195809444964</v>
      </c>
      <c r="L23" s="10">
        <f t="shared" si="3"/>
        <v>2872359.8194576208</v>
      </c>
      <c r="M23" s="1">
        <f t="shared" si="4"/>
        <v>942058.61475157307</v>
      </c>
      <c r="N23" s="10">
        <f t="shared" si="5"/>
        <v>871952.79586533294</v>
      </c>
    </row>
    <row r="24" spans="1:14" x14ac:dyDescent="0.25">
      <c r="A24">
        <v>-15.29</v>
      </c>
      <c r="B24">
        <v>0.18279569892473119</v>
      </c>
      <c r="C24" s="10">
        <f>-LN(1-B24)/0.000001-EXP(blanks!$BZ$18*b928_2!A24+blanks!$BZ$17)</f>
        <v>198467.3730116543</v>
      </c>
      <c r="D24" s="1">
        <f>C24*0.000001*coeffs!$D$8/($D$2*coeffs!$D$6/1000)</f>
        <v>625.31441714169227</v>
      </c>
      <c r="E24">
        <f t="shared" si="0"/>
        <v>0.20186615286692494</v>
      </c>
      <c r="F24">
        <v>0.1779</v>
      </c>
      <c r="G24">
        <v>0.23849999999999999</v>
      </c>
      <c r="H24">
        <f t="shared" si="1"/>
        <v>2.3966152866924939E-2</v>
      </c>
      <c r="I24">
        <f t="shared" si="2"/>
        <v>3.6633847133075048E-2</v>
      </c>
      <c r="J24" s="2">
        <f>((1000*coeffs!$D$8/($D$2*coeffs!$D$6))^2*H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174.83396763692079</v>
      </c>
      <c r="K24" s="10">
        <f>((1000*coeffs!$D$8/($D$2*coeffs!$D$6))^2*I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195.41624928645962</v>
      </c>
      <c r="L24" s="10">
        <f t="shared" si="3"/>
        <v>3071913.2030142676</v>
      </c>
      <c r="M24" s="1">
        <f t="shared" si="4"/>
        <v>1019616.6041407199</v>
      </c>
      <c r="N24" s="10">
        <f t="shared" si="5"/>
        <v>925043.84621444554</v>
      </c>
    </row>
    <row r="25" spans="1:14" x14ac:dyDescent="0.25">
      <c r="A25">
        <v>-15.31</v>
      </c>
      <c r="B25">
        <v>0.19354838709677419</v>
      </c>
      <c r="C25" s="10">
        <f>-LN(1-B25)/0.000001-EXP(blanks!$BZ$18*b928_2!A25+blanks!$BZ$17)</f>
        <v>211687.91952985042</v>
      </c>
      <c r="D25" s="1">
        <f>C25*0.000001*coeffs!$D$8/($D$2*coeffs!$D$6/1000)</f>
        <v>666.96861054825774</v>
      </c>
      <c r="E25">
        <f t="shared" si="0"/>
        <v>0.21511137961694557</v>
      </c>
      <c r="F25">
        <v>0.18679999999999999</v>
      </c>
      <c r="G25">
        <v>0.25669999999999998</v>
      </c>
      <c r="H25">
        <f t="shared" si="1"/>
        <v>2.8311379616945576E-2</v>
      </c>
      <c r="I25">
        <f t="shared" si="2"/>
        <v>4.1588620383054414E-2</v>
      </c>
      <c r="J25" s="2">
        <f>((1000*coeffs!$D$8/($D$2*coeffs!$D$6))^2*H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190.24182563333665</v>
      </c>
      <c r="K25" s="10">
        <f>((1000*coeffs!$D$8/($D$2*coeffs!$D$6))^2*I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213.08450641977291</v>
      </c>
      <c r="L25" s="10">
        <f t="shared" si="3"/>
        <v>3276543.1670432976</v>
      </c>
      <c r="M25" s="1">
        <f t="shared" si="4"/>
        <v>1109075.5513554625</v>
      </c>
      <c r="N25" s="10">
        <f t="shared" si="5"/>
        <v>1003845.0938836839</v>
      </c>
    </row>
    <row r="26" spans="1:14" x14ac:dyDescent="0.25">
      <c r="A26">
        <v>-15.52</v>
      </c>
      <c r="B26">
        <v>0.20430107526881722</v>
      </c>
      <c r="C26" s="10">
        <f>-LN(1-B26)/0.000001-EXP(blanks!$BZ$18*b928_2!A26+blanks!$BZ$17)</f>
        <v>224840.72460780788</v>
      </c>
      <c r="D26" s="1">
        <f>C26*0.000001*coeffs!$D$8/($D$2*coeffs!$D$6/1000)</f>
        <v>708.40936988464648</v>
      </c>
      <c r="E26">
        <f t="shared" si="0"/>
        <v>0.22853439994908623</v>
      </c>
      <c r="F26">
        <v>0.20100000000000001</v>
      </c>
      <c r="G26">
        <v>0.26960000000000001</v>
      </c>
      <c r="H26">
        <f t="shared" si="1"/>
        <v>2.7534399949086213E-2</v>
      </c>
      <c r="I26">
        <f t="shared" si="2"/>
        <v>4.1065600050913781E-2</v>
      </c>
      <c r="J26" s="2">
        <f>((1000*coeffs!$D$8/($D$2*coeffs!$D$6))^2*H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198.48151317506085</v>
      </c>
      <c r="K26" s="10">
        <f>((1000*coeffs!$D$8/($D$2*coeffs!$D$6))^2*I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220.47577176943474</v>
      </c>
      <c r="L26" s="10">
        <f t="shared" si="3"/>
        <v>3480124.6170445429</v>
      </c>
      <c r="M26" s="1">
        <f t="shared" si="4"/>
        <v>1150907.835871448</v>
      </c>
      <c r="N26" s="10">
        <f t="shared" si="5"/>
        <v>1049860.2868287393</v>
      </c>
    </row>
    <row r="27" spans="1:14" x14ac:dyDescent="0.25">
      <c r="A27">
        <v>-15.54</v>
      </c>
      <c r="B27">
        <v>0.21505376344086022</v>
      </c>
      <c r="C27" s="10">
        <f>-LN(1-B27)/0.000001-EXP(blanks!$BZ$18*b928_2!A27+blanks!$BZ$17)</f>
        <v>238419.55504889268</v>
      </c>
      <c r="D27" s="1">
        <f>C27*0.000001*coeffs!$D$8/($D$2*coeffs!$D$6/1000)</f>
        <v>751.19241434119908</v>
      </c>
      <c r="E27">
        <f t="shared" si="0"/>
        <v>0.24214005200486485</v>
      </c>
      <c r="F27">
        <v>0.21110000000000001</v>
      </c>
      <c r="G27">
        <v>0.28310000000000002</v>
      </c>
      <c r="H27">
        <f t="shared" si="1"/>
        <v>3.1040052004864843E-2</v>
      </c>
      <c r="I27">
        <f t="shared" si="2"/>
        <v>4.0959947995135165E-2</v>
      </c>
      <c r="J27" s="2">
        <f>((1000*coeffs!$D$8/($D$2*coeffs!$D$6))^2*H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212.93396669389082</v>
      </c>
      <c r="K27" s="10">
        <f>((1000*coeffs!$D$8/($D$2*coeffs!$D$6))^2*I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228.97831867122966</v>
      </c>
      <c r="L27" s="10">
        <f t="shared" si="3"/>
        <v>3690300.163183359</v>
      </c>
      <c r="M27" s="1">
        <f t="shared" si="4"/>
        <v>1198191.5436755498</v>
      </c>
      <c r="N27" s="10">
        <f t="shared" si="5"/>
        <v>1124522.7670401712</v>
      </c>
    </row>
    <row r="28" spans="1:14" x14ac:dyDescent="0.25">
      <c r="A28">
        <v>-15.92</v>
      </c>
      <c r="B28">
        <v>0.22580645161290322</v>
      </c>
      <c r="C28" s="10">
        <f>-LN(1-B28)/0.000001-EXP(blanks!$BZ$18*b928_2!A28+blanks!$BZ$17)</f>
        <v>251664.59791353755</v>
      </c>
      <c r="D28" s="1">
        <f>C28*0.000001*coeffs!$D$8/($D$2*coeffs!$D$6/1000)</f>
        <v>792.92378878951115</v>
      </c>
      <c r="E28">
        <f t="shared" si="0"/>
        <v>0.25593337413720063</v>
      </c>
      <c r="F28">
        <v>0.22170000000000001</v>
      </c>
      <c r="G28">
        <v>0.30459999999999998</v>
      </c>
      <c r="H28">
        <f t="shared" si="1"/>
        <v>3.4233374137200623E-2</v>
      </c>
      <c r="I28">
        <f t="shared" si="2"/>
        <v>4.8666625862799351E-2</v>
      </c>
      <c r="J28" s="2">
        <f>((1000*coeffs!$D$8/($D$2*coeffs!$D$6))^2*H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227.16092904302349</v>
      </c>
      <c r="K28" s="10">
        <f>((1000*coeffs!$D$8/($D$2*coeffs!$D$6))^2*I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251.95222680347442</v>
      </c>
      <c r="L28" s="10">
        <f t="shared" si="3"/>
        <v>3895309.2860078108</v>
      </c>
      <c r="M28" s="1">
        <f t="shared" si="4"/>
        <v>1312158.4583211222</v>
      </c>
      <c r="N28" s="10">
        <f t="shared" si="5"/>
        <v>1197958.9264605348</v>
      </c>
    </row>
    <row r="29" spans="1:14" x14ac:dyDescent="0.25">
      <c r="A29">
        <v>-15.94</v>
      </c>
      <c r="B29">
        <v>0.23655913978494625</v>
      </c>
      <c r="C29" s="10">
        <f>-LN(1-B29)/0.000001-EXP(blanks!$BZ$18*b928_2!A29+blanks!$BZ$17)</f>
        <v>265619.84217989584</v>
      </c>
      <c r="D29" s="1">
        <f>C29*0.000001*coeffs!$D$8/($D$2*coeffs!$D$6/1000)</f>
        <v>836.89280647775013</v>
      </c>
      <c r="E29">
        <f t="shared" si="0"/>
        <v>0.26991961611194054</v>
      </c>
      <c r="F29">
        <v>0.23280000000000001</v>
      </c>
      <c r="G29">
        <v>0.31990000000000002</v>
      </c>
      <c r="H29">
        <f t="shared" si="1"/>
        <v>3.7119616111940534E-2</v>
      </c>
      <c r="I29">
        <f t="shared" si="2"/>
        <v>4.9980383888059476E-2</v>
      </c>
      <c r="J29" s="2">
        <f>((1000*coeffs!$D$8/($D$2*coeffs!$D$6))^2*H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241.11039242885414</v>
      </c>
      <c r="K29" s="10">
        <f>((1000*coeffs!$D$8/($D$2*coeffs!$D$6))^2*I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263.16191461968651</v>
      </c>
      <c r="L29" s="10">
        <f t="shared" si="3"/>
        <v>4111311.0321013499</v>
      </c>
      <c r="M29" s="1">
        <f t="shared" si="4"/>
        <v>1372130.6155855064</v>
      </c>
      <c r="N29" s="10">
        <f t="shared" si="5"/>
        <v>1270581.8188456721</v>
      </c>
    </row>
    <row r="30" spans="1:14" x14ac:dyDescent="0.25">
      <c r="A30">
        <v>-15.97</v>
      </c>
      <c r="B30">
        <v>0.24731182795698925</v>
      </c>
      <c r="C30" s="10">
        <f>-LN(1-B30)/0.000001-EXP(blanks!$BZ$18*b928_2!A30+blanks!$BZ$17)</f>
        <v>279757.55805561674</v>
      </c>
      <c r="D30" s="1">
        <f>C30*0.000001*coeffs!$D$8/($D$2*coeffs!$D$6/1000)</f>
        <v>881.43674046745502</v>
      </c>
      <c r="E30">
        <f t="shared" si="0"/>
        <v>0.28410425110389698</v>
      </c>
      <c r="F30">
        <v>0.2505</v>
      </c>
      <c r="G30">
        <v>0.33589999999999998</v>
      </c>
      <c r="H30">
        <f t="shared" si="1"/>
        <v>3.3604251103896976E-2</v>
      </c>
      <c r="I30">
        <f t="shared" si="2"/>
        <v>5.1795748896103E-2</v>
      </c>
      <c r="J30" s="2">
        <f>((1000*coeffs!$D$8/($D$2*coeffs!$D$6))^2*H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245.88898785173598</v>
      </c>
      <c r="K30" s="10">
        <f>((1000*coeffs!$D$8/($D$2*coeffs!$D$6))^2*I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275.46968257150814</v>
      </c>
      <c r="L30" s="10">
        <f t="shared" si="3"/>
        <v>4330137.1061308645</v>
      </c>
      <c r="M30" s="1">
        <f t="shared" si="4"/>
        <v>1437300.9593748797</v>
      </c>
      <c r="N30" s="10">
        <f t="shared" si="5"/>
        <v>1301400.3849744329</v>
      </c>
    </row>
    <row r="31" spans="1:14" x14ac:dyDescent="0.25">
      <c r="A31">
        <v>-15.99</v>
      </c>
      <c r="B31">
        <v>0.25806451612903225</v>
      </c>
      <c r="C31" s="10">
        <f>-LN(1-B31)/0.000001-EXP(blanks!$BZ$18*b928_2!A31+blanks!$BZ$17)</f>
        <v>294114.73200649832</v>
      </c>
      <c r="D31" s="1">
        <f>C31*0.000001*coeffs!$D$8/($D$2*coeffs!$D$6/1000)</f>
        <v>926.67212462488123</v>
      </c>
      <c r="E31">
        <f t="shared" si="0"/>
        <v>0.29849298855599654</v>
      </c>
      <c r="F31">
        <v>0.2631</v>
      </c>
      <c r="G31">
        <v>0.3528</v>
      </c>
      <c r="H31">
        <f t="shared" si="1"/>
        <v>3.5392988555996541E-2</v>
      </c>
      <c r="I31">
        <f t="shared" si="2"/>
        <v>5.4307011444003461E-2</v>
      </c>
      <c r="J31" s="2">
        <f>((1000*coeffs!$D$8/($D$2*coeffs!$D$6))^2*H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258.46017647762523</v>
      </c>
      <c r="K31" s="10">
        <f>((1000*coeffs!$D$8/($D$2*coeffs!$D$6))^2*I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289.21223082197582</v>
      </c>
      <c r="L31" s="10">
        <f t="shared" si="3"/>
        <v>4552359.9911745219</v>
      </c>
      <c r="M31" s="1">
        <f t="shared" si="4"/>
        <v>1509238.4258740041</v>
      </c>
      <c r="N31" s="10">
        <f t="shared" si="5"/>
        <v>1367970.1496705944</v>
      </c>
    </row>
    <row r="32" spans="1:14" x14ac:dyDescent="0.25">
      <c r="A32">
        <v>-16.100000000000001</v>
      </c>
      <c r="B32">
        <v>0.26881720430107525</v>
      </c>
      <c r="C32" s="10">
        <f>-LN(1-B32)/0.000001-EXP(blanks!$BZ$18*b928_2!A32+blanks!$BZ$17)</f>
        <v>308535.7903423137</v>
      </c>
      <c r="D32" s="1">
        <f>C32*0.000001*coeffs!$D$8/($D$2*coeffs!$D$6/1000)</f>
        <v>972.10879036488291</v>
      </c>
      <c r="E32">
        <f t="shared" si="0"/>
        <v>0.31309178797714921</v>
      </c>
      <c r="F32">
        <v>0.26960000000000001</v>
      </c>
      <c r="G32">
        <v>0.3705</v>
      </c>
      <c r="H32">
        <f t="shared" si="1"/>
        <v>4.3491787977149199E-2</v>
      </c>
      <c r="I32">
        <f t="shared" si="2"/>
        <v>5.7408212022850791E-2</v>
      </c>
      <c r="J32" s="2">
        <f>((1000*coeffs!$D$8/($D$2*coeffs!$D$6))^2*H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280.34219656245335</v>
      </c>
      <c r="K32" s="10">
        <f>((1000*coeffs!$D$8/($D$2*coeffs!$D$6))^2*I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304.18897860824256</v>
      </c>
      <c r="L32" s="10">
        <f t="shared" si="3"/>
        <v>4775571.6900598034</v>
      </c>
      <c r="M32" s="1">
        <f t="shared" si="4"/>
        <v>1586921.6296894788</v>
      </c>
      <c r="N32" s="10">
        <f t="shared" si="5"/>
        <v>1477131.7966023376</v>
      </c>
    </row>
    <row r="33" spans="1:14" x14ac:dyDescent="0.25">
      <c r="A33">
        <v>-16.13</v>
      </c>
      <c r="B33">
        <v>0.27956989247311825</v>
      </c>
      <c r="C33" s="10">
        <f>-LN(1-B33)/0.000001-EXP(blanks!$BZ$18*b928_2!A33+blanks!$BZ$17)</f>
        <v>323301.16109918157</v>
      </c>
      <c r="D33" s="1">
        <f>C33*0.000001*coeffs!$D$8/($D$2*coeffs!$D$6/1000)</f>
        <v>1018.6302869141904</v>
      </c>
      <c r="E33">
        <f t="shared" si="0"/>
        <v>0.32790687376228983</v>
      </c>
      <c r="F33">
        <v>0.28310000000000002</v>
      </c>
      <c r="G33">
        <v>0.38900000000000001</v>
      </c>
      <c r="H33">
        <f t="shared" si="1"/>
        <v>4.4806873762289812E-2</v>
      </c>
      <c r="I33">
        <f t="shared" si="2"/>
        <v>6.1093126237710182E-2</v>
      </c>
      <c r="J33" s="2">
        <f>((1000*coeffs!$D$8/($D$2*coeffs!$D$6))^2*H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292.47065300765746</v>
      </c>
      <c r="K33" s="10">
        <f>((1000*coeffs!$D$8/($D$2*coeffs!$D$6))^2*I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320.40653008828662</v>
      </c>
      <c r="L33" s="10">
        <f t="shared" si="3"/>
        <v>5004112.7176712267</v>
      </c>
      <c r="M33" s="1">
        <f t="shared" si="4"/>
        <v>1670548.1858252559</v>
      </c>
      <c r="N33" s="10">
        <f t="shared" si="5"/>
        <v>1541925.6206897802</v>
      </c>
    </row>
    <row r="34" spans="1:14" x14ac:dyDescent="0.25">
      <c r="A34">
        <v>-16.149999999999999</v>
      </c>
      <c r="B34">
        <v>0.29032258064516131</v>
      </c>
      <c r="C34" s="10">
        <f>-LN(1-B34)/0.000001-EXP(blanks!$BZ$18*b928_2!A34+blanks!$BZ$17)</f>
        <v>338305.59409218794</v>
      </c>
      <c r="D34" s="1">
        <f>C34*0.000001*coeffs!$D$8/($D$2*coeffs!$D$6/1000)</f>
        <v>1065.9050007837209</v>
      </c>
      <c r="E34">
        <f t="shared" si="0"/>
        <v>0.34294475112683032</v>
      </c>
      <c r="F34">
        <v>0.29730000000000001</v>
      </c>
      <c r="G34">
        <v>0.3987</v>
      </c>
      <c r="H34">
        <f t="shared" si="1"/>
        <v>4.5644751126830307E-2</v>
      </c>
      <c r="I34">
        <f t="shared" si="2"/>
        <v>5.5755248873169683E-2</v>
      </c>
      <c r="J34" s="2">
        <f>((1000*coeffs!$D$8/($D$2*coeffs!$D$6))^2*H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304.05114908598148</v>
      </c>
      <c r="K34" s="10">
        <f>((1000*coeffs!$D$8/($D$2*coeffs!$D$6))^2*I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320.3503091312212</v>
      </c>
      <c r="L34" s="10">
        <f t="shared" si="3"/>
        <v>5236353.9929777347</v>
      </c>
      <c r="M34" s="1">
        <f t="shared" si="4"/>
        <v>1679168.0235357457</v>
      </c>
      <c r="N34" s="10">
        <f t="shared" si="5"/>
        <v>1604366.834902311</v>
      </c>
    </row>
    <row r="35" spans="1:14" x14ac:dyDescent="0.25">
      <c r="A35">
        <v>-16.27</v>
      </c>
      <c r="B35">
        <v>0.30107526881720431</v>
      </c>
      <c r="C35" s="10">
        <f>-LN(1-B35)/0.000001-EXP(blanks!$BZ$18*b928_2!A35+blanks!$BZ$17)</f>
        <v>353367.23784041055</v>
      </c>
      <c r="D35" s="1">
        <f>C35*0.000001*coeffs!$D$8/($D$2*coeffs!$D$6/1000)</f>
        <v>1113.3599695208875</v>
      </c>
      <c r="E35">
        <f t="shared" si="0"/>
        <v>0.35821222325761876</v>
      </c>
      <c r="F35">
        <v>0.31219999999999998</v>
      </c>
      <c r="G35">
        <v>0.41860000000000003</v>
      </c>
      <c r="H35">
        <f t="shared" si="1"/>
        <v>4.6012223257618778E-2</v>
      </c>
      <c r="I35">
        <f t="shared" si="2"/>
        <v>6.0387776742381272E-2</v>
      </c>
      <c r="J35" s="2">
        <f>((1000*coeffs!$D$8/($D$2*coeffs!$D$6))^2*H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315.14035164797707</v>
      </c>
      <c r="K35" s="10">
        <f>((1000*coeffs!$D$8/($D$2*coeffs!$D$6))^2*I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338.37463556864634</v>
      </c>
      <c r="L35" s="10">
        <f t="shared" si="3"/>
        <v>5469480.7865013508</v>
      </c>
      <c r="M35" s="1">
        <f t="shared" si="4"/>
        <v>1771258.9140750975</v>
      </c>
      <c r="N35" s="10">
        <f t="shared" si="5"/>
        <v>1664606.751567327</v>
      </c>
    </row>
    <row r="36" spans="1:14" x14ac:dyDescent="0.25">
      <c r="A36">
        <v>-16.27</v>
      </c>
      <c r="B36">
        <v>0.31182795698924731</v>
      </c>
      <c r="C36" s="10">
        <f>-LN(1-B36)/0.000001-EXP(blanks!$BZ$18*b928_2!A36+blanks!$BZ$17)</f>
        <v>368871.4243763758</v>
      </c>
      <c r="D36" s="1">
        <f>C36*0.000001*coeffs!$D$8/($D$2*coeffs!$D$6/1000)</f>
        <v>1162.2092650996822</v>
      </c>
      <c r="E36">
        <f t="shared" si="0"/>
        <v>0.373716409793584</v>
      </c>
      <c r="F36">
        <v>0.32779999999999998</v>
      </c>
      <c r="G36">
        <v>0.43959999999999999</v>
      </c>
      <c r="H36">
        <f t="shared" si="1"/>
        <v>4.5916409793584023E-2</v>
      </c>
      <c r="I36">
        <f t="shared" si="2"/>
        <v>6.5883590206415987E-2</v>
      </c>
      <c r="J36" s="2">
        <f>((1000*coeffs!$D$8/($D$2*coeffs!$D$6))^2*H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325.80727020057441</v>
      </c>
      <c r="K36" s="10">
        <f>((1000*coeffs!$D$8/($D$2*coeffs!$D$6))^2*I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358.20490849391393</v>
      </c>
      <c r="L36" s="10">
        <f t="shared" si="3"/>
        <v>5709457.3357905438</v>
      </c>
      <c r="M36" s="1">
        <f t="shared" si="4"/>
        <v>1871970.6424988143</v>
      </c>
      <c r="N36" s="10">
        <f t="shared" si="5"/>
        <v>1723213.779672008</v>
      </c>
    </row>
    <row r="37" spans="1:14" x14ac:dyDescent="0.25">
      <c r="A37">
        <v>-16.350000000000001</v>
      </c>
      <c r="B37">
        <v>0.32258064516129031</v>
      </c>
      <c r="C37" s="10">
        <f>-LN(1-B37)/0.000001-EXP(blanks!$BZ$18*b928_2!A37+blanks!$BZ$17)</f>
        <v>384477.51367278415</v>
      </c>
      <c r="D37" s="1">
        <f>C37*0.000001*coeffs!$D$8/($D$2*coeffs!$D$6/1000)</f>
        <v>1211.3796273822109</v>
      </c>
      <c r="E37">
        <f t="shared" si="0"/>
        <v>0.38946476676172315</v>
      </c>
      <c r="F37">
        <v>0.33589999999999998</v>
      </c>
      <c r="G37">
        <v>0.4617</v>
      </c>
      <c r="H37">
        <f t="shared" si="1"/>
        <v>5.356476676172317E-2</v>
      </c>
      <c r="I37">
        <f t="shared" si="2"/>
        <v>7.2235233238276852E-2</v>
      </c>
      <c r="J37" s="2">
        <f>((1000*coeffs!$D$8/($D$2*coeffs!$D$6))^2*H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347.90409968627625</v>
      </c>
      <c r="K37" s="10">
        <f>((1000*coeffs!$D$8/($D$2*coeffs!$D$6))^2*I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379.93852698858984</v>
      </c>
      <c r="L37" s="10">
        <f t="shared" si="3"/>
        <v>5951011.1540810755</v>
      </c>
      <c r="M37" s="1">
        <f t="shared" si="4"/>
        <v>1981580.9039523383</v>
      </c>
      <c r="N37" s="10">
        <f t="shared" si="5"/>
        <v>1834111.4413270808</v>
      </c>
    </row>
    <row r="38" spans="1:14" x14ac:dyDescent="0.25">
      <c r="A38">
        <v>-16.350000000000001</v>
      </c>
      <c r="B38">
        <v>0.33333333333333331</v>
      </c>
      <c r="C38" s="10">
        <f>-LN(1-B38)/0.000001-EXP(blanks!$BZ$18*b928_2!A38+blanks!$BZ$17)</f>
        <v>400477.85501922527</v>
      </c>
      <c r="D38" s="1">
        <f>C38*0.000001*coeffs!$D$8/($D$2*coeffs!$D$6/1000)</f>
        <v>1261.7921660846323</v>
      </c>
      <c r="E38">
        <f t="shared" si="0"/>
        <v>0.40546510810816427</v>
      </c>
      <c r="F38">
        <v>0.3528</v>
      </c>
      <c r="G38">
        <v>0.47310000000000002</v>
      </c>
      <c r="H38">
        <f t="shared" si="1"/>
        <v>5.2665108108164271E-2</v>
      </c>
      <c r="I38">
        <f t="shared" si="2"/>
        <v>6.7634891891835747E-2</v>
      </c>
      <c r="J38" s="2">
        <f>((1000*coeffs!$D$8/($D$2*coeffs!$D$6))^2*H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357.5606068409142</v>
      </c>
      <c r="K38" s="10">
        <f>((1000*coeffs!$D$8/($D$2*coeffs!$D$6))^2*I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381.74179729618834</v>
      </c>
      <c r="L38" s="10">
        <f t="shared" si="3"/>
        <v>6198667.2755332459</v>
      </c>
      <c r="M38" s="1">
        <f t="shared" si="4"/>
        <v>1999360.3034957747</v>
      </c>
      <c r="N38" s="10">
        <f t="shared" si="5"/>
        <v>1888385.8820317229</v>
      </c>
    </row>
    <row r="39" spans="1:14" x14ac:dyDescent="0.25">
      <c r="A39">
        <v>-16.36</v>
      </c>
      <c r="B39">
        <v>0.34408602150537637</v>
      </c>
      <c r="C39" s="10">
        <f>-LN(1-B39)/0.000001-EXP(blanks!$BZ$18*b928_2!A39+blanks!$BZ$17)</f>
        <v>416720.30118080683</v>
      </c>
      <c r="D39" s="1">
        <f>C39*0.000001*coeffs!$D$8/($D$2*coeffs!$D$6/1000)</f>
        <v>1312.967508410992</v>
      </c>
      <c r="E39">
        <f t="shared" si="0"/>
        <v>0.42172562897994476</v>
      </c>
      <c r="F39">
        <v>0.36149999999999999</v>
      </c>
      <c r="G39">
        <v>0.49680000000000002</v>
      </c>
      <c r="H39">
        <f t="shared" si="1"/>
        <v>6.0225628979944767E-2</v>
      </c>
      <c r="I39">
        <f t="shared" si="2"/>
        <v>7.5074371020055264E-2</v>
      </c>
      <c r="J39" s="2">
        <f>((1000*coeffs!$D$8/($D$2*coeffs!$D$6))^2*H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380.1707106496857</v>
      </c>
      <c r="K39" s="10">
        <f>((1000*coeffs!$D$8/($D$2*coeffs!$D$6))^2*I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405.55330859634569</v>
      </c>
      <c r="L39" s="10">
        <f t="shared" si="3"/>
        <v>6450070.738257979</v>
      </c>
      <c r="M39" s="1">
        <f t="shared" si="4"/>
        <v>2118875.8732959465</v>
      </c>
      <c r="N39" s="10">
        <f t="shared" si="5"/>
        <v>2002079.5474042355</v>
      </c>
    </row>
    <row r="40" spans="1:14" x14ac:dyDescent="0.25">
      <c r="A40">
        <v>-16.45</v>
      </c>
      <c r="B40">
        <v>0.35483870967741937</v>
      </c>
      <c r="C40" s="10">
        <f>-LN(1-B40)/0.000001-EXP(blanks!$BZ$18*b928_2!A40+blanks!$BZ$17)</f>
        <v>433083.95429873036</v>
      </c>
      <c r="D40" s="1">
        <f>C40*0.000001*coeffs!$D$8/($D$2*coeffs!$D$6/1000)</f>
        <v>1364.5247394886781</v>
      </c>
      <c r="E40">
        <f t="shared" si="0"/>
        <v>0.43825493093115531</v>
      </c>
      <c r="F40">
        <v>0.37959999999999999</v>
      </c>
      <c r="G40">
        <v>0.5091</v>
      </c>
      <c r="H40">
        <f t="shared" si="1"/>
        <v>5.8654930931155314E-2</v>
      </c>
      <c r="I40">
        <f t="shared" si="2"/>
        <v>7.084506906884469E-2</v>
      </c>
      <c r="J40" s="2">
        <f>((1000*coeffs!$D$8/($D$2*coeffs!$D$6))^2*H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389.03710982825493</v>
      </c>
      <c r="K40" s="10">
        <f>((1000*coeffs!$D$8/($D$2*coeffs!$D$6))^2*I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408.68188678491782</v>
      </c>
      <c r="L40" s="10">
        <f t="shared" si="3"/>
        <v>6703350.2637522928</v>
      </c>
      <c r="M40" s="1">
        <f t="shared" si="4"/>
        <v>2143076.664656885</v>
      </c>
      <c r="N40" s="10">
        <f t="shared" si="5"/>
        <v>2052944.3806960466</v>
      </c>
    </row>
    <row r="41" spans="1:14" x14ac:dyDescent="0.25">
      <c r="A41">
        <v>-16.579999999999998</v>
      </c>
      <c r="B41">
        <v>0.36559139784946237</v>
      </c>
      <c r="C41" s="10">
        <f>-LN(1-B41)/0.000001-EXP(blanks!$BZ$18*b928_2!A41+blanks!$BZ$17)</f>
        <v>449642.07662802085</v>
      </c>
      <c r="D41" s="1">
        <f>C41*0.000001*coeffs!$D$8/($D$2*coeffs!$D$6/1000)</f>
        <v>1416.6946879098377</v>
      </c>
      <c r="E41">
        <f t="shared" si="0"/>
        <v>0.45506204924753652</v>
      </c>
      <c r="F41">
        <v>0.38900000000000001</v>
      </c>
      <c r="G41">
        <v>0.53459999999999996</v>
      </c>
      <c r="H41">
        <f t="shared" si="1"/>
        <v>6.6062049247536503E-2</v>
      </c>
      <c r="I41">
        <f t="shared" si="2"/>
        <v>7.9537950752463449E-2</v>
      </c>
      <c r="J41" s="2">
        <f>((1000*coeffs!$D$8/($D$2*coeffs!$D$6))^2*H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411.92448087961168</v>
      </c>
      <c r="K41" s="10">
        <f>((1000*coeffs!$D$8/($D$2*coeffs!$D$6))^2*I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434.92468963058428</v>
      </c>
      <c r="L41" s="10">
        <f t="shared" si="3"/>
        <v>6959639.8181945011</v>
      </c>
      <c r="M41" s="1">
        <f t="shared" si="4"/>
        <v>2273951.1213760339</v>
      </c>
      <c r="N41" s="10">
        <f t="shared" si="5"/>
        <v>2168130.00078848</v>
      </c>
    </row>
    <row r="42" spans="1:14" x14ac:dyDescent="0.25">
      <c r="A42">
        <v>-16.61</v>
      </c>
      <c r="B42">
        <v>0.37634408602150538</v>
      </c>
      <c r="C42" s="10">
        <f>-LN(1-B42)/0.000001-EXP(blanks!$BZ$18*b928_2!A42+blanks!$BZ$17)</f>
        <v>466677.36726741347</v>
      </c>
      <c r="D42" s="1">
        <f>C42*0.000001*coeffs!$D$8/($D$2*coeffs!$D$6/1000)</f>
        <v>1470.3680583755497</v>
      </c>
      <c r="E42">
        <f t="shared" si="0"/>
        <v>0.47215648260683662</v>
      </c>
      <c r="F42">
        <v>0.40849999999999997</v>
      </c>
      <c r="G42">
        <v>0.54790000000000005</v>
      </c>
      <c r="H42">
        <f t="shared" si="1"/>
        <v>6.3656482606836651E-2</v>
      </c>
      <c r="I42">
        <f t="shared" si="2"/>
        <v>7.5743517393163429E-2</v>
      </c>
      <c r="J42" s="2">
        <f>((1000*coeffs!$D$8/($D$2*coeffs!$D$6))^2*H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419.82819663402455</v>
      </c>
      <c r="K42" s="10">
        <f>((1000*coeffs!$D$8/($D$2*coeffs!$D$6))^2*I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439.29723985890928</v>
      </c>
      <c r="L42" s="10">
        <f t="shared" si="3"/>
        <v>7223315.0683791395</v>
      </c>
      <c r="M42" s="1">
        <f t="shared" si="4"/>
        <v>2304316.8353464194</v>
      </c>
      <c r="N42" s="10">
        <f t="shared" si="5"/>
        <v>2214996.628762336</v>
      </c>
    </row>
    <row r="43" spans="1:14" x14ac:dyDescent="0.25">
      <c r="A43">
        <v>-16.63</v>
      </c>
      <c r="B43">
        <v>0.38709677419354838</v>
      </c>
      <c r="C43" s="10">
        <f>-LN(1-B43)/0.000001-EXP(blanks!$BZ$18*b928_2!A43+blanks!$BZ$17)</f>
        <v>484029.32339629449</v>
      </c>
      <c r="D43" s="1">
        <f>C43*0.000001*coeffs!$D$8/($D$2*coeffs!$D$6/1000)</f>
        <v>1525.0391520084679</v>
      </c>
      <c r="E43">
        <f t="shared" si="0"/>
        <v>0.48954822531870579</v>
      </c>
      <c r="F43">
        <v>0.41860000000000003</v>
      </c>
      <c r="G43">
        <v>0.57530000000000003</v>
      </c>
      <c r="H43">
        <f t="shared" si="1"/>
        <v>7.094822531870576E-2</v>
      </c>
      <c r="I43">
        <f t="shared" si="2"/>
        <v>8.5751774681294246E-2</v>
      </c>
      <c r="J43" s="2">
        <f>((1000*coeffs!$D$8/($D$2*coeffs!$D$6))^2*H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442.95024610651893</v>
      </c>
      <c r="K43" s="10">
        <f>((1000*coeffs!$D$8/($D$2*coeffs!$D$6))^2*I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468.22299807962452</v>
      </c>
      <c r="L43" s="10">
        <f t="shared" si="3"/>
        <v>7491891.7231792407</v>
      </c>
      <c r="M43" s="1">
        <f t="shared" si="4"/>
        <v>2448024.8802639404</v>
      </c>
      <c r="N43" s="10">
        <f t="shared" si="5"/>
        <v>2331755.1730945641</v>
      </c>
    </row>
    <row r="44" spans="1:14" x14ac:dyDescent="0.25">
      <c r="A44">
        <v>-16.71</v>
      </c>
      <c r="B44">
        <v>0.39784946236559138</v>
      </c>
      <c r="C44" s="10">
        <f>-LN(1-B44)/0.000001-EXP(blanks!$BZ$18*b928_2!A44+blanks!$BZ$17)</f>
        <v>501566.84400648001</v>
      </c>
      <c r="D44" s="1">
        <f>C44*0.000001*coeffs!$D$8/($D$2*coeffs!$D$6/1000)</f>
        <v>1580.2949067053603</v>
      </c>
      <c r="E44">
        <f t="shared" si="0"/>
        <v>0.50724780241810663</v>
      </c>
      <c r="F44">
        <v>0.43959999999999999</v>
      </c>
      <c r="G44">
        <v>0.58960000000000001</v>
      </c>
      <c r="H44">
        <f t="shared" si="1"/>
        <v>6.764780241810664E-2</v>
      </c>
      <c r="I44">
        <f t="shared" si="2"/>
        <v>8.2352197581893383E-2</v>
      </c>
      <c r="J44" s="2">
        <f>((1000*coeffs!$D$8/($D$2*coeffs!$D$6))^2*H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449.92165411548376</v>
      </c>
      <c r="K44" s="10">
        <f>((1000*coeffs!$D$8/($D$2*coeffs!$D$6))^2*I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473.62971368082208</v>
      </c>
      <c r="L44" s="10">
        <f t="shared" si="3"/>
        <v>7763340.5779358372</v>
      </c>
      <c r="M44" s="1">
        <f t="shared" si="4"/>
        <v>2483447.3686681166</v>
      </c>
      <c r="N44" s="10">
        <f t="shared" si="5"/>
        <v>2374677.2987572872</v>
      </c>
    </row>
    <row r="45" spans="1:14" x14ac:dyDescent="0.25">
      <c r="A45">
        <v>-16.739999999999998</v>
      </c>
      <c r="B45">
        <v>0.40860215053763443</v>
      </c>
      <c r="C45" s="10">
        <f>-LN(1-B45)/0.000001-EXP(blanks!$BZ$18*b928_2!A45+blanks!$BZ$17)</f>
        <v>519523.35891331395</v>
      </c>
      <c r="D45" s="1">
        <f>C45*0.000001*coeffs!$D$8/($D$2*coeffs!$D$6/1000)</f>
        <v>1636.8707936255926</v>
      </c>
      <c r="E45">
        <f t="shared" si="0"/>
        <v>0.5252663079207851</v>
      </c>
      <c r="F45">
        <v>0.45050000000000001</v>
      </c>
      <c r="G45">
        <v>0.61909999999999998</v>
      </c>
      <c r="H45">
        <f t="shared" si="1"/>
        <v>7.4766307920785091E-2</v>
      </c>
      <c r="I45">
        <f t="shared" si="2"/>
        <v>9.3833692079214881E-2</v>
      </c>
      <c r="J45" s="2">
        <f>((1000*coeffs!$D$8/($D$2*coeffs!$D$6))^2*H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473.12302196599575</v>
      </c>
      <c r="K45" s="10">
        <f>((1000*coeffs!$D$8/($D$2*coeffs!$D$6))^2*I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505.72558918744903</v>
      </c>
      <c r="L45" s="10">
        <f t="shared" si="3"/>
        <v>8041274.7007358912</v>
      </c>
      <c r="M45" s="1">
        <f t="shared" si="4"/>
        <v>2642166.3032864248</v>
      </c>
      <c r="N45" s="10">
        <f t="shared" si="5"/>
        <v>2492161.654158487</v>
      </c>
    </row>
    <row r="46" spans="1:14" x14ac:dyDescent="0.25">
      <c r="A46">
        <v>-16.78</v>
      </c>
      <c r="B46">
        <v>0.41935483870967744</v>
      </c>
      <c r="C46" s="10">
        <f>-LN(1-B46)/0.000001-EXP(blanks!$BZ$18*b928_2!A46+blanks!$BZ$17)</f>
        <v>537788.78993847501</v>
      </c>
      <c r="D46" s="1">
        <f>C46*0.000001*coeffs!$D$8/($D$2*coeffs!$D$6/1000)</f>
        <v>1694.4199876418288</v>
      </c>
      <c r="E46">
        <f t="shared" si="0"/>
        <v>0.54361544658898164</v>
      </c>
      <c r="F46">
        <v>0.47310000000000002</v>
      </c>
      <c r="G46">
        <v>0.6502</v>
      </c>
      <c r="H46">
        <f t="shared" si="1"/>
        <v>7.0515446588981623E-2</v>
      </c>
      <c r="I46">
        <f t="shared" si="2"/>
        <v>0.10658455341101836</v>
      </c>
      <c r="J46" s="2">
        <f>((1000*coeffs!$D$8/($D$2*coeffs!$D$6))^2*H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479.25188622561745</v>
      </c>
      <c r="K46" s="10">
        <f>((1000*coeffs!$D$8/($D$2*coeffs!$D$6))^2*I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541.3820617804696</v>
      </c>
      <c r="L46" s="10">
        <f t="shared" si="3"/>
        <v>8323990.2820100188</v>
      </c>
      <c r="M46" s="1">
        <f t="shared" si="4"/>
        <v>2817793.4583282568</v>
      </c>
      <c r="N46" s="10">
        <f t="shared" si="5"/>
        <v>2531718.7910634256</v>
      </c>
    </row>
    <row r="47" spans="1:14" x14ac:dyDescent="0.25">
      <c r="A47">
        <v>-16.78</v>
      </c>
      <c r="B47">
        <v>0.43010752688172044</v>
      </c>
      <c r="C47" s="10">
        <f>-LN(1-B47)/0.000001-EXP(blanks!$BZ$18*b928_2!A47+blanks!$BZ$17)</f>
        <v>556480.92295062752</v>
      </c>
      <c r="D47" s="1">
        <f>C47*0.000001*coeffs!$D$8/($D$2*coeffs!$D$6/1000)</f>
        <v>1753.3135986281679</v>
      </c>
      <c r="E47">
        <f t="shared" si="0"/>
        <v>0.5623075796011342</v>
      </c>
      <c r="F47">
        <v>0.48480000000000001</v>
      </c>
      <c r="G47">
        <v>0.6663</v>
      </c>
      <c r="H47">
        <f t="shared" si="1"/>
        <v>7.7507579601134191E-2</v>
      </c>
      <c r="I47">
        <f t="shared" si="2"/>
        <v>0.1039924203988658</v>
      </c>
      <c r="J47" s="2">
        <f>((1000*coeffs!$D$8/($D$2*coeffs!$D$6))^2*H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502.56403954902055</v>
      </c>
      <c r="K47" s="10">
        <f>((1000*coeffs!$D$8/($D$2*coeffs!$D$6))^2*I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547.98700444426754</v>
      </c>
      <c r="L47" s="10">
        <f t="shared" si="3"/>
        <v>8613310.4323258996</v>
      </c>
      <c r="M47" s="1">
        <f t="shared" si="4"/>
        <v>2859176.6484768093</v>
      </c>
      <c r="N47" s="10">
        <f t="shared" si="5"/>
        <v>2650143.2685887008</v>
      </c>
    </row>
    <row r="48" spans="1:14" x14ac:dyDescent="0.25">
      <c r="A48">
        <v>-16.850000000000001</v>
      </c>
      <c r="B48">
        <v>0.44086021505376344</v>
      </c>
      <c r="C48" s="10">
        <f>-LN(1-B48)/0.000001-EXP(blanks!$BZ$18*b928_2!A48+blanks!$BZ$17)</f>
        <v>575379.68299308862</v>
      </c>
      <c r="D48" s="1">
        <f>C48*0.000001*coeffs!$D$8/($D$2*coeffs!$D$6/1000)</f>
        <v>1812.8582327981298</v>
      </c>
      <c r="E48">
        <f t="shared" si="0"/>
        <v>0.58135577457182863</v>
      </c>
      <c r="F48">
        <v>0.49680000000000002</v>
      </c>
      <c r="G48">
        <v>0.68279999999999996</v>
      </c>
      <c r="H48">
        <f t="shared" si="1"/>
        <v>8.4555774571828612E-2</v>
      </c>
      <c r="I48">
        <f t="shared" si="2"/>
        <v>0.10144422542817133</v>
      </c>
      <c r="J48" s="2">
        <f>((1000*coeffs!$D$8/($D$2*coeffs!$D$6))^2*H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526.5002706368241</v>
      </c>
      <c r="K48" s="10">
        <f>((1000*coeffs!$D$8/($D$2*coeffs!$D$6))^2*I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555.32493789816351</v>
      </c>
      <c r="L48" s="10">
        <f t="shared" si="3"/>
        <v>8905828.7924677748</v>
      </c>
      <c r="M48" s="1">
        <f t="shared" si="4"/>
        <v>2904198.3372300561</v>
      </c>
      <c r="N48" s="10">
        <f t="shared" si="5"/>
        <v>2771607.0767408875</v>
      </c>
    </row>
    <row r="49" spans="1:14" x14ac:dyDescent="0.25">
      <c r="A49">
        <v>-16.87</v>
      </c>
      <c r="B49">
        <v>0.45161290322580644</v>
      </c>
      <c r="C49" s="10">
        <f>-LN(1-B49)/0.000001-EXP(blanks!$BZ$18*b928_2!A49+blanks!$BZ$17)</f>
        <v>594754.3734754239</v>
      </c>
      <c r="D49" s="1">
        <f>C49*0.000001*coeffs!$D$8/($D$2*coeffs!$D$6/1000)</f>
        <v>1873.9023888345521</v>
      </c>
      <c r="E49">
        <f t="shared" si="0"/>
        <v>0.60077386042893022</v>
      </c>
      <c r="F49">
        <v>0.52170000000000005</v>
      </c>
      <c r="G49">
        <v>0.69969999999999999</v>
      </c>
      <c r="H49">
        <f t="shared" si="1"/>
        <v>7.9073860428930165E-2</v>
      </c>
      <c r="I49">
        <f t="shared" si="2"/>
        <v>9.8926139571069771E-2</v>
      </c>
      <c r="J49" s="2">
        <f>((1000*coeffs!$D$8/($D$2*coeffs!$D$6))^2*H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531.32345825692641</v>
      </c>
      <c r="K49" s="10">
        <f>((1000*coeffs!$D$8/($D$2*coeffs!$D$6))^2*I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563.36823097413992</v>
      </c>
      <c r="L49" s="10">
        <f t="shared" si="3"/>
        <v>9205713.6883771196</v>
      </c>
      <c r="M49" s="1">
        <f t="shared" si="4"/>
        <v>2952871.1190359648</v>
      </c>
      <c r="N49" s="10">
        <f t="shared" si="5"/>
        <v>2805862.4214238171</v>
      </c>
    </row>
    <row r="50" spans="1:14" x14ac:dyDescent="0.25">
      <c r="A50">
        <v>-16.899999999999999</v>
      </c>
      <c r="B50">
        <v>0.46236559139784944</v>
      </c>
      <c r="C50" s="10">
        <f>-LN(1-B50)/0.000001-EXP(blanks!$BZ$18*b928_2!A50+blanks!$BZ$17)</f>
        <v>614491.31615364144</v>
      </c>
      <c r="D50" s="1">
        <f>C50*0.000001*coeffs!$D$8/($D$2*coeffs!$D$6/1000)</f>
        <v>1936.0878988239638</v>
      </c>
      <c r="E50">
        <f t="shared" si="0"/>
        <v>0.62057648772510998</v>
      </c>
      <c r="F50">
        <v>0.53459999999999996</v>
      </c>
      <c r="G50">
        <v>0.73470000000000002</v>
      </c>
      <c r="H50">
        <f t="shared" si="1"/>
        <v>8.5976487725110018E-2</v>
      </c>
      <c r="I50">
        <f t="shared" si="2"/>
        <v>0.11412351227489004</v>
      </c>
      <c r="J50" s="2">
        <f>((1000*coeffs!$D$8/($D$2*coeffs!$D$6))^2*H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555.31272193874747</v>
      </c>
      <c r="K50" s="10">
        <f>((1000*coeffs!$D$8/($D$2*coeffs!$D$6))^2*I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603.55889767488713</v>
      </c>
      <c r="L50" s="10">
        <f t="shared" si="3"/>
        <v>9511205.5880295206</v>
      </c>
      <c r="M50" s="1">
        <f t="shared" si="4"/>
        <v>3150049.271817592</v>
      </c>
      <c r="N50" s="10">
        <f t="shared" si="5"/>
        <v>2928050.063566504</v>
      </c>
    </row>
    <row r="51" spans="1:14" x14ac:dyDescent="0.25">
      <c r="A51">
        <v>-16.899999999999999</v>
      </c>
      <c r="B51">
        <v>0.4731182795698925</v>
      </c>
      <c r="C51" s="10">
        <f>-LN(1-B51)/0.000001-EXP(blanks!$BZ$18*b928_2!A51+blanks!$BZ$17)</f>
        <v>634694.02347116079</v>
      </c>
      <c r="D51" s="1">
        <f>C51*0.000001*coeffs!$D$8/($D$2*coeffs!$D$6/1000)</f>
        <v>1999.7409011247348</v>
      </c>
      <c r="E51">
        <f t="shared" si="0"/>
        <v>0.64077919504262937</v>
      </c>
      <c r="F51">
        <v>0.54790000000000005</v>
      </c>
      <c r="G51">
        <v>0.75290000000000001</v>
      </c>
      <c r="H51">
        <f t="shared" si="1"/>
        <v>9.2879195042629314E-2</v>
      </c>
      <c r="I51">
        <f t="shared" si="2"/>
        <v>0.11212080495737065</v>
      </c>
      <c r="J51" s="2">
        <f>((1000*coeffs!$D$8/($D$2*coeffs!$D$6))^2*H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579.80795259491094</v>
      </c>
      <c r="K51" s="10">
        <f>((1000*coeffs!$D$8/($D$2*coeffs!$D$6))^2*I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612.64562951129642</v>
      </c>
      <c r="L51" s="10">
        <f t="shared" si="3"/>
        <v>9823906.6753849536</v>
      </c>
      <c r="M51" s="1">
        <f t="shared" si="4"/>
        <v>3203924.607611028</v>
      </c>
      <c r="N51" s="10">
        <f t="shared" si="5"/>
        <v>3052888.1656886074</v>
      </c>
    </row>
    <row r="52" spans="1:14" x14ac:dyDescent="0.25">
      <c r="A52">
        <v>-16.95</v>
      </c>
      <c r="B52">
        <v>0.4838709677419355</v>
      </c>
      <c r="C52" s="10">
        <f>-LN(1-B52)/0.000001-EXP(blanks!$BZ$18*b928_2!A52+blanks!$BZ$17)</f>
        <v>655202.23967339029</v>
      </c>
      <c r="D52" s="1">
        <f>C52*0.000001*coeffs!$D$8/($D$2*coeffs!$D$6/1000)</f>
        <v>2064.3564752944999</v>
      </c>
      <c r="E52">
        <f t="shared" si="0"/>
        <v>0.66139848224536502</v>
      </c>
      <c r="F52">
        <v>0.56140000000000001</v>
      </c>
      <c r="G52">
        <v>0.77159999999999995</v>
      </c>
      <c r="H52">
        <f t="shared" si="1"/>
        <v>9.9998482245365006E-2</v>
      </c>
      <c r="I52">
        <f t="shared" si="2"/>
        <v>0.11020151775463494</v>
      </c>
      <c r="J52" s="2">
        <f>((1000*coeffs!$D$8/($D$2*coeffs!$D$6))^2*H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605.13804665711041</v>
      </c>
      <c r="K52" s="10">
        <f>((1000*coeffs!$D$8/($D$2*coeffs!$D$6))^2*I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622.48076678026143</v>
      </c>
      <c r="L52" s="10">
        <f t="shared" si="3"/>
        <v>10141336.48344817</v>
      </c>
      <c r="M52" s="1">
        <f t="shared" si="4"/>
        <v>3261526.9892189726</v>
      </c>
      <c r="N52" s="10">
        <f t="shared" si="5"/>
        <v>3181783.9732910106</v>
      </c>
    </row>
    <row r="53" spans="1:14" x14ac:dyDescent="0.25">
      <c r="A53">
        <v>-16.97</v>
      </c>
      <c r="B53">
        <v>0.4946236559139785</v>
      </c>
      <c r="C53" s="10">
        <f>-LN(1-B53)/0.000001-EXP(blanks!$BZ$18*b928_2!A53+blanks!$BZ$17)</f>
        <v>676210.65487054316</v>
      </c>
      <c r="D53" s="1">
        <f>C53*0.000001*coeffs!$D$8/($D$2*coeffs!$D$6/1000)</f>
        <v>2130.5480346663612</v>
      </c>
      <c r="E53">
        <f t="shared" si="0"/>
        <v>0.6824518914431974</v>
      </c>
      <c r="F53">
        <v>0.58960000000000001</v>
      </c>
      <c r="G53">
        <v>0.81020000000000003</v>
      </c>
      <c r="H53">
        <f t="shared" si="1"/>
        <v>9.2851891443197387E-2</v>
      </c>
      <c r="I53">
        <f t="shared" si="2"/>
        <v>0.12774810855680263</v>
      </c>
      <c r="J53" s="2">
        <f>((1000*coeffs!$D$8/($D$2*coeffs!$D$6))^2*H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608.09062431145924</v>
      </c>
      <c r="K53" s="10">
        <f>((1000*coeffs!$D$8/($D$2*coeffs!$D$6))^2*I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667.97710259582936</v>
      </c>
      <c r="L53" s="10">
        <f t="shared" si="3"/>
        <v>10466508.460278586</v>
      </c>
      <c r="M53" s="1">
        <f t="shared" si="4"/>
        <v>3484002.2049544505</v>
      </c>
      <c r="N53" s="10">
        <f t="shared" si="5"/>
        <v>3208427.2831607377</v>
      </c>
    </row>
    <row r="54" spans="1:14" x14ac:dyDescent="0.25">
      <c r="A54">
        <v>-16.989999999999998</v>
      </c>
      <c r="B54">
        <v>0.5053763440860215</v>
      </c>
      <c r="C54" s="10">
        <f>-LN(1-B54)/0.000001-EXP(blanks!$BZ$18*b928_2!A54+blanks!$BZ$17)</f>
        <v>697671.53936699859</v>
      </c>
      <c r="D54" s="1">
        <f>C54*0.000001*coeffs!$D$8/($D$2*coeffs!$D$6/1000)</f>
        <v>2198.1651965031242</v>
      </c>
      <c r="E54">
        <f t="shared" si="0"/>
        <v>0.70395809666416098</v>
      </c>
      <c r="F54">
        <v>0.60419999999999996</v>
      </c>
      <c r="G54">
        <v>0.83030000000000004</v>
      </c>
      <c r="H54">
        <f t="shared" si="1"/>
        <v>9.9758096664161022E-2</v>
      </c>
      <c r="I54">
        <f t="shared" si="2"/>
        <v>0.12634190333583906</v>
      </c>
      <c r="J54" s="2">
        <f>((1000*coeffs!$D$8/($D$2*coeffs!$D$6))^2*H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633.3819893807638</v>
      </c>
      <c r="K54" s="10">
        <f>((1000*coeffs!$D$8/($D$2*coeffs!$D$6))^2*I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678.85200355551081</v>
      </c>
      <c r="L54" s="10">
        <f t="shared" si="3"/>
        <v>10798683.837181238</v>
      </c>
      <c r="M54" s="1">
        <f t="shared" si="4"/>
        <v>3546842.0644569132</v>
      </c>
      <c r="N54" s="10">
        <f t="shared" si="5"/>
        <v>3337679.674684172</v>
      </c>
    </row>
    <row r="55" spans="1:14" x14ac:dyDescent="0.25">
      <c r="A55">
        <v>-17.02</v>
      </c>
      <c r="B55">
        <v>0.5161290322580645</v>
      </c>
      <c r="C55" s="10">
        <f>-LN(1-B55)/0.000001-EXP(blanks!$BZ$18*b928_2!A55+blanks!$BZ$17)</f>
        <v>719581.847197272</v>
      </c>
      <c r="D55" s="1">
        <f>C55*0.000001*coeffs!$D$8/($D$2*coeffs!$D$6/1000)</f>
        <v>2267.1983638312263</v>
      </c>
      <c r="E55">
        <f t="shared" si="0"/>
        <v>0.7259370033829361</v>
      </c>
      <c r="F55">
        <v>0.61909999999999998</v>
      </c>
      <c r="G55">
        <v>0.85089999999999999</v>
      </c>
      <c r="H55">
        <f t="shared" si="1"/>
        <v>0.10683700338293611</v>
      </c>
      <c r="I55">
        <f t="shared" si="2"/>
        <v>0.12496299661706389</v>
      </c>
      <c r="J55" s="2">
        <f>((1000*coeffs!$D$8/($D$2*coeffs!$D$6))^2*H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659.44472211192669</v>
      </c>
      <c r="K55" s="10">
        <f>((1000*coeffs!$D$8/($D$2*coeffs!$D$6))^2*I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690.34537452573124</v>
      </c>
      <c r="L55" s="10">
        <f t="shared" si="3"/>
        <v>11137815.468162071</v>
      </c>
      <c r="M55" s="1">
        <f t="shared" si="4"/>
        <v>3612881.1418201835</v>
      </c>
      <c r="N55" s="10">
        <f t="shared" si="5"/>
        <v>3470780.1541662668</v>
      </c>
    </row>
    <row r="56" spans="1:14" x14ac:dyDescent="0.25">
      <c r="A56">
        <v>-17.079999999999998</v>
      </c>
      <c r="B56">
        <v>0.5268817204301075</v>
      </c>
      <c r="C56" s="10">
        <f>-LN(1-B56)/0.000001-EXP(blanks!$BZ$18*b928_2!A56+blanks!$BZ$17)</f>
        <v>741915.25145173911</v>
      </c>
      <c r="D56" s="1">
        <f>C56*0.000001*coeffs!$D$8/($D$2*coeffs!$D$6/1000)</f>
        <v>2337.564588023411</v>
      </c>
      <c r="E56">
        <f t="shared" si="0"/>
        <v>0.7484098592349947</v>
      </c>
      <c r="F56">
        <v>0.63449999999999995</v>
      </c>
      <c r="G56">
        <v>0.89349999999999996</v>
      </c>
      <c r="H56">
        <f t="shared" si="1"/>
        <v>0.11390985923499475</v>
      </c>
      <c r="I56">
        <f t="shared" si="2"/>
        <v>0.14509014076500526</v>
      </c>
      <c r="J56" s="2">
        <f>((1000*coeffs!$D$8/($D$2*coeffs!$D$6))^2*H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685.99102065350121</v>
      </c>
      <c r="K56" s="10">
        <f>((1000*coeffs!$D$8/($D$2*coeffs!$D$6))^2*I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742.12613369097608</v>
      </c>
      <c r="L56" s="10">
        <f t="shared" si="3"/>
        <v>11483495.860644136</v>
      </c>
      <c r="M56" s="1">
        <f t="shared" si="4"/>
        <v>3865332.9732602863</v>
      </c>
      <c r="N56" s="10">
        <f t="shared" si="5"/>
        <v>3606393.3703975189</v>
      </c>
    </row>
    <row r="57" spans="1:14" x14ac:dyDescent="0.25">
      <c r="A57">
        <v>-17.21</v>
      </c>
      <c r="B57">
        <v>0.5376344086021505</v>
      </c>
      <c r="C57" s="10">
        <f>-LN(1-B57)/0.000001-EXP(blanks!$BZ$18*b928_2!A57+blanks!$BZ$17)</f>
        <v>764592.03740346292</v>
      </c>
      <c r="D57" s="1">
        <f>C57*0.000001*coeffs!$D$8/($D$2*coeffs!$D$6/1000)</f>
        <v>2409.0127105781262</v>
      </c>
      <c r="E57">
        <f t="shared" si="0"/>
        <v>0.77139937745969345</v>
      </c>
      <c r="F57">
        <v>0.6502</v>
      </c>
      <c r="G57">
        <v>0.91559999999999997</v>
      </c>
      <c r="H57">
        <f t="shared" si="1"/>
        <v>0.12119937745969345</v>
      </c>
      <c r="I57">
        <f t="shared" si="2"/>
        <v>0.14420062254030652</v>
      </c>
      <c r="J57" s="2">
        <f>((1000*coeffs!$D$8/($D$2*coeffs!$D$6))^2*H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713.38394678187638</v>
      </c>
      <c r="K57" s="10">
        <f>((1000*coeffs!$D$8/($D$2*coeffs!$D$6))^2*I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754.66311401589815</v>
      </c>
      <c r="L57" s="10">
        <f t="shared" si="3"/>
        <v>11834491.175944338</v>
      </c>
      <c r="M57" s="1">
        <f t="shared" si="4"/>
        <v>3936499.529933474</v>
      </c>
      <c r="N57" s="10">
        <f t="shared" si="5"/>
        <v>3746136.9336460521</v>
      </c>
    </row>
    <row r="58" spans="1:14" x14ac:dyDescent="0.25">
      <c r="A58">
        <v>-17.21</v>
      </c>
      <c r="B58">
        <v>0.54838709677419351</v>
      </c>
      <c r="C58" s="10">
        <f>-LN(1-B58)/0.000001-EXP(blanks!$BZ$18*b928_2!A58+blanks!$BZ$17)</f>
        <v>788122.53481365705</v>
      </c>
      <c r="D58" s="1">
        <f>C58*0.000001*coeffs!$D$8/($D$2*coeffs!$D$6/1000)</f>
        <v>2483.1506358694819</v>
      </c>
      <c r="E58">
        <f t="shared" si="0"/>
        <v>0.79492987486988753</v>
      </c>
      <c r="F58">
        <v>0.68279999999999996</v>
      </c>
      <c r="G58">
        <v>0.93830000000000002</v>
      </c>
      <c r="H58">
        <f t="shared" si="1"/>
        <v>0.11212987486988757</v>
      </c>
      <c r="I58">
        <f t="shared" si="2"/>
        <v>0.14337012513011249</v>
      </c>
      <c r="J58" s="2">
        <f>((1000*coeffs!$D$8/($D$2*coeffs!$D$6))^2*H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714.42190260383688</v>
      </c>
      <c r="K58" s="10">
        <f>((1000*coeffs!$D$8/($D$2*coeffs!$D$6))^2*I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767.87689754896735</v>
      </c>
      <c r="L58" s="10">
        <f t="shared" si="3"/>
        <v>12198700.388627494</v>
      </c>
      <c r="M58" s="1">
        <f t="shared" si="4"/>
        <v>4011362.5038489103</v>
      </c>
      <c r="N58" s="10">
        <f t="shared" si="5"/>
        <v>3765471.7465585582</v>
      </c>
    </row>
    <row r="59" spans="1:14" x14ac:dyDescent="0.25">
      <c r="A59">
        <v>-17.28</v>
      </c>
      <c r="B59">
        <v>0.55913978494623651</v>
      </c>
      <c r="C59" s="10">
        <f>-LN(1-B59)/0.000001-EXP(blanks!$BZ$18*b928_2!A59+blanks!$BZ$17)</f>
        <v>812045.5001018513</v>
      </c>
      <c r="D59" s="1">
        <f>C59*0.000001*coeffs!$D$8/($D$2*coeffs!$D$6/1000)</f>
        <v>2558.5251161605556</v>
      </c>
      <c r="E59">
        <f t="shared" si="0"/>
        <v>0.81902742644894799</v>
      </c>
      <c r="F59">
        <v>0.69969999999999999</v>
      </c>
      <c r="G59">
        <v>0.96150000000000002</v>
      </c>
      <c r="H59">
        <f t="shared" si="1"/>
        <v>0.119327426448948</v>
      </c>
      <c r="I59">
        <f t="shared" si="2"/>
        <v>0.14247257355105203</v>
      </c>
      <c r="J59" s="2">
        <f>((1000*coeffs!$D$8/($D$2*coeffs!$D$6))^2*H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742.07005217060259</v>
      </c>
      <c r="K59" s="10">
        <f>((1000*coeffs!$D$8/($D$2*coeffs!$D$6))^2*I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781.54955508094326</v>
      </c>
      <c r="L59" s="10">
        <f t="shared" si="3"/>
        <v>12568984.288741091</v>
      </c>
      <c r="M59" s="1">
        <f t="shared" si="4"/>
        <v>4088641.5414956152</v>
      </c>
      <c r="N59" s="10">
        <f t="shared" si="5"/>
        <v>3907085.2599258521</v>
      </c>
    </row>
    <row r="60" spans="1:14" x14ac:dyDescent="0.25">
      <c r="A60">
        <v>-17.36</v>
      </c>
      <c r="B60">
        <v>0.56989247311827962</v>
      </c>
      <c r="C60" s="10">
        <f>-LN(1-B60)/0.000001-EXP(blanks!$BZ$18*b928_2!A60+blanks!$BZ$17)</f>
        <v>836533.09609876364</v>
      </c>
      <c r="D60" s="1">
        <f>C60*0.000001*coeffs!$D$8/($D$2*coeffs!$D$6/1000)</f>
        <v>2635.6785877143475</v>
      </c>
      <c r="E60">
        <f t="shared" si="0"/>
        <v>0.8437200390393198</v>
      </c>
      <c r="F60">
        <v>0.71699999999999997</v>
      </c>
      <c r="G60">
        <v>1.0097</v>
      </c>
      <c r="H60">
        <f t="shared" si="1"/>
        <v>0.12672003903931983</v>
      </c>
      <c r="I60">
        <f t="shared" si="2"/>
        <v>0.16597996096068024</v>
      </c>
      <c r="J60" s="2">
        <f>((1000*coeffs!$D$8/($D$2*coeffs!$D$6))^2*H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770.56948505353967</v>
      </c>
      <c r="K60" s="10">
        <f>((1000*coeffs!$D$8/($D$2*coeffs!$D$6))^2*I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841.33965480078837</v>
      </c>
      <c r="L60" s="10">
        <f t="shared" si="3"/>
        <v>12948007.643116711</v>
      </c>
      <c r="M60" s="1">
        <f t="shared" si="4"/>
        <v>4379462.0729001611</v>
      </c>
      <c r="N60" s="10">
        <f t="shared" si="5"/>
        <v>4052980.7140724151</v>
      </c>
    </row>
    <row r="61" spans="1:14" x14ac:dyDescent="0.25">
      <c r="A61">
        <v>-17.38</v>
      </c>
      <c r="B61">
        <v>0.58064516129032262</v>
      </c>
      <c r="C61" s="10">
        <f>-LN(1-B61)/0.000001-EXP(blanks!$BZ$18*b928_2!A61+blanks!$BZ$17)</f>
        <v>861798.71611400694</v>
      </c>
      <c r="D61" s="1">
        <f>C61*0.000001*coeffs!$D$8/($D$2*coeffs!$D$6/1000)</f>
        <v>2715.2833923419958</v>
      </c>
      <c r="E61">
        <f t="shared" si="0"/>
        <v>0.86903784702360964</v>
      </c>
      <c r="F61">
        <v>0.73470000000000002</v>
      </c>
      <c r="G61">
        <v>1.0347</v>
      </c>
      <c r="H61">
        <f t="shared" si="1"/>
        <v>0.13433784702360962</v>
      </c>
      <c r="I61">
        <f t="shared" si="2"/>
        <v>0.16566215297639031</v>
      </c>
      <c r="J61" s="2">
        <f>((1000*coeffs!$D$8/($D$2*coeffs!$D$6))^2*H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799.98673013417374</v>
      </c>
      <c r="K61" s="10">
        <f>((1000*coeffs!$D$8/($D$2*coeffs!$D$6))^2*I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856.30941660464839</v>
      </c>
      <c r="L61" s="10">
        <f t="shared" si="3"/>
        <v>13339073.391251594</v>
      </c>
      <c r="M61" s="1">
        <f t="shared" si="4"/>
        <v>4463358.4431131389</v>
      </c>
      <c r="N61" s="10">
        <f t="shared" si="5"/>
        <v>4203596.3228124427</v>
      </c>
    </row>
    <row r="62" spans="1:14" x14ac:dyDescent="0.25">
      <c r="A62">
        <v>-17.440000000000001</v>
      </c>
      <c r="B62">
        <v>0.59139784946236562</v>
      </c>
      <c r="C62" s="10">
        <f>-LN(1-B62)/0.000001-EXP(blanks!$BZ$18*b928_2!A62+blanks!$BZ$17)</f>
        <v>887615.35380591801</v>
      </c>
      <c r="D62" s="1">
        <f>C62*0.000001*coeffs!$D$8/($D$2*coeffs!$D$6/1000)</f>
        <v>2796.6242974283327</v>
      </c>
      <c r="E62">
        <f t="shared" si="0"/>
        <v>0.89501333342687028</v>
      </c>
      <c r="F62">
        <v>0.75290000000000001</v>
      </c>
      <c r="G62">
        <v>1.0604</v>
      </c>
      <c r="H62">
        <f t="shared" si="1"/>
        <v>0.14211333342687027</v>
      </c>
      <c r="I62">
        <f t="shared" si="2"/>
        <v>0.16538666657312973</v>
      </c>
      <c r="J62" s="2">
        <f>((1000*coeffs!$D$8/($D$2*coeffs!$D$6))^2*H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830.22727938826677</v>
      </c>
      <c r="K62" s="10">
        <f>((1000*coeffs!$D$8/($D$2*coeffs!$D$6))^2*I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871.96359328765811</v>
      </c>
      <c r="L62" s="10">
        <f t="shared" si="3"/>
        <v>13738667.888723779</v>
      </c>
      <c r="M62" s="1">
        <f t="shared" si="4"/>
        <v>4550803.7122197002</v>
      </c>
      <c r="N62" s="10">
        <f t="shared" si="5"/>
        <v>4358358.7863750327</v>
      </c>
    </row>
    <row r="63" spans="1:14" x14ac:dyDescent="0.25">
      <c r="A63">
        <v>-17.48</v>
      </c>
      <c r="B63">
        <v>0.60215053763440862</v>
      </c>
      <c r="C63" s="10">
        <f>-LN(1-B63)/0.000001-EXP(blanks!$BZ$18*b928_2!A63+blanks!$BZ$17)</f>
        <v>914175.7699746429</v>
      </c>
      <c r="D63" s="1">
        <f>C63*0.000001*coeffs!$D$8/($D$2*coeffs!$D$6/1000)</f>
        <v>2880.308637597494</v>
      </c>
      <c r="E63">
        <f t="shared" si="0"/>
        <v>0.92168158050903159</v>
      </c>
      <c r="F63">
        <v>0.77159999999999995</v>
      </c>
      <c r="G63">
        <v>1.0866</v>
      </c>
      <c r="H63">
        <f t="shared" si="1"/>
        <v>0.15008158050903164</v>
      </c>
      <c r="I63">
        <f t="shared" si="2"/>
        <v>0.16491841949096842</v>
      </c>
      <c r="J63" s="2">
        <f>((1000*coeffs!$D$8/($D$2*coeffs!$D$6))^2*H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861.3666959111813</v>
      </c>
      <c r="K63" s="10">
        <f>((1000*coeffs!$D$8/($D$2*coeffs!$D$6))^2*I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887.88936284861632</v>
      </c>
      <c r="L63" s="10">
        <f t="shared" si="3"/>
        <v>14149774.721389264</v>
      </c>
      <c r="M63" s="1">
        <f t="shared" si="4"/>
        <v>4639999.202025325</v>
      </c>
      <c r="N63" s="10">
        <f t="shared" si="5"/>
        <v>4517733.7947727945</v>
      </c>
    </row>
    <row r="64" spans="1:14" x14ac:dyDescent="0.25">
      <c r="A64">
        <v>-17.510000000000002</v>
      </c>
      <c r="B64">
        <v>0.61290322580645162</v>
      </c>
      <c r="C64" s="10">
        <f>-LN(1-B64)/0.000001-EXP(blanks!$BZ$18*b928_2!A64+blanks!$BZ$17)</f>
        <v>941492.84078772611</v>
      </c>
      <c r="D64" s="1">
        <f>C64*0.000001*coeffs!$D$8/($D$2*coeffs!$D$6/1000)</f>
        <v>2966.3769820023872</v>
      </c>
      <c r="E64">
        <f t="shared" si="0"/>
        <v>0.94908055469714592</v>
      </c>
      <c r="F64">
        <v>0.81020000000000003</v>
      </c>
      <c r="G64">
        <v>1.1134999999999999</v>
      </c>
      <c r="H64">
        <f t="shared" si="1"/>
        <v>0.13888055469714589</v>
      </c>
      <c r="I64">
        <f t="shared" si="2"/>
        <v>0.16441944530285402</v>
      </c>
      <c r="J64" s="2">
        <f>((1000*coeffs!$D$8/($D$2*coeffs!$D$6))^2*H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860.87072850999573</v>
      </c>
      <c r="K64" s="10">
        <f>((1000*coeffs!$D$8/($D$2*coeffs!$D$6))^2*I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904.42939029642264</v>
      </c>
      <c r="L64" s="10">
        <f t="shared" si="3"/>
        <v>14572593.188853225</v>
      </c>
      <c r="M64" s="1">
        <f t="shared" si="4"/>
        <v>4732537.7032402642</v>
      </c>
      <c r="N64" s="10">
        <f t="shared" si="5"/>
        <v>4532238.5368310418</v>
      </c>
    </row>
    <row r="65" spans="1:14" x14ac:dyDescent="0.25">
      <c r="A65">
        <v>-17.59</v>
      </c>
      <c r="B65">
        <v>0.62365591397849462</v>
      </c>
      <c r="C65" s="10">
        <f>-LN(1-B65)/0.000001-EXP(blanks!$BZ$18*b928_2!A65+blanks!$BZ$17)</f>
        <v>969440.91287500667</v>
      </c>
      <c r="D65" s="1">
        <f>C65*0.000001*coeffs!$D$8/($D$2*coeffs!$D$6/1000)</f>
        <v>3054.4334325025179</v>
      </c>
      <c r="E65">
        <f t="shared" si="0"/>
        <v>0.97725143166384221</v>
      </c>
      <c r="F65">
        <v>0.83030000000000004</v>
      </c>
      <c r="G65">
        <v>1.1693</v>
      </c>
      <c r="H65">
        <f t="shared" si="1"/>
        <v>0.14695143166384217</v>
      </c>
      <c r="I65">
        <f t="shared" si="2"/>
        <v>0.1920485683361578</v>
      </c>
      <c r="J65" s="2">
        <f>((1000*coeffs!$D$8/($D$2*coeffs!$D$6))^2*H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892.81121249523369</v>
      </c>
      <c r="K65" s="10">
        <f>((1000*coeffs!$D$8/($D$2*coeffs!$D$6))^2*I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974.10233139703598</v>
      </c>
      <c r="L65" s="10">
        <f t="shared" si="3"/>
        <v>15005178.4059643</v>
      </c>
      <c r="M65" s="1">
        <f t="shared" si="4"/>
        <v>5071054.7982268985</v>
      </c>
      <c r="N65" s="10">
        <f t="shared" si="5"/>
        <v>4696062.9008125803</v>
      </c>
    </row>
    <row r="66" spans="1:14" x14ac:dyDescent="0.25">
      <c r="A66">
        <v>-17.739999999999998</v>
      </c>
      <c r="B66">
        <v>0.63440860215053763</v>
      </c>
      <c r="C66" s="10">
        <f>-LN(1-B66)/0.000001-EXP(blanks!$BZ$18*b928_2!A66+blanks!$BZ$17)</f>
        <v>997992.90584479133</v>
      </c>
      <c r="D66" s="1">
        <f>C66*0.000001*coeffs!$D$8/($D$2*coeffs!$D$6/1000)</f>
        <v>3144.3926664622791</v>
      </c>
      <c r="E66">
        <f t="shared" si="0"/>
        <v>1.0062389685370945</v>
      </c>
      <c r="F66">
        <v>0.85089999999999999</v>
      </c>
      <c r="G66">
        <v>1.1982999999999999</v>
      </c>
      <c r="H66">
        <f t="shared" si="1"/>
        <v>0.1553389685370945</v>
      </c>
      <c r="I66">
        <f t="shared" si="2"/>
        <v>0.19206103146290543</v>
      </c>
      <c r="J66" s="2">
        <f>((1000*coeffs!$D$8/($D$2*coeffs!$D$6))^2*H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925.94013188568465</v>
      </c>
      <c r="K66" s="10">
        <f>((1000*coeffs!$D$8/($D$2*coeffs!$D$6))^2*I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991.97100570386635</v>
      </c>
      <c r="L66" s="10">
        <f t="shared" si="3"/>
        <v>15447111.217616428</v>
      </c>
      <c r="M66" s="1">
        <f t="shared" si="4"/>
        <v>5170275.0592905525</v>
      </c>
      <c r="N66" s="10">
        <f t="shared" si="5"/>
        <v>4865741.503254083</v>
      </c>
    </row>
    <row r="67" spans="1:14" x14ac:dyDescent="0.25">
      <c r="A67">
        <v>-17.739999999999998</v>
      </c>
      <c r="B67">
        <v>0.64516129032258063</v>
      </c>
      <c r="C67" s="10">
        <f>-LN(1-B67)/0.000001-EXP(blanks!$BZ$18*b928_2!A67+blanks!$BZ$17)</f>
        <v>1027845.8689944724</v>
      </c>
      <c r="D67" s="1">
        <f>C67*0.000001*coeffs!$D$8/($D$2*coeffs!$D$6/1000)</f>
        <v>3238.4508885701466</v>
      </c>
      <c r="E67">
        <f t="shared" si="0"/>
        <v>1.0360919316867756</v>
      </c>
      <c r="F67">
        <v>0.87190000000000001</v>
      </c>
      <c r="G67">
        <v>1.2279</v>
      </c>
      <c r="H67">
        <f t="shared" si="1"/>
        <v>0.16419193168677559</v>
      </c>
      <c r="I67">
        <f t="shared" si="2"/>
        <v>0.19180806831322439</v>
      </c>
      <c r="J67" s="2">
        <f>((1000*coeffs!$D$8/($D$2*coeffs!$D$6))^2*H67^2+(1000*(E67-coeffs!$D$2*blanks!$BZ$18*A67-coeffs!$D$2*blanks!$BZ$17)/($D$2*coeffs!$D$6))^2*coeffs!$E$8^2+(1000*coeffs!$D$2*coeffs!$D$8*(E67/coeffs!$D$2-blanks!$BZ$18*A67-blanks!$BZ$17)/($D$2^2*coeffs!$D$6))^2*coeffs!$D$11^2+(1000*coeffs!$D$2*coeffs!$D$8*(E67/coeffs!$D$2-blanks!$BZ$18*A67-blanks!$BZ$17)/($D$2*coeffs!$D$6^2))^2*coeffs!$E$6^2 +(-1000*coeffs!$D$8*blanks!$BZ$18*A67/($D$2*coeffs!$D$6)-1000*coeffs!$D$8*blanks!$BZ$17/($D$2*coeffs!$D$6))^2*coeffs!$E$2^2 + (1000*coeffs!$D$2*coeffs!$D$8*A67/($D$2*coeffs!$D$6))^2*blanks!$CA$18^2+(1000*coeffs!$D$2*coeffs!$D$8/($D$2*coeffs!$D$6))^2*blanks!$CA$17^2)^0.5</f>
        <v>960.54644696819264</v>
      </c>
      <c r="K67" s="10">
        <f>((1000*coeffs!$D$8/($D$2*coeffs!$D$6))^2*I67^2+(1000*(E67-coeffs!$D$2*blanks!$BZ$18*A67-coeffs!$D$2*blanks!$BZ$17)/($D$2*coeffs!$D$6))^2*coeffs!$E$8^2+(1000*coeffs!$D$2*coeffs!$D$8*(E67/coeffs!$D$2-blanks!$BZ$18*A67-blanks!$BZ$17)/($D$2^2*coeffs!$D$6))^2*coeffs!$D$11^2+(1000*coeffs!$D$2*coeffs!$D$8*(E67/coeffs!$D$2-blanks!$BZ$18*A67-blanks!$BZ$17)/($D$2*coeffs!$D$6^2))^2*coeffs!$E$6^2 +(-1000*coeffs!$D$8*blanks!$BZ$18*A67/($D$2*coeffs!$D$6)-1000*coeffs!$D$8*blanks!$BZ$17/($D$2*coeffs!$D$6))^2*coeffs!$E$2^2 + (1000*coeffs!$D$2*coeffs!$D$8*A67/($D$2*coeffs!$D$6))^2*blanks!$CA$18^2+(1000*coeffs!$D$2*coeffs!$D$8/($D$2*coeffs!$D$6))^2*blanks!$CA$17^2)^0.5</f>
        <v>1010.0719648498921</v>
      </c>
      <c r="L67" s="10">
        <f t="shared" si="3"/>
        <v>15909180.67647513</v>
      </c>
      <c r="M67" s="1">
        <f t="shared" si="4"/>
        <v>5271386.8355994308</v>
      </c>
      <c r="N67" s="10">
        <f t="shared" si="5"/>
        <v>5043033.2991786813</v>
      </c>
    </row>
    <row r="68" spans="1:14" x14ac:dyDescent="0.25">
      <c r="A68">
        <v>-17.829999999999998</v>
      </c>
      <c r="B68">
        <v>0.65591397849462363</v>
      </c>
      <c r="C68" s="10">
        <f>-LN(1-B68)/0.000001-EXP(blanks!$BZ$18*b928_2!A68+blanks!$BZ$17)</f>
        <v>1058344.628318964</v>
      </c>
      <c r="D68" s="1">
        <f>C68*0.000001*coeffs!$D$8/($D$2*coeffs!$D$6/1000)</f>
        <v>3334.5438313100062</v>
      </c>
      <c r="E68">
        <f t="shared" si="0"/>
        <v>1.0668635903535293</v>
      </c>
      <c r="F68">
        <v>0.89349999999999996</v>
      </c>
      <c r="G68">
        <v>1.2583</v>
      </c>
      <c r="H68">
        <f t="shared" si="1"/>
        <v>0.17336359035352933</v>
      </c>
      <c r="I68">
        <f t="shared" si="2"/>
        <v>0.19143640964647068</v>
      </c>
      <c r="J68" s="2">
        <f>((1000*coeffs!$D$8/($D$2*coeffs!$D$6))^2*H68^2+(1000*(E68-coeffs!$D$2*blanks!$BZ$18*A68-coeffs!$D$2*blanks!$BZ$17)/($D$2*coeffs!$D$6))^2*coeffs!$E$8^2+(1000*coeffs!$D$2*coeffs!$D$8*(E68/coeffs!$D$2-blanks!$BZ$18*A68-blanks!$BZ$17)/($D$2^2*coeffs!$D$6))^2*coeffs!$D$11^2+(1000*coeffs!$D$2*coeffs!$D$8*(E68/coeffs!$D$2-blanks!$BZ$18*A68-blanks!$BZ$17)/($D$2*coeffs!$D$6^2))^2*coeffs!$E$6^2 +(-1000*coeffs!$D$8*blanks!$BZ$18*A68/($D$2*coeffs!$D$6)-1000*coeffs!$D$8*blanks!$BZ$17/($D$2*coeffs!$D$6))^2*coeffs!$E$2^2 + (1000*coeffs!$D$2*coeffs!$D$8*A68/($D$2*coeffs!$D$6))^2*blanks!$CA$18^2+(1000*coeffs!$D$2*coeffs!$D$8/($D$2*coeffs!$D$6))^2*blanks!$CA$17^2)^0.5</f>
        <v>996.42812685676768</v>
      </c>
      <c r="K68" s="10">
        <f>((1000*coeffs!$D$8/($D$2*coeffs!$D$6))^2*I68^2+(1000*(E68-coeffs!$D$2*blanks!$BZ$18*A68-coeffs!$D$2*blanks!$BZ$17)/($D$2*coeffs!$D$6))^2*coeffs!$E$8^2+(1000*coeffs!$D$2*coeffs!$D$8*(E68/coeffs!$D$2-blanks!$BZ$18*A68-blanks!$BZ$17)/($D$2^2*coeffs!$D$6))^2*coeffs!$D$11^2+(1000*coeffs!$D$2*coeffs!$D$8*(E68/coeffs!$D$2-blanks!$BZ$18*A68-blanks!$BZ$17)/($D$2*coeffs!$D$6^2))^2*coeffs!$E$6^2 +(-1000*coeffs!$D$8*blanks!$BZ$18*A68/($D$2*coeffs!$D$6)-1000*coeffs!$D$8*blanks!$BZ$17/($D$2*coeffs!$D$6))^2*coeffs!$E$2^2 + (1000*coeffs!$D$2*coeffs!$D$8*A68/($D$2*coeffs!$D$6))^2*blanks!$CA$18^2+(1000*coeffs!$D$2*coeffs!$D$8/($D$2*coeffs!$D$6))^2*blanks!$CA$17^2)^0.5</f>
        <v>1028.7455777243063</v>
      </c>
      <c r="L68" s="10">
        <f t="shared" si="3"/>
        <v>16381245.883076917</v>
      </c>
      <c r="M68" s="1">
        <f t="shared" si="4"/>
        <v>5375590.2357827099</v>
      </c>
      <c r="N68" s="10">
        <f t="shared" si="5"/>
        <v>5226611.4908776172</v>
      </c>
    </row>
    <row r="69" spans="1:14" x14ac:dyDescent="0.25">
      <c r="A69">
        <v>-17.850000000000001</v>
      </c>
      <c r="B69">
        <v>0.66666666666666663</v>
      </c>
      <c r="C69" s="10">
        <f>-LN(1-B69)/0.000001-EXP(blanks!$BZ$18*b928_2!A69+blanks!$BZ$17)</f>
        <v>1090031.4662110189</v>
      </c>
      <c r="D69" s="1">
        <f>C69*0.000001*coeffs!$D$8/($D$2*coeffs!$D$6/1000)</f>
        <v>3434.3800727378107</v>
      </c>
      <c r="E69">
        <f t="shared" si="0"/>
        <v>1.0986122886681096</v>
      </c>
      <c r="F69">
        <v>0.91559999999999997</v>
      </c>
      <c r="G69">
        <v>1.3213999999999999</v>
      </c>
      <c r="H69">
        <f t="shared" si="1"/>
        <v>0.18301228866810959</v>
      </c>
      <c r="I69">
        <f t="shared" si="2"/>
        <v>0.22278771133189035</v>
      </c>
      <c r="J69" s="2">
        <f>((1000*coeffs!$D$8/($D$2*coeffs!$D$6))^2*H69^2+(1000*(E69-coeffs!$D$2*blanks!$BZ$18*A69-coeffs!$D$2*blanks!$BZ$17)/($D$2*coeffs!$D$6))^2*coeffs!$E$8^2+(1000*coeffs!$D$2*coeffs!$D$8*(E69/coeffs!$D$2-blanks!$BZ$18*A69-blanks!$BZ$17)/($D$2^2*coeffs!$D$6))^2*coeffs!$D$11^2+(1000*coeffs!$D$2*coeffs!$D$8*(E69/coeffs!$D$2-blanks!$BZ$18*A69-blanks!$BZ$17)/($D$2*coeffs!$D$6^2))^2*coeffs!$E$6^2 +(-1000*coeffs!$D$8*blanks!$BZ$18*A69/($D$2*coeffs!$D$6)-1000*coeffs!$D$8*blanks!$BZ$17/($D$2*coeffs!$D$6))^2*coeffs!$E$2^2 + (1000*coeffs!$D$2*coeffs!$D$8*A69/($D$2*coeffs!$D$6))^2*blanks!$CA$18^2+(1000*coeffs!$D$2*coeffs!$D$8/($D$2*coeffs!$D$6))^2*blanks!$CA$17^2)^0.5</f>
        <v>1033.9026312662068</v>
      </c>
      <c r="K69" s="10">
        <f>((1000*coeffs!$D$8/($D$2*coeffs!$D$6))^2*I69^2+(1000*(E69-coeffs!$D$2*blanks!$BZ$18*A69-coeffs!$D$2*blanks!$BZ$17)/($D$2*coeffs!$D$6))^2*coeffs!$E$8^2+(1000*coeffs!$D$2*coeffs!$D$8*(E69/coeffs!$D$2-blanks!$BZ$18*A69-blanks!$BZ$17)/($D$2^2*coeffs!$D$6))^2*coeffs!$D$11^2+(1000*coeffs!$D$2*coeffs!$D$8*(E69/coeffs!$D$2-blanks!$BZ$18*A69-blanks!$BZ$17)/($D$2*coeffs!$D$6^2))^2*coeffs!$E$6^2 +(-1000*coeffs!$D$8*blanks!$BZ$18*A69/($D$2*coeffs!$D$6)-1000*coeffs!$D$8*blanks!$BZ$17/($D$2*coeffs!$D$6))^2*coeffs!$E$2^2 + (1000*coeffs!$D$2*coeffs!$D$8*A69/($D$2*coeffs!$D$6))^2*blanks!$CA$18^2+(1000*coeffs!$D$2*coeffs!$D$8/($D$2*coeffs!$D$6))^2*blanks!$CA$17^2)^0.5</f>
        <v>1108.6862772327711</v>
      </c>
      <c r="L69" s="10">
        <f t="shared" si="3"/>
        <v>16871700.380485218</v>
      </c>
      <c r="M69" s="1">
        <f t="shared" si="4"/>
        <v>5764076.8606303353</v>
      </c>
      <c r="N69" s="10">
        <f t="shared" si="5"/>
        <v>5418270.0657358915</v>
      </c>
    </row>
    <row r="70" spans="1:14" x14ac:dyDescent="0.25">
      <c r="A70">
        <v>-17.940000000000001</v>
      </c>
      <c r="B70">
        <v>0.67741935483870963</v>
      </c>
      <c r="C70" s="10">
        <f>-LN(1-B70)/0.000001-EXP(blanks!$BZ$18*b928_2!A70+blanks!$BZ$17)</f>
        <v>1122537.31098388</v>
      </c>
      <c r="D70" s="1">
        <f>C70*0.000001*coeffs!$D$8/($D$2*coeffs!$D$6/1000)</f>
        <v>3536.796772618482</v>
      </c>
      <c r="E70">
        <f t="shared" si="0"/>
        <v>1.1314021114911004</v>
      </c>
      <c r="F70">
        <v>0.96150000000000002</v>
      </c>
      <c r="G70">
        <v>1.3541000000000001</v>
      </c>
      <c r="H70">
        <f t="shared" si="1"/>
        <v>0.16990211149110035</v>
      </c>
      <c r="I70">
        <f t="shared" si="2"/>
        <v>0.22269788850889971</v>
      </c>
      <c r="J70" s="2">
        <f>((1000*coeffs!$D$8/($D$2*coeffs!$D$6))^2*H70^2+(1000*(E70-coeffs!$D$2*blanks!$BZ$18*A70-coeffs!$D$2*blanks!$BZ$17)/($D$2*coeffs!$D$6))^2*coeffs!$E$8^2+(1000*coeffs!$D$2*coeffs!$D$8*(E70/coeffs!$D$2-blanks!$BZ$18*A70-blanks!$BZ$17)/($D$2^2*coeffs!$D$6))^2*coeffs!$D$11^2+(1000*coeffs!$D$2*coeffs!$D$8*(E70/coeffs!$D$2-blanks!$BZ$18*A70-blanks!$BZ$17)/($D$2*coeffs!$D$6^2))^2*coeffs!$E$6^2 +(-1000*coeffs!$D$8*blanks!$BZ$18*A70/($D$2*coeffs!$D$6)-1000*coeffs!$D$8*blanks!$BZ$17/($D$2*coeffs!$D$6))^2*coeffs!$E$2^2 + (1000*coeffs!$D$2*coeffs!$D$8*A70/($D$2*coeffs!$D$6))^2*blanks!$CA$18^2+(1000*coeffs!$D$2*coeffs!$D$8/($D$2*coeffs!$D$6))^2*blanks!$CA$17^2)^0.5</f>
        <v>1033.2679100645341</v>
      </c>
      <c r="K70" s="10">
        <f>((1000*coeffs!$D$8/($D$2*coeffs!$D$6))^2*I70^2+(1000*(E70-coeffs!$D$2*blanks!$BZ$18*A70-coeffs!$D$2*blanks!$BZ$17)/($D$2*coeffs!$D$6))^2*coeffs!$E$8^2+(1000*coeffs!$D$2*coeffs!$D$8*(E70/coeffs!$D$2-blanks!$BZ$18*A70-blanks!$BZ$17)/($D$2^2*coeffs!$D$6))^2*coeffs!$D$11^2+(1000*coeffs!$D$2*coeffs!$D$8*(E70/coeffs!$D$2-blanks!$BZ$18*A70-blanks!$BZ$17)/($D$2*coeffs!$D$6^2))^2*coeffs!$E$6^2 +(-1000*coeffs!$D$8*blanks!$BZ$18*A70/($D$2*coeffs!$D$6)-1000*coeffs!$D$8*blanks!$BZ$17/($D$2*coeffs!$D$6))^2*coeffs!$E$2^2 + (1000*coeffs!$D$2*coeffs!$D$8*A70/($D$2*coeffs!$D$6))^2*blanks!$CA$18^2+(1000*coeffs!$D$2*coeffs!$D$8/($D$2*coeffs!$D$6))^2*blanks!$CA$17^2)^0.5</f>
        <v>1128.4529106377292</v>
      </c>
      <c r="L70" s="10">
        <f t="shared" si="3"/>
        <v>17374831.611667585</v>
      </c>
      <c r="M70" s="1">
        <f t="shared" si="4"/>
        <v>5874289.3457284104</v>
      </c>
      <c r="N70" s="10">
        <f t="shared" si="5"/>
        <v>5435207.1267440217</v>
      </c>
    </row>
    <row r="71" spans="1:14" x14ac:dyDescent="0.25">
      <c r="A71">
        <v>-17.97</v>
      </c>
      <c r="B71">
        <v>0.68817204301075274</v>
      </c>
      <c r="C71" s="10">
        <f>-LN(1-B71)/0.000001-EXP(blanks!$BZ$18*b928_2!A71+blanks!$BZ$17)</f>
        <v>1156342.1299912918</v>
      </c>
      <c r="D71" s="1">
        <f>C71*0.000001*coeffs!$D$8/($D$2*coeffs!$D$6/1000)</f>
        <v>3643.3061719894249</v>
      </c>
      <c r="E71">
        <f t="shared" si="0"/>
        <v>1.1653036631667821</v>
      </c>
      <c r="F71">
        <v>0.98529999999999995</v>
      </c>
      <c r="G71">
        <v>1.3876999999999999</v>
      </c>
      <c r="H71">
        <f t="shared" si="1"/>
        <v>0.18000366316678218</v>
      </c>
      <c r="I71">
        <f t="shared" si="2"/>
        <v>0.2223963368332178</v>
      </c>
      <c r="J71" s="2">
        <f>((1000*coeffs!$D$8/($D$2*coeffs!$D$6))^2*H71^2+(1000*(E71-coeffs!$D$2*blanks!$BZ$18*A71-coeffs!$D$2*blanks!$BZ$17)/($D$2*coeffs!$D$6))^2*coeffs!$E$8^2+(1000*coeffs!$D$2*coeffs!$D$8*(E71/coeffs!$D$2-blanks!$BZ$18*A71-blanks!$BZ$17)/($D$2^2*coeffs!$D$6))^2*coeffs!$D$11^2+(1000*coeffs!$D$2*coeffs!$D$8*(E71/coeffs!$D$2-blanks!$BZ$18*A71-blanks!$BZ$17)/($D$2*coeffs!$D$6^2))^2*coeffs!$E$6^2 +(-1000*coeffs!$D$8*blanks!$BZ$18*A71/($D$2*coeffs!$D$6)-1000*coeffs!$D$8*blanks!$BZ$17/($D$2*coeffs!$D$6))^2*coeffs!$E$2^2 + (1000*coeffs!$D$2*coeffs!$D$8*A71/($D$2*coeffs!$D$6))^2*blanks!$CA$18^2+(1000*coeffs!$D$2*coeffs!$D$8/($D$2*coeffs!$D$6))^2*blanks!$CA$17^2)^0.5</f>
        <v>1072.4927983998657</v>
      </c>
      <c r="K71" s="10">
        <f>((1000*coeffs!$D$8/($D$2*coeffs!$D$6))^2*I71^2+(1000*(E71-coeffs!$D$2*blanks!$BZ$18*A71-coeffs!$D$2*blanks!$BZ$17)/($D$2*coeffs!$D$6))^2*coeffs!$E$8^2+(1000*coeffs!$D$2*coeffs!$D$8*(E71/coeffs!$D$2-blanks!$BZ$18*A71-blanks!$BZ$17)/($D$2^2*coeffs!$D$6))^2*coeffs!$D$11^2+(1000*coeffs!$D$2*coeffs!$D$8*(E71/coeffs!$D$2-blanks!$BZ$18*A71-blanks!$BZ$17)/($D$2*coeffs!$D$6^2))^2*coeffs!$E$6^2 +(-1000*coeffs!$D$8*blanks!$BZ$18*A71/($D$2*coeffs!$D$6)-1000*coeffs!$D$8*blanks!$BZ$17/($D$2*coeffs!$D$6))^2*coeffs!$E$2^2 + (1000*coeffs!$D$2*coeffs!$D$8*A71/($D$2*coeffs!$D$6))^2*blanks!$CA$18^2+(1000*coeffs!$D$2*coeffs!$D$8/($D$2*coeffs!$D$6))^2*blanks!$CA$17^2)^0.5</f>
        <v>1148.731417543011</v>
      </c>
      <c r="L71" s="10">
        <f t="shared" si="3"/>
        <v>17898068.596460436</v>
      </c>
      <c r="M71" s="1">
        <f t="shared" si="4"/>
        <v>5987698.2294369554</v>
      </c>
      <c r="N71" s="10">
        <f t="shared" si="5"/>
        <v>5636105.2790569924</v>
      </c>
    </row>
    <row r="72" spans="1:14" x14ac:dyDescent="0.25">
      <c r="A72">
        <v>-18.02</v>
      </c>
      <c r="B72">
        <v>0.69892473118279574</v>
      </c>
      <c r="C72" s="10">
        <f>-LN(1-B72)/0.000001-EXP(blanks!$BZ$18*b928_2!A72+blanks!$BZ$17)</f>
        <v>1191269.8773470968</v>
      </c>
      <c r="D72" s="1">
        <f>C72*0.000001*coeffs!$D$8/($D$2*coeffs!$D$6/1000)</f>
        <v>3753.3536001809848</v>
      </c>
      <c r="E72">
        <f t="shared" si="0"/>
        <v>1.2003949829780522</v>
      </c>
      <c r="F72">
        <v>1.0097</v>
      </c>
      <c r="G72">
        <v>1.4219999999999999</v>
      </c>
      <c r="H72">
        <f t="shared" si="1"/>
        <v>0.19069498297805221</v>
      </c>
      <c r="I72">
        <f t="shared" si="2"/>
        <v>0.22160501702194768</v>
      </c>
      <c r="J72" s="2">
        <f>((1000*coeffs!$D$8/($D$2*coeffs!$D$6))^2*H72^2+(1000*(E72-coeffs!$D$2*blanks!$BZ$18*A72-coeffs!$D$2*blanks!$BZ$17)/($D$2*coeffs!$D$6))^2*coeffs!$E$8^2+(1000*coeffs!$D$2*coeffs!$D$8*(E72/coeffs!$D$2-blanks!$BZ$18*A72-blanks!$BZ$17)/($D$2^2*coeffs!$D$6))^2*coeffs!$D$11^2+(1000*coeffs!$D$2*coeffs!$D$8*(E72/coeffs!$D$2-blanks!$BZ$18*A72-blanks!$BZ$17)/($D$2*coeffs!$D$6^2))^2*coeffs!$E$6^2 +(-1000*coeffs!$D$8*blanks!$BZ$18*A72/($D$2*coeffs!$D$6)-1000*coeffs!$D$8*blanks!$BZ$17/($D$2*coeffs!$D$6))^2*coeffs!$E$2^2 + (1000*coeffs!$D$2*coeffs!$D$8*A72/($D$2*coeffs!$D$6))^2*blanks!$CA$18^2+(1000*coeffs!$D$2*coeffs!$D$8/($D$2*coeffs!$D$6))^2*blanks!$CA$17^2)^0.5</f>
        <v>1113.6602116752049</v>
      </c>
      <c r="K72" s="10">
        <f>((1000*coeffs!$D$8/($D$2*coeffs!$D$6))^2*I72^2+(1000*(E72-coeffs!$D$2*blanks!$BZ$18*A72-coeffs!$D$2*blanks!$BZ$17)/($D$2*coeffs!$D$6))^2*coeffs!$E$8^2+(1000*coeffs!$D$2*coeffs!$D$8*(E72/coeffs!$D$2-blanks!$BZ$18*A72-blanks!$BZ$17)/($D$2^2*coeffs!$D$6))^2*coeffs!$D$11^2+(1000*coeffs!$D$2*coeffs!$D$8*(E72/coeffs!$D$2-blanks!$BZ$18*A72-blanks!$BZ$17)/($D$2*coeffs!$D$6^2))^2*coeffs!$E$6^2 +(-1000*coeffs!$D$8*blanks!$BZ$18*A72/($D$2*coeffs!$D$6)-1000*coeffs!$D$8*blanks!$BZ$17/($D$2*coeffs!$D$6))^2*coeffs!$E$2^2 + (1000*coeffs!$D$2*coeffs!$D$8*A72/($D$2*coeffs!$D$6))^2*blanks!$CA$18^2+(1000*coeffs!$D$2*coeffs!$D$8/($D$2*coeffs!$D$6))^2*blanks!$CA$17^2)^0.5</f>
        <v>1169.0812592415691</v>
      </c>
      <c r="L72" s="10">
        <f t="shared" si="3"/>
        <v>18438686.465411339</v>
      </c>
      <c r="M72" s="1">
        <f t="shared" si="4"/>
        <v>6102173.2639230564</v>
      </c>
      <c r="N72" s="10">
        <f t="shared" si="5"/>
        <v>5846651.8800199367</v>
      </c>
    </row>
    <row r="73" spans="1:14" x14ac:dyDescent="0.25">
      <c r="A73">
        <v>-18.02</v>
      </c>
      <c r="B73">
        <v>0.70967741935483875</v>
      </c>
      <c r="C73" s="10">
        <f>-LN(1-B73)/0.000001-EXP(blanks!$BZ$18*b928_2!A73+blanks!$BZ$17)</f>
        <v>1227637.5215179715</v>
      </c>
      <c r="D73" s="1">
        <f>C73*0.000001*coeffs!$D$8/($D$2*coeffs!$D$6/1000)</f>
        <v>3867.9377349555789</v>
      </c>
      <c r="E73">
        <f t="shared" ref="E73:E90" si="6">-LN(1-B73)</f>
        <v>1.2367626271489269</v>
      </c>
      <c r="F73">
        <v>1.0347</v>
      </c>
      <c r="G73">
        <v>1.4933000000000001</v>
      </c>
      <c r="H73">
        <f t="shared" ref="H73:H90" si="7">E73-F73</f>
        <v>0.20206262714892698</v>
      </c>
      <c r="I73">
        <f t="shared" ref="I73:I90" si="8">G73-E73</f>
        <v>0.25653737285107314</v>
      </c>
      <c r="J73" s="2">
        <f>((1000*coeffs!$D$8/($D$2*coeffs!$D$6))^2*H73^2+(1000*(E73-coeffs!$D$2*blanks!$BZ$18*A73-coeffs!$D$2*blanks!$BZ$17)/($D$2*coeffs!$D$6))^2*coeffs!$E$8^2+(1000*coeffs!$D$2*coeffs!$D$8*(E73/coeffs!$D$2-blanks!$BZ$18*A73-blanks!$BZ$17)/($D$2^2*coeffs!$D$6))^2*coeffs!$D$11^2+(1000*coeffs!$D$2*coeffs!$D$8*(E73/coeffs!$D$2-blanks!$BZ$18*A73-blanks!$BZ$17)/($D$2*coeffs!$D$6^2))^2*coeffs!$E$6^2 +(-1000*coeffs!$D$8*blanks!$BZ$18*A73/($D$2*coeffs!$D$6)-1000*coeffs!$D$8*blanks!$BZ$17/($D$2*coeffs!$D$6))^2*coeffs!$E$2^2 + (1000*coeffs!$D$2*coeffs!$D$8*A73/($D$2*coeffs!$D$6))^2*blanks!$CA$18^2+(1000*coeffs!$D$2*coeffs!$D$8/($D$2*coeffs!$D$6))^2*blanks!$CA$17^2)^0.5</f>
        <v>1156.9976611098059</v>
      </c>
      <c r="K73" s="10">
        <f>((1000*coeffs!$D$8/($D$2*coeffs!$D$6))^2*I73^2+(1000*(E73-coeffs!$D$2*blanks!$BZ$18*A73-coeffs!$D$2*blanks!$BZ$17)/($D$2*coeffs!$D$6))^2*coeffs!$E$8^2+(1000*coeffs!$D$2*coeffs!$D$8*(E73/coeffs!$D$2-blanks!$BZ$18*A73-blanks!$BZ$17)/($D$2^2*coeffs!$D$6))^2*coeffs!$D$11^2+(1000*coeffs!$D$2*coeffs!$D$8*(E73/coeffs!$D$2-blanks!$BZ$18*A73-blanks!$BZ$17)/($D$2*coeffs!$D$6^2))^2*coeffs!$E$6^2 +(-1000*coeffs!$D$8*blanks!$BZ$18*A73/($D$2*coeffs!$D$6)-1000*coeffs!$D$8*blanks!$BZ$17/($D$2*coeffs!$D$6))^2*coeffs!$E$2^2 + (1000*coeffs!$D$2*coeffs!$D$8*A73/($D$2*coeffs!$D$6))^2*blanks!$CA$18^2+(1000*coeffs!$D$2*coeffs!$D$8/($D$2*coeffs!$D$6))^2*blanks!$CA$17^2)^0.5</f>
        <v>1259.6195578743318</v>
      </c>
      <c r="L73" s="10">
        <f t="shared" ref="L73:L100" si="9">1000000000000*D73/(1000000*$D$3)</f>
        <v>19001591.312670413</v>
      </c>
      <c r="M73" s="1">
        <f t="shared" ref="M73:M100" si="10">((1/(0.000001*$D$3))^2*K73^2+(D73/(0.000001*$D$3)^2)^2*(0.000001*$E$3)^2)^0.5</f>
        <v>6542692.7644140059</v>
      </c>
      <c r="N73" s="10">
        <f t="shared" ref="N73:N100" si="11">((1/(0.000001*$D$3))^2*J73^2+(D73/(0.000001*$D$3)^2)^2*(0.000001*$E$3)^2)^0.5</f>
        <v>6068093.8693890516</v>
      </c>
    </row>
    <row r="74" spans="1:14" x14ac:dyDescent="0.25">
      <c r="A74">
        <v>-18.05</v>
      </c>
      <c r="B74">
        <v>0.72043010752688175</v>
      </c>
      <c r="C74" s="10">
        <f>-LN(1-B74)/0.000001-EXP(blanks!$BZ$18*b928_2!A74+blanks!$BZ$17)</f>
        <v>1265278.2763840626</v>
      </c>
      <c r="D74" s="1">
        <f>C74*0.000001*coeffs!$D$8/($D$2*coeffs!$D$6/1000)</f>
        <v>3986.5330805415806</v>
      </c>
      <c r="E74">
        <f t="shared" si="6"/>
        <v>1.2745029551317739</v>
      </c>
      <c r="F74">
        <v>1.0604</v>
      </c>
      <c r="G74">
        <v>1.5303</v>
      </c>
      <c r="H74">
        <f t="shared" si="7"/>
        <v>0.21410295513177391</v>
      </c>
      <c r="I74">
        <f t="shared" si="8"/>
        <v>0.25579704486822608</v>
      </c>
      <c r="J74" s="2">
        <f>((1000*coeffs!$D$8/($D$2*coeffs!$D$6))^2*H74^2+(1000*(E74-coeffs!$D$2*blanks!$BZ$18*A74-coeffs!$D$2*blanks!$BZ$17)/($D$2*coeffs!$D$6))^2*coeffs!$E$8^2+(1000*coeffs!$D$2*coeffs!$D$8*(E74/coeffs!$D$2-blanks!$BZ$18*A74-blanks!$BZ$17)/($D$2^2*coeffs!$D$6))^2*coeffs!$D$11^2+(1000*coeffs!$D$2*coeffs!$D$8*(E74/coeffs!$D$2-blanks!$BZ$18*A74-blanks!$BZ$17)/($D$2*coeffs!$D$6^2))^2*coeffs!$E$6^2 +(-1000*coeffs!$D$8*blanks!$BZ$18*A74/($D$2*coeffs!$D$6)-1000*coeffs!$D$8*blanks!$BZ$17/($D$2*coeffs!$D$6))^2*coeffs!$E$2^2 + (1000*coeffs!$D$2*coeffs!$D$8*A74/($D$2*coeffs!$D$6))^2*blanks!$CA$18^2+(1000*coeffs!$D$2*coeffs!$D$8/($D$2*coeffs!$D$6))^2*blanks!$CA$17^2)^0.5</f>
        <v>1202.5874697093261</v>
      </c>
      <c r="K74" s="10">
        <f>((1000*coeffs!$D$8/($D$2*coeffs!$D$6))^2*I74^2+(1000*(E74-coeffs!$D$2*blanks!$BZ$18*A74-coeffs!$D$2*blanks!$BZ$17)/($D$2*coeffs!$D$6))^2*coeffs!$E$8^2+(1000*coeffs!$D$2*coeffs!$D$8*(E74/coeffs!$D$2-blanks!$BZ$18*A74-blanks!$BZ$17)/($D$2^2*coeffs!$D$6))^2*coeffs!$D$11^2+(1000*coeffs!$D$2*coeffs!$D$8*(E74/coeffs!$D$2-blanks!$BZ$18*A74-blanks!$BZ$17)/($D$2*coeffs!$D$6^2))^2*coeffs!$E$6^2 +(-1000*coeffs!$D$8*blanks!$BZ$18*A74/($D$2*coeffs!$D$6)-1000*coeffs!$D$8*blanks!$BZ$17/($D$2*coeffs!$D$6))^2*coeffs!$E$2^2 + (1000*coeffs!$D$2*coeffs!$D$8*A74/($D$2*coeffs!$D$6))^2*blanks!$CA$18^2+(1000*coeffs!$D$2*coeffs!$D$8/($D$2*coeffs!$D$6))^2*blanks!$CA$17^2)^0.5</f>
        <v>1280.900935843051</v>
      </c>
      <c r="L74" s="10">
        <f t="shared" si="9"/>
        <v>19584201.593090557</v>
      </c>
      <c r="M74" s="1">
        <f t="shared" si="10"/>
        <v>6662790.4343224587</v>
      </c>
      <c r="N74" s="10">
        <f t="shared" si="11"/>
        <v>6300716.6587278517</v>
      </c>
    </row>
    <row r="75" spans="1:14" x14ac:dyDescent="0.25">
      <c r="A75">
        <v>-18.16</v>
      </c>
      <c r="B75">
        <v>0.73118279569892475</v>
      </c>
      <c r="C75" s="10">
        <f>-LN(1-B75)/0.000001-EXP(blanks!$BZ$18*b928_2!A75+blanks!$BZ$17)</f>
        <v>1304124.5015661686</v>
      </c>
      <c r="D75" s="1">
        <f>C75*0.000001*coeffs!$D$8/($D$2*coeffs!$D$6/1000)</f>
        <v>4108.9265212834862</v>
      </c>
      <c r="E75">
        <f t="shared" si="6"/>
        <v>1.3137236682850553</v>
      </c>
      <c r="F75">
        <v>1.0866</v>
      </c>
      <c r="G75">
        <v>1.5682</v>
      </c>
      <c r="H75">
        <f t="shared" si="7"/>
        <v>0.22712366828505526</v>
      </c>
      <c r="I75">
        <f t="shared" si="8"/>
        <v>0.25447633171494477</v>
      </c>
      <c r="J75" s="2">
        <f>((1000*coeffs!$D$8/($D$2*coeffs!$D$6))^2*H75^2+(1000*(E75-coeffs!$D$2*blanks!$BZ$18*A75-coeffs!$D$2*blanks!$BZ$17)/($D$2*coeffs!$D$6))^2*coeffs!$E$8^2+(1000*coeffs!$D$2*coeffs!$D$8*(E75/coeffs!$D$2-blanks!$BZ$18*A75-blanks!$BZ$17)/($D$2^2*coeffs!$D$6))^2*coeffs!$D$11^2+(1000*coeffs!$D$2*coeffs!$D$8*(E75/coeffs!$D$2-blanks!$BZ$18*A75-blanks!$BZ$17)/($D$2*coeffs!$D$6^2))^2*coeffs!$E$6^2 +(-1000*coeffs!$D$8*blanks!$BZ$18*A75/($D$2*coeffs!$D$6)-1000*coeffs!$D$8*blanks!$BZ$17/($D$2*coeffs!$D$6))^2*coeffs!$E$2^2 + (1000*coeffs!$D$2*coeffs!$D$8*A75/($D$2*coeffs!$D$6))^2*blanks!$CA$18^2+(1000*coeffs!$D$2*coeffs!$D$8/($D$2*coeffs!$D$6))^2*blanks!$CA$17^2)^0.5</f>
        <v>1251.0753363719136</v>
      </c>
      <c r="K75" s="10">
        <f>((1000*coeffs!$D$8/($D$2*coeffs!$D$6))^2*I75^2+(1000*(E75-coeffs!$D$2*blanks!$BZ$18*A75-coeffs!$D$2*blanks!$BZ$17)/($D$2*coeffs!$D$6))^2*coeffs!$E$8^2+(1000*coeffs!$D$2*coeffs!$D$8*(E75/coeffs!$D$2-blanks!$BZ$18*A75-blanks!$BZ$17)/($D$2^2*coeffs!$D$6))^2*coeffs!$D$11^2+(1000*coeffs!$D$2*coeffs!$D$8*(E75/coeffs!$D$2-blanks!$BZ$18*A75-blanks!$BZ$17)/($D$2*coeffs!$D$6^2))^2*coeffs!$E$6^2 +(-1000*coeffs!$D$8*blanks!$BZ$18*A75/($D$2*coeffs!$D$6)-1000*coeffs!$D$8*blanks!$BZ$17/($D$2*coeffs!$D$6))^2*coeffs!$E$2^2 + (1000*coeffs!$D$2*coeffs!$D$8*A75/($D$2*coeffs!$D$6))^2*blanks!$CA$18^2+(1000*coeffs!$D$2*coeffs!$D$8/($D$2*coeffs!$D$6))^2*blanks!$CA$17^2)^0.5</f>
        <v>1302.2897061333656</v>
      </c>
      <c r="L75" s="10">
        <f t="shared" si="9"/>
        <v>20185470.35688464</v>
      </c>
      <c r="M75" s="1">
        <f t="shared" si="10"/>
        <v>6784190.4975268729</v>
      </c>
      <c r="N75" s="10">
        <f t="shared" si="11"/>
        <v>6547466.8768557198</v>
      </c>
    </row>
    <row r="76" spans="1:14" x14ac:dyDescent="0.25">
      <c r="A76">
        <v>-18.21</v>
      </c>
      <c r="B76">
        <v>0.74193548387096775</v>
      </c>
      <c r="C76" s="10">
        <f>-LN(1-B76)/0.000001-EXP(blanks!$BZ$18*b928_2!A76+blanks!$BZ$17)</f>
        <v>1344771.2850773388</v>
      </c>
      <c r="D76" s="1">
        <f>C76*0.000001*coeffs!$D$8/($D$2*coeffs!$D$6/1000)</f>
        <v>4236.9930107738237</v>
      </c>
      <c r="E76">
        <f t="shared" si="6"/>
        <v>1.3545456628053103</v>
      </c>
      <c r="F76">
        <v>1.1411</v>
      </c>
      <c r="G76">
        <v>1.6468</v>
      </c>
      <c r="H76">
        <f t="shared" si="7"/>
        <v>0.2134456628053103</v>
      </c>
      <c r="I76">
        <f t="shared" si="8"/>
        <v>0.29225433719468974</v>
      </c>
      <c r="J76" s="2">
        <f>((1000*coeffs!$D$8/($D$2*coeffs!$D$6))^2*H76^2+(1000*(E76-coeffs!$D$2*blanks!$BZ$18*A76-coeffs!$D$2*blanks!$BZ$17)/($D$2*coeffs!$D$6))^2*coeffs!$E$8^2+(1000*coeffs!$D$2*coeffs!$D$8*(E76/coeffs!$D$2-blanks!$BZ$18*A76-blanks!$BZ$17)/($D$2^2*coeffs!$D$6))^2*coeffs!$D$11^2+(1000*coeffs!$D$2*coeffs!$D$8*(E76/coeffs!$D$2-blanks!$BZ$18*A76-blanks!$BZ$17)/($D$2*coeffs!$D$6^2))^2*coeffs!$E$6^2 +(-1000*coeffs!$D$8*blanks!$BZ$18*A76/($D$2*coeffs!$D$6)-1000*coeffs!$D$8*blanks!$BZ$17/($D$2*coeffs!$D$6))^2*coeffs!$E$2^2 + (1000*coeffs!$D$2*coeffs!$D$8*A76/($D$2*coeffs!$D$6))^2*blanks!$CA$18^2+(1000*coeffs!$D$2*coeffs!$D$8/($D$2*coeffs!$D$6))^2*blanks!$CA$17^2)^0.5</f>
        <v>1253.7273410550897</v>
      </c>
      <c r="K76" s="10">
        <f>((1000*coeffs!$D$8/($D$2*coeffs!$D$6))^2*I76^2+(1000*(E76-coeffs!$D$2*blanks!$BZ$18*A76-coeffs!$D$2*blanks!$BZ$17)/($D$2*coeffs!$D$6))^2*coeffs!$E$8^2+(1000*coeffs!$D$2*coeffs!$D$8*(E76/coeffs!$D$2-blanks!$BZ$18*A76-blanks!$BZ$17)/($D$2^2*coeffs!$D$6))^2*coeffs!$D$11^2+(1000*coeffs!$D$2*coeffs!$D$8*(E76/coeffs!$D$2-blanks!$BZ$18*A76-blanks!$BZ$17)/($D$2*coeffs!$D$6^2))^2*coeffs!$E$6^2 +(-1000*coeffs!$D$8*blanks!$BZ$18*A76/($D$2*coeffs!$D$6)-1000*coeffs!$D$8*blanks!$BZ$17/($D$2*coeffs!$D$6))^2*coeffs!$E$2^2 + (1000*coeffs!$D$2*coeffs!$D$8*A76/($D$2*coeffs!$D$6))^2*blanks!$CA$18^2+(1000*coeffs!$D$2*coeffs!$D$8/($D$2*coeffs!$D$6))^2*blanks!$CA$17^2)^0.5</f>
        <v>1402.6613872605294</v>
      </c>
      <c r="L76" s="10">
        <f t="shared" si="9"/>
        <v>20814608.481873546</v>
      </c>
      <c r="M76" s="1">
        <f t="shared" si="10"/>
        <v>7273245.9341606582</v>
      </c>
      <c r="N76" s="10">
        <f t="shared" si="11"/>
        <v>6584241.3257853119</v>
      </c>
    </row>
    <row r="77" spans="1:14" x14ac:dyDescent="0.25">
      <c r="A77">
        <v>-18.21</v>
      </c>
      <c r="B77">
        <v>0.75268817204301075</v>
      </c>
      <c r="C77" s="10">
        <f>-LN(1-B77)/0.000001-EXP(blanks!$BZ$18*b928_2!A77+blanks!$BZ$17)</f>
        <v>1387330.8994961346</v>
      </c>
      <c r="D77" s="1">
        <f>C77*0.000001*coeffs!$D$8/($D$2*coeffs!$D$6/1000)</f>
        <v>4371.0862880728673</v>
      </c>
      <c r="E77">
        <f t="shared" si="6"/>
        <v>1.3971052772241062</v>
      </c>
      <c r="F77">
        <v>1.1693</v>
      </c>
      <c r="G77">
        <v>1.6875</v>
      </c>
      <c r="H77">
        <f t="shared" si="7"/>
        <v>0.22780527722410615</v>
      </c>
      <c r="I77">
        <f t="shared" si="8"/>
        <v>0.29039472277589384</v>
      </c>
      <c r="J77" s="2">
        <f>((1000*coeffs!$D$8/($D$2*coeffs!$D$6))^2*H77^2+(1000*(E77-coeffs!$D$2*blanks!$BZ$18*A77-coeffs!$D$2*blanks!$BZ$17)/($D$2*coeffs!$D$6))^2*coeffs!$E$8^2+(1000*coeffs!$D$2*coeffs!$D$8*(E77/coeffs!$D$2-blanks!$BZ$18*A77-blanks!$BZ$17)/($D$2^2*coeffs!$D$6))^2*coeffs!$D$11^2+(1000*coeffs!$D$2*coeffs!$D$8*(E77/coeffs!$D$2-blanks!$BZ$18*A77-blanks!$BZ$17)/($D$2*coeffs!$D$6^2))^2*coeffs!$E$6^2 +(-1000*coeffs!$D$8*blanks!$BZ$18*A77/($D$2*coeffs!$D$6)-1000*coeffs!$D$8*blanks!$BZ$17/($D$2*coeffs!$D$6))^2*coeffs!$E$2^2 + (1000*coeffs!$D$2*coeffs!$D$8*A77/($D$2*coeffs!$D$6))^2*blanks!$CA$18^2+(1000*coeffs!$D$2*coeffs!$D$8/($D$2*coeffs!$D$6))^2*blanks!$CA$17^2)^0.5</f>
        <v>1306.2121603050996</v>
      </c>
      <c r="K77" s="10">
        <f>((1000*coeffs!$D$8/($D$2*coeffs!$D$6))^2*I77^2+(1000*(E77-coeffs!$D$2*blanks!$BZ$18*A77-coeffs!$D$2*blanks!$BZ$17)/($D$2*coeffs!$D$6))^2*coeffs!$E$8^2+(1000*coeffs!$D$2*coeffs!$D$8*(E77/coeffs!$D$2-blanks!$BZ$18*A77-blanks!$BZ$17)/($D$2^2*coeffs!$D$6))^2*coeffs!$D$11^2+(1000*coeffs!$D$2*coeffs!$D$8*(E77/coeffs!$D$2-blanks!$BZ$18*A77-blanks!$BZ$17)/($D$2*coeffs!$D$6^2))^2*coeffs!$E$6^2 +(-1000*coeffs!$D$8*blanks!$BZ$18*A77/($D$2*coeffs!$D$6)-1000*coeffs!$D$8*blanks!$BZ$17/($D$2*coeffs!$D$6))^2*coeffs!$E$2^2 + (1000*coeffs!$D$2*coeffs!$D$8*A77/($D$2*coeffs!$D$6))^2*blanks!$CA$18^2+(1000*coeffs!$D$2*coeffs!$D$8/($D$2*coeffs!$D$6))^2*blanks!$CA$17^2)^0.5</f>
        <v>1424.1353526171097</v>
      </c>
      <c r="L77" s="10">
        <f t="shared" si="9"/>
        <v>21473353.742942825</v>
      </c>
      <c r="M77" s="1">
        <f t="shared" si="10"/>
        <v>7396854.9633281939</v>
      </c>
      <c r="N77" s="10">
        <f t="shared" si="11"/>
        <v>6851507.6310398113</v>
      </c>
    </row>
    <row r="78" spans="1:14" x14ac:dyDescent="0.25">
      <c r="A78">
        <v>-18.239999999999998</v>
      </c>
      <c r="B78">
        <v>0.76344086021505375</v>
      </c>
      <c r="C78" s="10">
        <f>-LN(1-B78)/0.000001-EXP(blanks!$BZ$18*b928_2!A78+blanks!$BZ$17)</f>
        <v>1431676.0040956431</v>
      </c>
      <c r="D78" s="1">
        <f>C78*0.000001*coeffs!$D$8/($D$2*coeffs!$D$6/1000)</f>
        <v>4510.8051386574443</v>
      </c>
      <c r="E78">
        <f t="shared" si="6"/>
        <v>1.44155703979494</v>
      </c>
      <c r="F78">
        <v>1.1982999999999999</v>
      </c>
      <c r="G78">
        <v>1.7293000000000001</v>
      </c>
      <c r="H78">
        <f t="shared" si="7"/>
        <v>0.24325703979494007</v>
      </c>
      <c r="I78">
        <f t="shared" si="8"/>
        <v>0.28774296020506007</v>
      </c>
      <c r="J78" s="2">
        <f>((1000*coeffs!$D$8/($D$2*coeffs!$D$6))^2*H78^2+(1000*(E78-coeffs!$D$2*blanks!$BZ$18*A78-coeffs!$D$2*blanks!$BZ$17)/($D$2*coeffs!$D$6))^2*coeffs!$E$8^2+(1000*coeffs!$D$2*coeffs!$D$8*(E78/coeffs!$D$2-blanks!$BZ$18*A78-blanks!$BZ$17)/($D$2^2*coeffs!$D$6))^2*coeffs!$D$11^2+(1000*coeffs!$D$2*coeffs!$D$8*(E78/coeffs!$D$2-blanks!$BZ$18*A78-blanks!$BZ$17)/($D$2*coeffs!$D$6^2))^2*coeffs!$E$6^2 +(-1000*coeffs!$D$8*blanks!$BZ$18*A78/($D$2*coeffs!$D$6)-1000*coeffs!$D$8*blanks!$BZ$17/($D$2*coeffs!$D$6))^2*coeffs!$E$2^2 + (1000*coeffs!$D$2*coeffs!$D$8*A78/($D$2*coeffs!$D$6))^2*blanks!$CA$18^2+(1000*coeffs!$D$2*coeffs!$D$8/($D$2*coeffs!$D$6))^2*blanks!$CA$17^2)^0.5</f>
        <v>1362.1460700365908</v>
      </c>
      <c r="K78" s="10">
        <f>((1000*coeffs!$D$8/($D$2*coeffs!$D$6))^2*I78^2+(1000*(E78-coeffs!$D$2*blanks!$BZ$18*A78-coeffs!$D$2*blanks!$BZ$17)/($D$2*coeffs!$D$6))^2*coeffs!$E$8^2+(1000*coeffs!$D$2*coeffs!$D$8*(E78/coeffs!$D$2-blanks!$BZ$18*A78-blanks!$BZ$17)/($D$2^2*coeffs!$D$6))^2*coeffs!$D$11^2+(1000*coeffs!$D$2*coeffs!$D$8*(E78/coeffs!$D$2-blanks!$BZ$18*A78-blanks!$BZ$17)/($D$2*coeffs!$D$6^2))^2*coeffs!$E$6^2 +(-1000*coeffs!$D$8*blanks!$BZ$18*A78/($D$2*coeffs!$D$6)-1000*coeffs!$D$8*blanks!$BZ$17/($D$2*coeffs!$D$6))^2*coeffs!$E$2^2 + (1000*coeffs!$D$2*coeffs!$D$8*A78/($D$2*coeffs!$D$6))^2*blanks!$CA$18^2+(1000*coeffs!$D$2*coeffs!$D$8/($D$2*coeffs!$D$6))^2*blanks!$CA$17^2)^0.5</f>
        <v>1445.6618138854931</v>
      </c>
      <c r="L78" s="10">
        <f t="shared" si="9"/>
        <v>22159735.137733988</v>
      </c>
      <c r="M78" s="1">
        <f t="shared" si="10"/>
        <v>7521894.9323181855</v>
      </c>
      <c r="N78" s="10">
        <f t="shared" si="11"/>
        <v>7135802.7754761195</v>
      </c>
    </row>
    <row r="79" spans="1:14" x14ac:dyDescent="0.25">
      <c r="A79">
        <v>-18.239999999999998</v>
      </c>
      <c r="B79">
        <v>0.77419354838709675</v>
      </c>
      <c r="C79" s="10">
        <f>-LN(1-B79)/0.000001-EXP(blanks!$BZ$18*b928_2!A79+blanks!$BZ$17)</f>
        <v>1478196.0197305358</v>
      </c>
      <c r="D79" s="1">
        <f>C79*0.000001*coeffs!$D$8/($D$2*coeffs!$D$6/1000)</f>
        <v>4657.3765172207468</v>
      </c>
      <c r="E79">
        <f t="shared" si="6"/>
        <v>1.4880770554298328</v>
      </c>
      <c r="F79">
        <v>1.2279</v>
      </c>
      <c r="G79">
        <v>1.8160000000000001</v>
      </c>
      <c r="H79">
        <f t="shared" si="7"/>
        <v>0.26017705542983283</v>
      </c>
      <c r="I79">
        <f t="shared" si="8"/>
        <v>0.32792294457016724</v>
      </c>
      <c r="J79" s="2">
        <f>((1000*coeffs!$D$8/($D$2*coeffs!$D$6))^2*H79^2+(1000*(E79-coeffs!$D$2*blanks!$BZ$18*A79-coeffs!$D$2*blanks!$BZ$17)/($D$2*coeffs!$D$6))^2*coeffs!$E$8^2+(1000*coeffs!$D$2*coeffs!$D$8*(E79/coeffs!$D$2-blanks!$BZ$18*A79-blanks!$BZ$17)/($D$2^2*coeffs!$D$6))^2*coeffs!$D$11^2+(1000*coeffs!$D$2*coeffs!$D$8*(E79/coeffs!$D$2-blanks!$BZ$18*A79-blanks!$BZ$17)/($D$2*coeffs!$D$6^2))^2*coeffs!$E$6^2 +(-1000*coeffs!$D$8*blanks!$BZ$18*A79/($D$2*coeffs!$D$6)-1000*coeffs!$D$8*blanks!$BZ$17/($D$2*coeffs!$D$6))^2*coeffs!$E$2^2 + (1000*coeffs!$D$2*coeffs!$D$8*A79/($D$2*coeffs!$D$6))^2*blanks!$CA$18^2+(1000*coeffs!$D$2*coeffs!$D$8/($D$2*coeffs!$D$6))^2*blanks!$CA$17^2)^0.5</f>
        <v>1422.3788632305875</v>
      </c>
      <c r="K79" s="10">
        <f>((1000*coeffs!$D$8/($D$2*coeffs!$D$6))^2*I79^2+(1000*(E79-coeffs!$D$2*blanks!$BZ$18*A79-coeffs!$D$2*blanks!$BZ$17)/($D$2*coeffs!$D$6))^2*coeffs!$E$8^2+(1000*coeffs!$D$2*coeffs!$D$8*(E79/coeffs!$D$2-blanks!$BZ$18*A79-blanks!$BZ$17)/($D$2^2*coeffs!$D$6))^2*coeffs!$D$11^2+(1000*coeffs!$D$2*coeffs!$D$8*(E79/coeffs!$D$2-blanks!$BZ$18*A79-blanks!$BZ$17)/($D$2*coeffs!$D$6^2))^2*coeffs!$E$6^2 +(-1000*coeffs!$D$8*blanks!$BZ$18*A79/($D$2*coeffs!$D$6)-1000*coeffs!$D$8*blanks!$BZ$17/($D$2*coeffs!$D$6))^2*coeffs!$E$2^2 + (1000*coeffs!$D$2*coeffs!$D$8*A79/($D$2*coeffs!$D$6))^2*blanks!$CA$18^2+(1000*coeffs!$D$2*coeffs!$D$8/($D$2*coeffs!$D$6))^2*blanks!$CA$17^2)^0.5</f>
        <v>1555.2065295183656</v>
      </c>
      <c r="L79" s="10">
        <f t="shared" si="9"/>
        <v>22879780.191309951</v>
      </c>
      <c r="M79" s="1">
        <f t="shared" si="10"/>
        <v>8057163.9821080863</v>
      </c>
      <c r="N79" s="10">
        <f t="shared" si="11"/>
        <v>7441299.5555562237</v>
      </c>
    </row>
    <row r="80" spans="1:14" x14ac:dyDescent="0.25">
      <c r="A80">
        <v>-18.239999999999998</v>
      </c>
      <c r="B80">
        <v>0.78494623655913975</v>
      </c>
      <c r="C80" s="10">
        <f>-LN(1-B80)/0.000001-EXP(blanks!$BZ$18*b928_2!A80+blanks!$BZ$17)</f>
        <v>1526986.1838999679</v>
      </c>
      <c r="D80" s="1">
        <f>C80*0.000001*coeffs!$D$8/($D$2*coeffs!$D$6/1000)</f>
        <v>4811.1004901181177</v>
      </c>
      <c r="E80">
        <f t="shared" si="6"/>
        <v>1.5368672195992648</v>
      </c>
      <c r="F80">
        <v>1.2583</v>
      </c>
      <c r="G80">
        <v>1.861</v>
      </c>
      <c r="H80">
        <f t="shared" si="7"/>
        <v>0.27856721959926478</v>
      </c>
      <c r="I80">
        <f t="shared" si="8"/>
        <v>0.32413278040073523</v>
      </c>
      <c r="J80" s="2">
        <f>((1000*coeffs!$D$8/($D$2*coeffs!$D$6))^2*H80^2+(1000*(E80-coeffs!$D$2*blanks!$BZ$18*A80-coeffs!$D$2*blanks!$BZ$17)/($D$2*coeffs!$D$6))^2*coeffs!$E$8^2+(1000*coeffs!$D$2*coeffs!$D$8*(E80/coeffs!$D$2-blanks!$BZ$18*A80-blanks!$BZ$17)/($D$2^2*coeffs!$D$6))^2*coeffs!$D$11^2+(1000*coeffs!$D$2*coeffs!$D$8*(E80/coeffs!$D$2-blanks!$BZ$18*A80-blanks!$BZ$17)/($D$2*coeffs!$D$6^2))^2*coeffs!$E$6^2 +(-1000*coeffs!$D$8*blanks!$BZ$18*A80/($D$2*coeffs!$D$6)-1000*coeffs!$D$8*blanks!$BZ$17/($D$2*coeffs!$D$6))^2*coeffs!$E$2^2 + (1000*coeffs!$D$2*coeffs!$D$8*A80/($D$2*coeffs!$D$6))^2*blanks!$CA$18^2+(1000*coeffs!$D$2*coeffs!$D$8/($D$2*coeffs!$D$6))^2*blanks!$CA$17^2)^0.5</f>
        <v>1487.1349713318023</v>
      </c>
      <c r="K80" s="10">
        <f>((1000*coeffs!$D$8/($D$2*coeffs!$D$6))^2*I80^2+(1000*(E80-coeffs!$D$2*blanks!$BZ$18*A80-coeffs!$D$2*blanks!$BZ$17)/($D$2*coeffs!$D$6))^2*coeffs!$E$8^2+(1000*coeffs!$D$2*coeffs!$D$8*(E80/coeffs!$D$2-blanks!$BZ$18*A80-blanks!$BZ$17)/($D$2^2*coeffs!$D$6))^2*coeffs!$D$11^2+(1000*coeffs!$D$2*coeffs!$D$8*(E80/coeffs!$D$2-blanks!$BZ$18*A80-blanks!$BZ$17)/($D$2*coeffs!$D$6^2))^2*coeffs!$E$6^2 +(-1000*coeffs!$D$8*blanks!$BZ$18*A80/($D$2*coeffs!$D$6)-1000*coeffs!$D$8*blanks!$BZ$17/($D$2*coeffs!$D$6))^2*coeffs!$E$2^2 + (1000*coeffs!$D$2*coeffs!$D$8*A80/($D$2*coeffs!$D$6))^2*blanks!$CA$18^2+(1000*coeffs!$D$2*coeffs!$D$8/($D$2*coeffs!$D$6))^2*blanks!$CA$17^2)^0.5</f>
        <v>1576.1312426629956</v>
      </c>
      <c r="L80" s="10">
        <f t="shared" si="9"/>
        <v>23634963.00657557</v>
      </c>
      <c r="M80" s="1">
        <f t="shared" si="10"/>
        <v>8181594.6186352642</v>
      </c>
      <c r="N80" s="10">
        <f t="shared" si="11"/>
        <v>7769119.829213283</v>
      </c>
    </row>
    <row r="81" spans="1:14" x14ac:dyDescent="0.25">
      <c r="A81">
        <v>-18.260000000000002</v>
      </c>
      <c r="B81">
        <v>0.79569892473118276</v>
      </c>
      <c r="C81" s="10">
        <f>-LN(1-B81)/0.000001-EXP(blanks!$BZ$18*b928_2!A81+blanks!$BZ$17)</f>
        <v>1578207.7271703207</v>
      </c>
      <c r="D81" s="1">
        <f>C81*0.000001*coeffs!$D$8/($D$2*coeffs!$D$6/1000)</f>
        <v>4972.4850491474635</v>
      </c>
      <c r="E81">
        <f t="shared" si="6"/>
        <v>1.5881605139868153</v>
      </c>
      <c r="F81">
        <v>1.3213999999999999</v>
      </c>
      <c r="G81">
        <v>1.907</v>
      </c>
      <c r="H81">
        <f t="shared" si="7"/>
        <v>0.26676051398681544</v>
      </c>
      <c r="I81">
        <f t="shared" si="8"/>
        <v>0.31883948601318468</v>
      </c>
      <c r="J81" s="2">
        <f>((1000*coeffs!$D$8/($D$2*coeffs!$D$6))^2*H81^2+(1000*(E81-coeffs!$D$2*blanks!$BZ$18*A81-coeffs!$D$2*blanks!$BZ$17)/($D$2*coeffs!$D$6))^2*coeffs!$E$8^2+(1000*coeffs!$D$2*coeffs!$D$8*(E81/coeffs!$D$2-blanks!$BZ$18*A81-blanks!$BZ$17)/($D$2^2*coeffs!$D$6))^2*coeffs!$D$11^2+(1000*coeffs!$D$2*coeffs!$D$8*(E81/coeffs!$D$2-blanks!$BZ$18*A81-blanks!$BZ$17)/($D$2*coeffs!$D$6^2))^2*coeffs!$E$6^2 +(-1000*coeffs!$D$8*blanks!$BZ$18*A81/($D$2*coeffs!$D$6)-1000*coeffs!$D$8*blanks!$BZ$17/($D$2*coeffs!$D$6))^2*coeffs!$E$2^2 + (1000*coeffs!$D$2*coeffs!$D$8*A81/($D$2*coeffs!$D$6))^2*blanks!$CA$18^2+(1000*coeffs!$D$2*coeffs!$D$8/($D$2*coeffs!$D$6))^2*blanks!$CA$17^2)^0.5</f>
        <v>1498.4871519615567</v>
      </c>
      <c r="K81" s="10">
        <f>((1000*coeffs!$D$8/($D$2*coeffs!$D$6))^2*I81^2+(1000*(E81-coeffs!$D$2*blanks!$BZ$18*A81-coeffs!$D$2*blanks!$BZ$17)/($D$2*coeffs!$D$6))^2*coeffs!$E$8^2+(1000*coeffs!$D$2*coeffs!$D$8*(E81/coeffs!$D$2-blanks!$BZ$18*A81-blanks!$BZ$17)/($D$2^2*coeffs!$D$6))^2*coeffs!$D$11^2+(1000*coeffs!$D$2*coeffs!$D$8*(E81/coeffs!$D$2-blanks!$BZ$18*A81-blanks!$BZ$17)/($D$2*coeffs!$D$6^2))^2*coeffs!$E$6^2 +(-1000*coeffs!$D$8*blanks!$BZ$18*A81/($D$2*coeffs!$D$6)-1000*coeffs!$D$8*blanks!$BZ$17/($D$2*coeffs!$D$6))^2*coeffs!$E$2^2 + (1000*coeffs!$D$2*coeffs!$D$8*A81/($D$2*coeffs!$D$6))^2*blanks!$CA$18^2+(1000*coeffs!$D$2*coeffs!$D$8/($D$2*coeffs!$D$6))^2*blanks!$CA$17^2)^0.5</f>
        <v>1596.3121007206018</v>
      </c>
      <c r="L81" s="10">
        <f t="shared" si="9"/>
        <v>24427779.138835873</v>
      </c>
      <c r="M81" s="1">
        <f t="shared" si="10"/>
        <v>8304224.0688016731</v>
      </c>
      <c r="N81" s="10">
        <f t="shared" si="11"/>
        <v>7851989.7489421489</v>
      </c>
    </row>
    <row r="82" spans="1:14" x14ac:dyDescent="0.25">
      <c r="A82">
        <v>-18.309999999999999</v>
      </c>
      <c r="B82">
        <v>0.80645161290322576</v>
      </c>
      <c r="C82" s="10">
        <f>-LN(1-B82)/0.000001-EXP(blanks!$BZ$18*b928_2!A82+blanks!$BZ$17)</f>
        <v>1632093.2828989516</v>
      </c>
      <c r="D82" s="1">
        <f>C82*0.000001*coeffs!$D$8/($D$2*coeffs!$D$6/1000)</f>
        <v>5142.2631560548716</v>
      </c>
      <c r="E82">
        <f t="shared" si="6"/>
        <v>1.6422277352570911</v>
      </c>
      <c r="F82">
        <v>1.3541000000000001</v>
      </c>
      <c r="G82">
        <v>2.0026000000000002</v>
      </c>
      <c r="H82">
        <f t="shared" si="7"/>
        <v>0.28812773525709101</v>
      </c>
      <c r="I82">
        <f t="shared" si="8"/>
        <v>0.36037226474290907</v>
      </c>
      <c r="J82" s="2">
        <f>((1000*coeffs!$D$8/($D$2*coeffs!$D$6))^2*H82^2+(1000*(E82-coeffs!$D$2*blanks!$BZ$18*A82-coeffs!$D$2*blanks!$BZ$17)/($D$2*coeffs!$D$6))^2*coeffs!$E$8^2+(1000*coeffs!$D$2*coeffs!$D$8*(E82/coeffs!$D$2-blanks!$BZ$18*A82-blanks!$BZ$17)/($D$2^2*coeffs!$D$6))^2*coeffs!$D$11^2+(1000*coeffs!$D$2*coeffs!$D$8*(E82/coeffs!$D$2-blanks!$BZ$18*A82-blanks!$BZ$17)/($D$2*coeffs!$D$6^2))^2*coeffs!$E$6^2 +(-1000*coeffs!$D$8*blanks!$BZ$18*A82/($D$2*coeffs!$D$6)-1000*coeffs!$D$8*blanks!$BZ$17/($D$2*coeffs!$D$6))^2*coeffs!$E$2^2 + (1000*coeffs!$D$2*coeffs!$D$8*A82/($D$2*coeffs!$D$6))^2*blanks!$CA$18^2+(1000*coeffs!$D$2*coeffs!$D$8/($D$2*coeffs!$D$6))^2*blanks!$CA$17^2)^0.5</f>
        <v>1571.5395818985598</v>
      </c>
      <c r="K82" s="10">
        <f>((1000*coeffs!$D$8/($D$2*coeffs!$D$6))^2*I82^2+(1000*(E82-coeffs!$D$2*blanks!$BZ$18*A82-coeffs!$D$2*blanks!$BZ$17)/($D$2*coeffs!$D$6))^2*coeffs!$E$8^2+(1000*coeffs!$D$2*coeffs!$D$8*(E82/coeffs!$D$2-blanks!$BZ$18*A82-blanks!$BZ$17)/($D$2^2*coeffs!$D$6))^2*coeffs!$D$11^2+(1000*coeffs!$D$2*coeffs!$D$8*(E82/coeffs!$D$2-blanks!$BZ$18*A82-blanks!$BZ$17)/($D$2*coeffs!$D$6^2))^2*coeffs!$E$6^2 +(-1000*coeffs!$D$8*blanks!$BZ$18*A82/($D$2*coeffs!$D$6)-1000*coeffs!$D$8*blanks!$BZ$17/($D$2*coeffs!$D$6))^2*coeffs!$E$2^2 + (1000*coeffs!$D$2*coeffs!$D$8*A82/($D$2*coeffs!$D$6))^2*blanks!$CA$18^2+(1000*coeffs!$D$2*coeffs!$D$8/($D$2*coeffs!$D$6))^2*blanks!$CA$17^2)^0.5</f>
        <v>1713.132511571471</v>
      </c>
      <c r="L82" s="10">
        <f t="shared" si="9"/>
        <v>25261829.328459851</v>
      </c>
      <c r="M82" s="1">
        <f t="shared" si="10"/>
        <v>8877428.143704053</v>
      </c>
      <c r="N82" s="10">
        <f t="shared" si="11"/>
        <v>8220982.3864772655</v>
      </c>
    </row>
    <row r="83" spans="1:14" x14ac:dyDescent="0.25">
      <c r="A83">
        <v>-18.309999999999999</v>
      </c>
      <c r="B83">
        <v>0.81720430107526887</v>
      </c>
      <c r="C83" s="10">
        <f>-LN(1-B83)/0.000001-EXP(blanks!$BZ$18*b928_2!A83+blanks!$BZ$17)</f>
        <v>1689251.6967389006</v>
      </c>
      <c r="D83" s="1">
        <f>C83*0.000001*coeffs!$D$8/($D$2*coeffs!$D$6/1000)</f>
        <v>5322.3531108555162</v>
      </c>
      <c r="E83">
        <f t="shared" si="6"/>
        <v>1.6993861490970401</v>
      </c>
      <c r="F83">
        <v>1.3876999999999999</v>
      </c>
      <c r="G83">
        <v>2.1030000000000002</v>
      </c>
      <c r="H83">
        <f t="shared" si="7"/>
        <v>0.31168614909704018</v>
      </c>
      <c r="I83">
        <f t="shared" si="8"/>
        <v>0.40361385090296009</v>
      </c>
      <c r="J83" s="2">
        <f>((1000*coeffs!$D$8/($D$2*coeffs!$D$6))^2*H83^2+(1000*(E83-coeffs!$D$2*blanks!$BZ$18*A83-coeffs!$D$2*blanks!$BZ$17)/($D$2*coeffs!$D$6))^2*coeffs!$E$8^2+(1000*coeffs!$D$2*coeffs!$D$8*(E83/coeffs!$D$2-blanks!$BZ$18*A83-blanks!$BZ$17)/($D$2^2*coeffs!$D$6))^2*coeffs!$D$11^2+(1000*coeffs!$D$2*coeffs!$D$8*(E83/coeffs!$D$2-blanks!$BZ$18*A83-blanks!$BZ$17)/($D$2*coeffs!$D$6^2))^2*coeffs!$E$6^2 +(-1000*coeffs!$D$8*blanks!$BZ$18*A83/($D$2*coeffs!$D$6)-1000*coeffs!$D$8*blanks!$BZ$17/($D$2*coeffs!$D$6))^2*coeffs!$E$2^2 + (1000*coeffs!$D$2*coeffs!$D$8*A83/($D$2*coeffs!$D$6))^2*blanks!$CA$18^2+(1000*coeffs!$D$2*coeffs!$D$8/($D$2*coeffs!$D$6))^2*blanks!$CA$17^2)^0.5</f>
        <v>1651.2293734544394</v>
      </c>
      <c r="K83" s="10">
        <f>((1000*coeffs!$D$8/($D$2*coeffs!$D$6))^2*I83^2+(1000*(E83-coeffs!$D$2*blanks!$BZ$18*A83-coeffs!$D$2*blanks!$BZ$17)/($D$2*coeffs!$D$6))^2*coeffs!$E$8^2+(1000*coeffs!$D$2*coeffs!$D$8*(E83/coeffs!$D$2-blanks!$BZ$18*A83-blanks!$BZ$17)/($D$2^2*coeffs!$D$6))^2*coeffs!$D$11^2+(1000*coeffs!$D$2*coeffs!$D$8*(E83/coeffs!$D$2-blanks!$BZ$18*A83-blanks!$BZ$17)/($D$2*coeffs!$D$6^2))^2*coeffs!$E$6^2 +(-1000*coeffs!$D$8*blanks!$BZ$18*A83/($D$2*coeffs!$D$6)-1000*coeffs!$D$8*blanks!$BZ$17/($D$2*coeffs!$D$6))^2*coeffs!$E$2^2 + (1000*coeffs!$D$2*coeffs!$D$8*A83/($D$2*coeffs!$D$6))^2*blanks!$CA$18^2+(1000*coeffs!$D$2*coeffs!$D$8/($D$2*coeffs!$D$6))^2*blanks!$CA$17^2)^0.5</f>
        <v>1838.2921546716411</v>
      </c>
      <c r="L83" s="10">
        <f t="shared" si="9"/>
        <v>26146537.39646044</v>
      </c>
      <c r="M83" s="1">
        <f t="shared" si="10"/>
        <v>9492353.5479134303</v>
      </c>
      <c r="N83" s="10">
        <f t="shared" si="11"/>
        <v>8622724.4598704334</v>
      </c>
    </row>
    <row r="84" spans="1:14" x14ac:dyDescent="0.25">
      <c r="A84">
        <v>-18.38</v>
      </c>
      <c r="B84">
        <v>0.82795698924731187</v>
      </c>
      <c r="C84" s="10">
        <f>-LN(1-B84)/0.000001-EXP(blanks!$BZ$18*b928_2!A84+blanks!$BZ$17)</f>
        <v>1749616.4025775008</v>
      </c>
      <c r="D84" s="1">
        <f>C84*0.000001*coeffs!$D$8/($D$2*coeffs!$D$6/1000)</f>
        <v>5512.5451826031349</v>
      </c>
      <c r="E84">
        <f t="shared" si="6"/>
        <v>1.7600107709134749</v>
      </c>
      <c r="F84">
        <v>1.4572000000000001</v>
      </c>
      <c r="G84">
        <v>2.1551</v>
      </c>
      <c r="H84">
        <f t="shared" si="7"/>
        <v>0.30281077091347486</v>
      </c>
      <c r="I84">
        <f t="shared" si="8"/>
        <v>0.39508922908652511</v>
      </c>
      <c r="J84" s="2">
        <f>((1000*coeffs!$D$8/($D$2*coeffs!$D$6))^2*H84^2+(1000*(E84-coeffs!$D$2*blanks!$BZ$18*A84-coeffs!$D$2*blanks!$BZ$17)/($D$2*coeffs!$D$6))^2*coeffs!$E$8^2+(1000*coeffs!$D$2*coeffs!$D$8*(E84/coeffs!$D$2-blanks!$BZ$18*A84-blanks!$BZ$17)/($D$2^2*coeffs!$D$6))^2*coeffs!$D$11^2+(1000*coeffs!$D$2*coeffs!$D$8*(E84/coeffs!$D$2-blanks!$BZ$18*A84-blanks!$BZ$17)/($D$2*coeffs!$D$6^2))^2*coeffs!$E$6^2 +(-1000*coeffs!$D$8*blanks!$BZ$18*A84/($D$2*coeffs!$D$6)-1000*coeffs!$D$8*blanks!$BZ$17/($D$2*coeffs!$D$6))^2*coeffs!$E$2^2 + (1000*coeffs!$D$2*coeffs!$D$8*A84/($D$2*coeffs!$D$6))^2*blanks!$CA$18^2+(1000*coeffs!$D$2*coeffs!$D$8/($D$2*coeffs!$D$6))^2*blanks!$CA$17^2)^0.5</f>
        <v>1673.436213301173</v>
      </c>
      <c r="K84" s="10">
        <f>((1000*coeffs!$D$8/($D$2*coeffs!$D$6))^2*I84^2+(1000*(E84-coeffs!$D$2*blanks!$BZ$18*A84-coeffs!$D$2*blanks!$BZ$17)/($D$2*coeffs!$D$6))^2*coeffs!$E$8^2+(1000*coeffs!$D$2*coeffs!$D$8*(E84/coeffs!$D$2-blanks!$BZ$18*A84-blanks!$BZ$17)/($D$2^2*coeffs!$D$6))^2*coeffs!$D$11^2+(1000*coeffs!$D$2*coeffs!$D$8*(E84/coeffs!$D$2-blanks!$BZ$18*A84-blanks!$BZ$17)/($D$2*coeffs!$D$6^2))^2*coeffs!$E$6^2 +(-1000*coeffs!$D$8*blanks!$BZ$18*A84/($D$2*coeffs!$D$6)-1000*coeffs!$D$8*blanks!$BZ$17/($D$2*coeffs!$D$6))^2*coeffs!$E$2^2 + (1000*coeffs!$D$2*coeffs!$D$8*A84/($D$2*coeffs!$D$6))^2*blanks!$CA$18^2+(1000*coeffs!$D$2*coeffs!$D$8/($D$2*coeffs!$D$6))^2*blanks!$CA$17^2)^0.5</f>
        <v>1854.6427548828615</v>
      </c>
      <c r="L84" s="10">
        <f t="shared" si="9"/>
        <v>27080873.02073849</v>
      </c>
      <c r="M84" s="1">
        <f t="shared" si="10"/>
        <v>9601248.3710421529</v>
      </c>
      <c r="N84" s="10">
        <f t="shared" si="11"/>
        <v>8761000.750590859</v>
      </c>
    </row>
    <row r="85" spans="1:14" x14ac:dyDescent="0.25">
      <c r="A85">
        <v>-18.45</v>
      </c>
      <c r="B85">
        <v>0.83870967741935487</v>
      </c>
      <c r="C85" s="10">
        <f>-LN(1-B85)/0.000001-EXP(blanks!$BZ$18*b928_2!A85+blanks!$BZ$17)</f>
        <v>1813888.3417317003</v>
      </c>
      <c r="D85" s="1">
        <f>C85*0.000001*coeffs!$D$8/($D$2*coeffs!$D$6/1000)</f>
        <v>5715.0478386362474</v>
      </c>
      <c r="E85">
        <f t="shared" si="6"/>
        <v>1.824549292051046</v>
      </c>
      <c r="F85">
        <v>1.4933000000000001</v>
      </c>
      <c r="G85">
        <v>2.2631000000000001</v>
      </c>
      <c r="H85">
        <f t="shared" si="7"/>
        <v>0.33124929205104592</v>
      </c>
      <c r="I85">
        <f t="shared" si="8"/>
        <v>0.43855070794895412</v>
      </c>
      <c r="J85" s="2">
        <f>((1000*coeffs!$D$8/($D$2*coeffs!$D$6))^2*H85^2+(1000*(E85-coeffs!$D$2*blanks!$BZ$18*A85-coeffs!$D$2*blanks!$BZ$17)/($D$2*coeffs!$D$6))^2*coeffs!$E$8^2+(1000*coeffs!$D$2*coeffs!$D$8*(E85/coeffs!$D$2-blanks!$BZ$18*A85-blanks!$BZ$17)/($D$2^2*coeffs!$D$6))^2*coeffs!$D$11^2+(1000*coeffs!$D$2*coeffs!$D$8*(E85/coeffs!$D$2-blanks!$BZ$18*A85-blanks!$BZ$17)/($D$2*coeffs!$D$6^2))^2*coeffs!$E$6^2 +(-1000*coeffs!$D$8*blanks!$BZ$18*A85/($D$2*coeffs!$D$6)-1000*coeffs!$D$8*blanks!$BZ$17/($D$2*coeffs!$D$6))^2*coeffs!$E$2^2 + (1000*coeffs!$D$2*coeffs!$D$8*A85/($D$2*coeffs!$D$6))^2*blanks!$CA$18^2+(1000*coeffs!$D$2*coeffs!$D$8/($D$2*coeffs!$D$6))^2*blanks!$CA$17^2)^0.5</f>
        <v>1766.5084053902192</v>
      </c>
      <c r="K85" s="10">
        <f>((1000*coeffs!$D$8/($D$2*coeffs!$D$6))^2*I85^2+(1000*(E85-coeffs!$D$2*blanks!$BZ$18*A85-coeffs!$D$2*blanks!$BZ$17)/($D$2*coeffs!$D$6))^2*coeffs!$E$8^2+(1000*coeffs!$D$2*coeffs!$D$8*(E85/coeffs!$D$2-blanks!$BZ$18*A85-blanks!$BZ$17)/($D$2^2*coeffs!$D$6))^2*coeffs!$D$11^2+(1000*coeffs!$D$2*coeffs!$D$8*(E85/coeffs!$D$2-blanks!$BZ$18*A85-blanks!$BZ$17)/($D$2*coeffs!$D$6^2))^2*coeffs!$E$6^2 +(-1000*coeffs!$D$8*blanks!$BZ$18*A85/($D$2*coeffs!$D$6)-1000*coeffs!$D$8*blanks!$BZ$17/($D$2*coeffs!$D$6))^2*coeffs!$E$2^2 + (1000*coeffs!$D$2*coeffs!$D$8*A85/($D$2*coeffs!$D$6))^2*blanks!$CA$18^2+(1000*coeffs!$D$2*coeffs!$D$8/($D$2*coeffs!$D$6))^2*blanks!$CA$17^2)^0.5</f>
        <v>1985.0767161767728</v>
      </c>
      <c r="L85" s="10">
        <f t="shared" si="9"/>
        <v>28075685.495328557</v>
      </c>
      <c r="M85" s="1">
        <f t="shared" si="10"/>
        <v>10244852.17045371</v>
      </c>
      <c r="N85" s="10">
        <f t="shared" si="11"/>
        <v>9228652.9214759339</v>
      </c>
    </row>
    <row r="86" spans="1:14" x14ac:dyDescent="0.25">
      <c r="A86">
        <v>-18.47</v>
      </c>
      <c r="B86">
        <v>0.84946236559139787</v>
      </c>
      <c r="C86" s="10">
        <f>-LN(1-B86)/0.000001-EXP(blanks!$BZ$18*b928_2!A86+blanks!$BZ$17)</f>
        <v>1882803.7987532979</v>
      </c>
      <c r="D86" s="1">
        <f>C86*0.000001*coeffs!$D$8/($D$2*coeffs!$D$6/1000)</f>
        <v>5932.180902804851</v>
      </c>
      <c r="E86">
        <f t="shared" si="6"/>
        <v>1.8935421635379974</v>
      </c>
      <c r="F86">
        <v>1.5303</v>
      </c>
      <c r="G86">
        <v>2.3191999999999999</v>
      </c>
      <c r="H86">
        <f t="shared" si="7"/>
        <v>0.36324216353799743</v>
      </c>
      <c r="I86">
        <f t="shared" si="8"/>
        <v>0.4256578364620025</v>
      </c>
      <c r="J86" s="2">
        <f>((1000*coeffs!$D$8/($D$2*coeffs!$D$6))^2*H86^2+(1000*(E86-coeffs!$D$2*blanks!$BZ$18*A86-coeffs!$D$2*blanks!$BZ$17)/($D$2*coeffs!$D$6))^2*coeffs!$E$8^2+(1000*coeffs!$D$2*coeffs!$D$8*(E86/coeffs!$D$2-blanks!$BZ$18*A86-blanks!$BZ$17)/($D$2^2*coeffs!$D$6))^2*coeffs!$D$11^2+(1000*coeffs!$D$2*coeffs!$D$8*(E86/coeffs!$D$2-blanks!$BZ$18*A86-blanks!$BZ$17)/($D$2*coeffs!$D$6^2))^2*coeffs!$E$6^2 +(-1000*coeffs!$D$8*blanks!$BZ$18*A86/($D$2*coeffs!$D$6)-1000*coeffs!$D$8*blanks!$BZ$17/($D$2*coeffs!$D$6))^2*coeffs!$E$2^2 + (1000*coeffs!$D$2*coeffs!$D$8*A86/($D$2*coeffs!$D$6))^2*blanks!$CA$18^2+(1000*coeffs!$D$2*coeffs!$D$8/($D$2*coeffs!$D$6))^2*blanks!$CA$17^2)^0.5</f>
        <v>1870.1989866041413</v>
      </c>
      <c r="K86" s="10">
        <f>((1000*coeffs!$D$8/($D$2*coeffs!$D$6))^2*I86^2+(1000*(E86-coeffs!$D$2*blanks!$BZ$18*A86-coeffs!$D$2*blanks!$BZ$17)/($D$2*coeffs!$D$6))^2*coeffs!$E$8^2+(1000*coeffs!$D$2*coeffs!$D$8*(E86/coeffs!$D$2-blanks!$BZ$18*A86-blanks!$BZ$17)/($D$2^2*coeffs!$D$6))^2*coeffs!$D$11^2+(1000*coeffs!$D$2*coeffs!$D$8*(E86/coeffs!$D$2-blanks!$BZ$18*A86-blanks!$BZ$17)/($D$2*coeffs!$D$6^2))^2*coeffs!$E$6^2 +(-1000*coeffs!$D$8*blanks!$BZ$18*A86/($D$2*coeffs!$D$6)-1000*coeffs!$D$8*blanks!$BZ$17/($D$2*coeffs!$D$6))^2*coeffs!$E$2^2 + (1000*coeffs!$D$2*coeffs!$D$8*A86/($D$2*coeffs!$D$6))^2*blanks!$CA$18^2+(1000*coeffs!$D$2*coeffs!$D$8/($D$2*coeffs!$D$6))^2*blanks!$CA$17^2)^0.5</f>
        <v>1996.6090479343909</v>
      </c>
      <c r="L86" s="10">
        <f t="shared" si="9"/>
        <v>29142371.163123321</v>
      </c>
      <c r="M86" s="1">
        <f t="shared" si="10"/>
        <v>10335786.02383659</v>
      </c>
      <c r="N86" s="10">
        <f t="shared" si="11"/>
        <v>9748431.4758666772</v>
      </c>
    </row>
    <row r="87" spans="1:14" x14ac:dyDescent="0.25">
      <c r="A87">
        <v>-18.59</v>
      </c>
      <c r="B87">
        <v>0.86021505376344087</v>
      </c>
      <c r="C87" s="10">
        <f>-LN(1-B87)/0.000001-EXP(blanks!$BZ$18*b928_2!A87+blanks!$BZ$17)</f>
        <v>1956435.3351583416</v>
      </c>
      <c r="D87" s="1">
        <f>C87*0.000001*coeffs!$D$8/($D$2*coeffs!$D$6/1000)</f>
        <v>6164.1729958712685</v>
      </c>
      <c r="E87">
        <f t="shared" si="6"/>
        <v>1.9676501356917193</v>
      </c>
      <c r="F87">
        <v>1.607</v>
      </c>
      <c r="G87">
        <v>2.4354</v>
      </c>
      <c r="H87">
        <f t="shared" si="7"/>
        <v>0.36065013569171933</v>
      </c>
      <c r="I87">
        <f t="shared" si="8"/>
        <v>0.46774986430828069</v>
      </c>
      <c r="J87" s="2">
        <f>((1000*coeffs!$D$8/($D$2*coeffs!$D$6))^2*H87^2+(1000*(E87-coeffs!$D$2*blanks!$BZ$18*A87-coeffs!$D$2*blanks!$BZ$17)/($D$2*coeffs!$D$6))^2*coeffs!$E$8^2+(1000*coeffs!$D$2*coeffs!$D$8*(E87/coeffs!$D$2-blanks!$BZ$18*A87-blanks!$BZ$17)/($D$2^2*coeffs!$D$6))^2*coeffs!$D$11^2+(1000*coeffs!$D$2*coeffs!$D$8*(E87/coeffs!$D$2-blanks!$BZ$18*A87-blanks!$BZ$17)/($D$2*coeffs!$D$6^2))^2*coeffs!$E$6^2 +(-1000*coeffs!$D$8*blanks!$BZ$18*A87/($D$2*coeffs!$D$6)-1000*coeffs!$D$8*blanks!$BZ$17/($D$2*coeffs!$D$6))^2*coeffs!$E$2^2 + (1000*coeffs!$D$2*coeffs!$D$8*A87/($D$2*coeffs!$D$6))^2*blanks!$CA$18^2+(1000*coeffs!$D$2*coeffs!$D$8/($D$2*coeffs!$D$6))^2*blanks!$CA$17^2)^0.5</f>
        <v>1911.4443927885834</v>
      </c>
      <c r="K87" s="10">
        <f>((1000*coeffs!$D$8/($D$2*coeffs!$D$6))^2*I87^2+(1000*(E87-coeffs!$D$2*blanks!$BZ$18*A87-coeffs!$D$2*blanks!$BZ$17)/($D$2*coeffs!$D$6))^2*coeffs!$E$8^2+(1000*coeffs!$D$2*coeffs!$D$8*(E87/coeffs!$D$2-blanks!$BZ$18*A87-blanks!$BZ$17)/($D$2^2*coeffs!$D$6))^2*coeffs!$D$11^2+(1000*coeffs!$D$2*coeffs!$D$8*(E87/coeffs!$D$2-blanks!$BZ$18*A87-blanks!$BZ$17)/($D$2*coeffs!$D$6^2))^2*coeffs!$E$6^2 +(-1000*coeffs!$D$8*blanks!$BZ$18*A87/($D$2*coeffs!$D$6)-1000*coeffs!$D$8*blanks!$BZ$17/($D$2*coeffs!$D$6))^2*coeffs!$E$2^2 + (1000*coeffs!$D$2*coeffs!$D$8*A87/($D$2*coeffs!$D$6))^2*blanks!$CA$18^2+(1000*coeffs!$D$2*coeffs!$D$8/($D$2*coeffs!$D$6))^2*blanks!$CA$17^2)^0.5</f>
        <v>2129.4032993095307</v>
      </c>
      <c r="L87" s="10">
        <f t="shared" si="9"/>
        <v>30282053.144138895</v>
      </c>
      <c r="M87" s="1">
        <f t="shared" si="10"/>
        <v>10995384.96278134</v>
      </c>
      <c r="N87" s="10">
        <f t="shared" si="11"/>
        <v>9982141.4728391375</v>
      </c>
    </row>
    <row r="88" spans="1:14" x14ac:dyDescent="0.25">
      <c r="A88">
        <v>-18.66</v>
      </c>
      <c r="B88">
        <v>0.87096774193548387</v>
      </c>
      <c r="C88" s="10">
        <f>-LN(1-B88)/0.000001-EXP(blanks!$BZ$18*b928_2!A88+blanks!$BZ$17)</f>
        <v>2036190.4194118995</v>
      </c>
      <c r="D88" s="1">
        <f>C88*0.000001*coeffs!$D$8/($D$2*coeffs!$D$6/1000)</f>
        <v>6415.4586518827055</v>
      </c>
      <c r="E88">
        <f t="shared" si="6"/>
        <v>2.0476928433652555</v>
      </c>
      <c r="F88">
        <v>1.6468</v>
      </c>
      <c r="G88">
        <v>2.5575000000000001</v>
      </c>
      <c r="H88">
        <f t="shared" si="7"/>
        <v>0.40089284336525544</v>
      </c>
      <c r="I88">
        <f t="shared" si="8"/>
        <v>0.50980715663474463</v>
      </c>
      <c r="J88" s="2">
        <f>((1000*coeffs!$D$8/($D$2*coeffs!$D$6))^2*H88^2+(1000*(E88-coeffs!$D$2*blanks!$BZ$18*A88-coeffs!$D$2*blanks!$BZ$17)/($D$2*coeffs!$D$6))^2*coeffs!$E$8^2+(1000*coeffs!$D$2*coeffs!$D$8*(E88/coeffs!$D$2-blanks!$BZ$18*A88-blanks!$BZ$17)/($D$2^2*coeffs!$D$6))^2*coeffs!$D$11^2+(1000*coeffs!$D$2*coeffs!$D$8*(E88/coeffs!$D$2-blanks!$BZ$18*A88-blanks!$BZ$17)/($D$2*coeffs!$D$6^2))^2*coeffs!$E$6^2 +(-1000*coeffs!$D$8*blanks!$BZ$18*A88/($D$2*coeffs!$D$6)-1000*coeffs!$D$8*blanks!$BZ$17/($D$2*coeffs!$D$6))^2*coeffs!$E$2^2 + (1000*coeffs!$D$2*coeffs!$D$8*A88/($D$2*coeffs!$D$6))^2*blanks!$CA$18^2+(1000*coeffs!$D$2*coeffs!$D$8/($D$2*coeffs!$D$6))^2*blanks!$CA$17^2)^0.5</f>
        <v>2038.127025945425</v>
      </c>
      <c r="K88" s="10">
        <f>((1000*coeffs!$D$8/($D$2*coeffs!$D$6))^2*I88^2+(1000*(E88-coeffs!$D$2*blanks!$BZ$18*A88-coeffs!$D$2*blanks!$BZ$17)/($D$2*coeffs!$D$6))^2*coeffs!$E$8^2+(1000*coeffs!$D$2*coeffs!$D$8*(E88/coeffs!$D$2-blanks!$BZ$18*A88-blanks!$BZ$17)/($D$2^2*coeffs!$D$6))^2*coeffs!$D$11^2+(1000*coeffs!$D$2*coeffs!$D$8*(E88/coeffs!$D$2-blanks!$BZ$18*A88-blanks!$BZ$17)/($D$2*coeffs!$D$6^2))^2*coeffs!$E$6^2 +(-1000*coeffs!$D$8*blanks!$BZ$18*A88/($D$2*coeffs!$D$6)-1000*coeffs!$D$8*blanks!$BZ$17/($D$2*coeffs!$D$6))^2*coeffs!$E$2^2 + (1000*coeffs!$D$2*coeffs!$D$8*A88/($D$2*coeffs!$D$6))^2*blanks!$CA$18^2+(1000*coeffs!$D$2*coeffs!$D$8/($D$2*coeffs!$D$6))^2*blanks!$CA$17^2)^0.5</f>
        <v>2266.849153665793</v>
      </c>
      <c r="L88" s="10">
        <f t="shared" si="9"/>
        <v>31516516.484930091</v>
      </c>
      <c r="M88" s="1">
        <f t="shared" si="10"/>
        <v>11680547.407076905</v>
      </c>
      <c r="N88" s="10">
        <f t="shared" si="11"/>
        <v>10614719.063431606</v>
      </c>
    </row>
    <row r="89" spans="1:14" x14ac:dyDescent="0.25">
      <c r="A89">
        <v>-18.68</v>
      </c>
      <c r="B89">
        <v>0.88172043010752688</v>
      </c>
      <c r="C89" s="10">
        <f>-LN(1-B89)/0.000001-EXP(blanks!$BZ$18*b928_2!A89+blanks!$BZ$17)</f>
        <v>2123118.2715773862</v>
      </c>
      <c r="D89" s="1">
        <f>C89*0.000001*coeffs!$D$8/($D$2*coeffs!$D$6/1000)</f>
        <v>6689.3436657537195</v>
      </c>
      <c r="E89">
        <f t="shared" si="6"/>
        <v>2.1347042203548852</v>
      </c>
      <c r="F89">
        <v>1.7293000000000001</v>
      </c>
      <c r="G89">
        <v>2.6857000000000002</v>
      </c>
      <c r="H89">
        <f t="shared" si="7"/>
        <v>0.4054042203548851</v>
      </c>
      <c r="I89">
        <f t="shared" si="8"/>
        <v>0.55099577964511504</v>
      </c>
      <c r="J89" s="2">
        <f>((1000*coeffs!$D$8/($D$2*coeffs!$D$6))^2*H89^2+(1000*(E89-coeffs!$D$2*blanks!$BZ$18*A89-coeffs!$D$2*blanks!$BZ$17)/($D$2*coeffs!$D$6))^2*coeffs!$E$8^2+(1000*coeffs!$D$2*coeffs!$D$8*(E89/coeffs!$D$2-blanks!$BZ$18*A89-blanks!$BZ$17)/($D$2^2*coeffs!$D$6))^2*coeffs!$D$11^2+(1000*coeffs!$D$2*coeffs!$D$8*(E89/coeffs!$D$2-blanks!$BZ$18*A89-blanks!$BZ$17)/($D$2*coeffs!$D$6^2))^2*coeffs!$E$6^2 +(-1000*coeffs!$D$8*blanks!$BZ$18*A89/($D$2*coeffs!$D$6)-1000*coeffs!$D$8*blanks!$BZ$17/($D$2*coeffs!$D$6))^2*coeffs!$E$2^2 + (1000*coeffs!$D$2*coeffs!$D$8*A89/($D$2*coeffs!$D$6))^2*blanks!$CA$18^2+(1000*coeffs!$D$2*coeffs!$D$8/($D$2*coeffs!$D$6))^2*blanks!$CA$17^2)^0.5</f>
        <v>2100.5066477468658</v>
      </c>
      <c r="K89" s="10">
        <f>((1000*coeffs!$D$8/($D$2*coeffs!$D$6))^2*I89^2+(1000*(E89-coeffs!$D$2*blanks!$BZ$18*A89-coeffs!$D$2*blanks!$BZ$17)/($D$2*coeffs!$D$6))^2*coeffs!$E$8^2+(1000*coeffs!$D$2*coeffs!$D$8*(E89/coeffs!$D$2-blanks!$BZ$18*A89-blanks!$BZ$17)/($D$2^2*coeffs!$D$6))^2*coeffs!$D$11^2+(1000*coeffs!$D$2*coeffs!$D$8*(E89/coeffs!$D$2-blanks!$BZ$18*A89-blanks!$BZ$17)/($D$2*coeffs!$D$6^2))^2*coeffs!$E$6^2 +(-1000*coeffs!$D$8*blanks!$BZ$18*A89/($D$2*coeffs!$D$6)-1000*coeffs!$D$8*blanks!$BZ$17/($D$2*coeffs!$D$6))^2*coeffs!$E$2^2 + (1000*coeffs!$D$2*coeffs!$D$8*A89/($D$2*coeffs!$D$6))^2*blanks!$CA$18^2+(1000*coeffs!$D$2*coeffs!$D$8/($D$2*coeffs!$D$6))^2*blanks!$CA$17^2)^0.5</f>
        <v>2407.1566268605884</v>
      </c>
      <c r="L89" s="10">
        <f t="shared" si="9"/>
        <v>32862001.19974592</v>
      </c>
      <c r="M89" s="1">
        <f t="shared" si="10"/>
        <v>12383263.637654377</v>
      </c>
      <c r="N89" s="10">
        <f t="shared" si="11"/>
        <v>10953813.742461067</v>
      </c>
    </row>
    <row r="90" spans="1:14" x14ac:dyDescent="0.25">
      <c r="A90">
        <v>-18.79</v>
      </c>
      <c r="B90">
        <v>0.89247311827956988</v>
      </c>
      <c r="C90" s="10">
        <f>-LN(1-B90)/0.000001-EXP(blanks!$BZ$18*b928_2!A90+blanks!$BZ$17)</f>
        <v>2217958.1045468249</v>
      </c>
      <c r="D90" s="1">
        <f>C90*0.000001*coeffs!$D$8/($D$2*coeffs!$D$6/1000)</f>
        <v>6988.157087704024</v>
      </c>
      <c r="E90">
        <f t="shared" si="6"/>
        <v>2.2300144001592099</v>
      </c>
      <c r="F90">
        <v>1.7721</v>
      </c>
      <c r="G90">
        <v>2.8203</v>
      </c>
      <c r="H90">
        <f t="shared" si="7"/>
        <v>0.45791440015920992</v>
      </c>
      <c r="I90">
        <f t="shared" si="8"/>
        <v>0.5902855998407901</v>
      </c>
      <c r="J90" s="2">
        <f>((1000*coeffs!$D$8/($D$2*coeffs!$D$6))^2*H90^2+(1000*(E90-coeffs!$D$2*blanks!$BZ$18*A90-coeffs!$D$2*blanks!$BZ$17)/($D$2*coeffs!$D$6))^2*coeffs!$E$8^2+(1000*coeffs!$D$2*coeffs!$D$8*(E90/coeffs!$D$2-blanks!$BZ$18*A90-blanks!$BZ$17)/($D$2^2*coeffs!$D$6))^2*coeffs!$D$11^2+(1000*coeffs!$D$2*coeffs!$D$8*(E90/coeffs!$D$2-blanks!$BZ$18*A90-blanks!$BZ$17)/($D$2*coeffs!$D$6^2))^2*coeffs!$E$6^2 +(-1000*coeffs!$D$8*blanks!$BZ$18*A90/($D$2*coeffs!$D$6)-1000*coeffs!$D$8*blanks!$BZ$17/($D$2*coeffs!$D$6))^2*coeffs!$E$2^2 + (1000*coeffs!$D$2*coeffs!$D$8*A90/($D$2*coeffs!$D$6))^2*blanks!$CA$18^2+(1000*coeffs!$D$2*coeffs!$D$8/($D$2*coeffs!$D$6))^2*blanks!$CA$17^2)^0.5</f>
        <v>2261.8551318433492</v>
      </c>
      <c r="K90" s="10">
        <f>((1000*coeffs!$D$8/($D$2*coeffs!$D$6))^2*I90^2+(1000*(E90-coeffs!$D$2*blanks!$BZ$18*A90-coeffs!$D$2*blanks!$BZ$17)/($D$2*coeffs!$D$6))^2*coeffs!$E$8^2+(1000*coeffs!$D$2*coeffs!$D$8*(E90/coeffs!$D$2-blanks!$BZ$18*A90-blanks!$BZ$17)/($D$2^2*coeffs!$D$6))^2*coeffs!$D$11^2+(1000*coeffs!$D$2*coeffs!$D$8*(E90/coeffs!$D$2-blanks!$BZ$18*A90-blanks!$BZ$17)/($D$2*coeffs!$D$6^2))^2*coeffs!$E$6^2 +(-1000*coeffs!$D$8*blanks!$BZ$18*A90/($D$2*coeffs!$D$6)-1000*coeffs!$D$8*blanks!$BZ$17/($D$2*coeffs!$D$6))^2*coeffs!$E$2^2 + (1000*coeffs!$D$2*coeffs!$D$8*A90/($D$2*coeffs!$D$6))^2*blanks!$CA$18^2+(1000*coeffs!$D$2*coeffs!$D$8/($D$2*coeffs!$D$6))^2*blanks!$CA$17^2)^0.5</f>
        <v>2548.210481422595</v>
      </c>
      <c r="L90" s="10">
        <f t="shared" si="9"/>
        <v>34329948.956848435</v>
      </c>
      <c r="M90" s="1">
        <f t="shared" si="10"/>
        <v>13093795.56013526</v>
      </c>
      <c r="N90" s="10">
        <f t="shared" si="11"/>
        <v>11756114.826991096</v>
      </c>
    </row>
    <row r="91" spans="1:14" x14ac:dyDescent="0.25">
      <c r="A91">
        <v>-18.88</v>
      </c>
      <c r="B91">
        <v>0.90322580645161288</v>
      </c>
      <c r="C91" s="10">
        <f>-LN(1-B91)/0.000001-EXP(blanks!$BZ$18*b928_2!A91+blanks!$BZ$17)</f>
        <v>2322919.6230995469</v>
      </c>
      <c r="D91" s="1">
        <f>C91*0.000001*coeffs!$D$8/($D$2*coeffs!$D$6/1000)</f>
        <v>7318.8610709337918</v>
      </c>
      <c r="E91">
        <f t="shared" ref="E91:E100" si="12">-LN(1-B91)</f>
        <v>2.3353749158170363</v>
      </c>
      <c r="F91">
        <v>1.861</v>
      </c>
      <c r="G91">
        <v>2.9617</v>
      </c>
      <c r="H91">
        <f t="shared" ref="H91:H100" si="13">E91-F91</f>
        <v>0.47437491581703628</v>
      </c>
      <c r="I91">
        <f t="shared" ref="I91:I100" si="14">G91-E91</f>
        <v>0.62632508418296373</v>
      </c>
      <c r="J91" s="2">
        <f>((1000*coeffs!$D$8/($D$2*coeffs!$D$6))^2*H91^2+(1000*(E91-coeffs!$D$2*blanks!$BZ$18*A91-coeffs!$D$2*blanks!$BZ$17)/($D$2*coeffs!$D$6))^2*coeffs!$E$8^2+(1000*coeffs!$D$2*coeffs!$D$8*(E91/coeffs!$D$2-blanks!$BZ$18*A91-blanks!$BZ$17)/($D$2^2*coeffs!$D$6))^2*coeffs!$D$11^2+(1000*coeffs!$D$2*coeffs!$D$8*(E91/coeffs!$D$2-blanks!$BZ$18*A91-blanks!$BZ$17)/($D$2*coeffs!$D$6^2))^2*coeffs!$E$6^2 +(-1000*coeffs!$D$8*blanks!$BZ$18*A91/($D$2*coeffs!$D$6)-1000*coeffs!$D$8*blanks!$BZ$17/($D$2*coeffs!$D$6))^2*coeffs!$E$2^2 + (1000*coeffs!$D$2*coeffs!$D$8*A91/($D$2*coeffs!$D$6))^2*blanks!$CA$18^2+(1000*coeffs!$D$2*coeffs!$D$8/($D$2*coeffs!$D$6))^2*blanks!$CA$17^2)^0.5</f>
        <v>2358.3543470220034</v>
      </c>
      <c r="K91" s="10">
        <f>((1000*coeffs!$D$8/($D$2*coeffs!$D$6))^2*I91^2+(1000*(E91-coeffs!$D$2*blanks!$BZ$18*A91-coeffs!$D$2*blanks!$BZ$17)/($D$2*coeffs!$D$6))^2*coeffs!$E$8^2+(1000*coeffs!$D$2*coeffs!$D$8*(E91/coeffs!$D$2-blanks!$BZ$18*A91-blanks!$BZ$17)/($D$2^2*coeffs!$D$6))^2*coeffs!$D$11^2+(1000*coeffs!$D$2*coeffs!$D$8*(E91/coeffs!$D$2-blanks!$BZ$18*A91-blanks!$BZ$17)/($D$2*coeffs!$D$6^2))^2*coeffs!$E$6^2 +(-1000*coeffs!$D$8*blanks!$BZ$18*A91/($D$2*coeffs!$D$6)-1000*coeffs!$D$8*blanks!$BZ$17/($D$2*coeffs!$D$6))^2*coeffs!$E$2^2 + (1000*coeffs!$D$2*coeffs!$D$8*A91/($D$2*coeffs!$D$6))^2*blanks!$CA$18^2+(1000*coeffs!$D$2*coeffs!$D$8/($D$2*coeffs!$D$6))^2*blanks!$CA$17^2)^0.5</f>
        <v>2687.4046464135054</v>
      </c>
      <c r="L91" s="10">
        <f t="shared" si="9"/>
        <v>35954561.958762854</v>
      </c>
      <c r="M91" s="1">
        <f t="shared" si="10"/>
        <v>13800842.441182835</v>
      </c>
      <c r="N91" s="10">
        <f t="shared" si="11"/>
        <v>12263528.585435124</v>
      </c>
    </row>
    <row r="92" spans="1:14" x14ac:dyDescent="0.25">
      <c r="A92">
        <v>-18.98</v>
      </c>
      <c r="B92">
        <v>0.91397849462365588</v>
      </c>
      <c r="C92" s="10">
        <f>-LN(1-B92)/0.000001-EXP(blanks!$BZ$18*b928_2!A92+blanks!$BZ$17)</f>
        <v>2440243.8229053319</v>
      </c>
      <c r="D92" s="1">
        <f>C92*0.000001*coeffs!$D$8/($D$2*coeffs!$D$6/1000)</f>
        <v>7688.5163573664986</v>
      </c>
      <c r="E92">
        <f t="shared" si="12"/>
        <v>2.4531579514734196</v>
      </c>
      <c r="F92">
        <v>1.9542999999999999</v>
      </c>
      <c r="G92">
        <v>3.1101999999999999</v>
      </c>
      <c r="H92">
        <f t="shared" si="13"/>
        <v>0.49885795147341971</v>
      </c>
      <c r="I92">
        <f t="shared" si="14"/>
        <v>0.65704204852658021</v>
      </c>
      <c r="J92" s="2">
        <f>((1000*coeffs!$D$8/($D$2*coeffs!$D$6))^2*H92^2+(1000*(E92-coeffs!$D$2*blanks!$BZ$18*A92-coeffs!$D$2*blanks!$BZ$17)/($D$2*coeffs!$D$6))^2*coeffs!$E$8^2+(1000*coeffs!$D$2*coeffs!$D$8*(E92/coeffs!$D$2-blanks!$BZ$18*A92-blanks!$BZ$17)/($D$2^2*coeffs!$D$6))^2*coeffs!$D$11^2+(1000*coeffs!$D$2*coeffs!$D$8*(E92/coeffs!$D$2-blanks!$BZ$18*A92-blanks!$BZ$17)/($D$2*coeffs!$D$6^2))^2*coeffs!$E$6^2 +(-1000*coeffs!$D$8*blanks!$BZ$18*A92/($D$2*coeffs!$D$6)-1000*coeffs!$D$8*blanks!$BZ$17/($D$2*coeffs!$D$6))^2*coeffs!$E$2^2 + (1000*coeffs!$D$2*coeffs!$D$8*A92/($D$2*coeffs!$D$6))^2*blanks!$CA$18^2+(1000*coeffs!$D$2*coeffs!$D$8/($D$2*coeffs!$D$6))^2*blanks!$CA$17^2)^0.5</f>
        <v>2478.4114362995388</v>
      </c>
      <c r="K92" s="10">
        <f>((1000*coeffs!$D$8/($D$2*coeffs!$D$6))^2*I92^2+(1000*(E92-coeffs!$D$2*blanks!$BZ$18*A92-coeffs!$D$2*blanks!$BZ$17)/($D$2*coeffs!$D$6))^2*coeffs!$E$8^2+(1000*coeffs!$D$2*coeffs!$D$8*(E92/coeffs!$D$2-blanks!$BZ$18*A92-blanks!$BZ$17)/($D$2^2*coeffs!$D$6))^2*coeffs!$D$11^2+(1000*coeffs!$D$2*coeffs!$D$8*(E92/coeffs!$D$2-blanks!$BZ$18*A92-blanks!$BZ$17)/($D$2*coeffs!$D$6^2))^2*coeffs!$E$6^2 +(-1000*coeffs!$D$8*blanks!$BZ$18*A92/($D$2*coeffs!$D$6)-1000*coeffs!$D$8*blanks!$BZ$17/($D$2*coeffs!$D$6))^2*coeffs!$E$2^2 + (1000*coeffs!$D$2*coeffs!$D$8*A92/($D$2*coeffs!$D$6))^2*blanks!$CA$18^2+(1000*coeffs!$D$2*coeffs!$D$8/($D$2*coeffs!$D$6))^2*blanks!$CA$17^2)^0.5</f>
        <v>2820.9268208727285</v>
      </c>
      <c r="L92" s="10">
        <f t="shared" si="9"/>
        <v>37770526.733967051</v>
      </c>
      <c r="M92" s="1">
        <f t="shared" si="10"/>
        <v>14487493.6805044</v>
      </c>
      <c r="N92" s="10">
        <f t="shared" si="11"/>
        <v>12887302.674752897</v>
      </c>
    </row>
    <row r="93" spans="1:14" x14ac:dyDescent="0.25">
      <c r="A93">
        <v>-19.07</v>
      </c>
      <c r="B93">
        <v>0.92473118279569888</v>
      </c>
      <c r="C93" s="10">
        <f>-LN(1-B93)/0.000001-EXP(blanks!$BZ$18*b928_2!A93+blanks!$BZ$17)</f>
        <v>2573347.8288698657</v>
      </c>
      <c r="D93" s="1">
        <f>C93*0.000001*coeffs!$D$8/($D$2*coeffs!$D$6/1000)</f>
        <v>8107.889338657732</v>
      </c>
      <c r="E93">
        <f t="shared" si="12"/>
        <v>2.5866893440979419</v>
      </c>
      <c r="F93">
        <v>2.0522</v>
      </c>
      <c r="G93">
        <v>3.347</v>
      </c>
      <c r="H93">
        <f t="shared" si="13"/>
        <v>0.53448934409794191</v>
      </c>
      <c r="I93">
        <f t="shared" si="14"/>
        <v>0.76031065590205804</v>
      </c>
      <c r="J93" s="2">
        <f>((1000*coeffs!$D$8/($D$2*coeffs!$D$6))^2*H93^2+(1000*(E93-coeffs!$D$2*blanks!$BZ$18*A93-coeffs!$D$2*blanks!$BZ$17)/($D$2*coeffs!$D$6))^2*coeffs!$E$8^2+(1000*coeffs!$D$2*coeffs!$D$8*(E93/coeffs!$D$2-blanks!$BZ$18*A93-blanks!$BZ$17)/($D$2^2*coeffs!$D$6))^2*coeffs!$D$11^2+(1000*coeffs!$D$2*coeffs!$D$8*(E93/coeffs!$D$2-blanks!$BZ$18*A93-blanks!$BZ$17)/($D$2*coeffs!$D$6^2))^2*coeffs!$E$6^2 +(-1000*coeffs!$D$8*blanks!$BZ$18*A93/($D$2*coeffs!$D$6)-1000*coeffs!$D$8*blanks!$BZ$17/($D$2*coeffs!$D$6))^2*coeffs!$E$2^2 + (1000*coeffs!$D$2*coeffs!$D$8*A93/($D$2*coeffs!$D$6))^2*blanks!$CA$18^2+(1000*coeffs!$D$2*coeffs!$D$8/($D$2*coeffs!$D$6))^2*blanks!$CA$17^2)^0.5</f>
        <v>2630.3372609752782</v>
      </c>
      <c r="K93" s="10">
        <f>((1000*coeffs!$D$8/($D$2*coeffs!$D$6))^2*I93^2+(1000*(E93-coeffs!$D$2*blanks!$BZ$18*A93-coeffs!$D$2*blanks!$BZ$17)/($D$2*coeffs!$D$6))^2*coeffs!$E$8^2+(1000*coeffs!$D$2*coeffs!$D$8*(E93/coeffs!$D$2-blanks!$BZ$18*A93-blanks!$BZ$17)/($D$2^2*coeffs!$D$6))^2*coeffs!$D$11^2+(1000*coeffs!$D$2*coeffs!$D$8*(E93/coeffs!$D$2-blanks!$BZ$18*A93-blanks!$BZ$17)/($D$2*coeffs!$D$6^2))^2*coeffs!$E$6^2 +(-1000*coeffs!$D$8*blanks!$BZ$18*A93/($D$2*coeffs!$D$6)-1000*coeffs!$D$8*blanks!$BZ$17/($D$2*coeffs!$D$6))^2*coeffs!$E$2^2 + (1000*coeffs!$D$2*coeffs!$D$8*A93/($D$2*coeffs!$D$6))^2*blanks!$CA$18^2+(1000*coeffs!$D$2*coeffs!$D$8/($D$2*coeffs!$D$6))^2*blanks!$CA$17^2)^0.5</f>
        <v>3133.8902134205618</v>
      </c>
      <c r="L93" s="10">
        <f t="shared" si="9"/>
        <v>39830734.147870444</v>
      </c>
      <c r="M93" s="1">
        <f t="shared" si="10"/>
        <v>16026950.632026488</v>
      </c>
      <c r="N93" s="10">
        <f t="shared" si="11"/>
        <v>13667965.803810086</v>
      </c>
    </row>
    <row r="94" spans="1:14" x14ac:dyDescent="0.25">
      <c r="A94">
        <v>-19.16</v>
      </c>
      <c r="B94">
        <v>0.93548387096774188</v>
      </c>
      <c r="C94" s="10">
        <f>-LN(1-B94)/0.000001-EXP(blanks!$BZ$18*b928_2!A94+blanks!$BZ$17)</f>
        <v>2727056.977888254</v>
      </c>
      <c r="D94" s="1">
        <f>C94*0.000001*coeffs!$D$8/($D$2*coeffs!$D$6/1000)</f>
        <v>8592.1832831446936</v>
      </c>
      <c r="E94">
        <f t="shared" si="12"/>
        <v>2.7408400239252</v>
      </c>
      <c r="F94">
        <v>2.1551</v>
      </c>
      <c r="G94">
        <v>3.6017000000000001</v>
      </c>
      <c r="H94">
        <f t="shared" si="13"/>
        <v>0.58574002392519997</v>
      </c>
      <c r="I94">
        <f t="shared" si="14"/>
        <v>0.86085997607480014</v>
      </c>
      <c r="J94" s="2">
        <f>((1000*coeffs!$D$8/($D$2*coeffs!$D$6))^2*H94^2+(1000*(E94-coeffs!$D$2*blanks!$BZ$18*A94-coeffs!$D$2*blanks!$BZ$17)/($D$2*coeffs!$D$6))^2*coeffs!$E$8^2+(1000*coeffs!$D$2*coeffs!$D$8*(E94/coeffs!$D$2-blanks!$BZ$18*A94-blanks!$BZ$17)/($D$2^2*coeffs!$D$6))^2*coeffs!$D$11^2+(1000*coeffs!$D$2*coeffs!$D$8*(E94/coeffs!$D$2-blanks!$BZ$18*A94-blanks!$BZ$17)/($D$2*coeffs!$D$6^2))^2*coeffs!$E$6^2 +(-1000*coeffs!$D$8*blanks!$BZ$18*A94/($D$2*coeffs!$D$6)-1000*coeffs!$D$8*blanks!$BZ$17/($D$2*coeffs!$D$6))^2*coeffs!$E$2^2 + (1000*coeffs!$D$2*coeffs!$D$8*A94/($D$2*coeffs!$D$6))^2*blanks!$CA$18^2+(1000*coeffs!$D$2*coeffs!$D$8/($D$2*coeffs!$D$6))^2*blanks!$CA$17^2)^0.5</f>
        <v>2826.6092948261553</v>
      </c>
      <c r="K94" s="10">
        <f>((1000*coeffs!$D$8/($D$2*coeffs!$D$6))^2*I94^2+(1000*(E94-coeffs!$D$2*blanks!$BZ$18*A94-coeffs!$D$2*blanks!$BZ$17)/($D$2*coeffs!$D$6))^2*coeffs!$E$8^2+(1000*coeffs!$D$2*coeffs!$D$8*(E94/coeffs!$D$2-blanks!$BZ$18*A94-blanks!$BZ$17)/($D$2^2*coeffs!$D$6))^2*coeffs!$D$11^2+(1000*coeffs!$D$2*coeffs!$D$8*(E94/coeffs!$D$2-blanks!$BZ$18*A94-blanks!$BZ$17)/($D$2*coeffs!$D$6^2))^2*coeffs!$E$6^2 +(-1000*coeffs!$D$8*blanks!$BZ$18*A94/($D$2*coeffs!$D$6)-1000*coeffs!$D$8*blanks!$BZ$17/($D$2*coeffs!$D$6))^2*coeffs!$E$2^2 + (1000*coeffs!$D$2*coeffs!$D$8*A94/($D$2*coeffs!$D$6))^2*blanks!$CA$18^2+(1000*coeffs!$D$2*coeffs!$D$8/($D$2*coeffs!$D$6))^2*blanks!$CA$17^2)^0.5</f>
        <v>3455.511221901897</v>
      </c>
      <c r="L94" s="10">
        <f t="shared" si="9"/>
        <v>42209871.620839104</v>
      </c>
      <c r="M94" s="1">
        <f t="shared" si="10"/>
        <v>17619596.436178122</v>
      </c>
      <c r="N94" s="10">
        <f t="shared" si="11"/>
        <v>14666372.632720873</v>
      </c>
    </row>
    <row r="95" spans="1:14" x14ac:dyDescent="0.25">
      <c r="A95">
        <v>-19.190000000000001</v>
      </c>
      <c r="B95">
        <v>0.94623655913978499</v>
      </c>
      <c r="C95" s="10">
        <f>-LN(1-B95)/0.000001-EXP(blanks!$BZ$18*b928_2!A95+blanks!$BZ$17)</f>
        <v>2909228.134138064</v>
      </c>
      <c r="D95" s="1">
        <f>C95*0.000001*coeffs!$D$8/($D$2*coeffs!$D$6/1000)</f>
        <v>9166.1529420451971</v>
      </c>
      <c r="E95">
        <f t="shared" si="12"/>
        <v>2.9231615807191567</v>
      </c>
      <c r="F95">
        <v>2.2631000000000001</v>
      </c>
      <c r="G95">
        <v>3.8759000000000001</v>
      </c>
      <c r="H95">
        <f t="shared" si="13"/>
        <v>0.66006158071915655</v>
      </c>
      <c r="I95">
        <f t="shared" si="14"/>
        <v>0.95273841928084346</v>
      </c>
      <c r="J95" s="2">
        <f>((1000*coeffs!$D$8/($D$2*coeffs!$D$6))^2*H95^2+(1000*(E95-coeffs!$D$2*blanks!$BZ$18*A95-coeffs!$D$2*blanks!$BZ$17)/($D$2*coeffs!$D$6))^2*coeffs!$E$8^2+(1000*coeffs!$D$2*coeffs!$D$8*(E95/coeffs!$D$2-blanks!$BZ$18*A95-blanks!$BZ$17)/($D$2^2*coeffs!$D$6))^2*coeffs!$D$11^2+(1000*coeffs!$D$2*coeffs!$D$8*(E95/coeffs!$D$2-blanks!$BZ$18*A95-blanks!$BZ$17)/($D$2*coeffs!$D$6^2))^2*coeffs!$E$6^2 +(-1000*coeffs!$D$8*blanks!$BZ$18*A95/($D$2*coeffs!$D$6)-1000*coeffs!$D$8*blanks!$BZ$17/($D$2*coeffs!$D$6))^2*coeffs!$E$2^2 + (1000*coeffs!$D$2*coeffs!$D$8*A95/($D$2*coeffs!$D$6))^2*blanks!$CA$18^2+(1000*coeffs!$D$2*coeffs!$D$8/($D$2*coeffs!$D$6))^2*blanks!$CA$17^2)^0.5</f>
        <v>3088.5243685196906</v>
      </c>
      <c r="K95" s="10">
        <f>((1000*coeffs!$D$8/($D$2*coeffs!$D$6))^2*I95^2+(1000*(E95-coeffs!$D$2*blanks!$BZ$18*A95-coeffs!$D$2*blanks!$BZ$17)/($D$2*coeffs!$D$6))^2*coeffs!$E$8^2+(1000*coeffs!$D$2*coeffs!$D$8*(E95/coeffs!$D$2-blanks!$BZ$18*A95-blanks!$BZ$17)/($D$2^2*coeffs!$D$6))^2*coeffs!$D$11^2+(1000*coeffs!$D$2*coeffs!$D$8*(E95/coeffs!$D$2-blanks!$BZ$18*A95-blanks!$BZ$17)/($D$2*coeffs!$D$6^2))^2*coeffs!$E$6^2 +(-1000*coeffs!$D$8*blanks!$BZ$18*A95/($D$2*coeffs!$D$6)-1000*coeffs!$D$8*blanks!$BZ$17/($D$2*coeffs!$D$6))^2*coeffs!$E$2^2 + (1000*coeffs!$D$2*coeffs!$D$8*A95/($D$2*coeffs!$D$6))^2*blanks!$CA$18^2+(1000*coeffs!$D$2*coeffs!$D$8/($D$2*coeffs!$D$6))^2*blanks!$CA$17^2)^0.5</f>
        <v>3771.5810181902675</v>
      </c>
      <c r="L95" s="10">
        <f t="shared" si="9"/>
        <v>45029549.090240113</v>
      </c>
      <c r="M95" s="1">
        <f t="shared" si="10"/>
        <v>19200364.438413505</v>
      </c>
      <c r="N95" s="10">
        <f t="shared" si="11"/>
        <v>15986496.851890285</v>
      </c>
    </row>
    <row r="96" spans="1:14" x14ac:dyDescent="0.25">
      <c r="A96">
        <v>-19.22</v>
      </c>
      <c r="B96">
        <v>0.956989247311828</v>
      </c>
      <c r="C96" s="10">
        <f>-LN(1-B96)/0.000001-EXP(blanks!$BZ$18*b928_2!A96+blanks!$BZ$17)</f>
        <v>3132219.6437379811</v>
      </c>
      <c r="D96" s="1">
        <f>C96*0.000001*coeffs!$D$8/($D$2*coeffs!$D$6/1000)</f>
        <v>9868.7359597829782</v>
      </c>
      <c r="E96">
        <f t="shared" si="12"/>
        <v>3.1463051320333664</v>
      </c>
      <c r="F96">
        <v>2.4354</v>
      </c>
      <c r="G96">
        <v>4.2743000000000002</v>
      </c>
      <c r="H96">
        <f t="shared" si="13"/>
        <v>0.71090513203336636</v>
      </c>
      <c r="I96">
        <f t="shared" si="14"/>
        <v>1.1279948679666338</v>
      </c>
      <c r="J96" s="2">
        <f>((1000*coeffs!$D$8/($D$2*coeffs!$D$6))^2*H96^2+(1000*(E96-coeffs!$D$2*blanks!$BZ$18*A96-coeffs!$D$2*blanks!$BZ$17)/($D$2*coeffs!$D$6))^2*coeffs!$E$8^2+(1000*coeffs!$D$2*coeffs!$D$8*(E96/coeffs!$D$2-blanks!$BZ$18*A96-blanks!$BZ$17)/($D$2^2*coeffs!$D$6))^2*coeffs!$D$11^2+(1000*coeffs!$D$2*coeffs!$D$8*(E96/coeffs!$D$2-blanks!$BZ$18*A96-blanks!$BZ$17)/($D$2*coeffs!$D$6^2))^2*coeffs!$E$6^2 +(-1000*coeffs!$D$8*blanks!$BZ$18*A96/($D$2*coeffs!$D$6)-1000*coeffs!$D$8*blanks!$BZ$17/($D$2*coeffs!$D$6))^2*coeffs!$E$2^2 + (1000*coeffs!$D$2*coeffs!$D$8*A96/($D$2*coeffs!$D$6))^2*blanks!$CA$18^2+(1000*coeffs!$D$2*coeffs!$D$8/($D$2*coeffs!$D$6))^2*blanks!$CA$17^2)^0.5</f>
        <v>3325.2605018909521</v>
      </c>
      <c r="K96" s="10">
        <f>((1000*coeffs!$D$8/($D$2*coeffs!$D$6))^2*I96^2+(1000*(E96-coeffs!$D$2*blanks!$BZ$18*A96-coeffs!$D$2*blanks!$BZ$17)/($D$2*coeffs!$D$6))^2*coeffs!$E$8^2+(1000*coeffs!$D$2*coeffs!$D$8*(E96/coeffs!$D$2-blanks!$BZ$18*A96-blanks!$BZ$17)/($D$2^2*coeffs!$D$6))^2*coeffs!$D$11^2+(1000*coeffs!$D$2*coeffs!$D$8*(E96/coeffs!$D$2-blanks!$BZ$18*A96-blanks!$BZ$17)/($D$2*coeffs!$D$6^2))^2*coeffs!$E$6^2 +(-1000*coeffs!$D$8*blanks!$BZ$18*A96/($D$2*coeffs!$D$6)-1000*coeffs!$D$8*blanks!$BZ$17/($D$2*coeffs!$D$6))^2*coeffs!$E$2^2 + (1000*coeffs!$D$2*coeffs!$D$8*A96/($D$2*coeffs!$D$6))^2*blanks!$CA$18^2+(1000*coeffs!$D$2*coeffs!$D$8/($D$2*coeffs!$D$6))^2*blanks!$CA$17^2)^0.5</f>
        <v>4321.0231907555881</v>
      </c>
      <c r="L96" s="10">
        <f t="shared" si="9"/>
        <v>48481051.22938437</v>
      </c>
      <c r="M96" s="1">
        <f t="shared" si="10"/>
        <v>21908862.395561308</v>
      </c>
      <c r="N96" s="10">
        <f t="shared" si="11"/>
        <v>17211864.837423995</v>
      </c>
    </row>
    <row r="97" spans="1:14" x14ac:dyDescent="0.25">
      <c r="A97">
        <v>-19.22</v>
      </c>
      <c r="B97">
        <v>0.967741935483871</v>
      </c>
      <c r="C97" s="10">
        <f>-LN(1-B97)/0.000001-EXP(blanks!$BZ$18*b928_2!A97+blanks!$BZ$17)</f>
        <v>3419901.7161897616</v>
      </c>
      <c r="D97" s="1">
        <f>C97*0.000001*coeffs!$D$8/($D$2*coeffs!$D$6/1000)</f>
        <v>10775.140598124897</v>
      </c>
      <c r="E97">
        <f t="shared" si="12"/>
        <v>3.4339872044851472</v>
      </c>
      <c r="F97">
        <v>2.5575000000000001</v>
      </c>
      <c r="G97">
        <v>4.8301999999999996</v>
      </c>
      <c r="H97">
        <f t="shared" si="13"/>
        <v>0.87648720448514705</v>
      </c>
      <c r="I97">
        <f t="shared" si="14"/>
        <v>1.3962127955148524</v>
      </c>
      <c r="J97" s="2">
        <f>((1000*coeffs!$D$8/($D$2*coeffs!$D$6))^2*H97^2+(1000*(E97-coeffs!$D$2*blanks!$BZ$18*A97-coeffs!$D$2*blanks!$BZ$17)/($D$2*coeffs!$D$6))^2*coeffs!$E$8^2+(1000*coeffs!$D$2*coeffs!$D$8*(E97/coeffs!$D$2-blanks!$BZ$18*A97-blanks!$BZ$17)/($D$2^2*coeffs!$D$6))^2*coeffs!$D$11^2+(1000*coeffs!$D$2*coeffs!$D$8*(E97/coeffs!$D$2-blanks!$BZ$18*A97-blanks!$BZ$17)/($D$2*coeffs!$D$6^2))^2*coeffs!$E$6^2 +(-1000*coeffs!$D$8*blanks!$BZ$18*A97/($D$2*coeffs!$D$6)-1000*coeffs!$D$8*blanks!$BZ$17/($D$2*coeffs!$D$6))^2*coeffs!$E$2^2 + (1000*coeffs!$D$2*coeffs!$D$8*A97/($D$2*coeffs!$D$6))^2*blanks!$CA$18^2+(1000*coeffs!$D$2*coeffs!$D$8/($D$2*coeffs!$D$6))^2*blanks!$CA$17^2)^0.5</f>
        <v>3849.8978875126945</v>
      </c>
      <c r="K97" s="10">
        <f>((1000*coeffs!$D$8/($D$2*coeffs!$D$6))^2*I97^2+(1000*(E97-coeffs!$D$2*blanks!$BZ$18*A97-coeffs!$D$2*blanks!$BZ$17)/($D$2*coeffs!$D$6))^2*coeffs!$E$8^2+(1000*coeffs!$D$2*coeffs!$D$8*(E97/coeffs!$D$2-blanks!$BZ$18*A97-blanks!$BZ$17)/($D$2^2*coeffs!$D$6))^2*coeffs!$D$11^2+(1000*coeffs!$D$2*coeffs!$D$8*(E97/coeffs!$D$2-blanks!$BZ$18*A97-blanks!$BZ$17)/($D$2*coeffs!$D$6^2))^2*coeffs!$E$6^2 +(-1000*coeffs!$D$8*blanks!$BZ$18*A97/($D$2*coeffs!$D$6)-1000*coeffs!$D$8*blanks!$BZ$17/($D$2*coeffs!$D$6))^2*coeffs!$E$2^2 + (1000*coeffs!$D$2*coeffs!$D$8*A97/($D$2*coeffs!$D$6))^2*blanks!$CA$18^2+(1000*coeffs!$D$2*coeffs!$D$8/($D$2*coeffs!$D$6))^2*blanks!$CA$17^2)^0.5</f>
        <v>5152.4079618570677</v>
      </c>
      <c r="L97" s="10">
        <f t="shared" si="9"/>
        <v>52933845.374965362</v>
      </c>
      <c r="M97" s="1">
        <f t="shared" si="10"/>
        <v>25994676.841226082</v>
      </c>
      <c r="N97" s="10">
        <f t="shared" si="11"/>
        <v>19817748.418168198</v>
      </c>
    </row>
    <row r="98" spans="1:14" x14ac:dyDescent="0.25">
      <c r="A98">
        <v>-19.649999999999999</v>
      </c>
      <c r="B98">
        <v>0.978494623655914</v>
      </c>
      <c r="C98" s="10">
        <f>-LN(1-B98)/0.000001-EXP(blanks!$BZ$18*b928_2!A98+blanks!$BZ$17)</f>
        <v>3822996.0986036975</v>
      </c>
      <c r="D98" s="1">
        <f>C98*0.000001*coeffs!$D$8/($D$2*coeffs!$D$6/1000)</f>
        <v>12045.176700116632</v>
      </c>
      <c r="E98">
        <f t="shared" si="12"/>
        <v>3.8394523125933113</v>
      </c>
      <c r="F98">
        <v>2.8203</v>
      </c>
      <c r="G98">
        <v>5.5937000000000001</v>
      </c>
      <c r="H98">
        <f t="shared" si="13"/>
        <v>1.0191523125933113</v>
      </c>
      <c r="I98">
        <f t="shared" si="14"/>
        <v>1.7542476874066888</v>
      </c>
      <c r="J98" s="2">
        <f>((1000*coeffs!$D$8/($D$2*coeffs!$D$6))^2*H98^2+(1000*(E98-coeffs!$D$2*blanks!$BZ$18*A98-coeffs!$D$2*blanks!$BZ$17)/($D$2*coeffs!$D$6))^2*coeffs!$E$8^2+(1000*coeffs!$D$2*coeffs!$D$8*(E98/coeffs!$D$2-blanks!$BZ$18*A98-blanks!$BZ$17)/($D$2^2*coeffs!$D$6))^2*coeffs!$D$11^2+(1000*coeffs!$D$2*coeffs!$D$8*(E98/coeffs!$D$2-blanks!$BZ$18*A98-blanks!$BZ$17)/($D$2*coeffs!$D$6^2))^2*coeffs!$E$6^2 +(-1000*coeffs!$D$8*blanks!$BZ$18*A98/($D$2*coeffs!$D$6)-1000*coeffs!$D$8*blanks!$BZ$17/($D$2*coeffs!$D$6))^2*coeffs!$E$2^2 + (1000*coeffs!$D$2*coeffs!$D$8*A98/($D$2*coeffs!$D$6))^2*blanks!$CA$18^2+(1000*coeffs!$D$2*coeffs!$D$8/($D$2*coeffs!$D$6))^2*blanks!$CA$17^2)^0.5</f>
        <v>4393.8489961226005</v>
      </c>
      <c r="K98" s="10">
        <f>((1000*coeffs!$D$8/($D$2*coeffs!$D$6))^2*I98^2+(1000*(E98-coeffs!$D$2*blanks!$BZ$18*A98-coeffs!$D$2*blanks!$BZ$17)/($D$2*coeffs!$D$6))^2*coeffs!$E$8^2+(1000*coeffs!$D$2*coeffs!$D$8*(E98/coeffs!$D$2-blanks!$BZ$18*A98-blanks!$BZ$17)/($D$2^2*coeffs!$D$6))^2*coeffs!$D$11^2+(1000*coeffs!$D$2*coeffs!$D$8*(E98/coeffs!$D$2-blanks!$BZ$18*A98-blanks!$BZ$17)/($D$2*coeffs!$D$6^2))^2*coeffs!$E$6^2 +(-1000*coeffs!$D$8*blanks!$BZ$18*A98/($D$2*coeffs!$D$6)-1000*coeffs!$D$8*blanks!$BZ$17/($D$2*coeffs!$D$6))^2*coeffs!$E$2^2 + (1000*coeffs!$D$2*coeffs!$D$8*A98/($D$2*coeffs!$D$6))^2*blanks!$CA$18^2+(1000*coeffs!$D$2*coeffs!$D$8/($D$2*coeffs!$D$6))^2*blanks!$CA$17^2)^0.5</f>
        <v>6288.4216538832734</v>
      </c>
      <c r="L98" s="10">
        <f t="shared" si="9"/>
        <v>59173011.725625627</v>
      </c>
      <c r="M98" s="1">
        <f t="shared" si="10"/>
        <v>31593242.539349589</v>
      </c>
      <c r="N98" s="10">
        <f t="shared" si="11"/>
        <v>22576764.034078769</v>
      </c>
    </row>
    <row r="99" spans="1:14" x14ac:dyDescent="0.25">
      <c r="A99">
        <v>-19.760000000000002</v>
      </c>
      <c r="B99">
        <v>0.989247311827957</v>
      </c>
      <c r="C99" s="10">
        <f>-LN(1-B99)/0.000001-EXP(blanks!$BZ$18*b928_2!A99+blanks!$BZ$17)</f>
        <v>4515475.2175043989</v>
      </c>
      <c r="D99" s="1">
        <f>C99*0.000001*coeffs!$D$8/($D$2*coeffs!$D$6/1000)</f>
        <v>14226.982052035897</v>
      </c>
      <c r="E99">
        <f t="shared" si="12"/>
        <v>4.5325994931532572</v>
      </c>
      <c r="F99">
        <v>3.1871999999999998</v>
      </c>
      <c r="G99">
        <v>7.6872999999999996</v>
      </c>
      <c r="H99">
        <f t="shared" si="13"/>
        <v>1.3453994931532574</v>
      </c>
      <c r="I99">
        <f t="shared" si="14"/>
        <v>3.1547005068467424</v>
      </c>
      <c r="J99" s="2">
        <f>((1000*coeffs!$D$8/($D$2*coeffs!$D$6))^2*H99^2+(1000*(E99-coeffs!$D$2*blanks!$BZ$18*A99-coeffs!$D$2*blanks!$BZ$17)/($D$2*coeffs!$D$6))^2*coeffs!$E$8^2+(1000*coeffs!$D$2*coeffs!$D$8*(E99/coeffs!$D$2-blanks!$BZ$18*A99-blanks!$BZ$17)/($D$2^2*coeffs!$D$6))^2*coeffs!$D$11^2+(1000*coeffs!$D$2*coeffs!$D$8*(E99/coeffs!$D$2-blanks!$BZ$18*A99-blanks!$BZ$17)/($D$2*coeffs!$D$6^2))^2*coeffs!$E$6^2 +(-1000*coeffs!$D$8*blanks!$BZ$18*A99/($D$2*coeffs!$D$6)-1000*coeffs!$D$8*blanks!$BZ$17/($D$2*coeffs!$D$6))^2*coeffs!$E$2^2 + (1000*coeffs!$D$2*coeffs!$D$8*A99/($D$2*coeffs!$D$6))^2*blanks!$CA$18^2+(1000*coeffs!$D$2*coeffs!$D$8/($D$2*coeffs!$D$6))^2*blanks!$CA$17^2)^0.5</f>
        <v>5523.118859332867</v>
      </c>
      <c r="K99" s="10">
        <f>((1000*coeffs!$D$8/($D$2*coeffs!$D$6))^2*I99^2+(1000*(E99-coeffs!$D$2*blanks!$BZ$18*A99-coeffs!$D$2*blanks!$BZ$17)/($D$2*coeffs!$D$6))^2*coeffs!$E$8^2+(1000*coeffs!$D$2*coeffs!$D$8*(E99/coeffs!$D$2-blanks!$BZ$18*A99-blanks!$BZ$17)/($D$2^2*coeffs!$D$6))^2*coeffs!$D$11^2+(1000*coeffs!$D$2*coeffs!$D$8*(E99/coeffs!$D$2-blanks!$BZ$18*A99-blanks!$BZ$17)/($D$2*coeffs!$D$6^2))^2*coeffs!$E$6^2 +(-1000*coeffs!$D$8*blanks!$BZ$18*A99/($D$2*coeffs!$D$6)-1000*coeffs!$D$8*blanks!$BZ$17/($D$2*coeffs!$D$6))^2*coeffs!$E$2^2 + (1000*coeffs!$D$2*coeffs!$D$8*A99/($D$2*coeffs!$D$6))^2*blanks!$CA$18^2+(1000*coeffs!$D$2*coeffs!$D$8/($D$2*coeffs!$D$6))^2*blanks!$CA$17^2)^0.5</f>
        <v>10551.34794752575</v>
      </c>
      <c r="L99" s="10">
        <f t="shared" si="9"/>
        <v>69891326.357813746</v>
      </c>
      <c r="M99" s="1">
        <f t="shared" si="10"/>
        <v>52420422.310124546</v>
      </c>
      <c r="N99" s="10">
        <f t="shared" si="11"/>
        <v>28236162.42585792</v>
      </c>
    </row>
    <row r="100" spans="1:14" x14ac:dyDescent="0.25">
      <c r="A100">
        <v>-20.62</v>
      </c>
      <c r="B100">
        <v>1</v>
      </c>
      <c r="C100" s="10" t="e">
        <f>-LN(1-B100)/0.000001-EXP(blanks!$BZ$18*b928_2!A100+blanks!$BZ$17)</f>
        <v>#NUM!</v>
      </c>
      <c r="D100" s="1" t="e">
        <f>C100*0.000001*coeffs!$D$8/($D$2*coeffs!$D$6/1000)</f>
        <v>#NUM!</v>
      </c>
      <c r="E100" t="e">
        <f t="shared" si="12"/>
        <v>#NUM!</v>
      </c>
      <c r="F100">
        <v>4.2743000000000002</v>
      </c>
      <c r="G100">
        <v>19.470600000000001</v>
      </c>
      <c r="H100" t="e">
        <f t="shared" si="13"/>
        <v>#NUM!</v>
      </c>
      <c r="I100" t="e">
        <f t="shared" si="14"/>
        <v>#NUM!</v>
      </c>
      <c r="J100" s="2" t="e">
        <f>((1000*coeffs!$D$8/($D$2*coeffs!$D$6))^2*H100^2+(1000*(E100-coeffs!$D$2*blanks!$BZ$18*A100-coeffs!$D$2*blanks!$BZ$17)/($D$2*coeffs!$D$6))^2*coeffs!$E$8^2+(1000*coeffs!$D$2*coeffs!$D$8*(E100/coeffs!$D$2-blanks!$BZ$18*A100-blanks!$BZ$17)/($D$2^2*coeffs!$D$6))^2*coeffs!$D$11^2+(1000*coeffs!$D$2*coeffs!$D$8*(E100/coeffs!$D$2-blanks!$BZ$18*A100-blanks!$BZ$17)/($D$2*coeffs!$D$6^2))^2*coeffs!$E$6^2 +(-1000*coeffs!$D$8*blanks!$BZ$18*A100/($D$2*coeffs!$D$6)-1000*coeffs!$D$8*blanks!$BZ$17/($D$2*coeffs!$D$6))^2*coeffs!$E$2^2 + (1000*coeffs!$D$2*coeffs!$D$8*A100/($D$2*coeffs!$D$6))^2*blanks!$CA$18^2+(1000*coeffs!$D$2*coeffs!$D$8/($D$2*coeffs!$D$6))^2*blanks!$CA$17^2)^0.5</f>
        <v>#NUM!</v>
      </c>
      <c r="K100" s="10" t="e">
        <f>((1000*coeffs!$D$8/($D$2*coeffs!$D$6))^2*I100^2+(1000*(E100-coeffs!$D$2*blanks!$BZ$18*A100-coeffs!$D$2*blanks!$BZ$17)/($D$2*coeffs!$D$6))^2*coeffs!$E$8^2+(1000*coeffs!$D$2*coeffs!$D$8*(E100/coeffs!$D$2-blanks!$BZ$18*A100-blanks!$BZ$17)/($D$2^2*coeffs!$D$6))^2*coeffs!$D$11^2+(1000*coeffs!$D$2*coeffs!$D$8*(E100/coeffs!$D$2-blanks!$BZ$18*A100-blanks!$BZ$17)/($D$2*coeffs!$D$6^2))^2*coeffs!$E$6^2 +(-1000*coeffs!$D$8*blanks!$BZ$18*A100/($D$2*coeffs!$D$6)-1000*coeffs!$D$8*blanks!$BZ$17/($D$2*coeffs!$D$6))^2*coeffs!$E$2^2 + (1000*coeffs!$D$2*coeffs!$D$8*A100/($D$2*coeffs!$D$6))^2*blanks!$CA$18^2+(1000*coeffs!$D$2*coeffs!$D$8/($D$2*coeffs!$D$6))^2*blanks!$CA$17^2)^0.5</f>
        <v>#NUM!</v>
      </c>
      <c r="L100" s="10" t="e">
        <f t="shared" si="9"/>
        <v>#NUM!</v>
      </c>
      <c r="M100" s="1" t="e">
        <f t="shared" si="10"/>
        <v>#NUM!</v>
      </c>
      <c r="N100" s="10" t="e">
        <f t="shared" si="11"/>
        <v>#NUM!</v>
      </c>
    </row>
    <row r="101" spans="1:14" x14ac:dyDescent="0.25">
      <c r="D101" s="1"/>
      <c r="J101" s="2"/>
    </row>
    <row r="102" spans="1:14" x14ac:dyDescent="0.25">
      <c r="D102" s="1"/>
      <c r="J102" s="2"/>
    </row>
    <row r="103" spans="1:14" x14ac:dyDescent="0.25">
      <c r="D103" s="1"/>
      <c r="J103" s="2"/>
    </row>
    <row r="104" spans="1:14" x14ac:dyDescent="0.25">
      <c r="D104" s="1"/>
      <c r="J104" s="2"/>
    </row>
    <row r="105" spans="1:14" x14ac:dyDescent="0.25">
      <c r="D105" s="1"/>
      <c r="J105" s="2"/>
    </row>
    <row r="106" spans="1:14" x14ac:dyDescent="0.25">
      <c r="D106" s="1"/>
      <c r="J106" s="2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activeCell="K8" sqref="K8:K66"/>
    </sheetView>
  </sheetViews>
  <sheetFormatPr defaultRowHeight="15" x14ac:dyDescent="0.25"/>
  <cols>
    <col min="3" max="3" width="15.7109375" customWidth="1"/>
  </cols>
  <sheetData>
    <row r="1" spans="1:14" x14ac:dyDescent="0.25">
      <c r="A1" s="6" t="s">
        <v>26</v>
      </c>
      <c r="B1" s="6"/>
      <c r="C1" s="8" t="s">
        <v>43</v>
      </c>
      <c r="D1" s="6"/>
    </row>
    <row r="2" spans="1:14" x14ac:dyDescent="0.25">
      <c r="A2" s="6" t="s">
        <v>0</v>
      </c>
      <c r="B2" s="6"/>
      <c r="C2" s="6"/>
      <c r="D2">
        <v>132</v>
      </c>
    </row>
    <row r="3" spans="1:14" x14ac:dyDescent="0.25">
      <c r="A3" t="s">
        <v>113</v>
      </c>
      <c r="D3">
        <f>'size dists'!D24</f>
        <v>211.63284045884541</v>
      </c>
      <c r="E3">
        <f>'size dists'!E24</f>
        <v>19.313283866777741</v>
      </c>
    </row>
    <row r="4" spans="1:14" x14ac:dyDescent="0.25">
      <c r="A4" t="s">
        <v>114</v>
      </c>
      <c r="D4" s="10">
        <f>'size dists'!H24</f>
        <v>170.42098901166574</v>
      </c>
      <c r="E4" s="10">
        <f>'size dists'!I24</f>
        <v>19.206678138235333</v>
      </c>
    </row>
    <row r="5" spans="1:14" x14ac:dyDescent="0.25">
      <c r="A5" t="s">
        <v>115</v>
      </c>
      <c r="D5">
        <f>'size dists'!F24</f>
        <v>294.38118724975135</v>
      </c>
      <c r="E5">
        <f>'size dists'!G24</f>
        <v>9.952692254228964</v>
      </c>
    </row>
    <row r="6" spans="1:14" x14ac:dyDescent="0.25">
      <c r="A6" t="s">
        <v>116</v>
      </c>
      <c r="D6">
        <f>'size dists'!J24</f>
        <v>19.04494095124365</v>
      </c>
      <c r="E6">
        <f>'size dists'!K24</f>
        <v>3.1438977448771275</v>
      </c>
    </row>
    <row r="7" spans="1:14" x14ac:dyDescent="0.2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s="6" t="s">
        <v>182</v>
      </c>
      <c r="M7" s="10" t="s">
        <v>183</v>
      </c>
      <c r="N7" s="10" t="s">
        <v>185</v>
      </c>
    </row>
    <row r="8" spans="1:14" x14ac:dyDescent="0.25">
      <c r="A8">
        <v>-15.22</v>
      </c>
      <c r="B8">
        <v>1.6949152542372881E-2</v>
      </c>
      <c r="C8">
        <f>-LN(1-B8)/0.000001-EXP(blanks!$BZ$18*b928_4!A8+blanks!$BZ$17)</f>
        <v>13780.641563041112</v>
      </c>
      <c r="D8" s="1">
        <f>C8*0.000001*coeffs!$D$8/($D$2*coeffs!$D$6/1000)</f>
        <v>130.58561325125325</v>
      </c>
      <c r="E8">
        <f>-LN(1-B8)</f>
        <v>1.7094433359300068E-2</v>
      </c>
      <c r="F8">
        <v>6.9999999999999999E-4</v>
      </c>
      <c r="G8">
        <v>2.8400000000000002E-2</v>
      </c>
      <c r="H8">
        <f>E8-F8</f>
        <v>1.6394433359300069E-2</v>
      </c>
      <c r="I8">
        <f>G8-E8</f>
        <v>1.1305566640699934E-2</v>
      </c>
      <c r="J8" s="2">
        <f>((1000*coeffs!$D$8/($D$2*coeffs!$D$6))^2*H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160.46207036304185</v>
      </c>
      <c r="K8">
        <f>((1000*coeffs!$D$8/($D$2*coeffs!$D$6))^2*I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114.41345633977599</v>
      </c>
      <c r="L8" s="10">
        <f>1000000000000*D8/(1000000*$D$3)</f>
        <v>617038.51334286283</v>
      </c>
      <c r="M8" s="1">
        <f>((1/(0.000001*$D$3))^2*K8^2+(D8/(0.000001*$D$3)^2)^2*(0.000001*$E$3)^2)^0.5</f>
        <v>543547.05773563031</v>
      </c>
      <c r="N8" s="10">
        <f>((1/(0.000001*$D$3))^2*J8^2+(D8/(0.000001*$D$3)^2)^2*(0.000001*$E$3)^2)^0.5</f>
        <v>760297.80174265848</v>
      </c>
    </row>
    <row r="9" spans="1:14" x14ac:dyDescent="0.25">
      <c r="A9">
        <v>-16.93</v>
      </c>
      <c r="B9">
        <v>3.3898305084745763E-2</v>
      </c>
      <c r="C9" s="10">
        <f>-LN(1-B9)/0.000001-EXP(blanks!$BZ$18*b928_4!A9+blanks!$BZ$17)</f>
        <v>28334.603131445743</v>
      </c>
      <c r="D9" s="1">
        <f>C9*0.000001*coeffs!$D$8/($D$2*coeffs!$D$6/1000)</f>
        <v>268.49922111566673</v>
      </c>
      <c r="E9">
        <f t="shared" ref="E9:E66" si="0">-LN(1-B9)</f>
        <v>3.4486176071169321E-2</v>
      </c>
      <c r="F9">
        <v>1.9699999999999999E-2</v>
      </c>
      <c r="G9">
        <v>4.87E-2</v>
      </c>
      <c r="H9">
        <f t="shared" ref="H9:H66" si="1">E9-F9</f>
        <v>1.4786176071169322E-2</v>
      </c>
      <c r="I9">
        <f t="shared" ref="I9:I66" si="2">G9-E9</f>
        <v>1.4213823928830679E-2</v>
      </c>
      <c r="J9" s="2">
        <f>((1000*coeffs!$D$8/($D$2*coeffs!$D$6))^2*H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161.85665669659139</v>
      </c>
      <c r="K9" s="10">
        <f>((1000*coeffs!$D$8/($D$2*coeffs!$D$6))^2*I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157.18505686976965</v>
      </c>
      <c r="L9" s="10">
        <f t="shared" ref="L9:L66" si="3">1000000000000*D9/(1000000*$D$3)</f>
        <v>1268703.0072153648</v>
      </c>
      <c r="M9" s="1">
        <f t="shared" ref="M9:M66" si="4">((1/(0.000001*$D$3))^2*K9^2+(D9/(0.000001*$D$3)^2)^2*(0.000001*$E$3)^2)^0.5</f>
        <v>751695.27834424307</v>
      </c>
      <c r="N9" s="10">
        <f t="shared" ref="N9:N66" si="5">((1/(0.000001*$D$3))^2*J9^2+(D9/(0.000001*$D$3)^2)^2*(0.000001*$E$3)^2)^0.5</f>
        <v>773513.41754935018</v>
      </c>
    </row>
    <row r="10" spans="1:14" x14ac:dyDescent="0.25">
      <c r="A10">
        <v>-17.23</v>
      </c>
      <c r="B10">
        <v>5.0847457627118647E-2</v>
      </c>
      <c r="C10" s="10">
        <f>-LN(1-B10)/0.000001-EXP(blanks!$BZ$18*b928_4!A10+blanks!$BZ$17)</f>
        <v>45328.981630733651</v>
      </c>
      <c r="D10" s="1">
        <f>C10*0.000001*coeffs!$D$8/($D$2*coeffs!$D$6/1000)</f>
        <v>429.53826476260758</v>
      </c>
      <c r="E10">
        <f t="shared" si="0"/>
        <v>5.2185753170570191E-2</v>
      </c>
      <c r="F10">
        <v>3.7199999999999997E-2</v>
      </c>
      <c r="G10">
        <v>7.0199999999999999E-2</v>
      </c>
      <c r="H10">
        <f t="shared" si="1"/>
        <v>1.4985753170570194E-2</v>
      </c>
      <c r="I10">
        <f t="shared" si="2"/>
        <v>1.8014246829429807E-2</v>
      </c>
      <c r="J10" s="2">
        <f>((1000*coeffs!$D$8/($D$2*coeffs!$D$6))^2*H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187.61670156695638</v>
      </c>
      <c r="K10" s="10">
        <f>((1000*coeffs!$D$8/($D$2*coeffs!$D$6))^2*I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210.17649160343981</v>
      </c>
      <c r="L10" s="10">
        <f t="shared" si="3"/>
        <v>2029638.9909586671</v>
      </c>
      <c r="M10" s="1">
        <f t="shared" si="4"/>
        <v>1010243.2658079299</v>
      </c>
      <c r="N10" s="10">
        <f t="shared" si="5"/>
        <v>905662.41929593578</v>
      </c>
    </row>
    <row r="11" spans="1:14" x14ac:dyDescent="0.25">
      <c r="A11">
        <v>-17.420000000000002</v>
      </c>
      <c r="B11">
        <v>6.7796610169491525E-2</v>
      </c>
      <c r="C11" s="10">
        <f>-LN(1-B11)/0.000001-EXP(blanks!$BZ$18*b928_4!A11+blanks!$BZ$17)</f>
        <v>62859.612185276674</v>
      </c>
      <c r="D11" s="1">
        <f>C11*0.000001*coeffs!$D$8/($D$2*coeffs!$D$6/1000)</f>
        <v>595.65884276137001</v>
      </c>
      <c r="E11">
        <f t="shared" si="0"/>
        <v>7.0204258673248573E-2</v>
      </c>
      <c r="F11">
        <v>5.5E-2</v>
      </c>
      <c r="G11">
        <v>9.1899999999999996E-2</v>
      </c>
      <c r="H11">
        <f t="shared" si="1"/>
        <v>1.5204258673248573E-2</v>
      </c>
      <c r="I11">
        <f t="shared" si="2"/>
        <v>2.1695741326751422E-2</v>
      </c>
      <c r="J11" s="2">
        <f>((1000*coeffs!$D$8/($D$2*coeffs!$D$6))^2*H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219.0133889354062</v>
      </c>
      <c r="K11" s="10">
        <f>((1000*coeffs!$D$8/($D$2*coeffs!$D$6))^2*I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263.58291987447905</v>
      </c>
      <c r="L11" s="10">
        <f t="shared" si="3"/>
        <v>2814586.0607924089</v>
      </c>
      <c r="M11" s="1">
        <f t="shared" si="4"/>
        <v>1271682.5642902993</v>
      </c>
      <c r="N11" s="10">
        <f t="shared" si="5"/>
        <v>1066273.5063437535</v>
      </c>
    </row>
    <row r="12" spans="1:14" x14ac:dyDescent="0.25">
      <c r="A12">
        <v>-18.329999999999998</v>
      </c>
      <c r="B12">
        <v>8.4745762711864403E-2</v>
      </c>
      <c r="C12" s="10">
        <f>-LN(1-B12)/0.000001-EXP(blanks!$BZ$18*b928_4!A12+blanks!$BZ$17)</f>
        <v>78345.353681642941</v>
      </c>
      <c r="D12" s="1">
        <f>C12*0.000001*coeffs!$D$8/($D$2*coeffs!$D$6/1000)</f>
        <v>742.40201438386066</v>
      </c>
      <c r="E12">
        <f t="shared" si="0"/>
        <v>8.8553397341445059E-2</v>
      </c>
      <c r="F12">
        <v>7.1999999999999995E-2</v>
      </c>
      <c r="G12">
        <v>0.1145</v>
      </c>
      <c r="H12">
        <f t="shared" si="1"/>
        <v>1.6553397341445064E-2</v>
      </c>
      <c r="I12">
        <f t="shared" si="2"/>
        <v>2.5946602658554946E-2</v>
      </c>
      <c r="J12" s="2">
        <f>((1000*coeffs!$D$8/($D$2*coeffs!$D$6))^2*H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260.56867577077657</v>
      </c>
      <c r="K12" s="10">
        <f>((1000*coeffs!$D$8/($D$2*coeffs!$D$6))^2*I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322.09187649706507</v>
      </c>
      <c r="L12" s="10">
        <f t="shared" si="3"/>
        <v>3507971.696520464</v>
      </c>
      <c r="M12" s="1">
        <f t="shared" si="4"/>
        <v>1555241.8243908163</v>
      </c>
      <c r="N12" s="10">
        <f t="shared" si="5"/>
        <v>1272168.0429811946</v>
      </c>
    </row>
    <row r="13" spans="1:14" x14ac:dyDescent="0.25">
      <c r="A13">
        <v>-18.54</v>
      </c>
      <c r="B13">
        <v>0.10169491525423729</v>
      </c>
      <c r="C13" s="10">
        <f>-LN(1-B13)/0.000001-EXP(blanks!$BZ$18*b928_4!A13+blanks!$BZ$17)</f>
        <v>96231.761187415352</v>
      </c>
      <c r="D13" s="1">
        <f>C13*0.000001*coeffs!$D$8/($D$2*coeffs!$D$6/1000)</f>
        <v>911.89394132486336</v>
      </c>
      <c r="E13">
        <f t="shared" si="0"/>
        <v>0.10724553035359756</v>
      </c>
      <c r="F13">
        <v>8.9700000000000002E-2</v>
      </c>
      <c r="G13">
        <v>0.13589999999999999</v>
      </c>
      <c r="H13">
        <f t="shared" si="1"/>
        <v>1.7545530353597558E-2</v>
      </c>
      <c r="I13">
        <f t="shared" si="2"/>
        <v>2.8654469646402433E-2</v>
      </c>
      <c r="J13" s="2">
        <f>((1000*coeffs!$D$8/($D$2*coeffs!$D$6))^2*H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301.89184683907536</v>
      </c>
      <c r="K13" s="10">
        <f>((1000*coeffs!$D$8/($D$2*coeffs!$D$6))^2*I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370.43812645612775</v>
      </c>
      <c r="L13" s="10">
        <f t="shared" si="3"/>
        <v>4308848.9449358042</v>
      </c>
      <c r="M13" s="1">
        <f t="shared" si="4"/>
        <v>1794005.3235803321</v>
      </c>
      <c r="N13" s="10">
        <f t="shared" si="5"/>
        <v>1479692.860505665</v>
      </c>
    </row>
    <row r="14" spans="1:14" x14ac:dyDescent="0.25">
      <c r="A14">
        <v>-18.809999999999999</v>
      </c>
      <c r="B14">
        <v>0.11864406779661017</v>
      </c>
      <c r="C14" s="10">
        <f>-LN(1-B14)/0.000001-EXP(blanks!$BZ$18*b928_4!A14+blanks!$BZ$17)</f>
        <v>114149.88295003126</v>
      </c>
      <c r="D14" s="1">
        <f>C14*0.000001*coeffs!$D$8/($D$2*coeffs!$D$6/1000)</f>
        <v>1081.6863931478008</v>
      </c>
      <c r="E14">
        <f t="shared" si="0"/>
        <v>0.12629372532429212</v>
      </c>
      <c r="F14">
        <v>0.10639999999999999</v>
      </c>
      <c r="G14">
        <v>0.1613</v>
      </c>
      <c r="H14">
        <f t="shared" si="1"/>
        <v>1.9893725324292122E-2</v>
      </c>
      <c r="I14">
        <f t="shared" si="2"/>
        <v>3.5006274675707882E-2</v>
      </c>
      <c r="J14" s="2">
        <f>((1000*coeffs!$D$8/($D$2*coeffs!$D$6))^2*H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351.55562927052841</v>
      </c>
      <c r="K14" s="10">
        <f>((1000*coeffs!$D$8/($D$2*coeffs!$D$6))^2*I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445.07563451533099</v>
      </c>
      <c r="L14" s="10">
        <f t="shared" si="3"/>
        <v>5111146.2228762545</v>
      </c>
      <c r="M14" s="1">
        <f t="shared" si="4"/>
        <v>2154159.8798770956</v>
      </c>
      <c r="N14" s="10">
        <f t="shared" si="5"/>
        <v>1725400.946856251</v>
      </c>
    </row>
    <row r="15" spans="1:14" x14ac:dyDescent="0.25">
      <c r="A15">
        <v>-19.190000000000001</v>
      </c>
      <c r="B15">
        <v>0.13559322033898305</v>
      </c>
      <c r="C15" s="10">
        <f>-LN(1-B15)/0.000001-EXP(blanks!$BZ$18*b928_4!A15+blanks!$BZ$17)</f>
        <v>131778.36460030079</v>
      </c>
      <c r="D15" s="1">
        <f>C15*0.000001*coeffs!$D$8/($D$2*coeffs!$D$6/1000)</f>
        <v>1248.7342099318039</v>
      </c>
      <c r="E15">
        <f t="shared" si="0"/>
        <v>0.14571181118139365</v>
      </c>
      <c r="F15">
        <v>0.1232</v>
      </c>
      <c r="G15">
        <v>0.18229999999999999</v>
      </c>
      <c r="H15">
        <f t="shared" si="1"/>
        <v>2.2511811181393643E-2</v>
      </c>
      <c r="I15">
        <f t="shared" si="2"/>
        <v>3.6588188818606343E-2</v>
      </c>
      <c r="J15" s="2">
        <f>((1000*coeffs!$D$8/($D$2*coeffs!$D$6))^2*H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403.38486546388117</v>
      </c>
      <c r="K15" s="10">
        <f>((1000*coeffs!$D$8/($D$2*coeffs!$D$6))^2*I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487.25865577289966</v>
      </c>
      <c r="L15" s="10">
        <f t="shared" si="3"/>
        <v>5900474.648567766</v>
      </c>
      <c r="M15" s="1">
        <f t="shared" si="4"/>
        <v>2364506.1518258154</v>
      </c>
      <c r="N15" s="10">
        <f t="shared" si="5"/>
        <v>1980659.532787432</v>
      </c>
    </row>
    <row r="16" spans="1:14" x14ac:dyDescent="0.25">
      <c r="A16">
        <v>-19.38</v>
      </c>
      <c r="B16">
        <v>0.15254237288135594</v>
      </c>
      <c r="C16" s="10">
        <f>-LN(1-B16)/0.000001-EXP(blanks!$BZ$18*b928_4!A16+blanks!$BZ$17)</f>
        <v>150589.59536407408</v>
      </c>
      <c r="D16" s="1">
        <f>C16*0.000001*coeffs!$D$8/($D$2*coeffs!$D$6/1000)</f>
        <v>1426.9897790982136</v>
      </c>
      <c r="E16">
        <f t="shared" si="0"/>
        <v>0.16551443847757344</v>
      </c>
      <c r="F16">
        <v>0.13930000000000001</v>
      </c>
      <c r="G16">
        <v>0.20599999999999999</v>
      </c>
      <c r="H16">
        <f t="shared" si="1"/>
        <v>2.6214438477573432E-2</v>
      </c>
      <c r="I16">
        <f t="shared" si="2"/>
        <v>4.048556152242655E-2</v>
      </c>
      <c r="J16" s="2">
        <f>((1000*coeffs!$D$8/($D$2*coeffs!$D$6))^2*H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461.45822180187758</v>
      </c>
      <c r="K16" s="10">
        <f>((1000*coeffs!$D$8/($D$2*coeffs!$D$6))^2*I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546.27651839919372</v>
      </c>
      <c r="L16" s="10">
        <f t="shared" si="3"/>
        <v>6742761.5487479558</v>
      </c>
      <c r="M16" s="1">
        <f t="shared" si="4"/>
        <v>2653576.6598594901</v>
      </c>
      <c r="N16" s="10">
        <f t="shared" si="5"/>
        <v>2265627.5078053321</v>
      </c>
    </row>
    <row r="17" spans="1:14" x14ac:dyDescent="0.25">
      <c r="A17">
        <v>-19.54</v>
      </c>
      <c r="B17">
        <v>0.16949152542372881</v>
      </c>
      <c r="C17" s="10">
        <f>-LN(1-B17)/0.000001-EXP(blanks!$BZ$18*b928_4!A17+blanks!$BZ$17)</f>
        <v>169902.93067586698</v>
      </c>
      <c r="D17" s="1">
        <f>C17*0.000001*coeffs!$D$8/($D$2*coeffs!$D$6/1000)</f>
        <v>1610.0033002089824</v>
      </c>
      <c r="E17">
        <f t="shared" si="0"/>
        <v>0.18571714579509283</v>
      </c>
      <c r="F17">
        <v>0.15740000000000001</v>
      </c>
      <c r="G17">
        <v>0.23280000000000001</v>
      </c>
      <c r="H17">
        <f t="shared" si="1"/>
        <v>2.8317145795092813E-2</v>
      </c>
      <c r="I17">
        <f t="shared" si="2"/>
        <v>4.7082854204907182E-2</v>
      </c>
      <c r="J17" s="2">
        <f>((1000*coeffs!$D$8/($D$2*coeffs!$D$6))^2*H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512.26276818540418</v>
      </c>
      <c r="K17" s="10">
        <f>((1000*coeffs!$D$8/($D$2*coeffs!$D$6))^2*I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624.07297115172696</v>
      </c>
      <c r="L17" s="10">
        <f t="shared" si="3"/>
        <v>7607530.5548907341</v>
      </c>
      <c r="M17" s="1">
        <f t="shared" si="4"/>
        <v>3029469.6822796538</v>
      </c>
      <c r="N17" s="10">
        <f t="shared" si="5"/>
        <v>2518120.4437604886</v>
      </c>
    </row>
    <row r="18" spans="1:14" x14ac:dyDescent="0.25">
      <c r="A18">
        <v>-19.600000000000001</v>
      </c>
      <c r="B18">
        <v>0.1864406779661017</v>
      </c>
      <c r="C18" s="10">
        <f>-LN(1-B18)/0.000001-EXP(blanks!$BZ$18*b928_4!A18+blanks!$BZ$17)</f>
        <v>190175.20554741763</v>
      </c>
      <c r="D18" s="1">
        <f>C18*0.000001*coeffs!$D$8/($D$2*coeffs!$D$6/1000)</f>
        <v>1802.1037502489305</v>
      </c>
      <c r="E18">
        <f t="shared" si="0"/>
        <v>0.20633643299782845</v>
      </c>
      <c r="F18">
        <v>0.1779</v>
      </c>
      <c r="G18">
        <v>0.25669999999999998</v>
      </c>
      <c r="H18">
        <f t="shared" si="1"/>
        <v>2.8436432997828442E-2</v>
      </c>
      <c r="I18">
        <f t="shared" si="2"/>
        <v>5.0363567002171539E-2</v>
      </c>
      <c r="J18" s="2">
        <f>((1000*coeffs!$D$8/($D$2*coeffs!$D$6))^2*H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554.66099179325624</v>
      </c>
      <c r="K18" s="10">
        <f>((1000*coeffs!$D$8/($D$2*coeffs!$D$6))^2*I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680.29531068208451</v>
      </c>
      <c r="L18" s="10">
        <f t="shared" si="3"/>
        <v>8515236.7956776135</v>
      </c>
      <c r="M18" s="1">
        <f t="shared" si="4"/>
        <v>3307101.7227002652</v>
      </c>
      <c r="N18" s="10">
        <f t="shared" si="5"/>
        <v>2733641.3770320304</v>
      </c>
    </row>
    <row r="19" spans="1:14" x14ac:dyDescent="0.25">
      <c r="A19">
        <v>-19.66</v>
      </c>
      <c r="B19">
        <v>0.20338983050847459</v>
      </c>
      <c r="C19" s="10">
        <f>-LN(1-B19)/0.000001-EXP(blanks!$BZ$18*b928_4!A19+blanks!$BZ$17)</f>
        <v>210873.98790034518</v>
      </c>
      <c r="D19" s="1">
        <f>C19*0.000001*coeffs!$D$8/($D$2*coeffs!$D$6/1000)</f>
        <v>1998.2457930374501</v>
      </c>
      <c r="E19">
        <f t="shared" si="0"/>
        <v>0.22738984219566089</v>
      </c>
      <c r="F19">
        <v>0.1961</v>
      </c>
      <c r="G19">
        <v>0.28310000000000002</v>
      </c>
      <c r="H19">
        <f t="shared" si="1"/>
        <v>3.1289842195660889E-2</v>
      </c>
      <c r="I19">
        <f t="shared" si="2"/>
        <v>5.5710157804339133E-2</v>
      </c>
      <c r="J19" s="2">
        <f>((1000*coeffs!$D$8/($D$2*coeffs!$D$6))^2*H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611.03424911591571</v>
      </c>
      <c r="K19" s="10">
        <f>((1000*coeffs!$D$8/($D$2*coeffs!$D$6))^2*I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751.09135877466031</v>
      </c>
      <c r="L19" s="10">
        <f t="shared" si="3"/>
        <v>9442040.2273343466</v>
      </c>
      <c r="M19" s="1">
        <f t="shared" si="4"/>
        <v>3652134.1778683127</v>
      </c>
      <c r="N19" s="10">
        <f t="shared" si="5"/>
        <v>3013072.826457405</v>
      </c>
    </row>
    <row r="20" spans="1:14" x14ac:dyDescent="0.25">
      <c r="A20">
        <v>-19.690000000000001</v>
      </c>
      <c r="B20">
        <v>0.22033898305084745</v>
      </c>
      <c r="C20" s="10">
        <f>-LN(1-B20)/0.000001-EXP(blanks!$BZ$18*b928_4!A20+blanks!$BZ$17)</f>
        <v>232199.97218419466</v>
      </c>
      <c r="D20" s="1">
        <f>C20*0.000001*coeffs!$D$8/($D$2*coeffs!$D$6/1000)</f>
        <v>2200.3312128746456</v>
      </c>
      <c r="E20">
        <f t="shared" si="0"/>
        <v>0.24889604741662441</v>
      </c>
      <c r="F20">
        <v>0.21110000000000001</v>
      </c>
      <c r="G20">
        <v>0.30459999999999998</v>
      </c>
      <c r="H20">
        <f t="shared" si="1"/>
        <v>3.7796047416624401E-2</v>
      </c>
      <c r="I20">
        <f t="shared" si="2"/>
        <v>5.5703952583375571E-2</v>
      </c>
      <c r="J20" s="2">
        <f>((1000*coeffs!$D$8/($D$2*coeffs!$D$6))^2*H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685.76420289800922</v>
      </c>
      <c r="K20" s="10">
        <f>((1000*coeffs!$D$8/($D$2*coeffs!$D$6))^2*I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787.79704789563129</v>
      </c>
      <c r="L20" s="10">
        <f t="shared" si="3"/>
        <v>10396927.093659298</v>
      </c>
      <c r="M20" s="1">
        <f t="shared" si="4"/>
        <v>3841487.1588971373</v>
      </c>
      <c r="N20" s="10">
        <f t="shared" si="5"/>
        <v>3376402.7126478516</v>
      </c>
    </row>
    <row r="21" spans="1:14" x14ac:dyDescent="0.25">
      <c r="A21">
        <v>-19.97</v>
      </c>
      <c r="B21">
        <v>0.23728813559322035</v>
      </c>
      <c r="C21" s="10">
        <f>-LN(1-B21)/0.000001-EXP(blanks!$BZ$18*b928_4!A21+blanks!$BZ$17)</f>
        <v>252399.05165887551</v>
      </c>
      <c r="D21" s="1">
        <f>C21*0.000001*coeffs!$D$8/($D$2*coeffs!$D$6/1000)</f>
        <v>2391.7380619858068</v>
      </c>
      <c r="E21">
        <f t="shared" si="0"/>
        <v>0.27087495413539975</v>
      </c>
      <c r="F21">
        <v>0.2271</v>
      </c>
      <c r="G21">
        <v>0.33589999999999998</v>
      </c>
      <c r="H21">
        <f t="shared" si="1"/>
        <v>4.3774954135399752E-2</v>
      </c>
      <c r="I21">
        <f t="shared" si="2"/>
        <v>6.5025045864600228E-2</v>
      </c>
      <c r="J21" s="2">
        <f>((1000*coeffs!$D$8/($D$2*coeffs!$D$6))^2*H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759.6929012099198</v>
      </c>
      <c r="K21" s="10">
        <f>((1000*coeffs!$D$8/($D$2*coeffs!$D$6))^2*I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885.85555651643244</v>
      </c>
      <c r="L21" s="10">
        <f t="shared" si="3"/>
        <v>11301355.955910396</v>
      </c>
      <c r="M21" s="1">
        <f t="shared" si="4"/>
        <v>4310997.9938920662</v>
      </c>
      <c r="N21" s="10">
        <f t="shared" si="5"/>
        <v>3734893.5850309515</v>
      </c>
    </row>
    <row r="22" spans="1:14" x14ac:dyDescent="0.25">
      <c r="A22">
        <v>-19.989999999999998</v>
      </c>
      <c r="B22">
        <v>0.25423728813559321</v>
      </c>
      <c r="C22" s="10">
        <f>-LN(1-B22)/0.000001-EXP(blanks!$BZ$18*b928_4!A22+blanks!$BZ$17)</f>
        <v>274737.74478910299</v>
      </c>
      <c r="D22" s="1">
        <f>C22*0.000001*coeffs!$D$8/($D$2*coeffs!$D$6/1000)</f>
        <v>2603.4199295024714</v>
      </c>
      <c r="E22">
        <f t="shared" si="0"/>
        <v>0.2933478099874583</v>
      </c>
      <c r="F22">
        <v>0.2505</v>
      </c>
      <c r="G22">
        <v>0.36149999999999999</v>
      </c>
      <c r="H22">
        <f t="shared" si="1"/>
        <v>4.2847809987458296E-2</v>
      </c>
      <c r="I22">
        <f t="shared" si="2"/>
        <v>6.8152190012541691E-2</v>
      </c>
      <c r="J22" s="2">
        <f>((1000*coeffs!$D$8/($D$2*coeffs!$D$6))^2*H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799.95075501447059</v>
      </c>
      <c r="K22" s="10">
        <f>((1000*coeffs!$D$8/($D$2*coeffs!$D$6))^2*I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944.52948878781626</v>
      </c>
      <c r="L22" s="10">
        <f t="shared" si="3"/>
        <v>12301587.616827069</v>
      </c>
      <c r="M22" s="1">
        <f t="shared" si="4"/>
        <v>4602082.6105505629</v>
      </c>
      <c r="N22" s="10">
        <f t="shared" si="5"/>
        <v>3943085.1235150755</v>
      </c>
    </row>
    <row r="23" spans="1:14" x14ac:dyDescent="0.25">
      <c r="A23">
        <v>-20.09</v>
      </c>
      <c r="B23">
        <v>0.2711864406779661</v>
      </c>
      <c r="C23" s="10">
        <f>-LN(1-B23)/0.000001-EXP(blanks!$BZ$18*b928_4!A23+blanks!$BZ$17)</f>
        <v>297041.6938113221</v>
      </c>
      <c r="D23" s="1">
        <f>C23*0.000001*coeffs!$D$8/($D$2*coeffs!$D$6/1000)</f>
        <v>2814.772561211762</v>
      </c>
      <c r="E23">
        <f t="shared" si="0"/>
        <v>0.31633732821215693</v>
      </c>
      <c r="F23">
        <v>0.26960000000000001</v>
      </c>
      <c r="G23">
        <v>0.38900000000000001</v>
      </c>
      <c r="H23">
        <f t="shared" si="1"/>
        <v>4.6737328212156926E-2</v>
      </c>
      <c r="I23">
        <f t="shared" si="2"/>
        <v>7.2662671787843081E-2</v>
      </c>
      <c r="J23" s="2">
        <f>((1000*coeffs!$D$8/($D$2*coeffs!$D$6))^2*H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865.2099999944711</v>
      </c>
      <c r="K23" s="10">
        <f>((1000*coeffs!$D$8/($D$2*coeffs!$D$6))^2*I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1013.1866952778197</v>
      </c>
      <c r="L23" s="10">
        <f t="shared" si="3"/>
        <v>13300263.584370919</v>
      </c>
      <c r="M23" s="1">
        <f t="shared" si="4"/>
        <v>4938939.4394146428</v>
      </c>
      <c r="N23" s="10">
        <f t="shared" si="5"/>
        <v>4264631.7002119217</v>
      </c>
    </row>
    <row r="24" spans="1:14" x14ac:dyDescent="0.25">
      <c r="A24">
        <v>-20.2</v>
      </c>
      <c r="B24">
        <v>0.28813559322033899</v>
      </c>
      <c r="C24" s="10">
        <f>-LN(1-B24)/0.000001-EXP(blanks!$BZ$18*b928_4!A24+blanks!$BZ$17)</f>
        <v>319788.85955469828</v>
      </c>
      <c r="D24" s="1">
        <f>C24*0.000001*coeffs!$D$8/($D$2*coeffs!$D$6/1000)</f>
        <v>3030.3251227335177</v>
      </c>
      <c r="E24">
        <f t="shared" si="0"/>
        <v>0.33986782562235118</v>
      </c>
      <c r="F24">
        <v>0.28310000000000002</v>
      </c>
      <c r="G24">
        <v>0.41860000000000003</v>
      </c>
      <c r="H24">
        <f t="shared" si="1"/>
        <v>5.6767825622351165E-2</v>
      </c>
      <c r="I24">
        <f t="shared" si="2"/>
        <v>7.8732174377648845E-2</v>
      </c>
      <c r="J24" s="2">
        <f>((1000*coeffs!$D$8/($D$2*coeffs!$D$6))^2*H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962.83788412236254</v>
      </c>
      <c r="K24" s="10">
        <f>((1000*coeffs!$D$8/($D$2*coeffs!$D$6))^2*I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1092.8411075660717</v>
      </c>
      <c r="L24" s="10">
        <f t="shared" si="3"/>
        <v>14318784.911469359</v>
      </c>
      <c r="M24" s="1">
        <f t="shared" si="4"/>
        <v>5326619.9540240942</v>
      </c>
      <c r="N24" s="10">
        <f t="shared" si="5"/>
        <v>4733503.4796080766</v>
      </c>
    </row>
    <row r="25" spans="1:14" x14ac:dyDescent="0.25">
      <c r="A25">
        <v>-20.23</v>
      </c>
      <c r="B25">
        <v>0.30508474576271188</v>
      </c>
      <c r="C25" s="10">
        <f>-LN(1-B25)/0.000001-EXP(blanks!$BZ$18*b928_4!A25+blanks!$BZ$17)</f>
        <v>343667.30953499867</v>
      </c>
      <c r="D25" s="1">
        <f>C25*0.000001*coeffs!$D$8/($D$2*coeffs!$D$6/1000)</f>
        <v>3256.5977545193764</v>
      </c>
      <c r="E25">
        <f t="shared" si="0"/>
        <v>0.36396537720141175</v>
      </c>
      <c r="F25">
        <v>0.30459999999999998</v>
      </c>
      <c r="G25">
        <v>0.45050000000000001</v>
      </c>
      <c r="H25">
        <f t="shared" si="1"/>
        <v>5.9365377201411773E-2</v>
      </c>
      <c r="I25">
        <f t="shared" si="2"/>
        <v>8.6534622798588257E-2</v>
      </c>
      <c r="J25" s="2">
        <f>((1000*coeffs!$D$8/($D$2*coeffs!$D$6))^2*H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1023.6100136048183</v>
      </c>
      <c r="K25" s="10">
        <f>((1000*coeffs!$D$8/($D$2*coeffs!$D$6))^2*I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1184.7885499968386</v>
      </c>
      <c r="L25" s="10">
        <f t="shared" si="3"/>
        <v>15387960.334788691</v>
      </c>
      <c r="M25" s="1">
        <f t="shared" si="4"/>
        <v>5771759.0681272978</v>
      </c>
      <c r="N25" s="10">
        <f t="shared" si="5"/>
        <v>5036459.2957165558</v>
      </c>
    </row>
    <row r="26" spans="1:14" x14ac:dyDescent="0.25">
      <c r="A26">
        <v>-20.309999999999999</v>
      </c>
      <c r="B26">
        <v>0.32203389830508472</v>
      </c>
      <c r="C26" s="10">
        <f>-LN(1-B26)/0.000001-EXP(blanks!$BZ$18*b928_4!A26+blanks!$BZ$17)</f>
        <v>367763.89167762565</v>
      </c>
      <c r="D26" s="1">
        <f>C26*0.000001*coeffs!$D$8/($D$2*coeffs!$D$6/1000)</f>
        <v>3484.9374106928108</v>
      </c>
      <c r="E26">
        <f t="shared" si="0"/>
        <v>0.38865798979178318</v>
      </c>
      <c r="F26">
        <v>0.32779999999999998</v>
      </c>
      <c r="G26">
        <v>0.47310000000000002</v>
      </c>
      <c r="H26">
        <f t="shared" si="1"/>
        <v>6.0857989791783196E-2</v>
      </c>
      <c r="I26">
        <f t="shared" si="2"/>
        <v>8.4442010208216844E-2</v>
      </c>
      <c r="J26" s="2">
        <f>((1000*coeffs!$D$8/($D$2*coeffs!$D$6))^2*H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1080.0402623998589</v>
      </c>
      <c r="K26" s="10">
        <f>((1000*coeffs!$D$8/($D$2*coeffs!$D$6))^2*I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1214.1632761299843</v>
      </c>
      <c r="L26" s="10">
        <f t="shared" si="3"/>
        <v>16466902.78851358</v>
      </c>
      <c r="M26" s="1">
        <f t="shared" si="4"/>
        <v>5930666.0770424483</v>
      </c>
      <c r="N26" s="10">
        <f t="shared" si="5"/>
        <v>5320019.1845046887</v>
      </c>
    </row>
    <row r="27" spans="1:14" x14ac:dyDescent="0.25">
      <c r="A27">
        <v>-20.309999999999999</v>
      </c>
      <c r="B27">
        <v>0.33898305084745761</v>
      </c>
      <c r="C27" s="10">
        <f>-LN(1-B27)/0.000001-EXP(blanks!$BZ$18*b928_4!A27+blanks!$BZ$17)</f>
        <v>393081.69966191548</v>
      </c>
      <c r="D27" s="1">
        <f>C27*0.000001*coeffs!$D$8/($D$2*coeffs!$D$6/1000)</f>
        <v>3724.8494254333173</v>
      </c>
      <c r="E27">
        <f t="shared" si="0"/>
        <v>0.41397579777607302</v>
      </c>
      <c r="F27">
        <v>0.34420000000000001</v>
      </c>
      <c r="G27">
        <v>0.5091</v>
      </c>
      <c r="H27">
        <f t="shared" si="1"/>
        <v>6.9775797776073012E-2</v>
      </c>
      <c r="I27">
        <f t="shared" si="2"/>
        <v>9.5124202223926979E-2</v>
      </c>
      <c r="J27" s="2">
        <f>((1000*coeffs!$D$8/($D$2*coeffs!$D$6))^2*H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1176.1287146457732</v>
      </c>
      <c r="K27" s="10">
        <f>((1000*coeffs!$D$8/($D$2*coeffs!$D$6))^2*I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1326.1286590542738</v>
      </c>
      <c r="L27" s="10">
        <f t="shared" si="3"/>
        <v>17600526.540953647</v>
      </c>
      <c r="M27" s="1">
        <f t="shared" si="4"/>
        <v>6468758.103893077</v>
      </c>
      <c r="N27" s="10">
        <f t="shared" si="5"/>
        <v>5784857.9763914812</v>
      </c>
    </row>
    <row r="28" spans="1:14" x14ac:dyDescent="0.25">
      <c r="A28">
        <v>-20.399999999999999</v>
      </c>
      <c r="B28">
        <v>0.3559322033898305</v>
      </c>
      <c r="C28" s="10">
        <f>-LN(1-B28)/0.000001-EXP(blanks!$BZ$18*b928_4!A28+blanks!$BZ$17)</f>
        <v>418365.70628321444</v>
      </c>
      <c r="D28" s="1">
        <f>C28*0.000001*coeffs!$D$8/($D$2*coeffs!$D$6/1000)</f>
        <v>3964.441137835599</v>
      </c>
      <c r="E28">
        <f t="shared" si="0"/>
        <v>0.4399512841793336</v>
      </c>
      <c r="F28">
        <v>0.3705</v>
      </c>
      <c r="G28">
        <v>0.53459999999999996</v>
      </c>
      <c r="H28">
        <f t="shared" si="1"/>
        <v>6.9451284179333606E-2</v>
      </c>
      <c r="I28">
        <f t="shared" si="2"/>
        <v>9.4648715820666363E-2</v>
      </c>
      <c r="J28" s="2">
        <f>((1000*coeffs!$D$8/($D$2*coeffs!$D$6))^2*H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1225.4285097107909</v>
      </c>
      <c r="K28" s="10">
        <f>((1000*coeffs!$D$8/($D$2*coeffs!$D$6))^2*I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1368.5641878184474</v>
      </c>
      <c r="L28" s="10">
        <f t="shared" si="3"/>
        <v>18732636.812132817</v>
      </c>
      <c r="M28" s="1">
        <f t="shared" si="4"/>
        <v>6688835.5912438519</v>
      </c>
      <c r="N28" s="10">
        <f t="shared" si="5"/>
        <v>6037433.0625994727</v>
      </c>
    </row>
    <row r="29" spans="1:14" x14ac:dyDescent="0.25">
      <c r="A29">
        <v>-20.420000000000002</v>
      </c>
      <c r="B29">
        <v>0.3728813559322034</v>
      </c>
      <c r="C29" s="10">
        <f>-LN(1-B29)/0.000001-EXP(blanks!$BZ$18*b928_4!A29+blanks!$BZ$17)</f>
        <v>444877.20974289143</v>
      </c>
      <c r="D29" s="1">
        <f>C29*0.000001*coeffs!$D$8/($D$2*coeffs!$D$6/1000)</f>
        <v>4215.6646328853203</v>
      </c>
      <c r="E29">
        <f t="shared" si="0"/>
        <v>0.46661953126149502</v>
      </c>
      <c r="F29">
        <v>0.38900000000000001</v>
      </c>
      <c r="G29">
        <v>0.57530000000000003</v>
      </c>
      <c r="H29">
        <f t="shared" si="1"/>
        <v>7.7619531261495012E-2</v>
      </c>
      <c r="I29">
        <f t="shared" si="2"/>
        <v>0.10868046873850501</v>
      </c>
      <c r="J29" s="2">
        <f>((1000*coeffs!$D$8/($D$2*coeffs!$D$6))^2*H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1320.2333929635822</v>
      </c>
      <c r="K29" s="10">
        <f>((1000*coeffs!$D$8/($D$2*coeffs!$D$6))^2*I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1504.2035277921771</v>
      </c>
      <c r="L29" s="10">
        <f t="shared" si="3"/>
        <v>19919709.170586444</v>
      </c>
      <c r="M29" s="1">
        <f t="shared" si="4"/>
        <v>7336392.6536626043</v>
      </c>
      <c r="N29" s="10">
        <f t="shared" si="5"/>
        <v>6497783.1200880641</v>
      </c>
    </row>
    <row r="30" spans="1:14" x14ac:dyDescent="0.25">
      <c r="A30">
        <v>-20.5</v>
      </c>
      <c r="B30">
        <v>0.38983050847457629</v>
      </c>
      <c r="C30" s="10">
        <f>-LN(1-B30)/0.000001-EXP(blanks!$BZ$18*b928_4!A30+blanks!$BZ$17)</f>
        <v>471637.74455624813</v>
      </c>
      <c r="D30" s="1">
        <f>C30*0.000001*coeffs!$D$8/($D$2*coeffs!$D$6/1000)</f>
        <v>4469.2479536289529</v>
      </c>
      <c r="E30">
        <f t="shared" si="0"/>
        <v>0.49401850544960957</v>
      </c>
      <c r="F30">
        <v>0.40849999999999997</v>
      </c>
      <c r="G30">
        <v>0.60419999999999996</v>
      </c>
      <c r="H30">
        <f t="shared" si="1"/>
        <v>8.5518505449609594E-2</v>
      </c>
      <c r="I30">
        <f t="shared" si="2"/>
        <v>0.11018149455039039</v>
      </c>
      <c r="J30" s="2">
        <f>((1000*coeffs!$D$8/($D$2*coeffs!$D$6))^2*H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1415.6386861590952</v>
      </c>
      <c r="K30" s="10">
        <f>((1000*coeffs!$D$8/($D$2*coeffs!$D$6))^2*I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1561.2278222171108</v>
      </c>
      <c r="L30" s="10">
        <f t="shared" si="3"/>
        <v>21117932.093804944</v>
      </c>
      <c r="M30" s="1">
        <f t="shared" si="4"/>
        <v>7624634.4472393766</v>
      </c>
      <c r="N30" s="10">
        <f t="shared" si="5"/>
        <v>6961211.3472906984</v>
      </c>
    </row>
    <row r="31" spans="1:14" x14ac:dyDescent="0.25">
      <c r="A31">
        <v>-20.51</v>
      </c>
      <c r="B31">
        <v>0.40677966101694918</v>
      </c>
      <c r="C31" s="10">
        <f>-LN(1-B31)/0.000001-EXP(blanks!$BZ$18*b928_4!A31+blanks!$BZ$17)</f>
        <v>499727.50958417432</v>
      </c>
      <c r="D31" s="1">
        <f>C31*0.000001*coeffs!$D$8/($D$2*coeffs!$D$6/1000)</f>
        <v>4735.4270843664535</v>
      </c>
      <c r="E31">
        <f t="shared" si="0"/>
        <v>0.52218938241630586</v>
      </c>
      <c r="F31">
        <v>0.42899999999999999</v>
      </c>
      <c r="G31">
        <v>0.63449999999999995</v>
      </c>
      <c r="H31">
        <f t="shared" si="1"/>
        <v>9.3189382416305866E-2</v>
      </c>
      <c r="I31">
        <f t="shared" si="2"/>
        <v>0.11231061758369409</v>
      </c>
      <c r="J31" s="2">
        <f>((1000*coeffs!$D$8/($D$2*coeffs!$D$6))^2*H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1511.6774254387708</v>
      </c>
      <c r="K31" s="10">
        <f>((1000*coeffs!$D$8/($D$2*coeffs!$D$6))^2*I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1624.1952033624925</v>
      </c>
      <c r="L31" s="10">
        <f t="shared" si="3"/>
        <v>22375672.292161651</v>
      </c>
      <c r="M31" s="1">
        <f t="shared" si="4"/>
        <v>7941597.0461913962</v>
      </c>
      <c r="N31" s="10">
        <f t="shared" si="5"/>
        <v>7429065.1945840297</v>
      </c>
    </row>
    <row r="32" spans="1:14" x14ac:dyDescent="0.25">
      <c r="A32">
        <v>-20.55</v>
      </c>
      <c r="B32">
        <v>0.42372881355932202</v>
      </c>
      <c r="C32" s="10">
        <f>-LN(1-B32)/0.000001-EXP(blanks!$BZ$18*b928_4!A32+blanks!$BZ$17)</f>
        <v>528387.64838537422</v>
      </c>
      <c r="D32" s="1">
        <f>C32*0.000001*coeffs!$D$8/($D$2*coeffs!$D$6/1000)</f>
        <v>5007.0110874841439</v>
      </c>
      <c r="E32">
        <f t="shared" si="0"/>
        <v>0.55117691928955803</v>
      </c>
      <c r="F32">
        <v>0.4617</v>
      </c>
      <c r="G32">
        <v>0.6663</v>
      </c>
      <c r="H32">
        <f t="shared" si="1"/>
        <v>8.9476919289558032E-2</v>
      </c>
      <c r="I32">
        <f t="shared" si="2"/>
        <v>0.11512308071044197</v>
      </c>
      <c r="J32" s="2">
        <f>((1000*coeffs!$D$8/($D$2*coeffs!$D$6))^2*H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1547.9160670997967</v>
      </c>
      <c r="K32" s="10">
        <f>((1000*coeffs!$D$8/($D$2*coeffs!$D$6))^2*I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1693.2857103632459</v>
      </c>
      <c r="L32" s="10">
        <f t="shared" si="3"/>
        <v>23658951.402005203</v>
      </c>
      <c r="M32" s="1">
        <f t="shared" si="4"/>
        <v>8287248.1612541582</v>
      </c>
      <c r="N32" s="10">
        <f t="shared" si="5"/>
        <v>7626174.1518054139</v>
      </c>
    </row>
    <row r="33" spans="1:14" x14ac:dyDescent="0.25">
      <c r="A33">
        <v>-20.59</v>
      </c>
      <c r="B33">
        <v>0.44067796610169491</v>
      </c>
      <c r="C33" s="10">
        <f>-LN(1-B33)/0.000001-EXP(blanks!$BZ$18*b928_4!A33+blanks!$BZ$17)</f>
        <v>557908.44139887532</v>
      </c>
      <c r="D33" s="1">
        <f>C33*0.000001*coeffs!$D$8/($D$2*coeffs!$D$6/1000)</f>
        <v>5286.7506657683807</v>
      </c>
      <c r="E33">
        <f t="shared" si="0"/>
        <v>0.58102988243923914</v>
      </c>
      <c r="F33">
        <v>0.48480000000000001</v>
      </c>
      <c r="G33">
        <v>0.71699999999999997</v>
      </c>
      <c r="H33">
        <f t="shared" si="1"/>
        <v>9.6229882439239134E-2</v>
      </c>
      <c r="I33">
        <f t="shared" si="2"/>
        <v>0.13597011756076083</v>
      </c>
      <c r="J33" s="2">
        <f>((1000*coeffs!$D$8/($D$2*coeffs!$D$6))^2*H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1641.7210669209217</v>
      </c>
      <c r="K33" s="10">
        <f>((1000*coeffs!$D$8/($D$2*coeffs!$D$6))^2*I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1877.1912871412492</v>
      </c>
      <c r="L33" s="10">
        <f t="shared" si="3"/>
        <v>24980766.946689706</v>
      </c>
      <c r="M33" s="1">
        <f t="shared" si="4"/>
        <v>9158309.2935644072</v>
      </c>
      <c r="N33" s="10">
        <f t="shared" si="5"/>
        <v>8085440.5203850428</v>
      </c>
    </row>
    <row r="34" spans="1:14" x14ac:dyDescent="0.25">
      <c r="A34">
        <v>-20.59</v>
      </c>
      <c r="B34">
        <v>0.4576271186440678</v>
      </c>
      <c r="C34" s="10">
        <f>-LN(1-B34)/0.000001-EXP(blanks!$BZ$18*b928_4!A34+blanks!$BZ$17)</f>
        <v>588680.10006562911</v>
      </c>
      <c r="D34" s="1">
        <f>C34*0.000001*coeffs!$D$8/($D$2*coeffs!$D$6/1000)</f>
        <v>5578.3434700201969</v>
      </c>
      <c r="E34">
        <f t="shared" si="0"/>
        <v>0.61180154110599294</v>
      </c>
      <c r="F34">
        <v>0.5091</v>
      </c>
      <c r="G34">
        <v>0.75290000000000001</v>
      </c>
      <c r="H34">
        <f t="shared" si="1"/>
        <v>0.10270154110599294</v>
      </c>
      <c r="I34">
        <f t="shared" si="2"/>
        <v>0.14109845889400707</v>
      </c>
      <c r="J34" s="2">
        <f>((1000*coeffs!$D$8/($D$2*coeffs!$D$6))^2*H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1735.9398735651234</v>
      </c>
      <c r="K34" s="10">
        <f>((1000*coeffs!$D$8/($D$2*coeffs!$D$6))^2*I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1963.1792260227842</v>
      </c>
      <c r="L34" s="10">
        <f t="shared" si="3"/>
        <v>26358590.934779681</v>
      </c>
      <c r="M34" s="1">
        <f t="shared" si="4"/>
        <v>9583148.5488187615</v>
      </c>
      <c r="N34" s="10">
        <f t="shared" si="5"/>
        <v>8548030.9860339519</v>
      </c>
    </row>
    <row r="35" spans="1:14" x14ac:dyDescent="0.25">
      <c r="A35">
        <v>-20.59</v>
      </c>
      <c r="B35">
        <v>0.47457627118644069</v>
      </c>
      <c r="C35" s="10">
        <f>-LN(1-B35)/0.000001-EXP(blanks!$BZ$18*b928_4!A35+blanks!$BZ$17)</f>
        <v>620428.79838020948</v>
      </c>
      <c r="D35" s="1">
        <f>C35*0.000001*coeffs!$D$8/($D$2*coeffs!$D$6/1000)</f>
        <v>5879.194719969084</v>
      </c>
      <c r="E35">
        <f t="shared" si="0"/>
        <v>0.64355023942057332</v>
      </c>
      <c r="F35">
        <v>0.53459999999999996</v>
      </c>
      <c r="G35">
        <v>0.79069999999999996</v>
      </c>
      <c r="H35">
        <f t="shared" si="1"/>
        <v>0.10895023942057336</v>
      </c>
      <c r="I35">
        <f t="shared" si="2"/>
        <v>0.14714976057942664</v>
      </c>
      <c r="J35" s="2">
        <f>((1000*coeffs!$D$8/($D$2*coeffs!$D$6))^2*H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1830.9213769307262</v>
      </c>
      <c r="K35" s="10">
        <f>((1000*coeffs!$D$8/($D$2*coeffs!$D$6))^2*I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2056.8732640644935</v>
      </c>
      <c r="L35" s="10">
        <f t="shared" si="3"/>
        <v>27780162.602468897</v>
      </c>
      <c r="M35" s="1">
        <f t="shared" si="4"/>
        <v>10044268.394797042</v>
      </c>
      <c r="N35" s="10">
        <f t="shared" si="5"/>
        <v>9015204.6475644</v>
      </c>
    </row>
    <row r="36" spans="1:14" x14ac:dyDescent="0.25">
      <c r="A36">
        <v>-20.61</v>
      </c>
      <c r="B36">
        <v>0.49152542372881358</v>
      </c>
      <c r="C36" s="10">
        <f>-LN(1-B36)/0.000001-EXP(blanks!$BZ$18*b928_4!A36+blanks!$BZ$17)</f>
        <v>653050.72491415171</v>
      </c>
      <c r="D36" s="1">
        <f>C36*0.000001*coeffs!$D$8/($D$2*coeffs!$D$6/1000)</f>
        <v>6188.3206966070038</v>
      </c>
      <c r="E36">
        <f t="shared" si="0"/>
        <v>0.67634006224356413</v>
      </c>
      <c r="F36">
        <v>0.56140000000000001</v>
      </c>
      <c r="G36">
        <v>0.83030000000000004</v>
      </c>
      <c r="H36">
        <f t="shared" si="1"/>
        <v>0.11494006224356412</v>
      </c>
      <c r="I36">
        <f t="shared" si="2"/>
        <v>0.15395993775643591</v>
      </c>
      <c r="J36" s="2">
        <f>((1000*coeffs!$D$8/($D$2*coeffs!$D$6))^2*H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1926.5563881593996</v>
      </c>
      <c r="K36" s="10">
        <f>((1000*coeffs!$D$8/($D$2*coeffs!$D$6))^2*I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2157.263958448832</v>
      </c>
      <c r="L36" s="10">
        <f t="shared" si="3"/>
        <v>29240833.715551808</v>
      </c>
      <c r="M36" s="1">
        <f t="shared" si="4"/>
        <v>10536921.127913808</v>
      </c>
      <c r="N36" s="10">
        <f t="shared" si="5"/>
        <v>9486345.2440905664</v>
      </c>
    </row>
    <row r="37" spans="1:14" x14ac:dyDescent="0.25">
      <c r="A37">
        <v>-20.87</v>
      </c>
      <c r="B37">
        <v>0.50847457627118642</v>
      </c>
      <c r="C37" s="10">
        <f>-LN(1-B37)/0.000001-EXP(blanks!$BZ$18*b928_4!A37+blanks!$BZ$17)</f>
        <v>684655.39177832485</v>
      </c>
      <c r="D37" s="1">
        <f>C37*0.000001*coeffs!$D$8/($D$2*coeffs!$D$6/1000)</f>
        <v>6487.8071018791852</v>
      </c>
      <c r="E37">
        <f t="shared" si="0"/>
        <v>0.71024161391924534</v>
      </c>
      <c r="F37">
        <v>0.58960000000000001</v>
      </c>
      <c r="G37">
        <v>0.87190000000000001</v>
      </c>
      <c r="H37">
        <f t="shared" si="1"/>
        <v>0.12064161391924533</v>
      </c>
      <c r="I37">
        <f t="shared" si="2"/>
        <v>0.16165838608075467</v>
      </c>
      <c r="J37" s="2">
        <f>((1000*coeffs!$D$8/($D$2*coeffs!$D$6))^2*H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2022.8046289560459</v>
      </c>
      <c r="K37" s="10">
        <f>((1000*coeffs!$D$8/($D$2*coeffs!$D$6))^2*I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2265.2763908979646</v>
      </c>
      <c r="L37" s="10">
        <f t="shared" si="3"/>
        <v>30655956.267528426</v>
      </c>
      <c r="M37" s="1">
        <f t="shared" si="4"/>
        <v>11063365.841634255</v>
      </c>
      <c r="N37" s="10">
        <f t="shared" si="5"/>
        <v>9959098.0272916071</v>
      </c>
    </row>
    <row r="38" spans="1:14" x14ac:dyDescent="0.25">
      <c r="A38">
        <v>-20.9</v>
      </c>
      <c r="B38">
        <v>0.52542372881355937</v>
      </c>
      <c r="C38" s="10">
        <f>-LN(1-B38)/0.000001-EXP(blanks!$BZ$18*b928_4!A38+blanks!$BZ$17)</f>
        <v>719467.51483422332</v>
      </c>
      <c r="D38" s="1">
        <f>C38*0.000001*coeffs!$D$8/($D$2*coeffs!$D$6/1000)</f>
        <v>6817.6874210962969</v>
      </c>
      <c r="E38">
        <f t="shared" si="0"/>
        <v>0.74533293373051557</v>
      </c>
      <c r="F38">
        <v>0.60419999999999996</v>
      </c>
      <c r="G38">
        <v>0.91559999999999997</v>
      </c>
      <c r="H38">
        <f t="shared" si="1"/>
        <v>0.14113293373051561</v>
      </c>
      <c r="I38">
        <f t="shared" si="2"/>
        <v>0.1702670662694844</v>
      </c>
      <c r="J38" s="2">
        <f>((1000*coeffs!$D$8/($D$2*coeffs!$D$6))^2*H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2203.4947925238371</v>
      </c>
      <c r="K38" s="10">
        <f>((1000*coeffs!$D$8/($D$2*coeffs!$D$6))^2*I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2381.184995658562</v>
      </c>
      <c r="L38" s="10">
        <f t="shared" si="3"/>
        <v>32214695.064880915</v>
      </c>
      <c r="M38" s="1">
        <f t="shared" si="4"/>
        <v>11629223.686939176</v>
      </c>
      <c r="N38" s="10">
        <f t="shared" si="5"/>
        <v>10818962.347833674</v>
      </c>
    </row>
    <row r="39" spans="1:14" x14ac:dyDescent="0.25">
      <c r="A39">
        <v>-20.97</v>
      </c>
      <c r="B39">
        <v>0.5423728813559322</v>
      </c>
      <c r="C39" s="10">
        <f>-LN(1-B39)/0.000001-EXP(blanks!$BZ$18*b928_4!A39+blanks!$BZ$17)</f>
        <v>755171.79453241103</v>
      </c>
      <c r="D39" s="1">
        <f>C39*0.000001*coeffs!$D$8/($D$2*coeffs!$D$6/1000)</f>
        <v>7156.0218330867065</v>
      </c>
      <c r="E39">
        <f t="shared" si="0"/>
        <v>0.78170057790139036</v>
      </c>
      <c r="F39">
        <v>0.63449999999999995</v>
      </c>
      <c r="G39">
        <v>0.96150000000000002</v>
      </c>
      <c r="H39">
        <f t="shared" si="1"/>
        <v>0.14720057790139041</v>
      </c>
      <c r="I39">
        <f t="shared" si="2"/>
        <v>0.17979942209860966</v>
      </c>
      <c r="J39" s="2">
        <f>((1000*coeffs!$D$8/($D$2*coeffs!$D$6))^2*H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2306.3109513696741</v>
      </c>
      <c r="K39" s="10">
        <f>((1000*coeffs!$D$8/($D$2*coeffs!$D$6))^2*I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2505.2481167680789</v>
      </c>
      <c r="L39" s="10">
        <f t="shared" si="3"/>
        <v>33813380.841893874</v>
      </c>
      <c r="M39" s="1">
        <f t="shared" si="4"/>
        <v>12233285.049625842</v>
      </c>
      <c r="N39" s="10">
        <f t="shared" si="5"/>
        <v>11326152.593862496</v>
      </c>
    </row>
    <row r="40" spans="1:14" x14ac:dyDescent="0.25">
      <c r="A40">
        <v>-20.98</v>
      </c>
      <c r="B40">
        <v>0.55932203389830504</v>
      </c>
      <c r="C40" s="10">
        <f>-LN(1-B40)/0.000001-EXP(blanks!$BZ$18*b928_4!A40+blanks!$BZ$17)</f>
        <v>792815.97739032144</v>
      </c>
      <c r="D40" s="1">
        <f>C40*0.000001*coeffs!$D$8/($D$2*coeffs!$D$6/1000)</f>
        <v>7512.7388031460978</v>
      </c>
      <c r="E40">
        <f t="shared" si="0"/>
        <v>0.81944090588423735</v>
      </c>
      <c r="F40">
        <v>0.6663</v>
      </c>
      <c r="G40">
        <v>1.0097</v>
      </c>
      <c r="H40">
        <f t="shared" si="1"/>
        <v>0.15314090588423734</v>
      </c>
      <c r="I40">
        <f t="shared" si="2"/>
        <v>0.19025909411576269</v>
      </c>
      <c r="J40" s="2">
        <f>((1000*coeffs!$D$8/($D$2*coeffs!$D$6))^2*H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2410.9898824185443</v>
      </c>
      <c r="K40" s="10">
        <f>((1000*coeffs!$D$8/($D$2*coeffs!$D$6))^2*I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2637.6946324517967</v>
      </c>
      <c r="L40" s="10">
        <f t="shared" si="3"/>
        <v>35498927.23103644</v>
      </c>
      <c r="M40" s="1">
        <f t="shared" si="4"/>
        <v>12877682.958309388</v>
      </c>
      <c r="N40" s="10">
        <f t="shared" si="5"/>
        <v>11843981.761999972</v>
      </c>
    </row>
    <row r="41" spans="1:14" x14ac:dyDescent="0.25">
      <c r="A41">
        <v>-21.09</v>
      </c>
      <c r="B41">
        <v>0.57627118644067798</v>
      </c>
      <c r="C41" s="10">
        <f>-LN(1-B41)/0.000001-EXP(blanks!$BZ$18*b928_4!A41+blanks!$BZ$17)</f>
        <v>830955.81653952505</v>
      </c>
      <c r="D41" s="1">
        <f>C41*0.000001*coeffs!$D$8/($D$2*coeffs!$D$6/1000)</f>
        <v>7874.1526213503503</v>
      </c>
      <c r="E41">
        <f t="shared" si="0"/>
        <v>0.8586616190375187</v>
      </c>
      <c r="F41">
        <v>0.69969999999999999</v>
      </c>
      <c r="G41">
        <v>1.0604</v>
      </c>
      <c r="H41">
        <f t="shared" si="1"/>
        <v>0.15896161903751871</v>
      </c>
      <c r="I41">
        <f t="shared" si="2"/>
        <v>0.20173838096248131</v>
      </c>
      <c r="J41" s="2">
        <f>((1000*coeffs!$D$8/($D$2*coeffs!$D$6))^2*H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2517.8055340033929</v>
      </c>
      <c r="K41" s="10">
        <f>((1000*coeffs!$D$8/($D$2*coeffs!$D$6))^2*I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2779.3600899054727</v>
      </c>
      <c r="L41" s="10">
        <f t="shared" si="3"/>
        <v>37206667.000632994</v>
      </c>
      <c r="M41" s="1">
        <f t="shared" si="4"/>
        <v>13564764.846880516</v>
      </c>
      <c r="N41" s="10">
        <f t="shared" si="5"/>
        <v>12372088.999355026</v>
      </c>
    </row>
    <row r="42" spans="1:14" x14ac:dyDescent="0.25">
      <c r="A42">
        <v>-21.19</v>
      </c>
      <c r="B42">
        <v>0.59322033898305082</v>
      </c>
      <c r="C42" s="10">
        <f>-LN(1-B42)/0.000001-EXP(blanks!$BZ$18*b928_4!A42+blanks!$BZ$17)</f>
        <v>870757.16740699566</v>
      </c>
      <c r="D42" s="1">
        <f>C42*0.000001*coeffs!$D$8/($D$2*coeffs!$D$6/1000)</f>
        <v>8251.3109551971793</v>
      </c>
      <c r="E42">
        <f t="shared" si="0"/>
        <v>0.89948361355777373</v>
      </c>
      <c r="F42">
        <v>0.73470000000000002</v>
      </c>
      <c r="G42">
        <v>1.1134999999999999</v>
      </c>
      <c r="H42">
        <f t="shared" si="1"/>
        <v>0.16478361355777371</v>
      </c>
      <c r="I42">
        <f t="shared" si="2"/>
        <v>0.2140163864422262</v>
      </c>
      <c r="J42" s="2">
        <f>((1000*coeffs!$D$8/($D$2*coeffs!$D$6))^2*H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2627.7010474521448</v>
      </c>
      <c r="K42" s="10">
        <f>((1000*coeffs!$D$8/($D$2*coeffs!$D$6))^2*I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2929.0667401561072</v>
      </c>
      <c r="L42" s="10">
        <f t="shared" si="3"/>
        <v>38988802.19774656</v>
      </c>
      <c r="M42" s="1">
        <f t="shared" si="4"/>
        <v>14290356.771489825</v>
      </c>
      <c r="N42" s="10">
        <f t="shared" si="5"/>
        <v>12916066.450331353</v>
      </c>
    </row>
    <row r="43" spans="1:14" x14ac:dyDescent="0.25">
      <c r="A43">
        <v>-21.21</v>
      </c>
      <c r="B43">
        <v>0.61016949152542377</v>
      </c>
      <c r="C43" s="10">
        <f>-LN(1-B43)/0.000001-EXP(blanks!$BZ$18*b928_4!A43+blanks!$BZ$17)</f>
        <v>913108.18480548286</v>
      </c>
      <c r="D43" s="1">
        <f>C43*0.000001*coeffs!$D$8/($D$2*coeffs!$D$6/1000)</f>
        <v>8652.6299760494639</v>
      </c>
      <c r="E43">
        <f t="shared" si="0"/>
        <v>0.94204322797656981</v>
      </c>
      <c r="F43">
        <v>0.77159999999999995</v>
      </c>
      <c r="G43">
        <v>1.1693</v>
      </c>
      <c r="H43">
        <f t="shared" si="1"/>
        <v>0.17044322797656986</v>
      </c>
      <c r="I43">
        <f t="shared" si="2"/>
        <v>0.2272567720234302</v>
      </c>
      <c r="J43" s="2">
        <f>((1000*coeffs!$D$8/($D$2*coeffs!$D$6))^2*H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2740.0459179675399</v>
      </c>
      <c r="K43" s="10">
        <f>((1000*coeffs!$D$8/($D$2*coeffs!$D$6))^2*I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3088.1621068124764</v>
      </c>
      <c r="L43" s="10">
        <f t="shared" si="3"/>
        <v>40885100.617132597</v>
      </c>
      <c r="M43" s="1">
        <f t="shared" si="4"/>
        <v>15061534.313278556</v>
      </c>
      <c r="N43" s="10">
        <f t="shared" si="5"/>
        <v>13474061.880664323</v>
      </c>
    </row>
    <row r="44" spans="1:14" x14ac:dyDescent="0.25">
      <c r="A44">
        <v>-21.28</v>
      </c>
      <c r="B44">
        <v>0.6271186440677966</v>
      </c>
      <c r="C44" s="10">
        <f>-LN(1-B44)/0.000001-EXP(blanks!$BZ$18*b928_4!A44+blanks!$BZ$17)</f>
        <v>956817.85695310216</v>
      </c>
      <c r="D44" s="1">
        <f>C44*0.000001*coeffs!$D$8/($D$2*coeffs!$D$6/1000)</f>
        <v>9066.8236343270473</v>
      </c>
      <c r="E44">
        <f t="shared" si="0"/>
        <v>0.98649499054740353</v>
      </c>
      <c r="F44">
        <v>0.79069999999999996</v>
      </c>
      <c r="G44">
        <v>1.2279</v>
      </c>
      <c r="H44">
        <f t="shared" si="1"/>
        <v>0.19579499054740357</v>
      </c>
      <c r="I44">
        <f t="shared" si="2"/>
        <v>0.24140500945259646</v>
      </c>
      <c r="J44" s="2">
        <f>((1000*coeffs!$D$8/($D$2*coeffs!$D$6))^2*H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2968.9799528040035</v>
      </c>
      <c r="K44" s="10">
        <f>((1000*coeffs!$D$8/($D$2*coeffs!$D$6))^2*I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3256.5957142022053</v>
      </c>
      <c r="L44" s="10">
        <f t="shared" si="3"/>
        <v>42842233.817157514</v>
      </c>
      <c r="M44" s="1">
        <f t="shared" si="4"/>
        <v>15876866.908535719</v>
      </c>
      <c r="N44" s="10">
        <f t="shared" si="5"/>
        <v>14563531.214436632</v>
      </c>
    </row>
    <row r="45" spans="1:14" x14ac:dyDescent="0.25">
      <c r="A45">
        <v>-21.41</v>
      </c>
      <c r="B45">
        <v>0.64406779661016944</v>
      </c>
      <c r="C45" s="10">
        <f>-LN(1-B45)/0.000001-EXP(blanks!$BZ$18*b928_4!A45+blanks!$BZ$17)</f>
        <v>1001908.8413432977</v>
      </c>
      <c r="D45" s="1">
        <f>C45*0.000001*coeffs!$D$8/($D$2*coeffs!$D$6/1000)</f>
        <v>9494.1066328550896</v>
      </c>
      <c r="E45">
        <f t="shared" si="0"/>
        <v>1.0330150061822962</v>
      </c>
      <c r="F45">
        <v>0.83030000000000004</v>
      </c>
      <c r="G45">
        <v>1.2895000000000001</v>
      </c>
      <c r="H45">
        <f t="shared" si="1"/>
        <v>0.20271500618229621</v>
      </c>
      <c r="I45">
        <f t="shared" si="2"/>
        <v>0.25648499381770384</v>
      </c>
      <c r="J45" s="2">
        <f>((1000*coeffs!$D$8/($D$2*coeffs!$D$6))^2*H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3095.3377963015978</v>
      </c>
      <c r="K45" s="10">
        <f>((1000*coeffs!$D$8/($D$2*coeffs!$D$6))^2*I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3434.8593246080682</v>
      </c>
      <c r="L45" s="10">
        <f t="shared" si="3"/>
        <v>44861216.304004267</v>
      </c>
      <c r="M45" s="1">
        <f t="shared" si="4"/>
        <v>16738649.698906718</v>
      </c>
      <c r="N45" s="10">
        <f t="shared" si="5"/>
        <v>15188148.451894172</v>
      </c>
    </row>
    <row r="46" spans="1:14" x14ac:dyDescent="0.25">
      <c r="A46">
        <v>-21.49</v>
      </c>
      <c r="B46">
        <v>0.66101694915254239</v>
      </c>
      <c r="C46" s="10">
        <f>-LN(1-B46)/0.000001-EXP(blanks!$BZ$18*b928_4!A46+blanks!$BZ$17)</f>
        <v>1049785.6071705183</v>
      </c>
      <c r="D46" s="1">
        <f>C46*0.000001*coeffs!$D$8/($D$2*coeffs!$D$6/1000)</f>
        <v>9947.7877475864807</v>
      </c>
      <c r="E46">
        <f t="shared" si="0"/>
        <v>1.0818051703517284</v>
      </c>
      <c r="F46">
        <v>0.87190000000000001</v>
      </c>
      <c r="G46">
        <v>1.3541000000000001</v>
      </c>
      <c r="H46">
        <f t="shared" si="1"/>
        <v>0.2099051703517284</v>
      </c>
      <c r="I46">
        <f t="shared" si="2"/>
        <v>0.27229482964827167</v>
      </c>
      <c r="J46" s="2">
        <f>((1000*coeffs!$D$8/($D$2*coeffs!$D$6))^2*H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3227.5608233698185</v>
      </c>
      <c r="K46" s="10">
        <f>((1000*coeffs!$D$8/($D$2*coeffs!$D$6))^2*I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3621.9560692293576</v>
      </c>
      <c r="L46" s="10">
        <f t="shared" si="3"/>
        <v>47004934.234301642</v>
      </c>
      <c r="M46" s="1">
        <f t="shared" si="4"/>
        <v>17643730.510850798</v>
      </c>
      <c r="N46" s="10">
        <f t="shared" si="5"/>
        <v>15842544.125114501</v>
      </c>
    </row>
    <row r="47" spans="1:14" x14ac:dyDescent="0.25">
      <c r="A47">
        <v>-21.54</v>
      </c>
      <c r="B47">
        <v>0.67796610169491522</v>
      </c>
      <c r="C47" s="10">
        <f>-LN(1-B47)/0.000001-EXP(blanks!$BZ$18*b928_4!A47+blanks!$BZ$17)</f>
        <v>1100494.4570807784</v>
      </c>
      <c r="D47" s="1">
        <f>C47*0.000001*coeffs!$D$8/($D$2*coeffs!$D$6/1000)</f>
        <v>10428.305743247618</v>
      </c>
      <c r="E47">
        <f t="shared" si="0"/>
        <v>1.133098464739279</v>
      </c>
      <c r="F47">
        <v>0.91559999999999997</v>
      </c>
      <c r="G47">
        <v>1.4219999999999999</v>
      </c>
      <c r="H47">
        <f t="shared" si="1"/>
        <v>0.21749846473927903</v>
      </c>
      <c r="I47">
        <f t="shared" si="2"/>
        <v>0.28890153526072093</v>
      </c>
      <c r="J47" s="2">
        <f>((1000*coeffs!$D$8/($D$2*coeffs!$D$6))^2*H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3366.8624683820722</v>
      </c>
      <c r="K47" s="10">
        <f>((1000*coeffs!$D$8/($D$2*coeffs!$D$6))^2*I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3818.7188973726311</v>
      </c>
      <c r="L47" s="10">
        <f t="shared" si="3"/>
        <v>49275460.843590245</v>
      </c>
      <c r="M47" s="1">
        <f t="shared" si="4"/>
        <v>18595964.048913039</v>
      </c>
      <c r="N47" s="10">
        <f t="shared" si="5"/>
        <v>16532297.130305797</v>
      </c>
    </row>
    <row r="48" spans="1:14" x14ac:dyDescent="0.25">
      <c r="A48">
        <v>-21.6</v>
      </c>
      <c r="B48">
        <v>0.69491525423728817</v>
      </c>
      <c r="C48" s="10">
        <f>-LN(1-B48)/0.000001-EXP(blanks!$BZ$18*b928_4!A48+blanks!$BZ$17)</f>
        <v>1153846.2465311219</v>
      </c>
      <c r="D48" s="1">
        <f>C48*0.000001*coeffs!$D$8/($D$2*coeffs!$D$6/1000)</f>
        <v>10933.868282665948</v>
      </c>
      <c r="E48">
        <f t="shared" si="0"/>
        <v>1.187165686009555</v>
      </c>
      <c r="F48">
        <v>0.96150000000000002</v>
      </c>
      <c r="G48">
        <v>1.4933000000000001</v>
      </c>
      <c r="H48">
        <f t="shared" si="1"/>
        <v>0.22566568600955494</v>
      </c>
      <c r="I48">
        <f t="shared" si="2"/>
        <v>0.30613431399044511</v>
      </c>
      <c r="J48" s="2">
        <f>((1000*coeffs!$D$8/($D$2*coeffs!$D$6))^2*H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3514.7302342643143</v>
      </c>
      <c r="K48" s="10">
        <f>((1000*coeffs!$D$8/($D$2*coeffs!$D$6))^2*I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4024.418252992185</v>
      </c>
      <c r="L48" s="10">
        <f t="shared" si="3"/>
        <v>51664327.043761306</v>
      </c>
      <c r="M48" s="1">
        <f t="shared" si="4"/>
        <v>19591812.551887024</v>
      </c>
      <c r="N48" s="10">
        <f t="shared" si="5"/>
        <v>17263962.216782372</v>
      </c>
    </row>
    <row r="49" spans="1:14" x14ac:dyDescent="0.25">
      <c r="A49">
        <v>-21.7</v>
      </c>
      <c r="B49">
        <v>0.71186440677966101</v>
      </c>
      <c r="C49" s="10">
        <f>-LN(1-B49)/0.000001-EXP(blanks!$BZ$18*b928_4!A49+blanks!$BZ$17)</f>
        <v>1209777.2180538713</v>
      </c>
      <c r="D49" s="1">
        <f>C49*0.000001*coeffs!$D$8/($D$2*coeffs!$D$6/1000)</f>
        <v>11463.871198903529</v>
      </c>
      <c r="E49">
        <f t="shared" si="0"/>
        <v>1.2443240998495033</v>
      </c>
      <c r="F49">
        <v>0.98529999999999995</v>
      </c>
      <c r="G49">
        <v>1.5682</v>
      </c>
      <c r="H49">
        <f t="shared" si="1"/>
        <v>0.25902409984950336</v>
      </c>
      <c r="I49">
        <f t="shared" si="2"/>
        <v>0.32387590015049672</v>
      </c>
      <c r="J49" s="2">
        <f>((1000*coeffs!$D$8/($D$2*coeffs!$D$6))^2*H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3817.3851575286021</v>
      </c>
      <c r="K49" s="10">
        <f>((1000*coeffs!$D$8/($D$2*coeffs!$D$6))^2*I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4238.7341824512323</v>
      </c>
      <c r="L49" s="10">
        <f t="shared" si="3"/>
        <v>54168678.046604112</v>
      </c>
      <c r="M49" s="1">
        <f t="shared" si="4"/>
        <v>20629740.439378209</v>
      </c>
      <c r="N49" s="10">
        <f t="shared" si="5"/>
        <v>18702886.433533009</v>
      </c>
    </row>
    <row r="50" spans="1:14" x14ac:dyDescent="0.25">
      <c r="A50">
        <v>-21.73</v>
      </c>
      <c r="B50">
        <v>0.72881355932203384</v>
      </c>
      <c r="C50" s="10">
        <f>-LN(1-B50)/0.000001-EXP(blanks!$BZ$18*b928_4!A50+blanks!$BZ$17)</f>
        <v>1270024.8644320241</v>
      </c>
      <c r="D50" s="1">
        <f>C50*0.000001*coeffs!$D$8/($D$2*coeffs!$D$6/1000)</f>
        <v>12034.779005571676</v>
      </c>
      <c r="E50">
        <f t="shared" si="0"/>
        <v>1.3049487216659381</v>
      </c>
      <c r="F50">
        <v>1.0347</v>
      </c>
      <c r="G50">
        <v>1.6468</v>
      </c>
      <c r="H50">
        <f t="shared" si="1"/>
        <v>0.27024872166593816</v>
      </c>
      <c r="I50">
        <f t="shared" si="2"/>
        <v>0.34185127833406193</v>
      </c>
      <c r="J50" s="2">
        <f>((1000*coeffs!$D$8/($D$2*coeffs!$D$6))^2*H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3994.8832392706304</v>
      </c>
      <c r="K50" s="10">
        <f>((1000*coeffs!$D$8/($D$2*coeffs!$D$6))^2*I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4460.3382528482362</v>
      </c>
      <c r="L50" s="10">
        <f t="shared" si="3"/>
        <v>56866311.38852945</v>
      </c>
      <c r="M50" s="1">
        <f t="shared" si="4"/>
        <v>21705343.585197438</v>
      </c>
      <c r="N50" s="10">
        <f t="shared" si="5"/>
        <v>19576842.414816603</v>
      </c>
    </row>
    <row r="51" spans="1:14" x14ac:dyDescent="0.25">
      <c r="A51">
        <v>-21.79</v>
      </c>
      <c r="B51">
        <v>0.74576271186440679</v>
      </c>
      <c r="C51" s="10">
        <f>-LN(1-B51)/0.000001-EXP(blanks!$BZ$18*b928_4!A51+blanks!$BZ$17)</f>
        <v>1333797.0491424415</v>
      </c>
      <c r="D51" s="1">
        <f>C51*0.000001*coeffs!$D$8/($D$2*coeffs!$D$6/1000)</f>
        <v>12639.085402388246</v>
      </c>
      <c r="E51">
        <f t="shared" si="0"/>
        <v>1.3694872428035094</v>
      </c>
      <c r="F51">
        <v>1.0866</v>
      </c>
      <c r="G51">
        <v>1.7293000000000001</v>
      </c>
      <c r="H51">
        <f t="shared" si="1"/>
        <v>0.28288724280350941</v>
      </c>
      <c r="I51">
        <f t="shared" si="2"/>
        <v>0.35981275719649064</v>
      </c>
      <c r="J51" s="2">
        <f>((1000*coeffs!$D$8/($D$2*coeffs!$D$6))^2*H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4188.0437262582809</v>
      </c>
      <c r="K51" s="10">
        <f>((1000*coeffs!$D$8/($D$2*coeffs!$D$6))^2*I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4688.195161294846</v>
      </c>
      <c r="L51" s="10">
        <f t="shared" si="3"/>
        <v>59721758.565377623</v>
      </c>
      <c r="M51" s="1">
        <f t="shared" si="4"/>
        <v>22813082.380585246</v>
      </c>
      <c r="N51" s="10">
        <f t="shared" si="5"/>
        <v>20525984.102719374</v>
      </c>
    </row>
    <row r="52" spans="1:14" x14ac:dyDescent="0.25">
      <c r="A52">
        <v>-21.99</v>
      </c>
      <c r="B52">
        <v>0.76271186440677963</v>
      </c>
      <c r="C52" s="10">
        <f>-LN(1-B52)/0.000001-EXP(blanks!$BZ$18*b928_4!A52+blanks!$BZ$17)</f>
        <v>1400111.9307493938</v>
      </c>
      <c r="D52" s="1">
        <f>C52*0.000001*coeffs!$D$8/($D$2*coeffs!$D$6/1000)</f>
        <v>13267.486441825564</v>
      </c>
      <c r="E52">
        <f t="shared" si="0"/>
        <v>1.4384801142904606</v>
      </c>
      <c r="F52">
        <v>1.1411</v>
      </c>
      <c r="G52">
        <v>1.8160000000000001</v>
      </c>
      <c r="H52">
        <f t="shared" si="1"/>
        <v>0.29738011429046063</v>
      </c>
      <c r="I52">
        <f t="shared" si="2"/>
        <v>0.37751988570953943</v>
      </c>
      <c r="J52" s="2">
        <f>((1000*coeffs!$D$8/($D$2*coeffs!$D$6))^2*H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4400.4961154809835</v>
      </c>
      <c r="K52" s="10">
        <f>((1000*coeffs!$D$8/($D$2*coeffs!$D$6))^2*I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4921.4880032273322</v>
      </c>
      <c r="L52" s="10">
        <f t="shared" si="3"/>
        <v>62691056.893911459</v>
      </c>
      <c r="M52" s="1">
        <f t="shared" si="4"/>
        <v>23948245.664215326</v>
      </c>
      <c r="N52" s="10">
        <f t="shared" si="5"/>
        <v>21565772.48897554</v>
      </c>
    </row>
    <row r="53" spans="1:14" x14ac:dyDescent="0.25">
      <c r="A53">
        <v>-22.06</v>
      </c>
      <c r="B53">
        <v>0.77966101694915257</v>
      </c>
      <c r="C53" s="10">
        <f>-LN(1-B53)/0.000001-EXP(blanks!$BZ$18*b928_4!A53+blanks!$BZ$17)</f>
        <v>1473235.8828899574</v>
      </c>
      <c r="D53" s="1">
        <f>C53*0.000001*coeffs!$D$8/($D$2*coeffs!$D$6/1000)</f>
        <v>13960.410359042924</v>
      </c>
      <c r="E53">
        <f t="shared" si="0"/>
        <v>1.512588086444183</v>
      </c>
      <c r="F53">
        <v>1.1982999999999999</v>
      </c>
      <c r="G53">
        <v>1.9542999999999999</v>
      </c>
      <c r="H53">
        <f t="shared" si="1"/>
        <v>0.31428808644418305</v>
      </c>
      <c r="I53">
        <f t="shared" si="2"/>
        <v>0.44171191355581696</v>
      </c>
      <c r="J53" s="2">
        <f>((1000*coeffs!$D$8/($D$2*coeffs!$D$6))^2*H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4636.8494876632367</v>
      </c>
      <c r="K53" s="10">
        <f>((1000*coeffs!$D$8/($D$2*coeffs!$D$6))^2*I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5490.9502822633713</v>
      </c>
      <c r="L53" s="10">
        <f t="shared" si="3"/>
        <v>65965236.43861264</v>
      </c>
      <c r="M53" s="1">
        <f t="shared" si="4"/>
        <v>26634853.91505225</v>
      </c>
      <c r="N53" s="10">
        <f t="shared" si="5"/>
        <v>22721833.571199942</v>
      </c>
    </row>
    <row r="54" spans="1:14" x14ac:dyDescent="0.25">
      <c r="A54">
        <v>-22.07</v>
      </c>
      <c r="B54">
        <v>0.79661016949152541</v>
      </c>
      <c r="C54" s="10">
        <f>-LN(1-B54)/0.000001-EXP(blanks!$BZ$18*b928_4!A54+blanks!$BZ$17)</f>
        <v>1553135.9710368221</v>
      </c>
      <c r="D54" s="1">
        <f>C54*0.000001*coeffs!$D$8/($D$2*coeffs!$D$6/1000)</f>
        <v>14717.545065852972</v>
      </c>
      <c r="E54">
        <f t="shared" si="0"/>
        <v>1.5926307941177191</v>
      </c>
      <c r="F54">
        <v>1.2583</v>
      </c>
      <c r="G54">
        <v>2.0522</v>
      </c>
      <c r="H54">
        <f t="shared" si="1"/>
        <v>0.33433079411771915</v>
      </c>
      <c r="I54">
        <f t="shared" si="2"/>
        <v>0.4595692058822809</v>
      </c>
      <c r="J54" s="2">
        <f>((1000*coeffs!$D$8/($D$2*coeffs!$D$6))^2*H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4903.0459308736536</v>
      </c>
      <c r="K54" s="10">
        <f>((1000*coeffs!$D$8/($D$2*coeffs!$D$6))^2*I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5741.7662106270654</v>
      </c>
      <c r="L54" s="10">
        <f t="shared" si="3"/>
        <v>69542822.531434953</v>
      </c>
      <c r="M54" s="1">
        <f t="shared" si="4"/>
        <v>27863169.078601282</v>
      </c>
      <c r="N54" s="10">
        <f t="shared" si="5"/>
        <v>24021213.198485788</v>
      </c>
    </row>
    <row r="55" spans="1:14" x14ac:dyDescent="0.25">
      <c r="A55">
        <v>-22.23</v>
      </c>
      <c r="B55">
        <v>0.81355932203389836</v>
      </c>
      <c r="C55" s="10">
        <f>-LN(1-B55)/0.000001-EXP(blanks!$BZ$18*b928_4!A55+blanks!$BZ$17)</f>
        <v>1637793.849919159</v>
      </c>
      <c r="D55" s="1">
        <f>C55*0.000001*coeffs!$D$8/($D$2*coeffs!$D$6/1000)</f>
        <v>15519.76468529721</v>
      </c>
      <c r="E55">
        <f t="shared" si="0"/>
        <v>1.6796421711073493</v>
      </c>
      <c r="F55">
        <v>1.3213999999999999</v>
      </c>
      <c r="G55">
        <v>2.1551</v>
      </c>
      <c r="H55">
        <f t="shared" si="1"/>
        <v>0.35824217110734935</v>
      </c>
      <c r="I55">
        <f t="shared" si="2"/>
        <v>0.47545782889265076</v>
      </c>
      <c r="J55" s="2">
        <f>((1000*coeffs!$D$8/($D$2*coeffs!$D$6))^2*H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5205.6458575221131</v>
      </c>
      <c r="K55" s="10">
        <f>((1000*coeffs!$D$8/($D$2*coeffs!$D$6))^2*I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5989.4699905063126</v>
      </c>
      <c r="L55" s="10">
        <f t="shared" si="3"/>
        <v>73333442.256166369</v>
      </c>
      <c r="M55" s="1">
        <f t="shared" si="4"/>
        <v>29081721.461884405</v>
      </c>
      <c r="N55" s="10">
        <f t="shared" si="5"/>
        <v>25491674.574119493</v>
      </c>
    </row>
    <row r="56" spans="1:14" x14ac:dyDescent="0.25">
      <c r="A56">
        <v>-22.25</v>
      </c>
      <c r="B56">
        <v>0.83050847457627119</v>
      </c>
      <c r="C56" s="10">
        <f>-LN(1-B56)/0.000001-EXP(blanks!$BZ$18*b928_4!A56+blanks!$BZ$17)</f>
        <v>1732800.1482388414</v>
      </c>
      <c r="D56" s="1">
        <f>C56*0.000001*coeffs!$D$8/($D$2*coeffs!$D$6/1000)</f>
        <v>16420.046117917926</v>
      </c>
      <c r="E56">
        <f t="shared" si="0"/>
        <v>1.7749523509116738</v>
      </c>
      <c r="F56">
        <v>1.3876999999999999</v>
      </c>
      <c r="G56">
        <v>2.3191999999999999</v>
      </c>
      <c r="H56">
        <f t="shared" si="1"/>
        <v>0.38725235091167387</v>
      </c>
      <c r="I56">
        <f t="shared" si="2"/>
        <v>0.54424764908832612</v>
      </c>
      <c r="J56" s="2">
        <f>((1000*coeffs!$D$8/($D$2*coeffs!$D$6))^2*H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5555.0372012272919</v>
      </c>
      <c r="K56" s="10">
        <f>((1000*coeffs!$D$8/($D$2*coeffs!$D$6))^2*I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6632.5069723322476</v>
      </c>
      <c r="L56" s="10">
        <f t="shared" si="3"/>
        <v>77587420.186381727</v>
      </c>
      <c r="M56" s="1">
        <f t="shared" si="4"/>
        <v>32129574.582539473</v>
      </c>
      <c r="N56" s="10">
        <f t="shared" si="5"/>
        <v>27186678.673671748</v>
      </c>
    </row>
    <row r="57" spans="1:14" x14ac:dyDescent="0.25">
      <c r="A57">
        <v>-22.28</v>
      </c>
      <c r="B57">
        <v>0.84745762711864403</v>
      </c>
      <c r="C57" s="10">
        <f>-LN(1-B57)/0.000001-EXP(blanks!$BZ$18*b928_4!A57+blanks!$BZ$17)</f>
        <v>1837700.6992268853</v>
      </c>
      <c r="D57" s="1">
        <f>C57*0.000001*coeffs!$D$8/($D$2*coeffs!$D$6/1000)</f>
        <v>17414.085671047778</v>
      </c>
      <c r="E57">
        <f t="shared" si="0"/>
        <v>1.8803128665694999</v>
      </c>
      <c r="F57">
        <v>1.4572000000000001</v>
      </c>
      <c r="G57">
        <v>2.4354</v>
      </c>
      <c r="H57">
        <f t="shared" si="1"/>
        <v>0.42311286656949987</v>
      </c>
      <c r="I57">
        <f t="shared" si="2"/>
        <v>0.55508713343050009</v>
      </c>
      <c r="J57" s="2">
        <f>((1000*coeffs!$D$8/($D$2*coeffs!$D$6))^2*H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5966.0694760610513</v>
      </c>
      <c r="K57" s="10">
        <f>((1000*coeffs!$D$8/($D$2*coeffs!$D$6))^2*I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6869.2256398004738</v>
      </c>
      <c r="L57" s="10">
        <f t="shared" si="3"/>
        <v>82284420.665960684</v>
      </c>
      <c r="M57" s="1">
        <f t="shared" si="4"/>
        <v>33315513.78656413</v>
      </c>
      <c r="N57" s="10">
        <f t="shared" si="5"/>
        <v>29173628.941271793</v>
      </c>
    </row>
    <row r="58" spans="1:14" x14ac:dyDescent="0.25">
      <c r="A58">
        <v>-22.46</v>
      </c>
      <c r="B58">
        <v>0.86440677966101698</v>
      </c>
      <c r="C58" s="10">
        <f>-LN(1-B58)/0.000001-EXP(blanks!$BZ$18*b928_4!A58+blanks!$BZ$17)</f>
        <v>1952616.607117373</v>
      </c>
      <c r="D58" s="1">
        <f>C58*0.000001*coeffs!$D$8/($D$2*coeffs!$D$6/1000)</f>
        <v>18503.030930639328</v>
      </c>
      <c r="E58">
        <f t="shared" si="0"/>
        <v>1.9980959022258837</v>
      </c>
      <c r="F58">
        <v>1.5303</v>
      </c>
      <c r="G58">
        <v>2.6208</v>
      </c>
      <c r="H58">
        <f t="shared" si="1"/>
        <v>0.46779590222588374</v>
      </c>
      <c r="I58">
        <f t="shared" si="2"/>
        <v>0.62270409777411628</v>
      </c>
      <c r="J58" s="2">
        <f>((1000*coeffs!$D$8/($D$2*coeffs!$D$6))^2*H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6456.8146342605587</v>
      </c>
      <c r="K58" s="10">
        <f>((1000*coeffs!$D$8/($D$2*coeffs!$D$6))^2*I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7540.509087349752</v>
      </c>
      <c r="L58" s="10">
        <f t="shared" si="3"/>
        <v>87429866.227389544</v>
      </c>
      <c r="M58" s="1">
        <f t="shared" si="4"/>
        <v>36512562.262399353</v>
      </c>
      <c r="N58" s="10">
        <f t="shared" si="5"/>
        <v>31535538.343008839</v>
      </c>
    </row>
    <row r="59" spans="1:14" x14ac:dyDescent="0.25">
      <c r="A59">
        <v>-22.65</v>
      </c>
      <c r="B59">
        <v>0.88135593220338981</v>
      </c>
      <c r="C59" s="10">
        <f>-LN(1-B59)/0.000001-EXP(blanks!$BZ$18*b928_4!A59+blanks!$BZ$17)</f>
        <v>2082912.0440718848</v>
      </c>
      <c r="D59" s="1">
        <f>C59*0.000001*coeffs!$D$8/($D$2*coeffs!$D$6/1000)</f>
        <v>19737.712890888364</v>
      </c>
      <c r="E59">
        <f t="shared" si="0"/>
        <v>2.1316272948504058</v>
      </c>
      <c r="F59">
        <v>1.6468</v>
      </c>
      <c r="G59">
        <v>2.8203</v>
      </c>
      <c r="H59">
        <f t="shared" si="1"/>
        <v>0.48482729485040577</v>
      </c>
      <c r="I59">
        <f t="shared" si="2"/>
        <v>0.68867270514959422</v>
      </c>
      <c r="J59" s="2">
        <f>((1000*coeffs!$D$8/($D$2*coeffs!$D$6))^2*H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6796.4441841750622</v>
      </c>
      <c r="K59" s="10">
        <f>((1000*coeffs!$D$8/($D$2*coeffs!$D$6))^2*I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8226.2828814518798</v>
      </c>
      <c r="L59" s="10">
        <f t="shared" si="3"/>
        <v>93263941.683599919</v>
      </c>
      <c r="M59" s="1">
        <f t="shared" si="4"/>
        <v>39791432.690296739</v>
      </c>
      <c r="N59" s="10">
        <f t="shared" si="5"/>
        <v>33223012.75014852</v>
      </c>
    </row>
    <row r="60" spans="1:14" x14ac:dyDescent="0.25">
      <c r="A60">
        <v>-22.65</v>
      </c>
      <c r="B60">
        <v>0.89830508474576276</v>
      </c>
      <c r="C60" s="10">
        <f>-LN(1-B60)/0.000001-EXP(blanks!$BZ$18*b928_4!A60+blanks!$BZ$17)</f>
        <v>2237062.7238991437</v>
      </c>
      <c r="D60" s="1">
        <f>C60*0.000001*coeffs!$D$8/($D$2*coeffs!$D$6/1000)</f>
        <v>21198.447571944671</v>
      </c>
      <c r="E60">
        <f t="shared" si="0"/>
        <v>2.2857779746776647</v>
      </c>
      <c r="F60">
        <v>1.7293000000000001</v>
      </c>
      <c r="G60">
        <v>3.0350000000000001</v>
      </c>
      <c r="H60">
        <f t="shared" si="1"/>
        <v>0.55647797467766469</v>
      </c>
      <c r="I60">
        <f t="shared" si="2"/>
        <v>0.74922202532233539</v>
      </c>
      <c r="J60" s="2">
        <f>((1000*coeffs!$D$8/($D$2*coeffs!$D$6))^2*H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7526.6527987223244</v>
      </c>
      <c r="K60" s="10">
        <f>((1000*coeffs!$D$8/($D$2*coeffs!$D$6))^2*I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8902.1808339629933</v>
      </c>
      <c r="L60" s="10">
        <f t="shared" si="3"/>
        <v>100166153.44756463</v>
      </c>
      <c r="M60" s="1">
        <f t="shared" si="4"/>
        <v>43046030.984749876</v>
      </c>
      <c r="N60" s="10">
        <f t="shared" si="5"/>
        <v>36720620.80209019</v>
      </c>
    </row>
    <row r="61" spans="1:14" x14ac:dyDescent="0.25">
      <c r="A61">
        <v>-22.68</v>
      </c>
      <c r="B61">
        <v>0.9152542372881356</v>
      </c>
      <c r="C61" s="10">
        <f>-LN(1-B61)/0.000001-EXP(blanks!$BZ$18*b928_4!A61+blanks!$BZ$17)</f>
        <v>2418852.7000681991</v>
      </c>
      <c r="D61" s="1">
        <f>C61*0.000001*coeffs!$D$8/($D$2*coeffs!$D$6/1000)</f>
        <v>22921.092734172376</v>
      </c>
      <c r="E61">
        <f t="shared" si="0"/>
        <v>2.4680995314716192</v>
      </c>
      <c r="F61">
        <v>1.861</v>
      </c>
      <c r="G61">
        <v>3.347</v>
      </c>
      <c r="H61">
        <f t="shared" si="1"/>
        <v>0.60709953147161921</v>
      </c>
      <c r="I61">
        <f t="shared" si="2"/>
        <v>0.87890046852838077</v>
      </c>
      <c r="J61" s="2">
        <f>((1000*coeffs!$D$8/($D$2*coeffs!$D$6))^2*H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8168.5068214663461</v>
      </c>
      <c r="K61" s="10">
        <f>((1000*coeffs!$D$8/($D$2*coeffs!$D$6))^2*I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10148.513783777691</v>
      </c>
      <c r="L61" s="10">
        <f t="shared" si="3"/>
        <v>108305935.33818614</v>
      </c>
      <c r="M61" s="1">
        <f t="shared" si="4"/>
        <v>48961397.844838269</v>
      </c>
      <c r="N61" s="10">
        <f t="shared" si="5"/>
        <v>39842943.405720621</v>
      </c>
    </row>
    <row r="62" spans="1:14" x14ac:dyDescent="0.25">
      <c r="A62">
        <v>-22.72</v>
      </c>
      <c r="B62">
        <v>0.93220338983050843</v>
      </c>
      <c r="C62" s="10">
        <f>-LN(1-B62)/0.000001-EXP(blanks!$BZ$18*b928_4!A62+blanks!$BZ$17)</f>
        <v>2641278.4431312145</v>
      </c>
      <c r="D62" s="1">
        <f>C62*0.000001*coeffs!$D$8/($D$2*coeffs!$D$6/1000)</f>
        <v>25028.803171881475</v>
      </c>
      <c r="E62">
        <f t="shared" si="0"/>
        <v>2.691243082785828</v>
      </c>
      <c r="F62">
        <v>2.0026000000000002</v>
      </c>
      <c r="G62">
        <v>3.6909000000000001</v>
      </c>
      <c r="H62">
        <f t="shared" si="1"/>
        <v>0.68864308278582786</v>
      </c>
      <c r="I62">
        <f t="shared" si="2"/>
        <v>0.99965691721417205</v>
      </c>
      <c r="J62" s="2">
        <f>((1000*coeffs!$D$8/($D$2*coeffs!$D$6))^2*H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9086.6884362237925</v>
      </c>
      <c r="K62" s="10">
        <f>((1000*coeffs!$D$8/($D$2*coeffs!$D$6))^2*I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11389.374176084872</v>
      </c>
      <c r="L62" s="10">
        <f t="shared" si="3"/>
        <v>118265214.02640547</v>
      </c>
      <c r="M62" s="1">
        <f t="shared" si="4"/>
        <v>54888214.102983482</v>
      </c>
      <c r="N62" s="10">
        <f t="shared" si="5"/>
        <v>44271784.439606182</v>
      </c>
    </row>
    <row r="63" spans="1:14" x14ac:dyDescent="0.25">
      <c r="A63">
        <v>-22.76</v>
      </c>
      <c r="B63">
        <v>0.94915254237288138</v>
      </c>
      <c r="C63" s="10">
        <f>-LN(1-B63)/0.000001-EXP(blanks!$BZ$18*b928_4!A63+blanks!$BZ$17)</f>
        <v>2928232.244756429</v>
      </c>
      <c r="D63" s="1">
        <f>C63*0.000001*coeffs!$D$8/($D$2*coeffs!$D$6/1000)</f>
        <v>27747.982680947654</v>
      </c>
      <c r="E63">
        <f t="shared" si="0"/>
        <v>2.9789251552376101</v>
      </c>
      <c r="F63">
        <v>2.1551</v>
      </c>
      <c r="G63">
        <v>4.2743000000000002</v>
      </c>
      <c r="H63">
        <f t="shared" si="1"/>
        <v>0.82382515523761013</v>
      </c>
      <c r="I63">
        <f t="shared" si="2"/>
        <v>1.2953748447623901</v>
      </c>
      <c r="J63" s="2">
        <f>((1000*coeffs!$D$8/($D$2*coeffs!$D$6))^2*H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10484.869124681452</v>
      </c>
      <c r="K63" s="10">
        <f>((1000*coeffs!$D$8/($D$2*coeffs!$D$6))^2*I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14130.296411545098</v>
      </c>
      <c r="L63" s="10">
        <f t="shared" si="3"/>
        <v>131113784.7074523</v>
      </c>
      <c r="M63" s="1">
        <f t="shared" si="4"/>
        <v>67831626.756528854</v>
      </c>
      <c r="N63" s="10">
        <f t="shared" si="5"/>
        <v>50967139.186071448</v>
      </c>
    </row>
    <row r="64" spans="1:14" x14ac:dyDescent="0.25">
      <c r="A64">
        <v>-22.9</v>
      </c>
      <c r="B64">
        <v>0.96610169491525422</v>
      </c>
      <c r="C64" s="10">
        <f>-LN(1-B64)/0.000001-EXP(blanks!$BZ$18*b928_4!A64+blanks!$BZ$17)</f>
        <v>3331063.7903322764</v>
      </c>
      <c r="D64" s="1">
        <f>C64*0.000001*coeffs!$D$8/($D$2*coeffs!$D$6/1000)</f>
        <v>31565.221825825574</v>
      </c>
      <c r="E64">
        <f t="shared" si="0"/>
        <v>3.3843902633457734</v>
      </c>
      <c r="F64">
        <v>2.3765999999999998</v>
      </c>
      <c r="G64">
        <v>5.1978999999999997</v>
      </c>
      <c r="H64">
        <f t="shared" si="1"/>
        <v>1.0077902633457736</v>
      </c>
      <c r="I64">
        <f t="shared" si="2"/>
        <v>1.8135097366542263</v>
      </c>
      <c r="J64" s="2">
        <f>((1000*coeffs!$D$8/($D$2*coeffs!$D$6))^2*H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12427.102860823858</v>
      </c>
      <c r="K64" s="10">
        <f>((1000*coeffs!$D$8/($D$2*coeffs!$D$6))^2*I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18935.484822749826</v>
      </c>
      <c r="L64" s="10">
        <f t="shared" si="3"/>
        <v>149150867.87753916</v>
      </c>
      <c r="M64" s="1">
        <f t="shared" si="4"/>
        <v>90502679.734275863</v>
      </c>
      <c r="N64" s="10">
        <f t="shared" si="5"/>
        <v>60277008.13054169</v>
      </c>
    </row>
    <row r="65" spans="1:14" x14ac:dyDescent="0.25">
      <c r="A65">
        <v>-23.1</v>
      </c>
      <c r="B65">
        <v>0.98305084745762716</v>
      </c>
      <c r="C65" s="10">
        <f>-LN(1-B65)/0.000001-EXP(blanks!$BZ$18*b928_4!A65+blanks!$BZ$17)</f>
        <v>4020209.6545524378</v>
      </c>
      <c r="D65" s="1">
        <f>C65*0.000001*coeffs!$D$8/($D$2*coeffs!$D$6/1000)</f>
        <v>38095.580727265224</v>
      </c>
      <c r="E65">
        <f t="shared" si="0"/>
        <v>4.0775374439057224</v>
      </c>
      <c r="F65">
        <v>2.7522000000000002</v>
      </c>
      <c r="G65">
        <v>7.1433999999999997</v>
      </c>
      <c r="H65">
        <f t="shared" si="1"/>
        <v>1.3253374439057222</v>
      </c>
      <c r="I65">
        <f t="shared" si="2"/>
        <v>3.0658625560942774</v>
      </c>
      <c r="J65" s="2">
        <f>((1000*coeffs!$D$8/($D$2*coeffs!$D$6))^2*H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15796.002421227911</v>
      </c>
      <c r="K65" s="10">
        <f>((1000*coeffs!$D$8/($D$2*coeffs!$D$6))^2*I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30591.105805123934</v>
      </c>
      <c r="L65" s="10">
        <f t="shared" si="3"/>
        <v>180007888.40082395</v>
      </c>
      <c r="M65" s="1">
        <f t="shared" si="4"/>
        <v>145478456.21872291</v>
      </c>
      <c r="N65" s="10">
        <f t="shared" si="5"/>
        <v>76425070.456665024</v>
      </c>
    </row>
    <row r="66" spans="1:14" x14ac:dyDescent="0.25">
      <c r="A66">
        <v>-24.87</v>
      </c>
      <c r="B66">
        <v>1</v>
      </c>
      <c r="C66" s="10" t="e">
        <f>-LN(1-B66)/0.000001-EXP(blanks!$BZ$18*b928_4!A66+blanks!$BZ$17)</f>
        <v>#NUM!</v>
      </c>
      <c r="D66" s="1" t="e">
        <f>C66*0.000001*coeffs!$D$8/($D$2*coeffs!$D$6/1000)</f>
        <v>#NUM!</v>
      </c>
      <c r="E66" t="e">
        <f t="shared" si="0"/>
        <v>#NUM!</v>
      </c>
      <c r="F66">
        <v>3.8759000000000001</v>
      </c>
      <c r="G66">
        <v>19.470600000000001</v>
      </c>
      <c r="H66" t="e">
        <f t="shared" si="1"/>
        <v>#NUM!</v>
      </c>
      <c r="I66" t="e">
        <f t="shared" si="2"/>
        <v>#NUM!</v>
      </c>
      <c r="J66" s="2" t="e">
        <f>((1000*coeffs!$D$8/($D$2*coeffs!$D$6))^2*H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#NUM!</v>
      </c>
      <c r="K66" s="10" t="e">
        <f>((1000*coeffs!$D$8/($D$2*coeffs!$D$6))^2*I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#NUM!</v>
      </c>
      <c r="L66" s="10" t="e">
        <f t="shared" si="3"/>
        <v>#NUM!</v>
      </c>
      <c r="M66" s="1" t="e">
        <f t="shared" si="4"/>
        <v>#NUM!</v>
      </c>
      <c r="N66" s="10" t="e">
        <f t="shared" si="5"/>
        <v>#NUM!</v>
      </c>
    </row>
    <row r="67" spans="1:14" x14ac:dyDescent="0.25">
      <c r="D67" s="1"/>
      <c r="J67" s="2"/>
    </row>
    <row r="68" spans="1:14" x14ac:dyDescent="0.25">
      <c r="D68" s="1"/>
      <c r="J68" s="2"/>
    </row>
    <row r="69" spans="1:14" x14ac:dyDescent="0.25">
      <c r="D69" s="1"/>
      <c r="J69" s="2"/>
    </row>
    <row r="70" spans="1:14" x14ac:dyDescent="0.25">
      <c r="D70" s="1"/>
      <c r="J70" s="2"/>
    </row>
    <row r="71" spans="1:14" x14ac:dyDescent="0.25">
      <c r="D71" s="1"/>
      <c r="J71" s="2"/>
    </row>
    <row r="72" spans="1:14" x14ac:dyDescent="0.25">
      <c r="D72" s="1"/>
      <c r="J72" s="2"/>
    </row>
    <row r="73" spans="1:14" x14ac:dyDescent="0.25">
      <c r="D73" s="1"/>
      <c r="J73" s="2"/>
    </row>
    <row r="74" spans="1:14" x14ac:dyDescent="0.25">
      <c r="D74" s="1"/>
      <c r="J74" s="2"/>
    </row>
    <row r="75" spans="1:14" x14ac:dyDescent="0.25">
      <c r="D75" s="1"/>
      <c r="J75" s="2"/>
    </row>
    <row r="76" spans="1:14" x14ac:dyDescent="0.25">
      <c r="D76" s="1"/>
      <c r="J76" s="2"/>
    </row>
    <row r="77" spans="1:14" x14ac:dyDescent="0.25">
      <c r="D77" s="1"/>
      <c r="J77" s="2"/>
    </row>
    <row r="78" spans="1:14" x14ac:dyDescent="0.25">
      <c r="D78" s="1"/>
      <c r="J78" s="2"/>
    </row>
    <row r="79" spans="1:14" x14ac:dyDescent="0.25">
      <c r="D79" s="1"/>
      <c r="J79" s="2"/>
    </row>
    <row r="80" spans="1:14" x14ac:dyDescent="0.25">
      <c r="D80" s="1"/>
      <c r="J80" s="2"/>
    </row>
    <row r="81" spans="4:10" x14ac:dyDescent="0.25">
      <c r="D81" s="1"/>
      <c r="J81" s="2"/>
    </row>
    <row r="82" spans="4:10" x14ac:dyDescent="0.25">
      <c r="D82" s="1"/>
      <c r="J82" s="2"/>
    </row>
    <row r="83" spans="4:10" x14ac:dyDescent="0.25">
      <c r="D83" s="1"/>
      <c r="J83" s="2"/>
    </row>
    <row r="84" spans="4:10" x14ac:dyDescent="0.25">
      <c r="D84" s="1"/>
      <c r="J84" s="2"/>
    </row>
    <row r="85" spans="4:10" x14ac:dyDescent="0.25">
      <c r="D85" s="1"/>
      <c r="J85" s="2"/>
    </row>
    <row r="86" spans="4:10" x14ac:dyDescent="0.25">
      <c r="D86" s="1"/>
      <c r="J86" s="2"/>
    </row>
    <row r="87" spans="4:10" x14ac:dyDescent="0.25">
      <c r="D87" s="1"/>
      <c r="J87" s="2"/>
    </row>
    <row r="88" spans="4:10" x14ac:dyDescent="0.25">
      <c r="D88" s="1"/>
      <c r="J88" s="2"/>
    </row>
    <row r="89" spans="4:10" x14ac:dyDescent="0.25">
      <c r="D89" s="1"/>
      <c r="J89" s="2"/>
    </row>
    <row r="90" spans="4:10" x14ac:dyDescent="0.25">
      <c r="D90" s="1"/>
      <c r="J90" s="2"/>
    </row>
    <row r="91" spans="4:10" x14ac:dyDescent="0.25">
      <c r="D91" s="1"/>
      <c r="J91" s="2"/>
    </row>
    <row r="92" spans="4:10" x14ac:dyDescent="0.25">
      <c r="D92" s="1"/>
      <c r="J92" s="2"/>
    </row>
    <row r="93" spans="4:10" x14ac:dyDescent="0.25">
      <c r="D93" s="1"/>
      <c r="J93" s="2"/>
    </row>
    <row r="94" spans="4:10" x14ac:dyDescent="0.25">
      <c r="D94" s="1"/>
      <c r="J94" s="2"/>
    </row>
    <row r="95" spans="4:10" x14ac:dyDescent="0.25">
      <c r="D95" s="1"/>
      <c r="J95" s="2"/>
    </row>
    <row r="96" spans="4:10" x14ac:dyDescent="0.25">
      <c r="D96" s="1"/>
      <c r="J96" s="2"/>
    </row>
    <row r="97" spans="4:10" x14ac:dyDescent="0.25">
      <c r="D97" s="1"/>
      <c r="J97" s="2"/>
    </row>
    <row r="98" spans="4:10" x14ac:dyDescent="0.25">
      <c r="D98" s="1"/>
      <c r="J98" s="2"/>
    </row>
    <row r="99" spans="4:10" x14ac:dyDescent="0.25">
      <c r="D99" s="1"/>
      <c r="J99" s="2"/>
    </row>
    <row r="100" spans="4:10" x14ac:dyDescent="0.25">
      <c r="D100" s="1"/>
      <c r="J100" s="2"/>
    </row>
    <row r="101" spans="4:10" x14ac:dyDescent="0.25">
      <c r="D101" s="1"/>
      <c r="J101" s="2"/>
    </row>
    <row r="102" spans="4:10" x14ac:dyDescent="0.25">
      <c r="D102" s="1"/>
      <c r="J102" s="2"/>
    </row>
    <row r="103" spans="4:10" x14ac:dyDescent="0.25">
      <c r="D103" s="1"/>
      <c r="J103" s="2"/>
    </row>
    <row r="104" spans="4:10" x14ac:dyDescent="0.25">
      <c r="D104" s="1"/>
      <c r="J104" s="2"/>
    </row>
    <row r="105" spans="4:10" x14ac:dyDescent="0.25">
      <c r="D105" s="1"/>
      <c r="J105" s="2"/>
    </row>
    <row r="106" spans="4:10" x14ac:dyDescent="0.25">
      <c r="D106" s="1"/>
      <c r="J106" s="2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activeCell="K8" sqref="K8:K72"/>
    </sheetView>
  </sheetViews>
  <sheetFormatPr defaultRowHeight="15" x14ac:dyDescent="0.25"/>
  <cols>
    <col min="3" max="3" width="15.7109375" customWidth="1"/>
  </cols>
  <sheetData>
    <row r="1" spans="1:14" x14ac:dyDescent="0.25">
      <c r="A1" s="6" t="s">
        <v>26</v>
      </c>
      <c r="B1" s="6"/>
      <c r="C1" s="8" t="s">
        <v>44</v>
      </c>
      <c r="D1" s="6"/>
    </row>
    <row r="2" spans="1:14" x14ac:dyDescent="0.25">
      <c r="A2" s="6" t="s">
        <v>0</v>
      </c>
      <c r="B2" s="6"/>
      <c r="C2" s="6"/>
      <c r="D2">
        <v>89</v>
      </c>
    </row>
    <row r="3" spans="1:14" x14ac:dyDescent="0.25">
      <c r="A3" t="s">
        <v>113</v>
      </c>
      <c r="D3">
        <f>'size dists'!D25</f>
        <v>687.99567717652155</v>
      </c>
      <c r="E3">
        <f>'size dists'!E25</f>
        <v>128.3886726227955</v>
      </c>
    </row>
    <row r="4" spans="1:14" x14ac:dyDescent="0.25">
      <c r="A4" t="s">
        <v>114</v>
      </c>
      <c r="D4" s="10">
        <f>'size dists'!H25</f>
        <v>636.18309859525073</v>
      </c>
      <c r="E4" s="10">
        <f>'size dists'!I25</f>
        <v>128.3886726227955</v>
      </c>
    </row>
    <row r="5" spans="1:14" x14ac:dyDescent="0.25">
      <c r="A5" t="s">
        <v>115</v>
      </c>
      <c r="D5">
        <f>'size dists'!F25</f>
        <v>390.98139745129902</v>
      </c>
      <c r="E5">
        <f>'size dists'!G25</f>
        <v>19.03168249932811</v>
      </c>
    </row>
    <row r="6" spans="1:14" x14ac:dyDescent="0.25">
      <c r="A6" t="s">
        <v>116</v>
      </c>
      <c r="D6">
        <f>'size dists'!J25</f>
        <v>71.86290409453251</v>
      </c>
      <c r="E6">
        <f>'size dists'!K25</f>
        <v>12.731494539318232</v>
      </c>
    </row>
    <row r="7" spans="1:14" x14ac:dyDescent="0.2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s="6" t="s">
        <v>182</v>
      </c>
      <c r="M7" s="10" t="s">
        <v>183</v>
      </c>
      <c r="N7" s="10" t="s">
        <v>185</v>
      </c>
    </row>
    <row r="8" spans="1:14" x14ac:dyDescent="0.25">
      <c r="A8">
        <v>-11.88</v>
      </c>
      <c r="B8">
        <v>1.5384615384615385E-2</v>
      </c>
      <c r="C8">
        <f>-LN(1-B8)/0.000001-EXP(blanks!$BZ$18*b928_6!A8+blanks!$BZ$17)</f>
        <v>14514.330049220796</v>
      </c>
      <c r="D8" s="1">
        <f>C8*0.000001*coeffs!$D$8/($D$2*coeffs!$D$6/1000)</f>
        <v>203.98903111631662</v>
      </c>
      <c r="E8">
        <f>-LN(1-B8)</f>
        <v>1.5504186535965199E-2</v>
      </c>
      <c r="F8">
        <v>5.9999999999999995E-4</v>
      </c>
      <c r="G8">
        <v>2.58E-2</v>
      </c>
      <c r="H8">
        <f>E8-F8</f>
        <v>1.4904186535965199E-2</v>
      </c>
      <c r="I8">
        <f>G8-E8</f>
        <v>1.0295813464034801E-2</v>
      </c>
      <c r="J8" s="2">
        <f>((1000*coeffs!$D$8/($D$2*coeffs!$D$6))^2*H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216.32582039585233</v>
      </c>
      <c r="K8">
        <f>((1000*coeffs!$D$8/($D$2*coeffs!$D$6))^2*I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154.46103980200365</v>
      </c>
      <c r="L8" s="10">
        <f>1000000000000*D8/(1000000*$D$3)</f>
        <v>296497.54770767031</v>
      </c>
      <c r="M8" s="1">
        <f>((1/(0.000001*$D$3))^2*K8^2+(D8/(0.000001*$D$3)^2)^2*(0.000001*$E$3)^2)^0.5</f>
        <v>231226.29961553431</v>
      </c>
      <c r="N8" s="10">
        <f>((1/(0.000001*$D$3))^2*J8^2+(D8/(0.000001*$D$3)^2)^2*(0.000001*$E$3)^2)^0.5</f>
        <v>319260.16101781122</v>
      </c>
    </row>
    <row r="9" spans="1:14" x14ac:dyDescent="0.25">
      <c r="A9">
        <v>-15.28</v>
      </c>
      <c r="B9">
        <v>3.0769230769230771E-2</v>
      </c>
      <c r="C9" s="10">
        <f>-LN(1-B9)/0.000001-EXP(blanks!$BZ$18*b928_6!A9+blanks!$BZ$17)</f>
        <v>27866.036963066035</v>
      </c>
      <c r="D9" s="1">
        <f>C9*0.000001*coeffs!$D$8/($D$2*coeffs!$D$6/1000)</f>
        <v>391.63818528795764</v>
      </c>
      <c r="E9">
        <f t="shared" ref="E9:E72" si="0">-LN(1-B9)</f>
        <v>3.1252543504104426E-2</v>
      </c>
      <c r="F9">
        <v>1.83E-2</v>
      </c>
      <c r="G9">
        <v>4.41E-2</v>
      </c>
      <c r="H9">
        <f t="shared" ref="H9:H72" si="1">E9-F9</f>
        <v>1.2952543504104425E-2</v>
      </c>
      <c r="I9">
        <f t="shared" ref="I9:I72" si="2">G9-E9</f>
        <v>1.2847456495895575E-2</v>
      </c>
      <c r="J9" s="2">
        <f>((1000*coeffs!$D$8/($D$2*coeffs!$D$6))^2*H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212.13832923096675</v>
      </c>
      <c r="K9" s="10">
        <f>((1000*coeffs!$D$8/($D$2*coeffs!$D$6))^2*I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210.87231940874554</v>
      </c>
      <c r="L9" s="10">
        <f t="shared" ref="L9:L72" si="3">1000000000000*D9/(1000000*$D$3)</f>
        <v>569245.12504963542</v>
      </c>
      <c r="M9" s="1">
        <f t="shared" ref="M9:M72" si="4">((1/(0.000001*$D$3))^2*K9^2+(D9/(0.000001*$D$3)^2)^2*(0.000001*$E$3)^2)^0.5</f>
        <v>324388.91998511634</v>
      </c>
      <c r="N9" s="10">
        <f t="shared" ref="N9:N72" si="5">((1/(0.000001*$D$3))^2*J9^2+(D9/(0.000001*$D$3)^2)^2*(0.000001*$E$3)^2)^0.5</f>
        <v>326128.15494259197</v>
      </c>
    </row>
    <row r="10" spans="1:14" x14ac:dyDescent="0.25">
      <c r="A10">
        <v>-15.88</v>
      </c>
      <c r="B10">
        <v>4.6153846153846156E-2</v>
      </c>
      <c r="C10" s="10">
        <f>-LN(1-B10)/0.000001-EXP(blanks!$BZ$18*b928_6!A10+blanks!$BZ$17)</f>
        <v>43045.435253413321</v>
      </c>
      <c r="D10" s="1">
        <f>C10*0.000001*coeffs!$D$8/($D$2*coeffs!$D$6/1000)</f>
        <v>604.97429792119965</v>
      </c>
      <c r="E10">
        <f t="shared" si="0"/>
        <v>4.7252884850545615E-2</v>
      </c>
      <c r="F10">
        <v>3.3700000000000001E-2</v>
      </c>
      <c r="G10">
        <v>6.3700000000000007E-2</v>
      </c>
      <c r="H10">
        <f t="shared" si="1"/>
        <v>1.3552884850545614E-2</v>
      </c>
      <c r="I10">
        <f t="shared" si="2"/>
        <v>1.6447115149454392E-2</v>
      </c>
      <c r="J10" s="2">
        <f>((1000*coeffs!$D$8/($D$2*coeffs!$D$6))^2*H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251.80144423995452</v>
      </c>
      <c r="K10" s="10">
        <f>((1000*coeffs!$D$8/($D$2*coeffs!$D$6))^2*I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283.82099391915108</v>
      </c>
      <c r="L10" s="10">
        <f t="shared" si="3"/>
        <v>879328.63241810631</v>
      </c>
      <c r="M10" s="1">
        <f t="shared" si="4"/>
        <v>443971.10748927726</v>
      </c>
      <c r="N10" s="10">
        <f t="shared" si="5"/>
        <v>401095.36112202163</v>
      </c>
    </row>
    <row r="11" spans="1:14" x14ac:dyDescent="0.25">
      <c r="A11">
        <v>-16.03</v>
      </c>
      <c r="B11">
        <v>6.1538461538461542E-2</v>
      </c>
      <c r="C11" s="10">
        <f>-LN(1-B11)/0.000001-EXP(blanks!$BZ$18*b928_6!A11+blanks!$BZ$17)</f>
        <v>59071.332911202007</v>
      </c>
      <c r="D11" s="1">
        <f>C11*0.000001*coeffs!$D$8/($D$2*coeffs!$D$6/1000)</f>
        <v>830.20738307879287</v>
      </c>
      <c r="E11">
        <f t="shared" si="0"/>
        <v>6.3513405722325861E-2</v>
      </c>
      <c r="F11">
        <v>4.99E-2</v>
      </c>
      <c r="G11">
        <v>8.3299999999999999E-2</v>
      </c>
      <c r="H11">
        <f t="shared" si="1"/>
        <v>1.3613405722325861E-2</v>
      </c>
      <c r="I11">
        <f t="shared" si="2"/>
        <v>1.9786594277674138E-2</v>
      </c>
      <c r="J11" s="2">
        <f>((1000*coeffs!$D$8/($D$2*coeffs!$D$6))^2*H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292.58711404931904</v>
      </c>
      <c r="K11" s="10">
        <f>((1000*coeffs!$D$8/($D$2*coeffs!$D$6))^2*I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355.4343602328745</v>
      </c>
      <c r="L11" s="10">
        <f t="shared" si="3"/>
        <v>1206704.3596638523</v>
      </c>
      <c r="M11" s="1">
        <f t="shared" si="4"/>
        <v>563567.32376362826</v>
      </c>
      <c r="N11" s="10">
        <f t="shared" si="5"/>
        <v>481214.47365746385</v>
      </c>
    </row>
    <row r="12" spans="1:14" x14ac:dyDescent="0.25">
      <c r="A12">
        <v>-16.100000000000001</v>
      </c>
      <c r="B12">
        <v>7.6923076923076927E-2</v>
      </c>
      <c r="C12" s="10">
        <f>-LN(1-B12)/0.000001-EXP(blanks!$BZ$18*b928_6!A12+blanks!$BZ$17)</f>
        <v>75486.710038700854</v>
      </c>
      <c r="D12" s="1">
        <f>C12*0.000001*coeffs!$D$8/($D$2*coeffs!$D$6/1000)</f>
        <v>1060.9143371229584</v>
      </c>
      <c r="E12">
        <f t="shared" si="0"/>
        <v>8.004270767353637E-2</v>
      </c>
      <c r="F12">
        <v>6.5299999999999997E-2</v>
      </c>
      <c r="G12">
        <v>0.1013</v>
      </c>
      <c r="H12">
        <f t="shared" si="1"/>
        <v>1.4742707673536373E-2</v>
      </c>
      <c r="I12">
        <f t="shared" si="2"/>
        <v>2.1257292326463631E-2</v>
      </c>
      <c r="J12" s="2">
        <f>((1000*coeffs!$D$8/($D$2*coeffs!$D$6))^2*H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347.5000406283275</v>
      </c>
      <c r="K12" s="10">
        <f>((1000*coeffs!$D$8/($D$2*coeffs!$D$6))^2*I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408.75491329569479</v>
      </c>
      <c r="L12" s="10">
        <f t="shared" si="3"/>
        <v>1542036.3416771232</v>
      </c>
      <c r="M12" s="1">
        <f t="shared" si="4"/>
        <v>660144.99510324164</v>
      </c>
      <c r="N12" s="10">
        <f t="shared" si="5"/>
        <v>581312.43648258608</v>
      </c>
    </row>
    <row r="13" spans="1:14" x14ac:dyDescent="0.25">
      <c r="A13">
        <v>-16.7</v>
      </c>
      <c r="B13">
        <v>9.2307692307692313E-2</v>
      </c>
      <c r="C13" s="10">
        <f>-LN(1-B13)/0.000001-EXP(blanks!$BZ$18*b928_6!A13+blanks!$BZ$17)</f>
        <v>91189.382054278103</v>
      </c>
      <c r="D13" s="1">
        <f>C13*0.000001*coeffs!$D$8/($D$2*coeffs!$D$6/1000)</f>
        <v>1281.6047058504398</v>
      </c>
      <c r="E13">
        <f t="shared" si="0"/>
        <v>9.6849825989917662E-2</v>
      </c>
      <c r="F13">
        <v>8.1299999999999997E-2</v>
      </c>
      <c r="G13">
        <v>0.1232</v>
      </c>
      <c r="H13">
        <f t="shared" si="1"/>
        <v>1.5549825989917665E-2</v>
      </c>
      <c r="I13">
        <f t="shared" si="2"/>
        <v>2.6350174010082342E-2</v>
      </c>
      <c r="J13" s="2">
        <f>((1000*coeffs!$D$8/($D$2*coeffs!$D$6))^2*H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402.11924532185083</v>
      </c>
      <c r="K13" s="10">
        <f>((1000*coeffs!$D$8/($D$2*coeffs!$D$6))^2*I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501.08510336990923</v>
      </c>
      <c r="L13" s="10">
        <f t="shared" si="3"/>
        <v>1862809.2419272771</v>
      </c>
      <c r="M13" s="1">
        <f t="shared" si="4"/>
        <v>807032.17128604907</v>
      </c>
      <c r="N13" s="10">
        <f t="shared" si="5"/>
        <v>680042.87730606343</v>
      </c>
    </row>
    <row r="14" spans="1:14" x14ac:dyDescent="0.25">
      <c r="A14">
        <v>-17.13</v>
      </c>
      <c r="B14">
        <v>0.1076923076923077</v>
      </c>
      <c r="C14" s="10">
        <f>-LN(1-B14)/0.000001-EXP(blanks!$BZ$18*b928_6!A14+blanks!$BZ$17)</f>
        <v>107331.10723637184</v>
      </c>
      <c r="D14" s="1">
        <f>C14*0.000001*coeffs!$D$8/($D$2*coeffs!$D$6/1000)</f>
        <v>1508.4656680357334</v>
      </c>
      <c r="E14">
        <f t="shared" si="0"/>
        <v>0.11394425934921784</v>
      </c>
      <c r="F14">
        <v>9.6500000000000002E-2</v>
      </c>
      <c r="G14">
        <v>0.14269999999999999</v>
      </c>
      <c r="H14">
        <f t="shared" si="1"/>
        <v>1.7444259349217839E-2</v>
      </c>
      <c r="I14">
        <f t="shared" si="2"/>
        <v>2.8755740650782152E-2</v>
      </c>
      <c r="J14" s="2">
        <f>((1000*coeffs!$D$8/($D$2*coeffs!$D$6))^2*H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466.70906449351708</v>
      </c>
      <c r="K14" s="10">
        <f>((1000*coeffs!$D$8/($D$2*coeffs!$D$6))^2*I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566.60519713709505</v>
      </c>
      <c r="L14" s="10">
        <f t="shared" si="3"/>
        <v>2192551.084370696</v>
      </c>
      <c r="M14" s="1">
        <f t="shared" si="4"/>
        <v>919597.65060378111</v>
      </c>
      <c r="N14" s="10">
        <f t="shared" si="5"/>
        <v>792201.32005340839</v>
      </c>
    </row>
    <row r="15" spans="1:14" x14ac:dyDescent="0.25">
      <c r="A15">
        <v>-17.62</v>
      </c>
      <c r="B15">
        <v>0.12307692307692308</v>
      </c>
      <c r="C15" s="10">
        <f>-LN(1-B15)/0.000001-EXP(blanks!$BZ$18*b928_6!A15+blanks!$BZ$17)</f>
        <v>123440.25492194617</v>
      </c>
      <c r="D15" s="1">
        <f>C15*0.000001*coeffs!$D$8/($D$2*coeffs!$D$6/1000)</f>
        <v>1734.8687756780582</v>
      </c>
      <c r="E15">
        <f t="shared" si="0"/>
        <v>0.13133600206108698</v>
      </c>
      <c r="F15">
        <v>0.1118</v>
      </c>
      <c r="G15">
        <v>0.1653</v>
      </c>
      <c r="H15">
        <f t="shared" si="1"/>
        <v>1.9536002061086979E-2</v>
      </c>
      <c r="I15">
        <f t="shared" si="2"/>
        <v>3.3963997938913026E-2</v>
      </c>
      <c r="J15" s="2">
        <f>((1000*coeffs!$D$8/($D$2*coeffs!$D$6))^2*H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533.77384369897095</v>
      </c>
      <c r="K15" s="10">
        <f>((1000*coeffs!$D$8/($D$2*coeffs!$D$6))^2*I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661.34920603101773</v>
      </c>
      <c r="L15" s="10">
        <f t="shared" si="3"/>
        <v>2521627.4363784073</v>
      </c>
      <c r="M15" s="1">
        <f t="shared" si="4"/>
        <v>1070267.565807834</v>
      </c>
      <c r="N15" s="10">
        <f t="shared" si="5"/>
        <v>907391.77835436864</v>
      </c>
    </row>
    <row r="16" spans="1:14" x14ac:dyDescent="0.25">
      <c r="A16">
        <v>-17.95</v>
      </c>
      <c r="B16">
        <v>0.13846153846153847</v>
      </c>
      <c r="C16" s="10">
        <f>-LN(1-B16)/0.000001-EXP(blanks!$BZ$18*b928_6!A16+blanks!$BZ$17)</f>
        <v>140138.65100759093</v>
      </c>
      <c r="D16" s="1">
        <f>C16*0.000001*coeffs!$D$8/($D$2*coeffs!$D$6/1000)</f>
        <v>1969.5533685704484</v>
      </c>
      <c r="E16">
        <f t="shared" si="0"/>
        <v>0.14903557916048782</v>
      </c>
      <c r="F16">
        <v>0.1263</v>
      </c>
      <c r="G16">
        <v>0.18679999999999999</v>
      </c>
      <c r="H16">
        <f t="shared" si="1"/>
        <v>2.2735579160487823E-2</v>
      </c>
      <c r="I16">
        <f t="shared" si="2"/>
        <v>3.7764420839512175E-2</v>
      </c>
      <c r="J16" s="2">
        <f>((1000*coeffs!$D$8/($D$2*coeffs!$D$6))^2*H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609.84402274919216</v>
      </c>
      <c r="K16" s="10">
        <f>((1000*coeffs!$D$8/($D$2*coeffs!$D$6))^2*I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742.63539552733789</v>
      </c>
      <c r="L16" s="10">
        <f t="shared" si="3"/>
        <v>2862740.906532052</v>
      </c>
      <c r="M16" s="1">
        <f t="shared" si="4"/>
        <v>1204383.4678288412</v>
      </c>
      <c r="N16" s="10">
        <f t="shared" si="5"/>
        <v>1034945.2998094272</v>
      </c>
    </row>
    <row r="17" spans="1:14" x14ac:dyDescent="0.25">
      <c r="A17">
        <v>-17.98</v>
      </c>
      <c r="B17">
        <v>0.15384615384615385</v>
      </c>
      <c r="C17" s="10">
        <f>-LN(1-B17)/0.000001-EXP(blanks!$BZ$18*b928_6!A17+blanks!$BZ$17)</f>
        <v>158060.0732652563</v>
      </c>
      <c r="D17" s="1">
        <f>C17*0.000001*coeffs!$D$8/($D$2*coeffs!$D$6/1000)</f>
        <v>2221.4267619802813</v>
      </c>
      <c r="E17">
        <f t="shared" si="0"/>
        <v>0.16705408466316621</v>
      </c>
      <c r="F17">
        <v>0.14269999999999999</v>
      </c>
      <c r="G17">
        <v>0.20599999999999999</v>
      </c>
      <c r="H17">
        <f t="shared" si="1"/>
        <v>2.4354084663166214E-2</v>
      </c>
      <c r="I17">
        <f t="shared" si="2"/>
        <v>3.8945915336833781E-2</v>
      </c>
      <c r="J17" s="2">
        <f>((1000*coeffs!$D$8/($D$2*coeffs!$D$6))^2*H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675.38715640745261</v>
      </c>
      <c r="K17" s="10">
        <f>((1000*coeffs!$D$8/($D$2*coeffs!$D$6))^2*I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799.12032966236268</v>
      </c>
      <c r="L17" s="10">
        <f t="shared" si="3"/>
        <v>3228838.2553460752</v>
      </c>
      <c r="M17" s="1">
        <f t="shared" si="4"/>
        <v>1308504.5400473976</v>
      </c>
      <c r="N17" s="10">
        <f t="shared" si="5"/>
        <v>1151841.896640914</v>
      </c>
    </row>
    <row r="18" spans="1:14" x14ac:dyDescent="0.25">
      <c r="A18">
        <v>-18.07</v>
      </c>
      <c r="B18">
        <v>0.16923076923076924</v>
      </c>
      <c r="C18" s="10">
        <f>-LN(1-B18)/0.000001-EXP(blanks!$BZ$18*b928_6!A18+blanks!$BZ$17)</f>
        <v>176111.55960089431</v>
      </c>
      <c r="D18" s="1">
        <f>C18*0.000001*coeffs!$D$8/($D$2*coeffs!$D$6/1000)</f>
        <v>2475.1281174909277</v>
      </c>
      <c r="E18">
        <f t="shared" si="0"/>
        <v>0.1854032233313628</v>
      </c>
      <c r="F18">
        <v>0.1613</v>
      </c>
      <c r="G18">
        <v>0.2271</v>
      </c>
      <c r="H18">
        <f t="shared" si="1"/>
        <v>2.4103223331362805E-2</v>
      </c>
      <c r="I18">
        <f t="shared" si="2"/>
        <v>4.1696776668637192E-2</v>
      </c>
      <c r="J18" s="2">
        <f>((1000*coeffs!$D$8/($D$2*coeffs!$D$6))^2*H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729.59304437895537</v>
      </c>
      <c r="K18" s="10">
        <f>((1000*coeffs!$D$8/($D$2*coeffs!$D$6))^2*I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872.33634294633111</v>
      </c>
      <c r="L18" s="10">
        <f t="shared" si="3"/>
        <v>3597592.5425122618</v>
      </c>
      <c r="M18" s="1">
        <f t="shared" si="4"/>
        <v>1434708.2021893803</v>
      </c>
      <c r="N18" s="10">
        <f t="shared" si="5"/>
        <v>1255108.7748156809</v>
      </c>
    </row>
    <row r="19" spans="1:14" x14ac:dyDescent="0.25">
      <c r="A19">
        <v>-18.190000000000001</v>
      </c>
      <c r="B19">
        <v>0.18461538461538463</v>
      </c>
      <c r="C19" s="10">
        <f>-LN(1-B19)/0.000001-EXP(blanks!$BZ$18*b928_6!A19+blanks!$BZ$17)</f>
        <v>194391.44355514541</v>
      </c>
      <c r="D19" s="1">
        <f>C19*0.000001*coeffs!$D$8/($D$2*coeffs!$D$6/1000)</f>
        <v>2732.0394460952111</v>
      </c>
      <c r="E19">
        <f t="shared" si="0"/>
        <v>0.20409535634351528</v>
      </c>
      <c r="F19">
        <v>0.1736</v>
      </c>
      <c r="G19">
        <v>0.2505</v>
      </c>
      <c r="H19">
        <f t="shared" si="1"/>
        <v>3.0495356343515273E-2</v>
      </c>
      <c r="I19">
        <f t="shared" si="2"/>
        <v>4.6404643656484723E-2</v>
      </c>
      <c r="J19" s="2">
        <f>((1000*coeffs!$D$8/($D$2*coeffs!$D$6))^2*H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830.46998042875873</v>
      </c>
      <c r="K19" s="10">
        <f>((1000*coeffs!$D$8/($D$2*coeffs!$D$6))^2*I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965.05745982002929</v>
      </c>
      <c r="L19" s="10">
        <f t="shared" si="3"/>
        <v>3971012.517560109</v>
      </c>
      <c r="M19" s="1">
        <f t="shared" si="4"/>
        <v>1586421.5246046961</v>
      </c>
      <c r="N19" s="10">
        <f t="shared" si="5"/>
        <v>1416403.3776466437</v>
      </c>
    </row>
    <row r="20" spans="1:14" x14ac:dyDescent="0.25">
      <c r="A20">
        <v>-18.420000000000002</v>
      </c>
      <c r="B20">
        <v>0.2</v>
      </c>
      <c r="C20" s="10">
        <f>-LN(1-B20)/0.000001-EXP(blanks!$BZ$18*b928_6!A20+blanks!$BZ$17)</f>
        <v>212597.67752814089</v>
      </c>
      <c r="D20" s="1">
        <f>C20*0.000001*coeffs!$D$8/($D$2*coeffs!$D$6/1000)</f>
        <v>2987.915674335432</v>
      </c>
      <c r="E20">
        <f t="shared" si="0"/>
        <v>0.22314355131420971</v>
      </c>
      <c r="F20">
        <v>0.19139999999999999</v>
      </c>
      <c r="G20">
        <v>0.26960000000000001</v>
      </c>
      <c r="H20">
        <f t="shared" si="1"/>
        <v>3.1743551314209723E-2</v>
      </c>
      <c r="I20">
        <f t="shared" si="2"/>
        <v>4.6456448685790297E-2</v>
      </c>
      <c r="J20" s="2">
        <f>((1000*coeffs!$D$8/($D$2*coeffs!$D$6))^2*H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896.59389871911708</v>
      </c>
      <c r="K20" s="10">
        <f>((1000*coeffs!$D$8/($D$2*coeffs!$D$6))^2*I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1015.4513554430615</v>
      </c>
      <c r="L20" s="10">
        <f t="shared" si="3"/>
        <v>4342927.9768117089</v>
      </c>
      <c r="M20" s="1">
        <f t="shared" si="4"/>
        <v>1683825.2535981003</v>
      </c>
      <c r="N20" s="10">
        <f t="shared" si="5"/>
        <v>1534647.758919958</v>
      </c>
    </row>
    <row r="21" spans="1:14" x14ac:dyDescent="0.25">
      <c r="A21">
        <v>-18.46</v>
      </c>
      <c r="B21">
        <v>0.2153846153846154</v>
      </c>
      <c r="C21" s="10">
        <f>-LN(1-B21)/0.000001-EXP(blanks!$BZ$18*b928_6!A21+blanks!$BZ$17)</f>
        <v>231862.0496334343</v>
      </c>
      <c r="D21" s="1">
        <f>C21*0.000001*coeffs!$D$8/($D$2*coeffs!$D$6/1000)</f>
        <v>3258.6633139093274</v>
      </c>
      <c r="E21">
        <f t="shared" si="0"/>
        <v>0.24256163717131135</v>
      </c>
      <c r="F21">
        <v>0.20599999999999999</v>
      </c>
      <c r="G21">
        <v>0.29730000000000001</v>
      </c>
      <c r="H21">
        <f t="shared" si="1"/>
        <v>3.6561637171311362E-2</v>
      </c>
      <c r="I21">
        <f t="shared" si="2"/>
        <v>5.4738362828688658E-2</v>
      </c>
      <c r="J21" s="2">
        <f>((1000*coeffs!$D$8/($D$2*coeffs!$D$6))^2*H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989.30985627874168</v>
      </c>
      <c r="K21" s="10">
        <f>((1000*coeffs!$D$8/($D$2*coeffs!$D$6))^2*I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1143.0362284437672</v>
      </c>
      <c r="L21" s="10">
        <f t="shared" si="3"/>
        <v>4736458.9953277288</v>
      </c>
      <c r="M21" s="1">
        <f t="shared" si="4"/>
        <v>1881887.3861941884</v>
      </c>
      <c r="N21" s="10">
        <f t="shared" si="5"/>
        <v>1687891.1148827621</v>
      </c>
    </row>
    <row r="22" spans="1:14" x14ac:dyDescent="0.25">
      <c r="A22">
        <v>-18.59</v>
      </c>
      <c r="B22">
        <v>0.23076923076923078</v>
      </c>
      <c r="C22" s="10">
        <f>-LN(1-B22)/0.000001-EXP(blanks!$BZ$18*b928_6!A22+blanks!$BZ$17)</f>
        <v>251149.46393411321</v>
      </c>
      <c r="D22" s="1">
        <f>C22*0.000001*coeffs!$D$8/($D$2*coeffs!$D$6/1000)</f>
        <v>3529.7347958580035</v>
      </c>
      <c r="E22">
        <f t="shared" si="0"/>
        <v>0.26236426446749112</v>
      </c>
      <c r="F22">
        <v>0.22170000000000001</v>
      </c>
      <c r="G22">
        <v>0.31990000000000002</v>
      </c>
      <c r="H22">
        <f t="shared" si="1"/>
        <v>4.0664264467491107E-2</v>
      </c>
      <c r="I22">
        <f t="shared" si="2"/>
        <v>5.7535735532508903E-2</v>
      </c>
      <c r="J22" s="2">
        <f>((1000*coeffs!$D$8/($D$2*coeffs!$D$6))^2*H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1078.3196449884529</v>
      </c>
      <c r="K22" s="10">
        <f>((1000*coeffs!$D$8/($D$2*coeffs!$D$6))^2*I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1220.6664537871941</v>
      </c>
      <c r="L22" s="10">
        <f t="shared" si="3"/>
        <v>5130460.7179273991</v>
      </c>
      <c r="M22" s="1">
        <f t="shared" si="4"/>
        <v>2016071.3098751209</v>
      </c>
      <c r="N22" s="10">
        <f t="shared" si="5"/>
        <v>1836619.2131478039</v>
      </c>
    </row>
    <row r="23" spans="1:14" x14ac:dyDescent="0.25">
      <c r="A23">
        <v>-18.79</v>
      </c>
      <c r="B23">
        <v>0.24615384615384617</v>
      </c>
      <c r="C23" s="10">
        <f>-LN(1-B23)/0.000001-EXP(blanks!$BZ$18*b928_6!A23+blanks!$BZ$17)</f>
        <v>270510.67617262568</v>
      </c>
      <c r="D23" s="1">
        <f>C23*0.000001*coeffs!$D$8/($D$2*coeffs!$D$6/1000)</f>
        <v>3801.843457599753</v>
      </c>
      <c r="E23">
        <f t="shared" si="0"/>
        <v>0.2825669717850105</v>
      </c>
      <c r="F23">
        <v>0.23849999999999999</v>
      </c>
      <c r="G23">
        <v>0.34420000000000001</v>
      </c>
      <c r="H23">
        <f t="shared" si="1"/>
        <v>4.4066971785010511E-2</v>
      </c>
      <c r="I23">
        <f t="shared" si="2"/>
        <v>6.1633028214989505E-2</v>
      </c>
      <c r="J23" s="2">
        <f>((1000*coeffs!$D$8/($D$2*coeffs!$D$6))^2*H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1163.3794879516533</v>
      </c>
      <c r="K23" s="10">
        <f>((1000*coeffs!$D$8/($D$2*coeffs!$D$6))^2*I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1311.5642578626162</v>
      </c>
      <c r="L23" s="10">
        <f t="shared" si="3"/>
        <v>5525969.978768195</v>
      </c>
      <c r="M23" s="1">
        <f t="shared" si="4"/>
        <v>2167393.9788734447</v>
      </c>
      <c r="N23" s="10">
        <f t="shared" si="5"/>
        <v>1980601.5795461182</v>
      </c>
    </row>
    <row r="24" spans="1:14" x14ac:dyDescent="0.25">
      <c r="A24">
        <v>-18.829999999999998</v>
      </c>
      <c r="B24">
        <v>0.26153846153846155</v>
      </c>
      <c r="C24" s="10">
        <f>-LN(1-B24)/0.000001-EXP(blanks!$BZ$18*b928_6!A24+blanks!$BZ$17)</f>
        <v>290954.23413100641</v>
      </c>
      <c r="D24" s="1">
        <f>C24*0.000001*coeffs!$D$8/($D$2*coeffs!$D$6/1000)</f>
        <v>4089.1637518440084</v>
      </c>
      <c r="E24">
        <f t="shared" si="0"/>
        <v>0.30318625898774615</v>
      </c>
      <c r="F24">
        <v>0.25669999999999998</v>
      </c>
      <c r="G24">
        <v>0.3705</v>
      </c>
      <c r="H24">
        <f t="shared" si="1"/>
        <v>4.6486258987746165E-2</v>
      </c>
      <c r="I24">
        <f t="shared" si="2"/>
        <v>6.7313741012253847E-2</v>
      </c>
      <c r="J24" s="2">
        <f>((1000*coeffs!$D$8/($D$2*coeffs!$D$6))^2*H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1242.3508454781647</v>
      </c>
      <c r="K24" s="10">
        <f>((1000*coeffs!$D$8/($D$2*coeffs!$D$6))^2*I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1418.3089688576961</v>
      </c>
      <c r="L24" s="10">
        <f t="shared" si="3"/>
        <v>5943589.3094933461</v>
      </c>
      <c r="M24" s="1">
        <f t="shared" si="4"/>
        <v>2340946.0542149041</v>
      </c>
      <c r="N24" s="10">
        <f t="shared" si="5"/>
        <v>2119188.0331032714</v>
      </c>
    </row>
    <row r="25" spans="1:14" x14ac:dyDescent="0.25">
      <c r="A25">
        <v>-19.02</v>
      </c>
      <c r="B25">
        <v>0.27692307692307694</v>
      </c>
      <c r="C25" s="10">
        <f>-LN(1-B25)/0.000001-EXP(blanks!$BZ$18*b928_6!A25+blanks!$BZ$17)</f>
        <v>311137.30683623417</v>
      </c>
      <c r="D25" s="1">
        <f>C25*0.000001*coeffs!$D$8/($D$2*coeffs!$D$6/1000)</f>
        <v>4372.823103128404</v>
      </c>
      <c r="E25">
        <f t="shared" si="0"/>
        <v>0.32423966818557853</v>
      </c>
      <c r="F25">
        <v>0.2762</v>
      </c>
      <c r="G25">
        <v>0.3987</v>
      </c>
      <c r="H25">
        <f t="shared" si="1"/>
        <v>4.8039668185578532E-2</v>
      </c>
      <c r="I25">
        <f t="shared" si="2"/>
        <v>7.4460331814421465E-2</v>
      </c>
      <c r="J25" s="2">
        <f>((1000*coeffs!$D$8/($D$2*coeffs!$D$6))^2*H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1316.3955171167795</v>
      </c>
      <c r="K25" s="10">
        <f>((1000*coeffs!$D$8/($D$2*coeffs!$D$6))^2*I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1540.1913601037122</v>
      </c>
      <c r="L25" s="10">
        <f t="shared" si="3"/>
        <v>6355887.4687615996</v>
      </c>
      <c r="M25" s="1">
        <f t="shared" si="4"/>
        <v>2533460.9614334931</v>
      </c>
      <c r="N25" s="10">
        <f t="shared" si="5"/>
        <v>2251182.0092177927</v>
      </c>
    </row>
    <row r="26" spans="1:14" x14ac:dyDescent="0.25">
      <c r="A26">
        <v>-19.28</v>
      </c>
      <c r="B26">
        <v>0.29230769230769232</v>
      </c>
      <c r="C26" s="10">
        <f>-LN(1-B26)/0.000001-EXP(blanks!$BZ$18*b928_6!A26+blanks!$BZ$17)</f>
        <v>331351.30634294625</v>
      </c>
      <c r="D26" s="1">
        <f>C26*0.000001*coeffs!$D$8/($D$2*coeffs!$D$6/1000)</f>
        <v>4656.9171095604306</v>
      </c>
      <c r="E26">
        <f t="shared" si="0"/>
        <v>0.34574587340654223</v>
      </c>
      <c r="F26">
        <v>0.29010000000000002</v>
      </c>
      <c r="G26">
        <v>0.41860000000000003</v>
      </c>
      <c r="H26">
        <f t="shared" si="1"/>
        <v>5.5645873406542201E-2</v>
      </c>
      <c r="I26">
        <f t="shared" si="2"/>
        <v>7.2854126593457802E-2</v>
      </c>
      <c r="J26" s="2">
        <f>((1000*coeffs!$D$8/($D$2*coeffs!$D$6))^2*H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1436.5590585650607</v>
      </c>
      <c r="K26" s="10">
        <f>((1000*coeffs!$D$8/($D$2*coeffs!$D$6))^2*I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1581.2902082916974</v>
      </c>
      <c r="L26" s="10">
        <f t="shared" si="3"/>
        <v>6768817.398202328</v>
      </c>
      <c r="M26" s="1">
        <f t="shared" si="4"/>
        <v>2622630.0721298554</v>
      </c>
      <c r="N26" s="10">
        <f t="shared" si="5"/>
        <v>2440374.9341083784</v>
      </c>
    </row>
    <row r="27" spans="1:14" x14ac:dyDescent="0.25">
      <c r="A27">
        <v>-19.37</v>
      </c>
      <c r="B27">
        <v>0.30769230769230771</v>
      </c>
      <c r="C27" s="10">
        <f>-LN(1-B27)/0.000001-EXP(blanks!$BZ$18*b928_6!A27+blanks!$BZ$17)</f>
        <v>352853.83202626416</v>
      </c>
      <c r="D27" s="1">
        <f>C27*0.000001*coeffs!$D$8/($D$2*coeffs!$D$6/1000)</f>
        <v>4959.1204744983261</v>
      </c>
      <c r="E27">
        <f t="shared" si="0"/>
        <v>0.3677247801253174</v>
      </c>
      <c r="F27">
        <v>0.31219999999999998</v>
      </c>
      <c r="G27">
        <v>0.45050000000000001</v>
      </c>
      <c r="H27">
        <f t="shared" si="1"/>
        <v>5.5524780125317419E-2</v>
      </c>
      <c r="I27">
        <f t="shared" si="2"/>
        <v>8.2775219874682615E-2</v>
      </c>
      <c r="J27" s="2">
        <f>((1000*coeffs!$D$8/($D$2*coeffs!$D$6))^2*H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1500.5087467734006</v>
      </c>
      <c r="K27" s="10">
        <f>((1000*coeffs!$D$8/($D$2*coeffs!$D$6))^2*I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1730.8789321576028</v>
      </c>
      <c r="L27" s="10">
        <f t="shared" si="3"/>
        <v>7208069.2350425143</v>
      </c>
      <c r="M27" s="1">
        <f t="shared" si="4"/>
        <v>2852846.014275487</v>
      </c>
      <c r="N27" s="10">
        <f t="shared" si="5"/>
        <v>2562428.0501733972</v>
      </c>
    </row>
    <row r="28" spans="1:14" x14ac:dyDescent="0.25">
      <c r="A28">
        <v>-19.48</v>
      </c>
      <c r="B28">
        <v>0.32307692307692309</v>
      </c>
      <c r="C28" s="10">
        <f>-LN(1-B28)/0.000001-EXP(blanks!$BZ$18*b928_6!A28+blanks!$BZ$17)</f>
        <v>374722.98217372596</v>
      </c>
      <c r="D28" s="1">
        <f>C28*0.000001*coeffs!$D$8/($D$2*coeffs!$D$6/1000)</f>
        <v>5266.4764967735318</v>
      </c>
      <c r="E28">
        <f t="shared" si="0"/>
        <v>0.39019763597737589</v>
      </c>
      <c r="F28">
        <v>0.32779999999999998</v>
      </c>
      <c r="G28">
        <v>0.47310000000000002</v>
      </c>
      <c r="H28">
        <f t="shared" si="1"/>
        <v>6.2397635977375909E-2</v>
      </c>
      <c r="I28">
        <f t="shared" si="2"/>
        <v>8.2902364022624131E-2</v>
      </c>
      <c r="J28" s="2">
        <f>((1000*coeffs!$D$8/($D$2*coeffs!$D$6))^2*H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1618.1815447888475</v>
      </c>
      <c r="K28" s="10">
        <f>((1000*coeffs!$D$8/($D$2*coeffs!$D$6))^2*I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1790.810363578257</v>
      </c>
      <c r="L28" s="10">
        <f t="shared" si="3"/>
        <v>7654810.4464649027</v>
      </c>
      <c r="M28" s="1">
        <f t="shared" si="4"/>
        <v>2969150.6172619523</v>
      </c>
      <c r="N28" s="10">
        <f t="shared" si="5"/>
        <v>2751831.8496549809</v>
      </c>
    </row>
    <row r="29" spans="1:14" x14ac:dyDescent="0.25">
      <c r="A29">
        <v>-19.54</v>
      </c>
      <c r="B29">
        <v>0.33846153846153848</v>
      </c>
      <c r="C29" s="10">
        <f>-LN(1-B29)/0.000001-EXP(blanks!$BZ$18*b928_6!A29+blanks!$BZ$17)</f>
        <v>397372.93908284884</v>
      </c>
      <c r="D29" s="1">
        <f>C29*0.000001*coeffs!$D$8/($D$2*coeffs!$D$6/1000)</f>
        <v>5584.8062267059404</v>
      </c>
      <c r="E29">
        <f t="shared" si="0"/>
        <v>0.41318715420207469</v>
      </c>
      <c r="F29">
        <v>0.34420000000000001</v>
      </c>
      <c r="G29">
        <v>0.49680000000000002</v>
      </c>
      <c r="H29">
        <f t="shared" si="1"/>
        <v>6.8987154202074685E-2</v>
      </c>
      <c r="I29">
        <f t="shared" si="2"/>
        <v>8.3612845797925328E-2</v>
      </c>
      <c r="J29" s="2">
        <f>((1000*coeffs!$D$8/($D$2*coeffs!$D$6))^2*H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1736.0506266272141</v>
      </c>
      <c r="K29" s="10">
        <f>((1000*coeffs!$D$8/($D$2*coeffs!$D$6))^2*I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1858.6881168232455</v>
      </c>
      <c r="L29" s="10">
        <f t="shared" si="3"/>
        <v>8117501.9145840155</v>
      </c>
      <c r="M29" s="1">
        <f t="shared" si="4"/>
        <v>3097311.6299441205</v>
      </c>
      <c r="N29" s="10">
        <f t="shared" si="5"/>
        <v>2943123.4994019619</v>
      </c>
    </row>
    <row r="30" spans="1:14" x14ac:dyDescent="0.25">
      <c r="A30">
        <v>-19.670000000000002</v>
      </c>
      <c r="B30">
        <v>0.35384615384615387</v>
      </c>
      <c r="C30" s="10">
        <f>-LN(1-B30)/0.000001-EXP(blanks!$BZ$18*b928_6!A30+blanks!$BZ$17)</f>
        <v>420141.9408639613</v>
      </c>
      <c r="D30" s="1">
        <f>C30*0.000001*coeffs!$D$8/($D$2*coeffs!$D$6/1000)</f>
        <v>5904.8090512981898</v>
      </c>
      <c r="E30">
        <f t="shared" si="0"/>
        <v>0.43671765161226894</v>
      </c>
      <c r="F30">
        <v>0.3705</v>
      </c>
      <c r="G30">
        <v>0.53459999999999996</v>
      </c>
      <c r="H30">
        <f t="shared" si="1"/>
        <v>6.6217651612268946E-2</v>
      </c>
      <c r="I30">
        <f t="shared" si="2"/>
        <v>9.7882348387731022E-2</v>
      </c>
      <c r="J30" s="2">
        <f>((1000*coeffs!$D$8/($D$2*coeffs!$D$6))^2*H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1784.0506029545581</v>
      </c>
      <c r="K30" s="10">
        <f>((1000*coeffs!$D$8/($D$2*coeffs!$D$6))^2*I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2051.6348661337674</v>
      </c>
      <c r="L30" s="10">
        <f t="shared" si="3"/>
        <v>8582625.2216162868</v>
      </c>
      <c r="M30" s="1">
        <f t="shared" si="4"/>
        <v>3384938.0465308535</v>
      </c>
      <c r="N30" s="10">
        <f t="shared" si="5"/>
        <v>3047858.565488521</v>
      </c>
    </row>
    <row r="31" spans="1:14" x14ac:dyDescent="0.25">
      <c r="A31">
        <v>-19.72</v>
      </c>
      <c r="B31">
        <v>0.36923076923076925</v>
      </c>
      <c r="C31" s="10">
        <f>-LN(1-B31)/0.000001-EXP(blanks!$BZ$18*b928_6!A31+blanks!$BZ$17)</f>
        <v>443936.94045162864</v>
      </c>
      <c r="D31" s="1">
        <f>C31*0.000001*coeffs!$D$8/($D$2*coeffs!$D$6/1000)</f>
        <v>6239.2315768188901</v>
      </c>
      <c r="E31">
        <f t="shared" si="0"/>
        <v>0.46081520319132935</v>
      </c>
      <c r="F31">
        <v>0.38900000000000001</v>
      </c>
      <c r="G31">
        <v>0.56140000000000001</v>
      </c>
      <c r="H31">
        <f t="shared" si="1"/>
        <v>7.1815203191329335E-2</v>
      </c>
      <c r="I31">
        <f t="shared" si="2"/>
        <v>0.10058479680867066</v>
      </c>
      <c r="J31" s="2">
        <f>((1000*coeffs!$D$8/($D$2*coeffs!$D$6))^2*H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1896.8858712362928</v>
      </c>
      <c r="K31" s="10">
        <f>((1000*coeffs!$D$8/($D$2*coeffs!$D$6))^2*I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2139.5958540992765</v>
      </c>
      <c r="L31" s="10">
        <f t="shared" si="3"/>
        <v>9068707.5279661492</v>
      </c>
      <c r="M31" s="1">
        <f t="shared" si="4"/>
        <v>3540545.0624652505</v>
      </c>
      <c r="N31" s="10">
        <f t="shared" si="5"/>
        <v>3235073.8861140823</v>
      </c>
    </row>
    <row r="32" spans="1:14" x14ac:dyDescent="0.25">
      <c r="A32">
        <v>-19.72</v>
      </c>
      <c r="B32">
        <v>0.38461538461538464</v>
      </c>
      <c r="C32" s="10">
        <f>-LN(1-B32)/0.000001-EXP(blanks!$BZ$18*b928_6!A32+blanks!$BZ$17)</f>
        <v>468629.55304200004</v>
      </c>
      <c r="D32" s="1">
        <f>C32*0.000001*coeffs!$D$8/($D$2*coeffs!$D$6/1000)</f>
        <v>6586.2694422221812</v>
      </c>
      <c r="E32">
        <f t="shared" si="0"/>
        <v>0.48550781578170077</v>
      </c>
      <c r="F32">
        <v>0.40849999999999997</v>
      </c>
      <c r="G32">
        <v>0.58960000000000001</v>
      </c>
      <c r="H32">
        <f t="shared" si="1"/>
        <v>7.7007815781700795E-2</v>
      </c>
      <c r="I32">
        <f t="shared" si="2"/>
        <v>0.10409218421829924</v>
      </c>
      <c r="J32" s="2">
        <f>((1000*coeffs!$D$8/($D$2*coeffs!$D$6))^2*H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2008.6473129374485</v>
      </c>
      <c r="K32" s="10">
        <f>((1000*coeffs!$D$8/($D$2*coeffs!$D$6))^2*I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2236.853730180479</v>
      </c>
      <c r="L32" s="10">
        <f t="shared" si="3"/>
        <v>9573126.1993559264</v>
      </c>
      <c r="M32" s="1">
        <f t="shared" si="4"/>
        <v>3709738.7138073598</v>
      </c>
      <c r="N32" s="10">
        <f t="shared" si="5"/>
        <v>3422764.1316993106</v>
      </c>
    </row>
    <row r="33" spans="1:14" x14ac:dyDescent="0.25">
      <c r="A33">
        <v>-19.78</v>
      </c>
      <c r="B33">
        <v>0.4</v>
      </c>
      <c r="C33" s="10">
        <f>-LN(1-B33)/0.000001-EXP(blanks!$BZ$18*b928_6!A33+blanks!$BZ$17)</f>
        <v>493577.00023029093</v>
      </c>
      <c r="D33" s="1">
        <f>C33*0.000001*coeffs!$D$8/($D$2*coeffs!$D$6/1000)</f>
        <v>6936.8888344715751</v>
      </c>
      <c r="E33">
        <f t="shared" si="0"/>
        <v>0.51082562376599072</v>
      </c>
      <c r="F33">
        <v>0.42899999999999999</v>
      </c>
      <c r="G33">
        <v>0.61909999999999998</v>
      </c>
      <c r="H33">
        <f t="shared" si="1"/>
        <v>8.1825623765990729E-2</v>
      </c>
      <c r="I33">
        <f t="shared" si="2"/>
        <v>0.10827437623400926</v>
      </c>
      <c r="J33" s="2">
        <f>((1000*coeffs!$D$8/($D$2*coeffs!$D$6))^2*H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2119.4875356973807</v>
      </c>
      <c r="K33" s="10">
        <f>((1000*coeffs!$D$8/($D$2*coeffs!$D$6))^2*I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2342.0844041355299</v>
      </c>
      <c r="L33" s="10">
        <f t="shared" si="3"/>
        <v>10082750.611079425</v>
      </c>
      <c r="M33" s="1">
        <f t="shared" si="4"/>
        <v>3889597.886883155</v>
      </c>
      <c r="N33" s="10">
        <f t="shared" si="5"/>
        <v>3609823.619286729</v>
      </c>
    </row>
    <row r="34" spans="1:14" x14ac:dyDescent="0.25">
      <c r="A34">
        <v>-19.93</v>
      </c>
      <c r="B34">
        <v>0.41538461538461541</v>
      </c>
      <c r="C34" s="10">
        <f>-LN(1-B34)/0.000001-EXP(blanks!$BZ$18*b928_6!A34+blanks!$BZ$17)</f>
        <v>518590.63851215417</v>
      </c>
      <c r="D34" s="1">
        <f>C34*0.000001*coeffs!$D$8/($D$2*coeffs!$D$6/1000)</f>
        <v>7288.4384974947907</v>
      </c>
      <c r="E34">
        <f t="shared" si="0"/>
        <v>0.53680111016925147</v>
      </c>
      <c r="F34">
        <v>0.45050000000000001</v>
      </c>
      <c r="G34">
        <v>0.6502</v>
      </c>
      <c r="H34">
        <f t="shared" si="1"/>
        <v>8.630111016925146E-2</v>
      </c>
      <c r="I34">
        <f t="shared" si="2"/>
        <v>0.11339888983074853</v>
      </c>
      <c r="J34" s="2">
        <f>((1000*coeffs!$D$8/($D$2*coeffs!$D$6))^2*H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2229.6660263735525</v>
      </c>
      <c r="K34" s="10">
        <f>((1000*coeffs!$D$8/($D$2*coeffs!$D$6))^2*I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2457.7014972333432</v>
      </c>
      <c r="L34" s="10">
        <f t="shared" si="3"/>
        <v>10593727.16905134</v>
      </c>
      <c r="M34" s="1">
        <f t="shared" si="4"/>
        <v>4082803.93439826</v>
      </c>
      <c r="N34" s="10">
        <f t="shared" si="5"/>
        <v>3796195.5285681039</v>
      </c>
    </row>
    <row r="35" spans="1:14" x14ac:dyDescent="0.25">
      <c r="A35">
        <v>-19.989999999999998</v>
      </c>
      <c r="B35">
        <v>0.43076923076923079</v>
      </c>
      <c r="C35" s="10">
        <f>-LN(1-B35)/0.000001-EXP(blanks!$BZ$18*b928_6!A35+blanks!$BZ$17)</f>
        <v>544859.29205305735</v>
      </c>
      <c r="D35" s="1">
        <f>C35*0.000001*coeffs!$D$8/($D$2*coeffs!$D$6/1000)</f>
        <v>7657.626545883335</v>
      </c>
      <c r="E35">
        <f t="shared" si="0"/>
        <v>0.56346935725141267</v>
      </c>
      <c r="F35">
        <v>0.47310000000000002</v>
      </c>
      <c r="G35">
        <v>0.68279999999999996</v>
      </c>
      <c r="H35">
        <f t="shared" si="1"/>
        <v>9.0369357251412652E-2</v>
      </c>
      <c r="I35">
        <f t="shared" si="2"/>
        <v>0.11933064274858729</v>
      </c>
      <c r="J35" s="2">
        <f>((1000*coeffs!$D$8/($D$2*coeffs!$D$6))^2*H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2338.7613749483871</v>
      </c>
      <c r="K35" s="10">
        <f>((1000*coeffs!$D$8/($D$2*coeffs!$D$6))^2*I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2582.5187799328678</v>
      </c>
      <c r="L35" s="10">
        <f t="shared" si="3"/>
        <v>11130341.076138172</v>
      </c>
      <c r="M35" s="1">
        <f t="shared" si="4"/>
        <v>4290027.3756550457</v>
      </c>
      <c r="N35" s="10">
        <f t="shared" si="5"/>
        <v>3983716.5012486936</v>
      </c>
    </row>
    <row r="36" spans="1:14" x14ac:dyDescent="0.25">
      <c r="A36">
        <v>-20.05</v>
      </c>
      <c r="B36">
        <v>0.44615384615384618</v>
      </c>
      <c r="C36" s="10">
        <f>-LN(1-B36)/0.000001-EXP(blanks!$BZ$18*b928_6!A36+blanks!$BZ$17)</f>
        <v>571849.90439334698</v>
      </c>
      <c r="D36" s="1">
        <f>C36*0.000001*coeffs!$D$8/($D$2*coeffs!$D$6/1000)</f>
        <v>8036.9612338682873</v>
      </c>
      <c r="E36">
        <f t="shared" si="0"/>
        <v>0.59086833143952711</v>
      </c>
      <c r="F36">
        <v>0.49680000000000002</v>
      </c>
      <c r="G36">
        <v>0.71699999999999997</v>
      </c>
      <c r="H36">
        <f t="shared" si="1"/>
        <v>9.4068331439527086E-2</v>
      </c>
      <c r="I36">
        <f t="shared" si="2"/>
        <v>0.12613166856047286</v>
      </c>
      <c r="J36" s="2">
        <f>((1000*coeffs!$D$8/($D$2*coeffs!$D$6))^2*H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2447.1919717136084</v>
      </c>
      <c r="K36" s="10">
        <f>((1000*coeffs!$D$8/($D$2*coeffs!$D$6))^2*I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2717.2294261957973</v>
      </c>
      <c r="L36" s="10">
        <f t="shared" si="3"/>
        <v>11681703.098559171</v>
      </c>
      <c r="M36" s="1">
        <f t="shared" si="4"/>
        <v>4511168.0279650278</v>
      </c>
      <c r="N36" s="10">
        <f t="shared" si="5"/>
        <v>4171852.7471294473</v>
      </c>
    </row>
    <row r="37" spans="1:14" x14ac:dyDescent="0.25">
      <c r="A37">
        <v>-20.14</v>
      </c>
      <c r="B37">
        <v>0.46153846153846156</v>
      </c>
      <c r="C37" s="10">
        <f>-LN(1-B37)/0.000001-EXP(blanks!$BZ$18*b928_6!A37+blanks!$BZ$17)</f>
        <v>599391.3759789021</v>
      </c>
      <c r="D37" s="1">
        <f>C37*0.000001*coeffs!$D$8/($D$2*coeffs!$D$6/1000)</f>
        <v>8424.0378736582552</v>
      </c>
      <c r="E37">
        <f t="shared" si="0"/>
        <v>0.61903920840622351</v>
      </c>
      <c r="F37">
        <v>0.52170000000000005</v>
      </c>
      <c r="G37">
        <v>0.75290000000000001</v>
      </c>
      <c r="H37">
        <f t="shared" si="1"/>
        <v>9.7339208406223454E-2</v>
      </c>
      <c r="I37">
        <f t="shared" si="2"/>
        <v>0.13386079159377651</v>
      </c>
      <c r="J37" s="2">
        <f>((1000*coeffs!$D$8/($D$2*coeffs!$D$6))^2*H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2554.6895773024539</v>
      </c>
      <c r="K37" s="10">
        <f>((1000*coeffs!$D$8/($D$2*coeffs!$D$6))^2*I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2862.5668785186094</v>
      </c>
      <c r="L37" s="10">
        <f t="shared" si="3"/>
        <v>12244318.02861004</v>
      </c>
      <c r="M37" s="1">
        <f t="shared" si="4"/>
        <v>4746859.5850019725</v>
      </c>
      <c r="N37" s="10">
        <f t="shared" si="5"/>
        <v>4359940.7858080985</v>
      </c>
    </row>
    <row r="38" spans="1:14" x14ac:dyDescent="0.25">
      <c r="A38">
        <v>-20.22</v>
      </c>
      <c r="B38">
        <v>0.47692307692307695</v>
      </c>
      <c r="C38" s="10">
        <f>-LN(1-B38)/0.000001-EXP(blanks!$BZ$18*b928_6!A38+blanks!$BZ$17)</f>
        <v>627801.97584754287</v>
      </c>
      <c r="D38" s="1">
        <f>C38*0.000001*coeffs!$D$8/($D$2*coeffs!$D$6/1000)</f>
        <v>8823.3295199818494</v>
      </c>
      <c r="E38">
        <f t="shared" si="0"/>
        <v>0.6480267452794759</v>
      </c>
      <c r="F38">
        <v>0.53459999999999996</v>
      </c>
      <c r="G38">
        <v>0.79069999999999996</v>
      </c>
      <c r="H38">
        <f t="shared" si="1"/>
        <v>0.11342674527947594</v>
      </c>
      <c r="I38">
        <f t="shared" si="2"/>
        <v>0.14267325472052406</v>
      </c>
      <c r="J38" s="2">
        <f>((1000*coeffs!$D$8/($D$2*coeffs!$D$6))^2*H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2764.4781374160257</v>
      </c>
      <c r="K38" s="10">
        <f>((1000*coeffs!$D$8/($D$2*coeffs!$D$6))^2*I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3020.2316937594096</v>
      </c>
      <c r="L38" s="10">
        <f t="shared" si="3"/>
        <v>12824687.440177063</v>
      </c>
      <c r="M38" s="1">
        <f t="shared" si="4"/>
        <v>4999885.3447659351</v>
      </c>
      <c r="N38" s="10">
        <f t="shared" si="5"/>
        <v>4676886.2145916689</v>
      </c>
    </row>
    <row r="39" spans="1:14" x14ac:dyDescent="0.25">
      <c r="A39">
        <v>-20.350000000000001</v>
      </c>
      <c r="B39">
        <v>0.49230769230769234</v>
      </c>
      <c r="C39" s="10">
        <f>-LN(1-B39)/0.000001-EXP(blanks!$BZ$18*b928_6!A39+blanks!$BZ$17)</f>
        <v>656681.0636954467</v>
      </c>
      <c r="D39" s="1">
        <f>C39*0.000001*coeffs!$D$8/($D$2*coeffs!$D$6/1000)</f>
        <v>9229.2054460245508</v>
      </c>
      <c r="E39">
        <f t="shared" si="0"/>
        <v>0.6778797084291569</v>
      </c>
      <c r="F39">
        <v>0.56140000000000001</v>
      </c>
      <c r="G39">
        <v>0.83030000000000004</v>
      </c>
      <c r="H39">
        <f t="shared" si="1"/>
        <v>0.11647970842915689</v>
      </c>
      <c r="I39">
        <f t="shared" si="2"/>
        <v>0.15242029157084314</v>
      </c>
      <c r="J39" s="2">
        <f>((1000*coeffs!$D$8/($D$2*coeffs!$D$6))^2*H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2874.3335168054132</v>
      </c>
      <c r="K39" s="10">
        <f>((1000*coeffs!$D$8/($D$2*coeffs!$D$6))^2*I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3189.1609560430816</v>
      </c>
      <c r="L39" s="10">
        <f t="shared" si="3"/>
        <v>13414627.08588586</v>
      </c>
      <c r="M39" s="1">
        <f t="shared" si="4"/>
        <v>5268205.1120792013</v>
      </c>
      <c r="N39" s="10">
        <f t="shared" si="5"/>
        <v>4870423.2847666265</v>
      </c>
    </row>
    <row r="40" spans="1:14" x14ac:dyDescent="0.25">
      <c r="A40">
        <v>-20.420000000000002</v>
      </c>
      <c r="B40">
        <v>0.50769230769230766</v>
      </c>
      <c r="C40" s="10">
        <f>-LN(1-B40)/0.000001-EXP(blanks!$BZ$18*b928_6!A40+blanks!$BZ$17)</f>
        <v>686909.04557730688</v>
      </c>
      <c r="D40" s="1">
        <f>C40*0.000001*coeffs!$D$8/($D$2*coeffs!$D$6/1000)</f>
        <v>9654.0391597248436</v>
      </c>
      <c r="E40">
        <f t="shared" si="0"/>
        <v>0.70865136709591048</v>
      </c>
      <c r="F40">
        <v>0.58960000000000001</v>
      </c>
      <c r="G40">
        <v>0.87190000000000001</v>
      </c>
      <c r="H40">
        <f t="shared" si="1"/>
        <v>0.11905136709591047</v>
      </c>
      <c r="I40">
        <f t="shared" si="2"/>
        <v>0.16324863290408953</v>
      </c>
      <c r="J40" s="2">
        <f>((1000*coeffs!$D$8/($D$2*coeffs!$D$6))^2*H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2983.2372351613453</v>
      </c>
      <c r="K40" s="10">
        <f>((1000*coeffs!$D$8/($D$2*coeffs!$D$6))^2*I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3371.0811242468703</v>
      </c>
      <c r="L40" s="10">
        <f t="shared" si="3"/>
        <v>14032121.828649037</v>
      </c>
      <c r="M40" s="1">
        <f t="shared" si="4"/>
        <v>5555674.7811638033</v>
      </c>
      <c r="N40" s="10">
        <f t="shared" si="5"/>
        <v>5065463.3351699198</v>
      </c>
    </row>
    <row r="41" spans="1:14" x14ac:dyDescent="0.25">
      <c r="A41">
        <v>-20.47</v>
      </c>
      <c r="B41">
        <v>0.52307692307692311</v>
      </c>
      <c r="C41" s="10">
        <f>-LN(1-B41)/0.000001-EXP(blanks!$BZ$18*b928_6!A41+blanks!$BZ$17)</f>
        <v>718260.88714330818</v>
      </c>
      <c r="D41" s="1">
        <f>C41*0.000001*coeffs!$D$8/($D$2*coeffs!$D$6/1000)</f>
        <v>10094.667956443176</v>
      </c>
      <c r="E41">
        <f t="shared" si="0"/>
        <v>0.74040006541049097</v>
      </c>
      <c r="F41">
        <v>0.61909999999999998</v>
      </c>
      <c r="G41">
        <v>0.89349999999999996</v>
      </c>
      <c r="H41">
        <f t="shared" si="1"/>
        <v>0.12130006541049099</v>
      </c>
      <c r="I41">
        <f t="shared" si="2"/>
        <v>0.15309993458950899</v>
      </c>
      <c r="J41" s="2">
        <f>((1000*coeffs!$D$8/($D$2*coeffs!$D$6))^2*H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3092.7817208262068</v>
      </c>
      <c r="K41" s="10">
        <f>((1000*coeffs!$D$8/($D$2*coeffs!$D$6))^2*I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3359.8912764796892</v>
      </c>
      <c r="L41" s="10">
        <f t="shared" si="3"/>
        <v>14672574.685164992</v>
      </c>
      <c r="M41" s="1">
        <f t="shared" si="4"/>
        <v>5598804.3067733357</v>
      </c>
      <c r="N41" s="10">
        <f t="shared" si="5"/>
        <v>5263582.3913236344</v>
      </c>
    </row>
    <row r="42" spans="1:14" x14ac:dyDescent="0.25">
      <c r="A42">
        <v>-20.53</v>
      </c>
      <c r="B42">
        <v>0.53846153846153844</v>
      </c>
      <c r="C42" s="10">
        <f>-LN(1-B42)/0.000001-EXP(blanks!$BZ$18*b928_6!A42+blanks!$BZ$17)</f>
        <v>750564.90856527479</v>
      </c>
      <c r="D42" s="1">
        <f>C42*0.000001*coeffs!$D$8/($D$2*coeffs!$D$6/1000)</f>
        <v>10548.678993031217</v>
      </c>
      <c r="E42">
        <f t="shared" si="0"/>
        <v>0.77318988823348167</v>
      </c>
      <c r="F42">
        <v>0.63449999999999995</v>
      </c>
      <c r="G42">
        <v>0.93830000000000002</v>
      </c>
      <c r="H42">
        <f t="shared" si="1"/>
        <v>0.13868988823348172</v>
      </c>
      <c r="I42">
        <f t="shared" si="2"/>
        <v>0.16511011176651835</v>
      </c>
      <c r="J42" s="2">
        <f>((1000*coeffs!$D$8/($D$2*coeffs!$D$6))^2*H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3325.8395162074539</v>
      </c>
      <c r="K42" s="10">
        <f>((1000*coeffs!$D$8/($D$2*coeffs!$D$6))^2*I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3556.2096259460232</v>
      </c>
      <c r="L42" s="10">
        <f t="shared" si="3"/>
        <v>15332478.59393847</v>
      </c>
      <c r="M42" s="1">
        <f t="shared" si="4"/>
        <v>5908013.1270458503</v>
      </c>
      <c r="N42" s="10">
        <f t="shared" si="5"/>
        <v>5617399.4847867312</v>
      </c>
    </row>
    <row r="43" spans="1:14" x14ac:dyDescent="0.25">
      <c r="A43">
        <v>-20.53</v>
      </c>
      <c r="B43">
        <v>0.55384615384615388</v>
      </c>
      <c r="C43" s="10">
        <f>-LN(1-B43)/0.000001-EXP(blanks!$BZ$18*b928_6!A43+blanks!$BZ$17)</f>
        <v>784466.46024095628</v>
      </c>
      <c r="D43" s="1">
        <f>C43*0.000001*coeffs!$D$8/($D$2*coeffs!$D$6/1000)</f>
        <v>11025.142230136209</v>
      </c>
      <c r="E43">
        <f t="shared" si="0"/>
        <v>0.8070914399091631</v>
      </c>
      <c r="F43">
        <v>0.6663</v>
      </c>
      <c r="G43">
        <v>0.98529999999999995</v>
      </c>
      <c r="H43">
        <f t="shared" si="1"/>
        <v>0.1407914399091631</v>
      </c>
      <c r="I43">
        <f t="shared" si="2"/>
        <v>0.17820856009083685</v>
      </c>
      <c r="J43" s="2">
        <f>((1000*coeffs!$D$8/($D$2*coeffs!$D$6))^2*H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3439.185365082225</v>
      </c>
      <c r="K43" s="10">
        <f>((1000*coeffs!$D$8/($D$2*coeffs!$D$6))^2*I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3766.3846463536524</v>
      </c>
      <c r="L43" s="10">
        <f t="shared" si="3"/>
        <v>16025016.720137689</v>
      </c>
      <c r="M43" s="1">
        <f t="shared" si="4"/>
        <v>6237972.7333776047</v>
      </c>
      <c r="N43" s="10">
        <f t="shared" si="5"/>
        <v>5825065.432029603</v>
      </c>
    </row>
    <row r="44" spans="1:14" x14ac:dyDescent="0.25">
      <c r="A44">
        <v>-20.61</v>
      </c>
      <c r="B44">
        <v>0.56923076923076921</v>
      </c>
      <c r="C44" s="10">
        <f>-LN(1-B44)/0.000001-EXP(blanks!$BZ$18*b928_6!A44+blanks!$BZ$17)</f>
        <v>818893.42239102069</v>
      </c>
      <c r="D44" s="1">
        <f>C44*0.000001*coeffs!$D$8/($D$2*coeffs!$D$6/1000)</f>
        <v>11508.989753890624</v>
      </c>
      <c r="E44">
        <f t="shared" si="0"/>
        <v>0.84218275972043311</v>
      </c>
      <c r="F44">
        <v>0.69969999999999999</v>
      </c>
      <c r="G44">
        <v>1.0347</v>
      </c>
      <c r="H44">
        <f t="shared" si="1"/>
        <v>0.14248275972043312</v>
      </c>
      <c r="I44">
        <f t="shared" si="2"/>
        <v>0.19251724027956685</v>
      </c>
      <c r="J44" s="2">
        <f>((1000*coeffs!$D$8/($D$2*coeffs!$D$6))^2*H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3553.259309391533</v>
      </c>
      <c r="K44" s="10">
        <f>((1000*coeffs!$D$8/($D$2*coeffs!$D$6))^2*I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3992.0494185929529</v>
      </c>
      <c r="L44" s="10">
        <f t="shared" si="3"/>
        <v>16728287.888555614</v>
      </c>
      <c r="M44" s="1">
        <f t="shared" si="4"/>
        <v>6588877.698479278</v>
      </c>
      <c r="N44" s="10">
        <f t="shared" si="5"/>
        <v>6034792.1846924732</v>
      </c>
    </row>
    <row r="45" spans="1:14" x14ac:dyDescent="0.25">
      <c r="A45">
        <v>-20.7</v>
      </c>
      <c r="B45">
        <v>0.58461538461538465</v>
      </c>
      <c r="C45" s="10">
        <f>-LN(1-B45)/0.000001-EXP(blanks!$BZ$18*b928_6!A45+blanks!$BZ$17)</f>
        <v>854490.31752977252</v>
      </c>
      <c r="D45" s="1">
        <f>C45*0.000001*coeffs!$D$8/($D$2*coeffs!$D$6/1000)</f>
        <v>12009.279889603289</v>
      </c>
      <c r="E45">
        <f t="shared" si="0"/>
        <v>0.87855040389130812</v>
      </c>
      <c r="F45">
        <v>0.71699999999999997</v>
      </c>
      <c r="G45">
        <v>1.0866</v>
      </c>
      <c r="H45">
        <f t="shared" si="1"/>
        <v>0.16155040389130815</v>
      </c>
      <c r="I45">
        <f t="shared" si="2"/>
        <v>0.20804959610869189</v>
      </c>
      <c r="J45" s="2">
        <f>((1000*coeffs!$D$8/($D$2*coeffs!$D$6))^2*H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3811.9411127006501</v>
      </c>
      <c r="K45" s="10">
        <f>((1000*coeffs!$D$8/($D$2*coeffs!$D$6))^2*I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4233.8588482890354</v>
      </c>
      <c r="L45" s="10">
        <f t="shared" si="3"/>
        <v>17455458.352425121</v>
      </c>
      <c r="M45" s="1">
        <f t="shared" si="4"/>
        <v>6962846.9128316324</v>
      </c>
      <c r="N45" s="10">
        <f t="shared" si="5"/>
        <v>6427245.1080736872</v>
      </c>
    </row>
    <row r="46" spans="1:14" x14ac:dyDescent="0.25">
      <c r="A46">
        <v>-20.72</v>
      </c>
      <c r="B46">
        <v>0.6</v>
      </c>
      <c r="C46" s="10">
        <f>-LN(1-B46)/0.000001-EXP(blanks!$BZ$18*b928_6!A46+blanks!$BZ$17)</f>
        <v>892055.93325280666</v>
      </c>
      <c r="D46" s="1">
        <f>C46*0.000001*coeffs!$D$8/($D$2*coeffs!$D$6/1000)</f>
        <v>12537.239053315499</v>
      </c>
      <c r="E46">
        <f t="shared" si="0"/>
        <v>0.916290731874155</v>
      </c>
      <c r="F46">
        <v>0.75290000000000001</v>
      </c>
      <c r="G46">
        <v>1.1134999999999999</v>
      </c>
      <c r="H46">
        <f t="shared" si="1"/>
        <v>0.16339073187415498</v>
      </c>
      <c r="I46">
        <f t="shared" si="2"/>
        <v>0.19720926812584494</v>
      </c>
      <c r="J46" s="2">
        <f>((1000*coeffs!$D$8/($D$2*coeffs!$D$6))^2*H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3933.4257866155008</v>
      </c>
      <c r="K46" s="10">
        <f>((1000*coeffs!$D$8/($D$2*coeffs!$D$6))^2*I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4228.5500167357886</v>
      </c>
      <c r="L46" s="10">
        <f t="shared" si="3"/>
        <v>18222845.679448616</v>
      </c>
      <c r="M46" s="1">
        <f t="shared" si="4"/>
        <v>7024228.1718564657</v>
      </c>
      <c r="N46" s="10">
        <f t="shared" si="5"/>
        <v>6652129.3405152205</v>
      </c>
    </row>
    <row r="47" spans="1:14" x14ac:dyDescent="0.25">
      <c r="A47">
        <v>-20.79</v>
      </c>
      <c r="B47">
        <v>0.61538461538461542</v>
      </c>
      <c r="C47" s="10">
        <f>-LN(1-B47)/0.000001-EXP(blanks!$BZ$18*b928_6!A47+blanks!$BZ$17)</f>
        <v>930655.10207801883</v>
      </c>
      <c r="D47" s="1">
        <f>C47*0.000001*coeffs!$D$8/($D$2*coeffs!$D$6/1000)</f>
        <v>13079.724102494389</v>
      </c>
      <c r="E47">
        <f t="shared" si="0"/>
        <v>0.95551144502743646</v>
      </c>
      <c r="F47">
        <v>0.77159999999999995</v>
      </c>
      <c r="G47">
        <v>1.1693</v>
      </c>
      <c r="H47">
        <f t="shared" si="1"/>
        <v>0.1839114450274365</v>
      </c>
      <c r="I47">
        <f t="shared" si="2"/>
        <v>0.21378855497256355</v>
      </c>
      <c r="J47" s="2">
        <f>((1000*coeffs!$D$8/($D$2*coeffs!$D$6))^2*H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4215.6061481717261</v>
      </c>
      <c r="K47" s="10">
        <f>((1000*coeffs!$D$8/($D$2*coeffs!$D$6))^2*I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4485.3471583414266</v>
      </c>
      <c r="L47" s="10">
        <f t="shared" si="3"/>
        <v>19011346.344751053</v>
      </c>
      <c r="M47" s="1">
        <f t="shared" si="4"/>
        <v>7422242.9120166507</v>
      </c>
      <c r="N47" s="10">
        <f t="shared" si="5"/>
        <v>7080344.6425492596</v>
      </c>
    </row>
    <row r="48" spans="1:14" x14ac:dyDescent="0.25">
      <c r="A48">
        <v>-20.81</v>
      </c>
      <c r="B48">
        <v>0.63076923076923075</v>
      </c>
      <c r="C48" s="10">
        <f>-LN(1-B48)/0.000001-EXP(blanks!$BZ$18*b928_6!A48+blanks!$BZ$17)</f>
        <v>971296.60232314444</v>
      </c>
      <c r="D48" s="1">
        <f>C48*0.000001*coeffs!$D$8/($D$2*coeffs!$D$6/1000)</f>
        <v>13650.91272987177</v>
      </c>
      <c r="E48">
        <f t="shared" si="0"/>
        <v>0.99633343954769149</v>
      </c>
      <c r="F48">
        <v>0.81020000000000003</v>
      </c>
      <c r="G48">
        <v>1.2279</v>
      </c>
      <c r="H48">
        <f t="shared" si="1"/>
        <v>0.18613343954769146</v>
      </c>
      <c r="I48">
        <f t="shared" si="2"/>
        <v>0.2315665604523085</v>
      </c>
      <c r="J48" s="2">
        <f>((1000*coeffs!$D$8/($D$2*coeffs!$D$6))^2*H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4347.5984515828331</v>
      </c>
      <c r="K48" s="10">
        <f>((1000*coeffs!$D$8/($D$2*coeffs!$D$6))^2*I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4759.2126606517113</v>
      </c>
      <c r="L48" s="10">
        <f t="shared" si="3"/>
        <v>19841567.589340109</v>
      </c>
      <c r="M48" s="1">
        <f t="shared" si="4"/>
        <v>7846129.4589491524</v>
      </c>
      <c r="N48" s="10">
        <f t="shared" si="5"/>
        <v>7324102.356787717</v>
      </c>
    </row>
    <row r="49" spans="1:14" x14ac:dyDescent="0.25">
      <c r="A49">
        <v>-20.81</v>
      </c>
      <c r="B49">
        <v>0.64615384615384619</v>
      </c>
      <c r="C49" s="10">
        <f>-LN(1-B49)/0.000001-EXP(blanks!$BZ$18*b928_6!A49+blanks!$BZ$17)</f>
        <v>1013856.2167419407</v>
      </c>
      <c r="D49" s="1">
        <f>C49*0.000001*coeffs!$D$8/($D$2*coeffs!$D$6/1000)</f>
        <v>14249.059146587733</v>
      </c>
      <c r="E49">
        <f t="shared" si="0"/>
        <v>1.0388930539664876</v>
      </c>
      <c r="F49">
        <v>0.85089999999999999</v>
      </c>
      <c r="G49">
        <v>1.2895000000000001</v>
      </c>
      <c r="H49">
        <f t="shared" si="1"/>
        <v>0.18799305396648758</v>
      </c>
      <c r="I49">
        <f t="shared" si="2"/>
        <v>0.25060694603351252</v>
      </c>
      <c r="J49" s="2">
        <f>((1000*coeffs!$D$8/($D$2*coeffs!$D$6))^2*H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4482.3214764638005</v>
      </c>
      <c r="K49" s="10">
        <f>((1000*coeffs!$D$8/($D$2*coeffs!$D$6))^2*I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5051.3064170385833</v>
      </c>
      <c r="L49" s="10">
        <f t="shared" si="3"/>
        <v>20710971.913464218</v>
      </c>
      <c r="M49" s="1">
        <f t="shared" si="4"/>
        <v>8297200.5564470403</v>
      </c>
      <c r="N49" s="10">
        <f t="shared" si="5"/>
        <v>7575187.1062306231</v>
      </c>
    </row>
    <row r="50" spans="1:14" x14ac:dyDescent="0.25">
      <c r="A50">
        <v>-20.88</v>
      </c>
      <c r="B50">
        <v>0.66153846153846152</v>
      </c>
      <c r="C50" s="10">
        <f>-LN(1-B50)/0.000001-EXP(blanks!$BZ$18*b928_6!A50+blanks!$BZ$17)</f>
        <v>1057665.8652843952</v>
      </c>
      <c r="D50" s="1">
        <f>C50*0.000001*coeffs!$D$8/($D$2*coeffs!$D$6/1000)</f>
        <v>14864.773942201149</v>
      </c>
      <c r="E50">
        <f t="shared" si="0"/>
        <v>1.0833448165373212</v>
      </c>
      <c r="F50">
        <v>0.89349999999999996</v>
      </c>
      <c r="G50">
        <v>1.3213999999999999</v>
      </c>
      <c r="H50">
        <f t="shared" si="1"/>
        <v>0.18984481653732121</v>
      </c>
      <c r="I50">
        <f t="shared" si="2"/>
        <v>0.23805518346267873</v>
      </c>
      <c r="J50" s="2">
        <f>((1000*coeffs!$D$8/($D$2*coeffs!$D$6))^2*H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4623.3470299571472</v>
      </c>
      <c r="K50" s="10">
        <f>((1000*coeffs!$D$8/($D$2*coeffs!$D$6))^2*I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5044.8092986987613</v>
      </c>
      <c r="L50" s="10">
        <f t="shared" si="3"/>
        <v>21605911.83247688</v>
      </c>
      <c r="M50" s="1">
        <f t="shared" si="4"/>
        <v>8368021.7688749945</v>
      </c>
      <c r="N50" s="10">
        <f t="shared" si="5"/>
        <v>7836786.3121024817</v>
      </c>
    </row>
    <row r="51" spans="1:14" x14ac:dyDescent="0.25">
      <c r="A51">
        <v>-20.97</v>
      </c>
      <c r="B51">
        <v>0.67692307692307696</v>
      </c>
      <c r="C51" s="10">
        <f>-LN(1-B51)/0.000001-EXP(blanks!$BZ$18*b928_6!A51+blanks!$BZ$17)</f>
        <v>1103336.0488032349</v>
      </c>
      <c r="D51" s="1">
        <f>C51*0.000001*coeffs!$D$8/($D$2*coeffs!$D$6/1000)</f>
        <v>15506.637290720815</v>
      </c>
      <c r="E51">
        <f t="shared" si="0"/>
        <v>1.1298648321722142</v>
      </c>
      <c r="F51">
        <v>0.91559999999999997</v>
      </c>
      <c r="G51">
        <v>1.3876999999999999</v>
      </c>
      <c r="H51">
        <f t="shared" si="1"/>
        <v>0.21426483217221426</v>
      </c>
      <c r="I51">
        <f t="shared" si="2"/>
        <v>0.25783516782778571</v>
      </c>
      <c r="J51" s="2">
        <f>((1000*coeffs!$D$8/($D$2*coeffs!$D$6))^2*H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4957.3411747142109</v>
      </c>
      <c r="K51" s="10">
        <f>((1000*coeffs!$D$8/($D$2*coeffs!$D$6))^2*I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5351.468045333696</v>
      </c>
      <c r="L51" s="10">
        <f t="shared" si="3"/>
        <v>22538858.607889511</v>
      </c>
      <c r="M51" s="1">
        <f t="shared" si="4"/>
        <v>8842702.7153109033</v>
      </c>
      <c r="N51" s="10">
        <f t="shared" si="5"/>
        <v>8343243.9149540383</v>
      </c>
    </row>
    <row r="52" spans="1:14" x14ac:dyDescent="0.25">
      <c r="A52">
        <v>-20.97</v>
      </c>
      <c r="B52">
        <v>0.69230769230769229</v>
      </c>
      <c r="C52" s="10">
        <f>-LN(1-B52)/0.000001-EXP(blanks!$BZ$18*b928_6!A52+blanks!$BZ$17)</f>
        <v>1152126.2129726668</v>
      </c>
      <c r="D52" s="1">
        <f>C52*0.000001*coeffs!$D$8/($D$2*coeffs!$D$6/1000)</f>
        <v>16192.349843982118</v>
      </c>
      <c r="E52">
        <f t="shared" si="0"/>
        <v>1.1786549963416462</v>
      </c>
      <c r="F52">
        <v>0.96150000000000002</v>
      </c>
      <c r="G52">
        <v>1.4572000000000001</v>
      </c>
      <c r="H52">
        <f t="shared" si="1"/>
        <v>0.21715499634164614</v>
      </c>
      <c r="I52">
        <f t="shared" si="2"/>
        <v>0.27854500365835388</v>
      </c>
      <c r="J52" s="2">
        <f>((1000*coeffs!$D$8/($D$2*coeffs!$D$6))^2*H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5117.5866486566838</v>
      </c>
      <c r="K52" s="10">
        <f>((1000*coeffs!$D$8/($D$2*coeffs!$D$6))^2*I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5674.552671442606</v>
      </c>
      <c r="L52" s="10">
        <f t="shared" si="3"/>
        <v>23535540.092975888</v>
      </c>
      <c r="M52" s="1">
        <f t="shared" si="4"/>
        <v>9344440.3073286042</v>
      </c>
      <c r="N52" s="10">
        <f t="shared" si="5"/>
        <v>8638269.6178951338</v>
      </c>
    </row>
    <row r="53" spans="1:14" x14ac:dyDescent="0.25">
      <c r="A53">
        <v>-21.07</v>
      </c>
      <c r="B53">
        <v>0.70769230769230773</v>
      </c>
      <c r="C53" s="10">
        <f>-LN(1-B53)/0.000001-EXP(blanks!$BZ$18*b928_6!A53+blanks!$BZ$17)</f>
        <v>1202442.2234730748</v>
      </c>
      <c r="D53" s="1">
        <f>C53*0.000001*coeffs!$D$8/($D$2*coeffs!$D$6/1000)</f>
        <v>16899.507129010763</v>
      </c>
      <c r="E53">
        <f t="shared" si="0"/>
        <v>1.2299482907291968</v>
      </c>
      <c r="F53">
        <v>0.98529999999999995</v>
      </c>
      <c r="G53">
        <v>1.5303</v>
      </c>
      <c r="H53">
        <f t="shared" si="1"/>
        <v>0.2446482907291968</v>
      </c>
      <c r="I53">
        <f t="shared" si="2"/>
        <v>0.30035170927080324</v>
      </c>
      <c r="J53" s="2">
        <f>((1000*coeffs!$D$8/($D$2*coeffs!$D$6))^2*H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5495.2961556525997</v>
      </c>
      <c r="K53" s="10">
        <f>((1000*coeffs!$D$8/($D$2*coeffs!$D$6))^2*I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6016.2099340821424</v>
      </c>
      <c r="L53" s="10">
        <f t="shared" si="3"/>
        <v>24563391.442174416</v>
      </c>
      <c r="M53" s="1">
        <f t="shared" si="4"/>
        <v>9873128.3972832765</v>
      </c>
      <c r="N53" s="10">
        <f t="shared" si="5"/>
        <v>9209241.2369176615</v>
      </c>
    </row>
    <row r="54" spans="1:14" x14ac:dyDescent="0.25">
      <c r="A54">
        <v>-21.17</v>
      </c>
      <c r="B54">
        <v>0.72307692307692306</v>
      </c>
      <c r="C54" s="10">
        <f>-LN(1-B54)/0.000001-EXP(blanks!$BZ$18*b928_6!A54+blanks!$BZ$17)</f>
        <v>1255496.1590621269</v>
      </c>
      <c r="D54" s="1">
        <f>C54*0.000001*coeffs!$D$8/($D$2*coeffs!$D$6/1000)</f>
        <v>17645.144087865723</v>
      </c>
      <c r="E54">
        <f t="shared" si="0"/>
        <v>1.2840155119994723</v>
      </c>
      <c r="F54">
        <v>1.0347</v>
      </c>
      <c r="G54">
        <v>1.607</v>
      </c>
      <c r="H54">
        <f t="shared" si="1"/>
        <v>0.24931551199947233</v>
      </c>
      <c r="I54">
        <f t="shared" si="2"/>
        <v>0.3229844880005277</v>
      </c>
      <c r="J54" s="2">
        <f>((1000*coeffs!$D$8/($D$2*coeffs!$D$6))^2*H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5683.7259520130356</v>
      </c>
      <c r="K54" s="10">
        <f>((1000*coeffs!$D$8/($D$2*coeffs!$D$6))^2*I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6374.3624970021247</v>
      </c>
      <c r="L54" s="10">
        <f t="shared" si="3"/>
        <v>25647172.901260026</v>
      </c>
      <c r="M54" s="1">
        <f t="shared" si="4"/>
        <v>10428282.101913868</v>
      </c>
      <c r="N54" s="10">
        <f t="shared" si="5"/>
        <v>9547533.248168014</v>
      </c>
    </row>
    <row r="55" spans="1:14" x14ac:dyDescent="0.25">
      <c r="A55">
        <v>-21.21</v>
      </c>
      <c r="B55">
        <v>0.7384615384615385</v>
      </c>
      <c r="C55" s="10">
        <f>-LN(1-B55)/0.000001-EXP(blanks!$BZ$18*b928_6!A55+blanks!$BZ$17)</f>
        <v>1312238.8826683341</v>
      </c>
      <c r="D55" s="1">
        <f>C55*0.000001*coeffs!$D$8/($D$2*coeffs!$D$6/1000)</f>
        <v>18442.624451897584</v>
      </c>
      <c r="E55">
        <f t="shared" si="0"/>
        <v>1.3411739258394211</v>
      </c>
      <c r="F55">
        <v>1.0866</v>
      </c>
      <c r="G55">
        <v>1.6875</v>
      </c>
      <c r="H55">
        <f t="shared" si="1"/>
        <v>0.25457392583942107</v>
      </c>
      <c r="I55">
        <f t="shared" si="2"/>
        <v>0.34632607416057892</v>
      </c>
      <c r="J55" s="2">
        <f>((1000*coeffs!$D$8/($D$2*coeffs!$D$6))^2*H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5886.4944052592518</v>
      </c>
      <c r="K55" s="10">
        <f>((1000*coeffs!$D$8/($D$2*coeffs!$D$6))^2*I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6748.412579167386</v>
      </c>
      <c r="L55" s="10">
        <f t="shared" si="3"/>
        <v>26806308.620403863</v>
      </c>
      <c r="M55" s="1">
        <f t="shared" si="4"/>
        <v>11010746.265305009</v>
      </c>
      <c r="N55" s="10">
        <f t="shared" si="5"/>
        <v>9911063.498227017</v>
      </c>
    </row>
    <row r="56" spans="1:14" x14ac:dyDescent="0.25">
      <c r="A56">
        <v>-21.25</v>
      </c>
      <c r="B56">
        <v>0.75384615384615383</v>
      </c>
      <c r="C56" s="10">
        <f>-LN(1-B56)/0.000001-EXP(blanks!$BZ$18*b928_6!A56+blanks!$BZ$17)</f>
        <v>1372441.7552646678</v>
      </c>
      <c r="D56" s="1">
        <f>C56*0.000001*coeffs!$D$8/($D$2*coeffs!$D$6/1000)</f>
        <v>19288.734855181712</v>
      </c>
      <c r="E56">
        <f t="shared" si="0"/>
        <v>1.4017985476558559</v>
      </c>
      <c r="F56">
        <v>1.1411</v>
      </c>
      <c r="G56">
        <v>1.7721</v>
      </c>
      <c r="H56">
        <f t="shared" si="1"/>
        <v>0.26069854765585587</v>
      </c>
      <c r="I56">
        <f t="shared" si="2"/>
        <v>0.37030145234414413</v>
      </c>
      <c r="J56" s="2">
        <f>((1000*coeffs!$D$8/($D$2*coeffs!$D$6))^2*H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6106.8933941961577</v>
      </c>
      <c r="K56" s="10">
        <f>((1000*coeffs!$D$8/($D$2*coeffs!$D$6))^2*I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7138.2622182504338</v>
      </c>
      <c r="L56" s="10">
        <f t="shared" si="3"/>
        <v>28036127.980252892</v>
      </c>
      <c r="M56" s="1">
        <f t="shared" si="4"/>
        <v>11619923.12345254</v>
      </c>
      <c r="N56" s="10">
        <f t="shared" si="5"/>
        <v>10303513.616644297</v>
      </c>
    </row>
    <row r="57" spans="1:14" x14ac:dyDescent="0.25">
      <c r="A57">
        <v>-21.29</v>
      </c>
      <c r="B57">
        <v>0.76923076923076927</v>
      </c>
      <c r="C57" s="10">
        <f>-LN(1-B57)/0.000001-EXP(blanks!$BZ$18*b928_6!A57+blanks!$BZ$17)</f>
        <v>1436552.3798816619</v>
      </c>
      <c r="D57" s="1">
        <f>C57*0.000001*coeffs!$D$8/($D$2*coeffs!$D$6/1000)</f>
        <v>20189.766053696079</v>
      </c>
      <c r="E57">
        <f t="shared" si="0"/>
        <v>1.4663370687934272</v>
      </c>
      <c r="F57">
        <v>1.1693</v>
      </c>
      <c r="G57">
        <v>1.8160000000000001</v>
      </c>
      <c r="H57">
        <f t="shared" si="1"/>
        <v>0.29703706879342717</v>
      </c>
      <c r="I57">
        <f t="shared" si="2"/>
        <v>0.34966293120657288</v>
      </c>
      <c r="J57" s="2">
        <f>((1000*coeffs!$D$8/($D$2*coeffs!$D$6))^2*H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6598.9337919312666</v>
      </c>
      <c r="K57" s="10">
        <f>((1000*coeffs!$D$8/($D$2*coeffs!$D$6))^2*I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7090.0131594218401</v>
      </c>
      <c r="L57" s="10">
        <f t="shared" si="3"/>
        <v>29345774.578923579</v>
      </c>
      <c r="M57" s="1">
        <f t="shared" si="4"/>
        <v>11670017.912253223</v>
      </c>
      <c r="N57" s="10">
        <f t="shared" si="5"/>
        <v>11044785.732565926</v>
      </c>
    </row>
    <row r="58" spans="1:14" x14ac:dyDescent="0.25">
      <c r="A58">
        <v>-21.32</v>
      </c>
      <c r="B58">
        <v>0.7846153846153846</v>
      </c>
      <c r="C58" s="10">
        <f>-LN(1-B58)/0.000001-EXP(blanks!$BZ$18*b928_6!A58+blanks!$BZ$17)</f>
        <v>1505220.2409603505</v>
      </c>
      <c r="D58" s="1">
        <f>C58*0.000001*coeffs!$D$8/($D$2*coeffs!$D$6/1000)</f>
        <v>21154.846109252863</v>
      </c>
      <c r="E58">
        <f t="shared" si="0"/>
        <v>1.5353299402803784</v>
      </c>
      <c r="F58">
        <v>1.2279</v>
      </c>
      <c r="G58">
        <v>1.907</v>
      </c>
      <c r="H58">
        <f t="shared" si="1"/>
        <v>0.3074299402803784</v>
      </c>
      <c r="I58">
        <f t="shared" si="2"/>
        <v>0.37167005971962164</v>
      </c>
      <c r="J58" s="2">
        <f>((1000*coeffs!$D$8/($D$2*coeffs!$D$6))^2*H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6877.6744052355334</v>
      </c>
      <c r="K58" s="10">
        <f>((1000*coeffs!$D$8/($D$2*coeffs!$D$6))^2*I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7477.9326704227788</v>
      </c>
      <c r="L58" s="10">
        <f t="shared" si="3"/>
        <v>30748516.031482402</v>
      </c>
      <c r="M58" s="1">
        <f t="shared" si="4"/>
        <v>12290805.7697022</v>
      </c>
      <c r="N58" s="10">
        <f t="shared" si="5"/>
        <v>11526448.138125718</v>
      </c>
    </row>
    <row r="59" spans="1:14" x14ac:dyDescent="0.25">
      <c r="A59">
        <v>-21.37</v>
      </c>
      <c r="B59">
        <v>0.8</v>
      </c>
      <c r="C59" s="10">
        <f>-LN(1-B59)/0.000001-EXP(blanks!$BZ$18*b928_6!A59+blanks!$BZ$17)</f>
        <v>1578778.6288683137</v>
      </c>
      <c r="D59" s="1">
        <f>C59*0.000001*coeffs!$D$8/($D$2*coeffs!$D$6/1000)</f>
        <v>22188.65919114769</v>
      </c>
      <c r="E59">
        <f t="shared" si="0"/>
        <v>1.6094379124341005</v>
      </c>
      <c r="F59">
        <v>1.2895000000000001</v>
      </c>
      <c r="G59">
        <v>2.0522</v>
      </c>
      <c r="H59">
        <f t="shared" si="1"/>
        <v>0.31993791243410041</v>
      </c>
      <c r="I59">
        <f t="shared" si="2"/>
        <v>0.44276208756589952</v>
      </c>
      <c r="J59" s="2">
        <f>((1000*coeffs!$D$8/($D$2*coeffs!$D$6))^2*H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7189.1114990499264</v>
      </c>
      <c r="K59" s="10">
        <f>((1000*coeffs!$D$8/($D$2*coeffs!$D$6))^2*I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8377.7662464126661</v>
      </c>
      <c r="L59" s="10">
        <f t="shared" si="3"/>
        <v>32251160.766311999</v>
      </c>
      <c r="M59" s="1">
        <f t="shared" si="4"/>
        <v>13583183.346719386</v>
      </c>
      <c r="N59" s="10">
        <f t="shared" si="5"/>
        <v>12058650.659104733</v>
      </c>
    </row>
    <row r="60" spans="1:14" x14ac:dyDescent="0.25">
      <c r="A60">
        <v>-21.38</v>
      </c>
      <c r="B60">
        <v>0.81538461538461537</v>
      </c>
      <c r="C60" s="10">
        <f>-LN(1-B60)/0.000001-EXP(blanks!$BZ$18*b928_6!A60+blanks!$BZ$17)</f>
        <v>1658710.2217346649</v>
      </c>
      <c r="D60" s="1">
        <f>C60*0.000001*coeffs!$D$8/($D$2*coeffs!$D$6/1000)</f>
        <v>23312.043331448825</v>
      </c>
      <c r="E60">
        <f t="shared" si="0"/>
        <v>1.6894806201076367</v>
      </c>
      <c r="F60">
        <v>1.3541000000000001</v>
      </c>
      <c r="G60">
        <v>2.1551</v>
      </c>
      <c r="H60">
        <f t="shared" si="1"/>
        <v>0.33538062010763658</v>
      </c>
      <c r="I60">
        <f t="shared" si="2"/>
        <v>0.46561937989236335</v>
      </c>
      <c r="J60" s="2">
        <f>((1000*coeffs!$D$8/($D$2*coeffs!$D$6))^2*H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7542.5301399174814</v>
      </c>
      <c r="K60" s="10">
        <f>((1000*coeffs!$D$8/($D$2*coeffs!$D$6))^2*I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8803.1641976226947</v>
      </c>
      <c r="L60" s="10">
        <f t="shared" si="3"/>
        <v>33883996.81102585</v>
      </c>
      <c r="M60" s="1">
        <f t="shared" si="4"/>
        <v>14272501.490993677</v>
      </c>
      <c r="N60" s="10">
        <f t="shared" si="5"/>
        <v>12655870.530232279</v>
      </c>
    </row>
    <row r="61" spans="1:14" x14ac:dyDescent="0.25">
      <c r="A61">
        <v>-21.53</v>
      </c>
      <c r="B61">
        <v>0.83076923076923082</v>
      </c>
      <c r="C61" s="10">
        <f>-LN(1-B61)/0.000001-EXP(blanks!$BZ$18*b928_6!A61+blanks!$BZ$17)</f>
        <v>1744005.7255818124</v>
      </c>
      <c r="D61" s="1">
        <f>C61*0.000001*coeffs!$D$8/($D$2*coeffs!$D$6/1000)</f>
        <v>24510.813590176116</v>
      </c>
      <c r="E61">
        <f t="shared" si="0"/>
        <v>1.7764919970972668</v>
      </c>
      <c r="F61">
        <v>1.3876999999999999</v>
      </c>
      <c r="G61">
        <v>2.2631000000000001</v>
      </c>
      <c r="H61">
        <f t="shared" si="1"/>
        <v>0.38879199709726686</v>
      </c>
      <c r="I61">
        <f t="shared" si="2"/>
        <v>0.48660800290273332</v>
      </c>
      <c r="J61" s="2">
        <f>((1000*coeffs!$D$8/($D$2*coeffs!$D$6))^2*H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8257.9134209692675</v>
      </c>
      <c r="K61" s="10">
        <f>((1000*coeffs!$D$8/($D$2*coeffs!$D$6))^2*I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9225.3312210347394</v>
      </c>
      <c r="L61" s="10">
        <f t="shared" si="3"/>
        <v>35626406.390758887</v>
      </c>
      <c r="M61" s="1">
        <f t="shared" si="4"/>
        <v>14966681.477068922</v>
      </c>
      <c r="N61" s="10">
        <f t="shared" si="5"/>
        <v>13721113.239165336</v>
      </c>
    </row>
    <row r="62" spans="1:14" x14ac:dyDescent="0.25">
      <c r="A62">
        <v>-21.53</v>
      </c>
      <c r="B62">
        <v>0.84615384615384615</v>
      </c>
      <c r="C62" s="10">
        <f>-LN(1-B62)/0.000001-EXP(blanks!$BZ$18*b928_6!A62+blanks!$BZ$17)</f>
        <v>1839315.9053861371</v>
      </c>
      <c r="D62" s="1">
        <f>C62*0.000001*coeffs!$D$8/($D$2*coeffs!$D$6/1000)</f>
        <v>25850.333303995074</v>
      </c>
      <c r="E62">
        <f t="shared" si="0"/>
        <v>1.8718021769015913</v>
      </c>
      <c r="F62">
        <v>1.4572000000000001</v>
      </c>
      <c r="G62">
        <v>2.3765999999999998</v>
      </c>
      <c r="H62">
        <f t="shared" si="1"/>
        <v>0.41460217690159129</v>
      </c>
      <c r="I62">
        <f t="shared" si="2"/>
        <v>0.50479782309840848</v>
      </c>
      <c r="J62" s="2">
        <f>((1000*coeffs!$D$8/($D$2*coeffs!$D$6))^2*H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8747.1568126394995</v>
      </c>
      <c r="K62" s="10">
        <f>((1000*coeffs!$D$8/($D$2*coeffs!$D$6))^2*I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9638.0804398866567</v>
      </c>
      <c r="L62" s="10">
        <f t="shared" si="3"/>
        <v>37573394.95225136</v>
      </c>
      <c r="M62" s="1">
        <f t="shared" si="4"/>
        <v>15665679.466466602</v>
      </c>
      <c r="N62" s="10">
        <f t="shared" si="5"/>
        <v>14519247.830335617</v>
      </c>
    </row>
    <row r="63" spans="1:14" x14ac:dyDescent="0.25">
      <c r="A63">
        <v>-21.71</v>
      </c>
      <c r="B63">
        <v>0.86153846153846159</v>
      </c>
      <c r="C63" s="10">
        <f>-LN(1-B63)/0.000001-EXP(blanks!$BZ$18*b928_6!A63+blanks!$BZ$17)</f>
        <v>1942490.6065951586</v>
      </c>
      <c r="D63" s="1">
        <f>C63*0.000001*coeffs!$D$8/($D$2*coeffs!$D$6/1000)</f>
        <v>27300.383513957997</v>
      </c>
      <c r="E63">
        <f t="shared" si="0"/>
        <v>1.9771626925594181</v>
      </c>
      <c r="F63">
        <v>1.5303</v>
      </c>
      <c r="G63">
        <v>2.5575000000000001</v>
      </c>
      <c r="H63">
        <f t="shared" si="1"/>
        <v>0.44686269255941813</v>
      </c>
      <c r="I63">
        <f t="shared" si="2"/>
        <v>0.58033730744058198</v>
      </c>
      <c r="J63" s="2">
        <f>((1000*coeffs!$D$8/($D$2*coeffs!$D$6))^2*H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9323.531060460562</v>
      </c>
      <c r="K63" s="10">
        <f>((1000*coeffs!$D$8/($D$2*coeffs!$D$6))^2*I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10677.535748512526</v>
      </c>
      <c r="L63" s="10">
        <f t="shared" si="3"/>
        <v>39681039.314079061</v>
      </c>
      <c r="M63" s="1">
        <f t="shared" si="4"/>
        <v>17195844.720494658</v>
      </c>
      <c r="N63" s="10">
        <f t="shared" si="5"/>
        <v>15442898.970656052</v>
      </c>
    </row>
    <row r="64" spans="1:14" x14ac:dyDescent="0.25">
      <c r="A64">
        <v>-22.07</v>
      </c>
      <c r="B64">
        <v>0.87692307692307692</v>
      </c>
      <c r="C64" s="10">
        <f>-LN(1-B64)/0.000001-EXP(blanks!$BZ$18*b928_6!A64+blanks!$BZ$17)</f>
        <v>2055450.9051349042</v>
      </c>
      <c r="D64" s="1">
        <f>C64*0.000001*coeffs!$D$8/($D$2*coeffs!$D$6/1000)</f>
        <v>28887.963634817213</v>
      </c>
      <c r="E64">
        <f t="shared" si="0"/>
        <v>2.0949457282158011</v>
      </c>
      <c r="F64">
        <v>1.6468</v>
      </c>
      <c r="G64">
        <v>2.7522000000000002</v>
      </c>
      <c r="H64">
        <f t="shared" si="1"/>
        <v>0.44814572821580101</v>
      </c>
      <c r="I64">
        <f t="shared" si="2"/>
        <v>0.65725427178419915</v>
      </c>
      <c r="J64" s="2">
        <f>((1000*coeffs!$D$8/($D$2*coeffs!$D$6))^2*H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9642.6733166548547</v>
      </c>
      <c r="K64" s="10">
        <f>((1000*coeffs!$D$8/($D$2*coeffs!$D$6))^2*I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11774.485865070983</v>
      </c>
      <c r="L64" s="10">
        <f t="shared" si="3"/>
        <v>41988583.058212042</v>
      </c>
      <c r="M64" s="1">
        <f t="shared" si="4"/>
        <v>18822645.211119454</v>
      </c>
      <c r="N64" s="10">
        <f t="shared" si="5"/>
        <v>16057201.022037957</v>
      </c>
    </row>
    <row r="65" spans="1:14" x14ac:dyDescent="0.25">
      <c r="A65">
        <v>-22.18</v>
      </c>
      <c r="B65">
        <v>0.89230769230769236</v>
      </c>
      <c r="C65" s="10">
        <f>-LN(1-B65)/0.000001-EXP(blanks!$BZ$18*b928_6!A65+blanks!$BZ$17)</f>
        <v>2187378.9534509708</v>
      </c>
      <c r="D65" s="1">
        <f>C65*0.000001*coeffs!$D$8/($D$2*coeffs!$D$6/1000)</f>
        <v>30742.122570282918</v>
      </c>
      <c r="E65">
        <f t="shared" si="0"/>
        <v>2.2284771208403242</v>
      </c>
      <c r="F65">
        <v>1.7293000000000001</v>
      </c>
      <c r="G65">
        <v>2.9617</v>
      </c>
      <c r="H65">
        <f t="shared" si="1"/>
        <v>0.49917712084032417</v>
      </c>
      <c r="I65">
        <f t="shared" si="2"/>
        <v>0.73322287915967577</v>
      </c>
      <c r="J65" s="2">
        <f>((1000*coeffs!$D$8/($D$2*coeffs!$D$6))^2*H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10466.27001819052</v>
      </c>
      <c r="K65" s="10">
        <f>((1000*coeffs!$D$8/($D$2*coeffs!$D$6))^2*I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12904.115773975111</v>
      </c>
      <c r="L65" s="10">
        <f t="shared" si="3"/>
        <v>44683598.444173507</v>
      </c>
      <c r="M65" s="1">
        <f t="shared" si="4"/>
        <v>20526135.990622275</v>
      </c>
      <c r="N65" s="10">
        <f t="shared" si="5"/>
        <v>17348116.018584359</v>
      </c>
    </row>
    <row r="66" spans="1:14" x14ac:dyDescent="0.25">
      <c r="A66">
        <v>-22.25</v>
      </c>
      <c r="B66">
        <v>0.90769230769230769</v>
      </c>
      <c r="C66" s="10">
        <f>-LN(1-B66)/0.000001-EXP(blanks!$BZ$18*b928_6!A66+blanks!$BZ$17)</f>
        <v>2340475.5979947499</v>
      </c>
      <c r="D66" s="1">
        <f>C66*0.000001*coeffs!$D$8/($D$2*coeffs!$D$6/1000)</f>
        <v>32893.791719443623</v>
      </c>
      <c r="E66">
        <f t="shared" si="0"/>
        <v>2.3826278006675818</v>
      </c>
      <c r="F66">
        <v>1.8160000000000001</v>
      </c>
      <c r="G66">
        <v>3.1871999999999998</v>
      </c>
      <c r="H66">
        <f t="shared" si="1"/>
        <v>0.56662780066758178</v>
      </c>
      <c r="I66">
        <f t="shared" si="2"/>
        <v>0.80457219933241797</v>
      </c>
      <c r="J66" s="2">
        <f>((1000*coeffs!$D$8/($D$2*coeffs!$D$6))^2*H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11505.517473854488</v>
      </c>
      <c r="K66" s="10">
        <f>((1000*coeffs!$D$8/($D$2*coeffs!$D$6))^2*I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14029.359468842933</v>
      </c>
      <c r="L66" s="10">
        <f t="shared" si="3"/>
        <v>47811044.183354579</v>
      </c>
      <c r="M66" s="1">
        <f t="shared" si="4"/>
        <v>22258112.987267766</v>
      </c>
      <c r="N66" s="10">
        <f t="shared" si="5"/>
        <v>18954457.020355843</v>
      </c>
    </row>
    <row r="67" spans="1:14" x14ac:dyDescent="0.25">
      <c r="A67">
        <v>-22.56</v>
      </c>
      <c r="B67">
        <v>0.92307692307692313</v>
      </c>
      <c r="C67" s="10">
        <f>-LN(1-B67)/0.000001-EXP(blanks!$BZ$18*b928_6!A67+blanks!$BZ$17)</f>
        <v>2517794.6676811352</v>
      </c>
      <c r="D67" s="1">
        <f>C67*0.000001*coeffs!$D$8/($D$2*coeffs!$D$6/1000)</f>
        <v>35385.890569415293</v>
      </c>
      <c r="E67">
        <f t="shared" si="0"/>
        <v>2.5649493574615372</v>
      </c>
      <c r="F67">
        <v>1.9542999999999999</v>
      </c>
      <c r="G67">
        <v>3.4298000000000002</v>
      </c>
      <c r="H67">
        <f t="shared" si="1"/>
        <v>0.61064935746153726</v>
      </c>
      <c r="I67">
        <f t="shared" si="2"/>
        <v>0.864850642538463</v>
      </c>
      <c r="J67" s="2">
        <f>((1000*coeffs!$D$8/($D$2*coeffs!$D$6))^2*H67^2+(1000*(E67-coeffs!$D$2*blanks!$BZ$18*A67-coeffs!$D$2*blanks!$BZ$17)/($D$2*coeffs!$D$6))^2*coeffs!$E$8^2+(1000*coeffs!$D$2*coeffs!$D$8*(E67/coeffs!$D$2-blanks!$BZ$18*A67-blanks!$BZ$17)/($D$2^2*coeffs!$D$6))^2*coeffs!$D$11^2+(1000*coeffs!$D$2*coeffs!$D$8*(E67/coeffs!$D$2-blanks!$BZ$18*A67-blanks!$BZ$17)/($D$2*coeffs!$D$6^2))^2*coeffs!$E$6^2 +(-1000*coeffs!$D$8*blanks!$BZ$18*A67/($D$2*coeffs!$D$6)-1000*coeffs!$D$8*blanks!$BZ$17/($D$2*coeffs!$D$6))^2*coeffs!$E$2^2 + (1000*coeffs!$D$2*coeffs!$D$8*A67/($D$2*coeffs!$D$6))^2*blanks!$CA$18^2+(1000*coeffs!$D$2*coeffs!$D$8/($D$2*coeffs!$D$6))^2*blanks!$CA$17^2)^0.5</f>
        <v>12392.380137220087</v>
      </c>
      <c r="K67" s="10">
        <f>((1000*coeffs!$D$8/($D$2*coeffs!$D$6))^2*I67^2+(1000*(E67-coeffs!$D$2*blanks!$BZ$18*A67-coeffs!$D$2*blanks!$BZ$17)/($D$2*coeffs!$D$6))^2*coeffs!$E$8^2+(1000*coeffs!$D$2*coeffs!$D$8*(E67/coeffs!$D$2-blanks!$BZ$18*A67-blanks!$BZ$17)/($D$2^2*coeffs!$D$6))^2*coeffs!$D$11^2+(1000*coeffs!$D$2*coeffs!$D$8*(E67/coeffs!$D$2-blanks!$BZ$18*A67-blanks!$BZ$17)/($D$2*coeffs!$D$6^2))^2*coeffs!$E$6^2 +(-1000*coeffs!$D$8*blanks!$BZ$18*A67/($D$2*coeffs!$D$6)-1000*coeffs!$D$8*blanks!$BZ$17/($D$2*coeffs!$D$6))^2*coeffs!$E$2^2 + (1000*coeffs!$D$2*coeffs!$D$8*A67/($D$2*coeffs!$D$6))^2*blanks!$CA$18^2+(1000*coeffs!$D$2*coeffs!$D$8/($D$2*coeffs!$D$6))^2*blanks!$CA$17^2)^0.5</f>
        <v>15088.312104795472</v>
      </c>
      <c r="L67" s="10">
        <f t="shared" si="3"/>
        <v>51433303.64318002</v>
      </c>
      <c r="M67" s="1">
        <f t="shared" si="4"/>
        <v>23939186.037149135</v>
      </c>
      <c r="N67" s="10">
        <f t="shared" si="5"/>
        <v>20409956.100575041</v>
      </c>
    </row>
    <row r="68" spans="1:14" x14ac:dyDescent="0.25">
      <c r="A68">
        <v>-22.59</v>
      </c>
      <c r="B68">
        <v>0.93846153846153846</v>
      </c>
      <c r="C68" s="10">
        <f>-LN(1-B68)/0.000001-EXP(blanks!$BZ$18*b928_6!A68+blanks!$BZ$17)</f>
        <v>2740423.6672059186</v>
      </c>
      <c r="D68" s="1">
        <f>C68*0.000001*coeffs!$D$8/($D$2*coeffs!$D$6/1000)</f>
        <v>38514.789647598613</v>
      </c>
      <c r="E68">
        <f t="shared" si="0"/>
        <v>2.7880929087757464</v>
      </c>
      <c r="F68">
        <v>2.0522</v>
      </c>
      <c r="G68">
        <v>3.8759000000000001</v>
      </c>
      <c r="H68">
        <f t="shared" si="1"/>
        <v>0.73589290877574642</v>
      </c>
      <c r="I68">
        <f t="shared" si="2"/>
        <v>1.0878070912242537</v>
      </c>
      <c r="J68" s="2">
        <f>((1000*coeffs!$D$8/($D$2*coeffs!$D$6))^2*H68^2+(1000*(E68-coeffs!$D$2*blanks!$BZ$18*A68-coeffs!$D$2*blanks!$BZ$17)/($D$2*coeffs!$D$6))^2*coeffs!$E$8^2+(1000*coeffs!$D$2*coeffs!$D$8*(E68/coeffs!$D$2-blanks!$BZ$18*A68-blanks!$BZ$17)/($D$2^2*coeffs!$D$6))^2*coeffs!$D$11^2+(1000*coeffs!$D$2*coeffs!$D$8*(E68/coeffs!$D$2-blanks!$BZ$18*A68-blanks!$BZ$17)/($D$2*coeffs!$D$6^2))^2*coeffs!$E$6^2 +(-1000*coeffs!$D$8*blanks!$BZ$18*A68/($D$2*coeffs!$D$6)-1000*coeffs!$D$8*blanks!$BZ$17/($D$2*coeffs!$D$6))^2*coeffs!$E$2^2 + (1000*coeffs!$D$2*coeffs!$D$8*A68/($D$2*coeffs!$D$6))^2*blanks!$CA$18^2+(1000*coeffs!$D$2*coeffs!$D$8/($D$2*coeffs!$D$6))^2*blanks!$CA$17^2)^0.5</f>
        <v>14191.279622279262</v>
      </c>
      <c r="K68" s="10">
        <f>((1000*coeffs!$D$8/($D$2*coeffs!$D$6))^2*I68^2+(1000*(E68-coeffs!$D$2*blanks!$BZ$18*A68-coeffs!$D$2*blanks!$BZ$17)/($D$2*coeffs!$D$6))^2*coeffs!$E$8^2+(1000*coeffs!$D$2*coeffs!$D$8*(E68/coeffs!$D$2-blanks!$BZ$18*A68-blanks!$BZ$17)/($D$2^2*coeffs!$D$6))^2*coeffs!$D$11^2+(1000*coeffs!$D$2*coeffs!$D$8*(E68/coeffs!$D$2-blanks!$BZ$18*A68-blanks!$BZ$17)/($D$2*coeffs!$D$6^2))^2*coeffs!$E$6^2 +(-1000*coeffs!$D$8*blanks!$BZ$18*A68/($D$2*coeffs!$D$6)-1000*coeffs!$D$8*blanks!$BZ$17/($D$2*coeffs!$D$6))^2*coeffs!$E$2^2 + (1000*coeffs!$D$2*coeffs!$D$8*A68/($D$2*coeffs!$D$6))^2*blanks!$CA$18^2+(1000*coeffs!$D$2*coeffs!$D$8/($D$2*coeffs!$D$6))^2*blanks!$CA$17^2)^0.5</f>
        <v>18115.199891084394</v>
      </c>
      <c r="L68" s="10">
        <f t="shared" si="3"/>
        <v>55981150.645684563</v>
      </c>
      <c r="M68" s="1">
        <f t="shared" si="4"/>
        <v>28327111.558415122</v>
      </c>
      <c r="N68" s="10">
        <f t="shared" si="5"/>
        <v>23121593.706738643</v>
      </c>
    </row>
    <row r="69" spans="1:14" x14ac:dyDescent="0.25">
      <c r="A69">
        <v>-22.79</v>
      </c>
      <c r="B69">
        <v>0.9538461538461539</v>
      </c>
      <c r="C69" s="10">
        <f>-LN(1-B69)/0.000001-EXP(blanks!$BZ$18*b928_6!A69+blanks!$BZ$17)</f>
        <v>3024528.9099065508</v>
      </c>
      <c r="D69" s="1">
        <f>C69*0.000001*coeffs!$D$8/($D$2*coeffs!$D$6/1000)</f>
        <v>42507.695485968965</v>
      </c>
      <c r="E69">
        <f t="shared" si="0"/>
        <v>3.0757749812275286</v>
      </c>
      <c r="F69">
        <v>2.2631000000000001</v>
      </c>
      <c r="G69">
        <v>4.3800999999999997</v>
      </c>
      <c r="H69">
        <f t="shared" si="1"/>
        <v>0.81267498122752846</v>
      </c>
      <c r="I69">
        <f t="shared" si="2"/>
        <v>1.3043250187724711</v>
      </c>
      <c r="J69" s="2">
        <f>((1000*coeffs!$D$8/($D$2*coeffs!$D$6))^2*H69^2+(1000*(E69-coeffs!$D$2*blanks!$BZ$18*A69-coeffs!$D$2*blanks!$BZ$17)/($D$2*coeffs!$D$6))^2*coeffs!$E$8^2+(1000*coeffs!$D$2*coeffs!$D$8*(E69/coeffs!$D$2-blanks!$BZ$18*A69-blanks!$BZ$17)/($D$2^2*coeffs!$D$6))^2*coeffs!$D$11^2+(1000*coeffs!$D$2*coeffs!$D$8*(E69/coeffs!$D$2-blanks!$BZ$18*A69-blanks!$BZ$17)/($D$2*coeffs!$D$6^2))^2*coeffs!$E$6^2 +(-1000*coeffs!$D$8*blanks!$BZ$18*A69/($D$2*coeffs!$D$6)-1000*coeffs!$D$8*blanks!$BZ$17/($D$2*coeffs!$D$6))^2*coeffs!$E$2^2 + (1000*coeffs!$D$2*coeffs!$D$8*A69/($D$2*coeffs!$D$6))^2*blanks!$CA$18^2+(1000*coeffs!$D$2*coeffs!$D$8/($D$2*coeffs!$D$6))^2*blanks!$CA$17^2)^0.5</f>
        <v>15664.287179709805</v>
      </c>
      <c r="K69" s="10">
        <f>((1000*coeffs!$D$8/($D$2*coeffs!$D$6))^2*I69^2+(1000*(E69-coeffs!$D$2*blanks!$BZ$18*A69-coeffs!$D$2*blanks!$BZ$17)/($D$2*coeffs!$D$6))^2*coeffs!$E$8^2+(1000*coeffs!$D$2*coeffs!$D$8*(E69/coeffs!$D$2-blanks!$BZ$18*A69-blanks!$BZ$17)/($D$2^2*coeffs!$D$6))^2*coeffs!$D$11^2+(1000*coeffs!$D$2*coeffs!$D$8*(E69/coeffs!$D$2-blanks!$BZ$18*A69-blanks!$BZ$17)/($D$2*coeffs!$D$6^2))^2*coeffs!$E$6^2 +(-1000*coeffs!$D$8*blanks!$BZ$18*A69/($D$2*coeffs!$D$6)-1000*coeffs!$D$8*blanks!$BZ$17/($D$2*coeffs!$D$6))^2*coeffs!$E$2^2 + (1000*coeffs!$D$2*coeffs!$D$8*A69/($D$2*coeffs!$D$6))^2*blanks!$CA$18^2+(1000*coeffs!$D$2*coeffs!$D$8/($D$2*coeffs!$D$6))^2*blanks!$CA$17^2)^0.5</f>
        <v>21235.755969697391</v>
      </c>
      <c r="L69" s="10">
        <f t="shared" si="3"/>
        <v>61784829.318139181</v>
      </c>
      <c r="M69" s="1">
        <f t="shared" si="4"/>
        <v>32949267.166524086</v>
      </c>
      <c r="N69" s="10">
        <f t="shared" si="5"/>
        <v>25520949.770551838</v>
      </c>
    </row>
    <row r="70" spans="1:14" x14ac:dyDescent="0.25">
      <c r="A70">
        <v>-23.02</v>
      </c>
      <c r="B70">
        <v>0.96923076923076923</v>
      </c>
      <c r="C70" s="10">
        <f>-LN(1-B70)/0.000001-EXP(blanks!$BZ$18*b928_6!A70+blanks!$BZ$17)</f>
        <v>3425547.6473312024</v>
      </c>
      <c r="D70" s="1">
        <f>C70*0.000001*coeffs!$D$8/($D$2*coeffs!$D$6/1000)</f>
        <v>48143.740927221341</v>
      </c>
      <c r="E70">
        <f t="shared" si="0"/>
        <v>3.4812400893356918</v>
      </c>
      <c r="F70">
        <v>2.4956999999999998</v>
      </c>
      <c r="G70">
        <v>5.3266</v>
      </c>
      <c r="H70">
        <f t="shared" si="1"/>
        <v>0.98554008933569204</v>
      </c>
      <c r="I70">
        <f t="shared" si="2"/>
        <v>1.8453599106643082</v>
      </c>
      <c r="J70" s="2">
        <f>((1000*coeffs!$D$8/($D$2*coeffs!$D$6))^2*H70^2+(1000*(E70-coeffs!$D$2*blanks!$BZ$18*A70-coeffs!$D$2*blanks!$BZ$17)/($D$2*coeffs!$D$6))^2*coeffs!$E$8^2+(1000*coeffs!$D$2*coeffs!$D$8*(E70/coeffs!$D$2-blanks!$BZ$18*A70-blanks!$BZ$17)/($D$2^2*coeffs!$D$6))^2*coeffs!$D$11^2+(1000*coeffs!$D$2*coeffs!$D$8*(E70/coeffs!$D$2-blanks!$BZ$18*A70-blanks!$BZ$17)/($D$2*coeffs!$D$6^2))^2*coeffs!$E$6^2 +(-1000*coeffs!$D$8*blanks!$BZ$18*A70/($D$2*coeffs!$D$6)-1000*coeffs!$D$8*blanks!$BZ$17/($D$2*coeffs!$D$6))^2*coeffs!$E$2^2 + (1000*coeffs!$D$2*coeffs!$D$8*A70/($D$2*coeffs!$D$6))^2*blanks!$CA$18^2+(1000*coeffs!$D$2*coeffs!$D$8/($D$2*coeffs!$D$6))^2*blanks!$CA$17^2)^0.5</f>
        <v>18413.715491694755</v>
      </c>
      <c r="K70" s="10">
        <f>((1000*coeffs!$D$8/($D$2*coeffs!$D$6))^2*I70^2+(1000*(E70-coeffs!$D$2*blanks!$BZ$18*A70-coeffs!$D$2*blanks!$BZ$17)/($D$2*coeffs!$D$6))^2*coeffs!$E$8^2+(1000*coeffs!$D$2*coeffs!$D$8*(E70/coeffs!$D$2-blanks!$BZ$18*A70-blanks!$BZ$17)/($D$2^2*coeffs!$D$6))^2*coeffs!$D$11^2+(1000*coeffs!$D$2*coeffs!$D$8*(E70/coeffs!$D$2-blanks!$BZ$18*A70-blanks!$BZ$17)/($D$2*coeffs!$D$6^2))^2*coeffs!$E$6^2 +(-1000*coeffs!$D$8*blanks!$BZ$18*A70/($D$2*coeffs!$D$6)-1000*coeffs!$D$8*blanks!$BZ$17/($D$2*coeffs!$D$6))^2*coeffs!$E$2^2 + (1000*coeffs!$D$2*coeffs!$D$8*A70/($D$2*coeffs!$D$6))^2*blanks!$CA$18^2+(1000*coeffs!$D$2*coeffs!$D$8/($D$2*coeffs!$D$6))^2*blanks!$CA$17^2)^0.5</f>
        <v>28633.035243892289</v>
      </c>
      <c r="L70" s="10">
        <f t="shared" si="3"/>
        <v>69976807.30320771</v>
      </c>
      <c r="M70" s="1">
        <f t="shared" si="4"/>
        <v>43618660.593686379</v>
      </c>
      <c r="N70" s="10">
        <f t="shared" si="5"/>
        <v>29780078.117178429</v>
      </c>
    </row>
    <row r="71" spans="1:14" x14ac:dyDescent="0.25">
      <c r="A71">
        <v>-23.08</v>
      </c>
      <c r="B71">
        <v>0.98461538461538467</v>
      </c>
      <c r="C71" s="10">
        <f>-LN(1-B71)/0.000001-EXP(blanks!$BZ$18*b928_6!A71+blanks!$BZ$17)</f>
        <v>4117472.765083502</v>
      </c>
      <c r="D71" s="1">
        <f>C71*0.000001*coeffs!$D$8/($D$2*coeffs!$D$6/1000)</f>
        <v>57868.277567678415</v>
      </c>
      <c r="E71">
        <f t="shared" si="0"/>
        <v>4.1743872698956404</v>
      </c>
      <c r="F71">
        <v>2.8203</v>
      </c>
      <c r="G71">
        <v>7.1433999999999997</v>
      </c>
      <c r="H71">
        <f t="shared" si="1"/>
        <v>1.3540872698956403</v>
      </c>
      <c r="I71">
        <f t="shared" si="2"/>
        <v>2.9690127301043594</v>
      </c>
      <c r="J71" s="2">
        <f>((1000*coeffs!$D$8/($D$2*coeffs!$D$6))^2*H71^2+(1000*(E71-coeffs!$D$2*blanks!$BZ$18*A71-coeffs!$D$2*blanks!$BZ$17)/($D$2*coeffs!$D$6))^2*coeffs!$E$8^2+(1000*coeffs!$D$2*coeffs!$D$8*(E71/coeffs!$D$2-blanks!$BZ$18*A71-blanks!$BZ$17)/($D$2^2*coeffs!$D$6))^2*coeffs!$D$11^2+(1000*coeffs!$D$2*coeffs!$D$8*(E71/coeffs!$D$2-blanks!$BZ$18*A71-blanks!$BZ$17)/($D$2*coeffs!$D$6^2))^2*coeffs!$E$6^2 +(-1000*coeffs!$D$8*blanks!$BZ$18*A71/($D$2*coeffs!$D$6)-1000*coeffs!$D$8*blanks!$BZ$17/($D$2*coeffs!$D$6))^2*coeffs!$E$2^2 + (1000*coeffs!$D$2*coeffs!$D$8*A71/($D$2*coeffs!$D$6))^2*blanks!$CA$18^2+(1000*coeffs!$D$2*coeffs!$D$8/($D$2*coeffs!$D$6))^2*blanks!$CA$17^2)^0.5</f>
        <v>23954.982933768948</v>
      </c>
      <c r="K71" s="10">
        <f>((1000*coeffs!$D$8/($D$2*coeffs!$D$6))^2*I71^2+(1000*(E71-coeffs!$D$2*blanks!$BZ$18*A71-coeffs!$D$2*blanks!$BZ$17)/($D$2*coeffs!$D$6))^2*coeffs!$E$8^2+(1000*coeffs!$D$2*coeffs!$D$8*(E71/coeffs!$D$2-blanks!$BZ$18*A71-blanks!$BZ$17)/($D$2^2*coeffs!$D$6))^2*coeffs!$D$11^2+(1000*coeffs!$D$2*coeffs!$D$8*(E71/coeffs!$D$2-blanks!$BZ$18*A71-blanks!$BZ$17)/($D$2*coeffs!$D$6^2))^2*coeffs!$E$6^2 +(-1000*coeffs!$D$8*blanks!$BZ$18*A71/($D$2*coeffs!$D$6)-1000*coeffs!$D$8*blanks!$BZ$17/($D$2*coeffs!$D$6))^2*coeffs!$E$2^2 + (1000*coeffs!$D$2*coeffs!$D$8*A71/($D$2*coeffs!$D$6))^2*blanks!$CA$18^2+(1000*coeffs!$D$2*coeffs!$D$8/($D$2*coeffs!$D$6))^2*blanks!$CA$17^2)^0.5</f>
        <v>44191.075706822841</v>
      </c>
      <c r="L71" s="10">
        <f t="shared" si="3"/>
        <v>84111397.044186577</v>
      </c>
      <c r="M71" s="1">
        <f t="shared" si="4"/>
        <v>66121652.880862661</v>
      </c>
      <c r="N71" s="10">
        <f t="shared" si="5"/>
        <v>38192940.289800979</v>
      </c>
    </row>
    <row r="72" spans="1:14" x14ac:dyDescent="0.25">
      <c r="A72">
        <v>-23.15</v>
      </c>
      <c r="B72">
        <v>1</v>
      </c>
      <c r="C72" s="10" t="e">
        <f>-LN(1-B72)/0.000001-EXP(blanks!$BZ$18*b928_6!A72+blanks!$BZ$17)</f>
        <v>#NUM!</v>
      </c>
      <c r="D72" s="1" t="e">
        <f>C72*0.000001*coeffs!$D$8/($D$2*coeffs!$D$6/1000)</f>
        <v>#NUM!</v>
      </c>
      <c r="E72" t="e">
        <f t="shared" si="0"/>
        <v>#NUM!</v>
      </c>
      <c r="F72">
        <v>3.9719000000000002</v>
      </c>
      <c r="G72">
        <v>19.470600000000001</v>
      </c>
      <c r="H72" t="e">
        <f t="shared" si="1"/>
        <v>#NUM!</v>
      </c>
      <c r="I72" t="e">
        <f t="shared" si="2"/>
        <v>#NUM!</v>
      </c>
      <c r="J72" s="2" t="e">
        <f>((1000*coeffs!$D$8/($D$2*coeffs!$D$6))^2*H72^2+(1000*(E72-coeffs!$D$2*blanks!$BZ$18*A72-coeffs!$D$2*blanks!$BZ$17)/($D$2*coeffs!$D$6))^2*coeffs!$E$8^2+(1000*coeffs!$D$2*coeffs!$D$8*(E72/coeffs!$D$2-blanks!$BZ$18*A72-blanks!$BZ$17)/($D$2^2*coeffs!$D$6))^2*coeffs!$D$11^2+(1000*coeffs!$D$2*coeffs!$D$8*(E72/coeffs!$D$2-blanks!$BZ$18*A72-blanks!$BZ$17)/($D$2*coeffs!$D$6^2))^2*coeffs!$E$6^2 +(-1000*coeffs!$D$8*blanks!$BZ$18*A72/($D$2*coeffs!$D$6)-1000*coeffs!$D$8*blanks!$BZ$17/($D$2*coeffs!$D$6))^2*coeffs!$E$2^2 + (1000*coeffs!$D$2*coeffs!$D$8*A72/($D$2*coeffs!$D$6))^2*blanks!$CA$18^2+(1000*coeffs!$D$2*coeffs!$D$8/($D$2*coeffs!$D$6))^2*blanks!$CA$17^2)^0.5</f>
        <v>#NUM!</v>
      </c>
      <c r="K72" s="10" t="e">
        <f>((1000*coeffs!$D$8/($D$2*coeffs!$D$6))^2*I72^2+(1000*(E72-coeffs!$D$2*blanks!$BZ$18*A72-coeffs!$D$2*blanks!$BZ$17)/($D$2*coeffs!$D$6))^2*coeffs!$E$8^2+(1000*coeffs!$D$2*coeffs!$D$8*(E72/coeffs!$D$2-blanks!$BZ$18*A72-blanks!$BZ$17)/($D$2^2*coeffs!$D$6))^2*coeffs!$D$11^2+(1000*coeffs!$D$2*coeffs!$D$8*(E72/coeffs!$D$2-blanks!$BZ$18*A72-blanks!$BZ$17)/($D$2*coeffs!$D$6^2))^2*coeffs!$E$6^2 +(-1000*coeffs!$D$8*blanks!$BZ$18*A72/($D$2*coeffs!$D$6)-1000*coeffs!$D$8*blanks!$BZ$17/($D$2*coeffs!$D$6))^2*coeffs!$E$2^2 + (1000*coeffs!$D$2*coeffs!$D$8*A72/($D$2*coeffs!$D$6))^2*blanks!$CA$18^2+(1000*coeffs!$D$2*coeffs!$D$8/($D$2*coeffs!$D$6))^2*blanks!$CA$17^2)^0.5</f>
        <v>#NUM!</v>
      </c>
      <c r="L72" s="10" t="e">
        <f t="shared" si="3"/>
        <v>#NUM!</v>
      </c>
      <c r="M72" s="1" t="e">
        <f t="shared" si="4"/>
        <v>#NUM!</v>
      </c>
      <c r="N72" s="10" t="e">
        <f t="shared" si="5"/>
        <v>#NUM!</v>
      </c>
    </row>
    <row r="73" spans="1:14" x14ac:dyDescent="0.25">
      <c r="D73" s="1"/>
      <c r="J73" s="2"/>
    </row>
    <row r="74" spans="1:14" x14ac:dyDescent="0.25">
      <c r="D74" s="1"/>
      <c r="J74" s="2"/>
    </row>
    <row r="75" spans="1:14" x14ac:dyDescent="0.25">
      <c r="D75" s="1"/>
      <c r="J75" s="2"/>
    </row>
    <row r="76" spans="1:14" x14ac:dyDescent="0.25">
      <c r="D76" s="1"/>
      <c r="J76" s="2"/>
    </row>
    <row r="77" spans="1:14" x14ac:dyDescent="0.25">
      <c r="D77" s="1"/>
      <c r="J77" s="2"/>
    </row>
    <row r="78" spans="1:14" x14ac:dyDescent="0.25">
      <c r="D78" s="1"/>
      <c r="J78" s="2"/>
    </row>
    <row r="79" spans="1:14" x14ac:dyDescent="0.25">
      <c r="D79" s="1"/>
      <c r="J79" s="2"/>
    </row>
    <row r="80" spans="1:14" x14ac:dyDescent="0.25">
      <c r="D80" s="1"/>
      <c r="J80" s="2"/>
    </row>
    <row r="81" spans="4:10" x14ac:dyDescent="0.25">
      <c r="D81" s="1"/>
      <c r="J81" s="2"/>
    </row>
    <row r="82" spans="4:10" x14ac:dyDescent="0.25">
      <c r="D82" s="1"/>
      <c r="J82" s="2"/>
    </row>
    <row r="83" spans="4:10" x14ac:dyDescent="0.25">
      <c r="D83" s="1"/>
      <c r="J83" s="2"/>
    </row>
    <row r="84" spans="4:10" x14ac:dyDescent="0.25">
      <c r="D84" s="1"/>
      <c r="J84" s="2"/>
    </row>
    <row r="85" spans="4:10" x14ac:dyDescent="0.25">
      <c r="D85" s="1"/>
      <c r="J85" s="2"/>
    </row>
    <row r="86" spans="4:10" x14ac:dyDescent="0.25">
      <c r="D86" s="1"/>
      <c r="J86" s="2"/>
    </row>
    <row r="87" spans="4:10" x14ac:dyDescent="0.25">
      <c r="D87" s="1"/>
      <c r="J87" s="2"/>
    </row>
    <row r="88" spans="4:10" x14ac:dyDescent="0.25">
      <c r="D88" s="1"/>
      <c r="J88" s="2"/>
    </row>
    <row r="89" spans="4:10" x14ac:dyDescent="0.25">
      <c r="D89" s="1"/>
      <c r="J89" s="2"/>
    </row>
    <row r="90" spans="4:10" x14ac:dyDescent="0.25">
      <c r="D90" s="1"/>
      <c r="J90" s="2"/>
    </row>
    <row r="91" spans="4:10" x14ac:dyDescent="0.25">
      <c r="D91" s="1"/>
      <c r="J91" s="2"/>
    </row>
    <row r="92" spans="4:10" x14ac:dyDescent="0.25">
      <c r="D92" s="1"/>
      <c r="J92" s="2"/>
    </row>
    <row r="93" spans="4:10" x14ac:dyDescent="0.25">
      <c r="D93" s="1"/>
      <c r="J93" s="2"/>
    </row>
    <row r="94" spans="4:10" x14ac:dyDescent="0.25">
      <c r="D94" s="1"/>
      <c r="J94" s="2"/>
    </row>
    <row r="95" spans="4:10" x14ac:dyDescent="0.25">
      <c r="D95" s="1"/>
      <c r="J95" s="2"/>
    </row>
    <row r="96" spans="4:10" x14ac:dyDescent="0.25">
      <c r="D96" s="1"/>
      <c r="J96" s="2"/>
    </row>
    <row r="97" spans="4:10" x14ac:dyDescent="0.25">
      <c r="D97" s="1"/>
      <c r="J97" s="2"/>
    </row>
    <row r="98" spans="4:10" x14ac:dyDescent="0.25">
      <c r="D98" s="1"/>
      <c r="J98" s="2"/>
    </row>
    <row r="99" spans="4:10" x14ac:dyDescent="0.25">
      <c r="D99" s="1"/>
      <c r="J99" s="2"/>
    </row>
    <row r="100" spans="4:10" x14ac:dyDescent="0.25">
      <c r="D100" s="1"/>
      <c r="J100" s="2"/>
    </row>
    <row r="101" spans="4:10" x14ac:dyDescent="0.25">
      <c r="D101" s="1"/>
      <c r="J101" s="2"/>
    </row>
    <row r="102" spans="4:10" x14ac:dyDescent="0.25">
      <c r="D102" s="1"/>
      <c r="J102" s="2"/>
    </row>
    <row r="103" spans="4:10" x14ac:dyDescent="0.25">
      <c r="D103" s="1"/>
      <c r="J103" s="2"/>
    </row>
    <row r="104" spans="4:10" x14ac:dyDescent="0.25">
      <c r="D104" s="1"/>
      <c r="J104" s="2"/>
    </row>
    <row r="105" spans="4:10" x14ac:dyDescent="0.25">
      <c r="D105" s="1"/>
      <c r="J105" s="2"/>
    </row>
    <row r="106" spans="4:10" x14ac:dyDescent="0.25">
      <c r="D106" s="1"/>
      <c r="J106" s="2"/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workbookViewId="0">
      <selection activeCell="K8" sqref="K8:K136"/>
    </sheetView>
  </sheetViews>
  <sheetFormatPr defaultRowHeight="15" x14ac:dyDescent="0.25"/>
  <cols>
    <col min="3" max="3" width="15.7109375" customWidth="1"/>
  </cols>
  <sheetData>
    <row r="1" spans="1:14" x14ac:dyDescent="0.25">
      <c r="A1" s="6" t="s">
        <v>26</v>
      </c>
      <c r="B1" s="6"/>
      <c r="C1" s="8" t="s">
        <v>46</v>
      </c>
      <c r="D1" s="6"/>
    </row>
    <row r="2" spans="1:14" x14ac:dyDescent="0.25">
      <c r="A2" s="6" t="s">
        <v>0</v>
      </c>
      <c r="B2" s="6"/>
      <c r="C2" s="6"/>
      <c r="D2" s="7">
        <v>248</v>
      </c>
    </row>
    <row r="3" spans="1:14" x14ac:dyDescent="0.25">
      <c r="A3" t="s">
        <v>113</v>
      </c>
      <c r="D3">
        <f>'size dists'!D27</f>
        <v>510.74654406523513</v>
      </c>
      <c r="E3">
        <f>'size dists'!E27</f>
        <v>52.768912555397137</v>
      </c>
    </row>
    <row r="4" spans="1:14" x14ac:dyDescent="0.25">
      <c r="A4" t="s">
        <v>114</v>
      </c>
      <c r="D4" s="10">
        <f>'size dists'!H27</f>
        <v>468.35876875788421</v>
      </c>
      <c r="E4" s="10">
        <f>'size dists'!I27</f>
        <v>51.930102742168643</v>
      </c>
    </row>
    <row r="5" spans="1:14" x14ac:dyDescent="0.25">
      <c r="A5" t="s">
        <v>115</v>
      </c>
      <c r="D5">
        <f>'size dists'!F27</f>
        <v>331.28791619884043</v>
      </c>
      <c r="E5">
        <f>'size dists'!G27</f>
        <v>55.307052089706083</v>
      </c>
    </row>
    <row r="6" spans="1:14" x14ac:dyDescent="0.25">
      <c r="A6" t="s">
        <v>116</v>
      </c>
      <c r="D6">
        <f>'size dists'!J27</f>
        <v>53.152746389049803</v>
      </c>
      <c r="E6">
        <f>'size dists'!K27</f>
        <v>8.0922265527660233</v>
      </c>
    </row>
    <row r="7" spans="1:14" x14ac:dyDescent="0.2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s="6" t="s">
        <v>182</v>
      </c>
      <c r="M7" s="10" t="s">
        <v>183</v>
      </c>
      <c r="N7" s="10" t="s">
        <v>185</v>
      </c>
    </row>
    <row r="8" spans="1:14" x14ac:dyDescent="0.25">
      <c r="A8">
        <v>-7.71</v>
      </c>
      <c r="B8">
        <v>7.7519379844961239E-3</v>
      </c>
      <c r="C8">
        <f>-LN(1-B8)/0.000001-EXP(blanks!$BZ$18*b929_1!A8+blanks!$BZ$17)</f>
        <v>7563.1543363029614</v>
      </c>
      <c r="D8" s="1">
        <f>C8*0.000001*coeffs!$D$8/($D$2*coeffs!$D$6/1000)</f>
        <v>38.146184884184983</v>
      </c>
      <c r="E8">
        <f>-LN(1-B8)</f>
        <v>7.7821404420549628E-3</v>
      </c>
      <c r="F8">
        <v>4.0000000000000002E-4</v>
      </c>
      <c r="G8">
        <v>1.2999999999999999E-2</v>
      </c>
      <c r="H8">
        <f>E8-F8</f>
        <v>7.3821404420549627E-3</v>
      </c>
      <c r="I8">
        <f>G8-E8</f>
        <v>5.2178595579450366E-3</v>
      </c>
      <c r="J8" s="2">
        <f>((1000*coeffs!$D$8/($D$2*coeffs!$D$6))^2*H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38.48393076405182</v>
      </c>
      <c r="K8">
        <f>((1000*coeffs!$D$8/($D$2*coeffs!$D$6))^2*I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28.058847499872371</v>
      </c>
      <c r="L8" s="10">
        <f>1000000000000*D8/(1000000*$D$3)</f>
        <v>74687.113065052399</v>
      </c>
      <c r="M8" s="1">
        <f>((1/(0.000001*$D$3))^2*K8^2+(D8/(0.000001*$D$3)^2)^2*(0.000001*$E$3)^2)^0.5</f>
        <v>55476.212782936411</v>
      </c>
      <c r="N8" s="10">
        <f>((1/(0.000001*$D$3))^2*J8^2+(D8/(0.000001*$D$3)^2)^2*(0.000001*$E$3)^2)^0.5</f>
        <v>75742.484718174281</v>
      </c>
    </row>
    <row r="9" spans="1:14" x14ac:dyDescent="0.25">
      <c r="A9">
        <v>-10.85</v>
      </c>
      <c r="B9">
        <v>1.5503875968992248E-2</v>
      </c>
      <c r="C9" s="10">
        <f>-LN(1-B9)/0.000001-EXP(blanks!$BZ$18*b929_1!A9+blanks!$BZ$17)</f>
        <v>14943.376260808061</v>
      </c>
      <c r="D9" s="1">
        <f>C9*0.000001*coeffs!$D$8/($D$2*coeffs!$D$6/1000)</f>
        <v>75.369715900491585</v>
      </c>
      <c r="E9">
        <f t="shared" ref="E9:E72" si="0">-LN(1-B9)</f>
        <v>1.562531790308087E-2</v>
      </c>
      <c r="F9">
        <v>8.9999999999999993E-3</v>
      </c>
      <c r="G9">
        <v>2.1700000000000001E-2</v>
      </c>
      <c r="H9">
        <f t="shared" ref="H9:H72" si="1">E9-F9</f>
        <v>6.6253179030808709E-3</v>
      </c>
      <c r="I9">
        <f t="shared" ref="I9:I72" si="2">G9-E9</f>
        <v>6.0746820969191304E-3</v>
      </c>
      <c r="J9" s="2">
        <f>((1000*coeffs!$D$8/($D$2*coeffs!$D$6))^2*H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38.70933992742539</v>
      </c>
      <c r="K9" s="10">
        <f>((1000*coeffs!$D$8/($D$2*coeffs!$D$6))^2*I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36.338928193844772</v>
      </c>
      <c r="L9" s="10">
        <f t="shared" ref="L9:L72" si="3">1000000000000*D9/(1000000*$D$3)</f>
        <v>147567.74524717091</v>
      </c>
      <c r="M9" s="1">
        <f t="shared" ref="M9:M72" si="4">((1/(0.000001*$D$3))^2*K9^2+(D9/(0.000001*$D$3)^2)^2*(0.000001*$E$3)^2)^0.5</f>
        <v>72763.864870344332</v>
      </c>
      <c r="N9" s="10">
        <f t="shared" ref="N9:N72" si="5">((1/(0.000001*$D$3))^2*J9^2+(D9/(0.000001*$D$3)^2)^2*(0.000001*$E$3)^2)^0.5</f>
        <v>77308.0312035276</v>
      </c>
    </row>
    <row r="10" spans="1:14" x14ac:dyDescent="0.25">
      <c r="A10">
        <v>-11.94</v>
      </c>
      <c r="B10">
        <v>2.3255813953488372E-2</v>
      </c>
      <c r="C10" s="10">
        <f>-LN(1-B10)/0.000001-EXP(blanks!$BZ$18*b929_1!A10+blanks!$BZ$17)</f>
        <v>22518.92043941599</v>
      </c>
      <c r="D10" s="1">
        <f>C10*0.000001*coeffs!$D$8/($D$2*coeffs!$D$6/1000)</f>
        <v>113.57839127399296</v>
      </c>
      <c r="E10">
        <f t="shared" si="0"/>
        <v>2.3530497410194161E-2</v>
      </c>
      <c r="F10">
        <v>1.7000000000000001E-2</v>
      </c>
      <c r="G10">
        <v>2.98E-2</v>
      </c>
      <c r="H10">
        <f t="shared" si="1"/>
        <v>6.5304974101941596E-3</v>
      </c>
      <c r="I10">
        <f t="shared" si="2"/>
        <v>6.2695025898058393E-3</v>
      </c>
      <c r="J10" s="2">
        <f>((1000*coeffs!$D$8/($D$2*coeffs!$D$6))^2*H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44.166756191989798</v>
      </c>
      <c r="K10" s="10">
        <f>((1000*coeffs!$D$8/($D$2*coeffs!$D$6))^2*I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43.193959765388009</v>
      </c>
      <c r="L10" s="10">
        <f t="shared" si="3"/>
        <v>222377.20958418498</v>
      </c>
      <c r="M10" s="1">
        <f t="shared" si="4"/>
        <v>87635.580161548787</v>
      </c>
      <c r="N10" s="10">
        <f t="shared" si="5"/>
        <v>89475.007990004175</v>
      </c>
    </row>
    <row r="11" spans="1:14" x14ac:dyDescent="0.25">
      <c r="A11">
        <v>-12.31</v>
      </c>
      <c r="B11">
        <v>3.1007751937984496E-2</v>
      </c>
      <c r="C11" s="10">
        <f>-LN(1-B11)/0.000001-EXP(blanks!$BZ$18*b929_1!A11+blanks!$BZ$17)</f>
        <v>30342.208026977427</v>
      </c>
      <c r="D11" s="1">
        <f>C11*0.000001*coeffs!$D$8/($D$2*coeffs!$D$6/1000)</f>
        <v>153.03660691357314</v>
      </c>
      <c r="E11">
        <f t="shared" si="0"/>
        <v>3.1498667059371051E-2</v>
      </c>
      <c r="F11">
        <v>2.5100000000000001E-2</v>
      </c>
      <c r="G11">
        <v>3.9E-2</v>
      </c>
      <c r="H11">
        <f t="shared" si="1"/>
        <v>6.39866705937105E-3</v>
      </c>
      <c r="I11">
        <f t="shared" si="2"/>
        <v>7.5013329406289492E-3</v>
      </c>
      <c r="J11" s="2">
        <f>((1000*coeffs!$D$8/($D$2*coeffs!$D$6))^2*H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50.921545727841952</v>
      </c>
      <c r="K11" s="10">
        <f>((1000*coeffs!$D$8/($D$2*coeffs!$D$6))^2*I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54.615981459045592</v>
      </c>
      <c r="L11" s="10">
        <f t="shared" si="3"/>
        <v>299633.1716618067</v>
      </c>
      <c r="M11" s="1">
        <f t="shared" si="4"/>
        <v>111324.54056432791</v>
      </c>
      <c r="N11" s="10">
        <f t="shared" si="5"/>
        <v>104395.82045119777</v>
      </c>
    </row>
    <row r="12" spans="1:14" x14ac:dyDescent="0.25">
      <c r="A12">
        <v>-12.72</v>
      </c>
      <c r="B12">
        <v>3.875968992248062E-2</v>
      </c>
      <c r="C12" s="10">
        <f>-LN(1-B12)/0.000001-EXP(blanks!$BZ$18*b929_1!A12+blanks!$BZ$17)</f>
        <v>38189.476635582061</v>
      </c>
      <c r="D12" s="1">
        <f>C12*0.000001*coeffs!$D$8/($D$2*coeffs!$D$6/1000)</f>
        <v>192.6157753225599</v>
      </c>
      <c r="E12">
        <f t="shared" si="0"/>
        <v>3.9530838756635205E-2</v>
      </c>
      <c r="F12">
        <v>3.2899999999999999E-2</v>
      </c>
      <c r="G12">
        <v>4.87E-2</v>
      </c>
      <c r="H12">
        <f t="shared" si="1"/>
        <v>6.6308387566352059E-3</v>
      </c>
      <c r="I12">
        <f t="shared" si="2"/>
        <v>9.1691612433647957E-3</v>
      </c>
      <c r="J12" s="2">
        <f>((1000*coeffs!$D$8/($D$2*coeffs!$D$6))^2*H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59.683257487986289</v>
      </c>
      <c r="K12" s="10">
        <f>((1000*coeffs!$D$8/($D$2*coeffs!$D$6))^2*I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67.692880923224408</v>
      </c>
      <c r="L12" s="10">
        <f t="shared" si="3"/>
        <v>377125.94937883329</v>
      </c>
      <c r="M12" s="1">
        <f t="shared" si="4"/>
        <v>138145.76791772567</v>
      </c>
      <c r="N12" s="10">
        <f t="shared" si="5"/>
        <v>123179.70529017469</v>
      </c>
    </row>
    <row r="13" spans="1:14" x14ac:dyDescent="0.25">
      <c r="A13">
        <v>-12.83</v>
      </c>
      <c r="B13">
        <v>4.6511627906976744E-2</v>
      </c>
      <c r="C13" s="10">
        <f>-LN(1-B13)/0.000001-EXP(blanks!$BZ$18*b929_1!A13+blanks!$BZ$17)</f>
        <v>46232.232507994158</v>
      </c>
      <c r="D13" s="1">
        <f>C13*0.000001*coeffs!$D$8/($D$2*coeffs!$D$6/1000)</f>
        <v>233.18092034608026</v>
      </c>
      <c r="E13">
        <f t="shared" si="0"/>
        <v>4.7628048989254587E-2</v>
      </c>
      <c r="F13">
        <v>0.04</v>
      </c>
      <c r="G13">
        <v>5.7700000000000001E-2</v>
      </c>
      <c r="H13">
        <f t="shared" si="1"/>
        <v>7.6280489892545864E-3</v>
      </c>
      <c r="I13">
        <f t="shared" si="2"/>
        <v>1.0071951010745414E-2</v>
      </c>
      <c r="J13" s="2">
        <f>((1000*coeffs!$D$8/($D$2*coeffs!$D$6))^2*H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70.90409622067402</v>
      </c>
      <c r="K13" s="10">
        <f>((1000*coeffs!$D$8/($D$2*coeffs!$D$6))^2*I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78.280252139548708</v>
      </c>
      <c r="L13" s="10">
        <f t="shared" si="3"/>
        <v>456549.18874262064</v>
      </c>
      <c r="M13" s="1">
        <f t="shared" si="4"/>
        <v>160360.59916887447</v>
      </c>
      <c r="N13" s="10">
        <f t="shared" si="5"/>
        <v>146619.14291102282</v>
      </c>
    </row>
    <row r="14" spans="1:14" x14ac:dyDescent="0.25">
      <c r="A14">
        <v>-13.04</v>
      </c>
      <c r="B14">
        <v>5.4263565891472867E-2</v>
      </c>
      <c r="C14" s="10">
        <f>-LN(1-B14)/0.000001-EXP(blanks!$BZ$18*b929_1!A14+blanks!$BZ$17)</f>
        <v>54285.370720521998</v>
      </c>
      <c r="D14" s="1">
        <f>C14*0.000001*coeffs!$D$8/($D$2*coeffs!$D$6/1000)</f>
        <v>273.79843064577705</v>
      </c>
      <c r="E14">
        <f t="shared" si="0"/>
        <v>5.5791359628415541E-2</v>
      </c>
      <c r="F14">
        <v>4.87E-2</v>
      </c>
      <c r="G14">
        <v>6.6900000000000001E-2</v>
      </c>
      <c r="H14">
        <f t="shared" si="1"/>
        <v>7.0913596284155403E-3</v>
      </c>
      <c r="I14">
        <f t="shared" si="2"/>
        <v>1.1108640371584461E-2</v>
      </c>
      <c r="J14" s="2">
        <f>((1000*coeffs!$D$8/($D$2*coeffs!$D$6))^2*H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78.400190141270485</v>
      </c>
      <c r="K14" s="10">
        <f>((1000*coeffs!$D$8/($D$2*coeffs!$D$6))^2*I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89.479236668855535</v>
      </c>
      <c r="L14" s="10">
        <f t="shared" si="3"/>
        <v>536074.95503837639</v>
      </c>
      <c r="M14" s="1">
        <f t="shared" si="4"/>
        <v>183739.44344880839</v>
      </c>
      <c r="N14" s="10">
        <f t="shared" si="5"/>
        <v>163187.59735984565</v>
      </c>
    </row>
    <row r="15" spans="1:14" x14ac:dyDescent="0.25">
      <c r="A15">
        <v>-13.1</v>
      </c>
      <c r="B15">
        <v>6.2015503875968991E-2</v>
      </c>
      <c r="C15" s="10">
        <f>-LN(1-B15)/0.000001-EXP(blanks!$BZ$18*b929_1!A15+blanks!$BZ$17)</f>
        <v>62482.823846361207</v>
      </c>
      <c r="D15" s="1">
        <f>C15*0.000001*coeffs!$D$8/($D$2*coeffs!$D$6/1000)</f>
        <v>315.14382022968948</v>
      </c>
      <c r="E15">
        <f t="shared" si="0"/>
        <v>6.4021858764931022E-2</v>
      </c>
      <c r="F15">
        <v>5.6399999999999999E-2</v>
      </c>
      <c r="G15">
        <v>7.5600000000000001E-2</v>
      </c>
      <c r="H15">
        <f t="shared" si="1"/>
        <v>7.6218587649310235E-3</v>
      </c>
      <c r="I15">
        <f t="shared" si="2"/>
        <v>1.1578141235068978E-2</v>
      </c>
      <c r="J15" s="2">
        <f>((1000*coeffs!$D$8/($D$2*coeffs!$D$6))^2*H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88.809706771493111</v>
      </c>
      <c r="K15" s="10">
        <f>((1000*coeffs!$D$8/($D$2*coeffs!$D$6))^2*I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99.093439061992044</v>
      </c>
      <c r="L15" s="10">
        <f t="shared" si="3"/>
        <v>617025.84949735412</v>
      </c>
      <c r="M15" s="1">
        <f t="shared" si="4"/>
        <v>204221.75700528405</v>
      </c>
      <c r="N15" s="10">
        <f t="shared" si="5"/>
        <v>185199.85730832786</v>
      </c>
    </row>
    <row r="16" spans="1:14" x14ac:dyDescent="0.25">
      <c r="A16">
        <v>-13.32</v>
      </c>
      <c r="B16">
        <v>6.9767441860465115E-2</v>
      </c>
      <c r="C16" s="10">
        <f>-LN(1-B16)/0.000001-EXP(blanks!$BZ$18*b929_1!A16+blanks!$BZ$17)</f>
        <v>70654.131942833206</v>
      </c>
      <c r="D16" s="1">
        <f>C16*0.000001*coeffs!$D$8/($D$2*coeffs!$D$6/1000)</f>
        <v>356.35734246306316</v>
      </c>
      <c r="E16">
        <f t="shared" si="0"/>
        <v>7.2320661579626133E-2</v>
      </c>
      <c r="F16">
        <v>6.3700000000000007E-2</v>
      </c>
      <c r="G16">
        <v>8.5400000000000004E-2</v>
      </c>
      <c r="H16">
        <f t="shared" si="1"/>
        <v>8.6206615796261266E-3</v>
      </c>
      <c r="I16">
        <f t="shared" si="2"/>
        <v>1.3079338420373871E-2</v>
      </c>
      <c r="J16" s="2">
        <f>((1000*coeffs!$D$8/($D$2*coeffs!$D$6))^2*H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100.34526456387925</v>
      </c>
      <c r="K16" s="10">
        <f>((1000*coeffs!$D$8/($D$2*coeffs!$D$6))^2*I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111.93952738307749</v>
      </c>
      <c r="L16" s="10">
        <f t="shared" si="3"/>
        <v>697718.5584589045</v>
      </c>
      <c r="M16" s="1">
        <f t="shared" si="4"/>
        <v>230718.98312317143</v>
      </c>
      <c r="N16" s="10">
        <f t="shared" si="5"/>
        <v>209275.05421541724</v>
      </c>
    </row>
    <row r="17" spans="1:14" x14ac:dyDescent="0.25">
      <c r="A17">
        <v>-13.6</v>
      </c>
      <c r="B17">
        <v>7.7519379844961239E-2</v>
      </c>
      <c r="C17" s="10">
        <f>-LN(1-B17)/0.000001-EXP(blanks!$BZ$18*b929_1!A17+blanks!$BZ$17)</f>
        <v>78844.72699635975</v>
      </c>
      <c r="D17" s="1">
        <f>C17*0.000001*coeffs!$D$8/($D$2*coeffs!$D$6/1000)</f>
        <v>397.66814207528449</v>
      </c>
      <c r="E17">
        <f t="shared" si="0"/>
        <v>8.0688911250142756E-2</v>
      </c>
      <c r="F17">
        <v>7.1999999999999995E-2</v>
      </c>
      <c r="G17">
        <v>9.4200000000000006E-2</v>
      </c>
      <c r="H17">
        <f t="shared" si="1"/>
        <v>8.6889112501427612E-3</v>
      </c>
      <c r="I17">
        <f t="shared" si="2"/>
        <v>1.351108874985725E-2</v>
      </c>
      <c r="J17" s="2">
        <f>((1000*coeffs!$D$8/($D$2*coeffs!$D$6))^2*H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110.0065526042102</v>
      </c>
      <c r="K17" s="10">
        <f>((1000*coeffs!$D$8/($D$2*coeffs!$D$6))^2*I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121.75681762891446</v>
      </c>
      <c r="L17" s="10">
        <f t="shared" si="3"/>
        <v>778601.72857966961</v>
      </c>
      <c r="M17" s="1">
        <f t="shared" si="4"/>
        <v>251596.53246992757</v>
      </c>
      <c r="N17" s="10">
        <f t="shared" si="5"/>
        <v>229915.78843820046</v>
      </c>
    </row>
    <row r="18" spans="1:14" x14ac:dyDescent="0.25">
      <c r="A18">
        <v>-13.68</v>
      </c>
      <c r="B18">
        <v>8.5271317829457363E-2</v>
      </c>
      <c r="C18" s="10">
        <f>-LN(1-B18)/0.000001-EXP(blanks!$BZ$18*b929_1!A18+blanks!$BZ$17)</f>
        <v>87229.443198525303</v>
      </c>
      <c r="D18" s="1">
        <f>C18*0.000001*coeffs!$D$8/($D$2*coeffs!$D$6/1000)</f>
        <v>439.95802804442047</v>
      </c>
      <c r="E18">
        <f t="shared" si="0"/>
        <v>8.9127779896007397E-2</v>
      </c>
      <c r="F18">
        <v>7.9399999999999998E-2</v>
      </c>
      <c r="G18">
        <v>0.10390000000000001</v>
      </c>
      <c r="H18">
        <f t="shared" si="1"/>
        <v>9.7277798960073991E-3</v>
      </c>
      <c r="I18">
        <f t="shared" si="2"/>
        <v>1.4772220103992609E-2</v>
      </c>
      <c r="J18" s="2">
        <f>((1000*coeffs!$D$8/($D$2*coeffs!$D$6))^2*H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121.77458561251551</v>
      </c>
      <c r="K18" s="10">
        <f>((1000*coeffs!$D$8/($D$2*coeffs!$D$6))^2*I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134.06340930206338</v>
      </c>
      <c r="L18" s="10">
        <f t="shared" si="3"/>
        <v>861401.86978578323</v>
      </c>
      <c r="M18" s="1">
        <f t="shared" si="4"/>
        <v>277162.51856551843</v>
      </c>
      <c r="N18" s="10">
        <f t="shared" si="5"/>
        <v>254493.44384760063</v>
      </c>
    </row>
    <row r="19" spans="1:14" x14ac:dyDescent="0.25">
      <c r="A19">
        <v>-13.71</v>
      </c>
      <c r="B19">
        <v>9.3023255813953487E-2</v>
      </c>
      <c r="C19" s="10">
        <f>-LN(1-B19)/0.000001-EXP(blanks!$BZ$18*b929_1!A19+blanks!$BZ$17)</f>
        <v>95719.418223857021</v>
      </c>
      <c r="D19" s="1">
        <f>C19*0.000001*coeffs!$D$8/($D$2*coeffs!$D$6/1000)</f>
        <v>482.77880659496458</v>
      </c>
      <c r="E19">
        <f t="shared" si="0"/>
        <v>9.7638469563915933E-2</v>
      </c>
      <c r="F19">
        <v>8.7499999999999994E-2</v>
      </c>
      <c r="G19">
        <v>0.1145</v>
      </c>
      <c r="H19">
        <f t="shared" si="1"/>
        <v>1.0138469563915939E-2</v>
      </c>
      <c r="I19">
        <f t="shared" si="2"/>
        <v>1.6861530436084071E-2</v>
      </c>
      <c r="J19" s="2">
        <f>((1000*coeffs!$D$8/($D$2*coeffs!$D$6))^2*H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132.37123117704715</v>
      </c>
      <c r="K19" s="10">
        <f>((1000*coeffs!$D$8/($D$2*coeffs!$D$6))^2*I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148.79468263896254</v>
      </c>
      <c r="L19" s="10">
        <f t="shared" si="3"/>
        <v>945241.45528687432</v>
      </c>
      <c r="M19" s="1">
        <f t="shared" si="4"/>
        <v>307261.00542947388</v>
      </c>
      <c r="N19" s="10">
        <f t="shared" si="5"/>
        <v>276961.32305186678</v>
      </c>
    </row>
    <row r="20" spans="1:14" x14ac:dyDescent="0.25">
      <c r="A20">
        <v>-13.77</v>
      </c>
      <c r="B20">
        <v>0.10077519379844961</v>
      </c>
      <c r="C20" s="10">
        <f>-LN(1-B20)/0.000001-EXP(blanks!$BZ$18*b929_1!A20+blanks!$BZ$17)</f>
        <v>104261.05204927307</v>
      </c>
      <c r="D20" s="1">
        <f>C20*0.000001*coeffs!$D$8/($D$2*coeffs!$D$6/1000)</f>
        <v>525.86013597539898</v>
      </c>
      <c r="E20">
        <f t="shared" si="0"/>
        <v>0.10622221325530742</v>
      </c>
      <c r="F20">
        <v>9.6500000000000002E-2</v>
      </c>
      <c r="G20">
        <v>0.1232</v>
      </c>
      <c r="H20">
        <f t="shared" si="1"/>
        <v>9.7222132553074214E-3</v>
      </c>
      <c r="I20">
        <f t="shared" si="2"/>
        <v>1.697778674469258E-2</v>
      </c>
      <c r="J20" s="2">
        <f>((1000*coeffs!$D$8/($D$2*coeffs!$D$6))^2*H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141.5915417489058</v>
      </c>
      <c r="K20" s="10">
        <f>((1000*coeffs!$D$8/($D$2*coeffs!$D$6))^2*I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158.0387999417687</v>
      </c>
      <c r="L20" s="10">
        <f t="shared" si="3"/>
        <v>1029591.1780231908</v>
      </c>
      <c r="M20" s="1">
        <f t="shared" si="4"/>
        <v>327201.21820076526</v>
      </c>
      <c r="N20" s="10">
        <f t="shared" si="5"/>
        <v>296932.73801183701</v>
      </c>
    </row>
    <row r="21" spans="1:14" x14ac:dyDescent="0.25">
      <c r="A21">
        <v>-13.87</v>
      </c>
      <c r="B21">
        <v>0.10852713178294573</v>
      </c>
      <c r="C21" s="10">
        <f>-LN(1-B21)/0.000001-EXP(blanks!$BZ$18*b929_1!A21+blanks!$BZ$17)</f>
        <v>112846.86831126982</v>
      </c>
      <c r="D21" s="1">
        <f>C21*0.000001*coeffs!$D$8/($D$2*coeffs!$D$6/1000)</f>
        <v>569.16430774665332</v>
      </c>
      <c r="E21">
        <f t="shared" si="0"/>
        <v>0.11488027599842202</v>
      </c>
      <c r="F21">
        <v>0.10390000000000001</v>
      </c>
      <c r="G21">
        <v>0.1326</v>
      </c>
      <c r="H21">
        <f t="shared" si="1"/>
        <v>1.0980275998422009E-2</v>
      </c>
      <c r="I21">
        <f t="shared" si="2"/>
        <v>1.771972400157798E-2</v>
      </c>
      <c r="J21" s="2">
        <f>((1000*coeffs!$D$8/($D$2*coeffs!$D$6))^2*H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153.96158668910374</v>
      </c>
      <c r="K21" s="10">
        <f>((1000*coeffs!$D$8/($D$2*coeffs!$D$6))^2*I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169.18804344851944</v>
      </c>
      <c r="L21" s="10">
        <f t="shared" si="3"/>
        <v>1114377.2079522028</v>
      </c>
      <c r="M21" s="1">
        <f t="shared" si="4"/>
        <v>350694.59449983557</v>
      </c>
      <c r="N21" s="10">
        <f t="shared" si="5"/>
        <v>322683.32635367656</v>
      </c>
    </row>
    <row r="22" spans="1:14" x14ac:dyDescent="0.25">
      <c r="A22">
        <v>-14.03</v>
      </c>
      <c r="B22">
        <v>0.11627906976744186</v>
      </c>
      <c r="C22" s="10">
        <f>-LN(1-B22)/0.000001-EXP(blanks!$BZ$18*b929_1!A22+blanks!$BZ$17)</f>
        <v>121459.37743357538</v>
      </c>
      <c r="D22" s="1">
        <f>C22*0.000001*coeffs!$D$8/($D$2*coeffs!$D$6/1000)</f>
        <v>612.60310995636632</v>
      </c>
      <c r="E22">
        <f t="shared" si="0"/>
        <v>0.12361395596717664</v>
      </c>
      <c r="F22">
        <v>0.1118</v>
      </c>
      <c r="G22">
        <v>0.14269999999999999</v>
      </c>
      <c r="H22">
        <f t="shared" si="1"/>
        <v>1.1813955967176645E-2</v>
      </c>
      <c r="I22">
        <f t="shared" si="2"/>
        <v>1.9086044032823352E-2</v>
      </c>
      <c r="J22" s="2">
        <f>((1000*coeffs!$D$8/($D$2*coeffs!$D$6))^2*H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165.664420940338</v>
      </c>
      <c r="K22" s="10">
        <f>((1000*coeffs!$D$8/($D$2*coeffs!$D$6))^2*I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182.10158082975954</v>
      </c>
      <c r="L22" s="10">
        <f t="shared" si="3"/>
        <v>1199426.833279016</v>
      </c>
      <c r="M22" s="1">
        <f t="shared" si="4"/>
        <v>377461.66331150511</v>
      </c>
      <c r="N22" s="10">
        <f t="shared" si="5"/>
        <v>347223.62712035299</v>
      </c>
    </row>
    <row r="23" spans="1:14" x14ac:dyDescent="0.25">
      <c r="A23">
        <v>-14.19</v>
      </c>
      <c r="B23">
        <v>0.12403100775193798</v>
      </c>
      <c r="C23" s="10">
        <f>-LN(1-B23)/0.000001-EXP(blanks!$BZ$18*b929_1!A23+blanks!$BZ$17)</f>
        <v>130141.61569363278</v>
      </c>
      <c r="D23" s="1">
        <f>C23*0.000001*coeffs!$D$8/($D$2*coeffs!$D$6/1000)</f>
        <v>656.39360412716076</v>
      </c>
      <c r="E23">
        <f t="shared" si="0"/>
        <v>0.13242458564933154</v>
      </c>
      <c r="F23">
        <v>0.1203</v>
      </c>
      <c r="G23">
        <v>0.15359999999999999</v>
      </c>
      <c r="H23">
        <f t="shared" si="1"/>
        <v>1.212458564933154E-2</v>
      </c>
      <c r="I23">
        <f t="shared" si="2"/>
        <v>2.1175414350668442E-2</v>
      </c>
      <c r="J23" s="2">
        <f>((1000*coeffs!$D$8/($D$2*coeffs!$D$6))^2*H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176.5258886638025</v>
      </c>
      <c r="K23" s="10">
        <f>((1000*coeffs!$D$8/($D$2*coeffs!$D$6))^2*I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197.04935814346683</v>
      </c>
      <c r="L23" s="10">
        <f t="shared" si="3"/>
        <v>1285165.0427287528</v>
      </c>
      <c r="M23" s="1">
        <f t="shared" si="4"/>
        <v>408016.09159597999</v>
      </c>
      <c r="N23" s="10">
        <f t="shared" si="5"/>
        <v>370251.11066580052</v>
      </c>
    </row>
    <row r="24" spans="1:14" x14ac:dyDescent="0.25">
      <c r="A24">
        <v>-14.24</v>
      </c>
      <c r="B24">
        <v>0.13178294573643412</v>
      </c>
      <c r="C24" s="10">
        <f>-LN(1-B24)/0.000001-EXP(blanks!$BZ$18*b929_1!A24+blanks!$BZ$17)</f>
        <v>138988.892674125</v>
      </c>
      <c r="D24" s="1">
        <f>C24*0.000001*coeffs!$D$8/($D$2*coeffs!$D$6/1000)</f>
        <v>701.01650198335119</v>
      </c>
      <c r="E24">
        <f t="shared" si="0"/>
        <v>0.1413135330665776</v>
      </c>
      <c r="F24">
        <v>0.1263</v>
      </c>
      <c r="G24">
        <v>0.1653</v>
      </c>
      <c r="H24">
        <f t="shared" si="1"/>
        <v>1.50135330665776E-2</v>
      </c>
      <c r="I24">
        <f t="shared" si="2"/>
        <v>2.3986466933422407E-2</v>
      </c>
      <c r="J24" s="2">
        <f>((1000*coeffs!$D$8/($D$2*coeffs!$D$6))^2*H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192.25167697460139</v>
      </c>
      <c r="K24" s="10">
        <f>((1000*coeffs!$D$8/($D$2*coeffs!$D$6))^2*I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214.15617364528737</v>
      </c>
      <c r="L24" s="10">
        <f t="shared" si="3"/>
        <v>1372533.0305784973</v>
      </c>
      <c r="M24" s="1">
        <f t="shared" si="4"/>
        <v>442630.4983270042</v>
      </c>
      <c r="N24" s="10">
        <f t="shared" si="5"/>
        <v>402238.5215404476</v>
      </c>
    </row>
    <row r="25" spans="1:14" x14ac:dyDescent="0.25">
      <c r="A25">
        <v>-14.29</v>
      </c>
      <c r="B25">
        <v>0.13953488372093023</v>
      </c>
      <c r="C25" s="10">
        <f>-LN(1-B25)/0.000001-EXP(blanks!$BZ$18*b929_1!A25+blanks!$BZ$17)</f>
        <v>147915.13162085391</v>
      </c>
      <c r="D25" s="1">
        <f>C25*0.000001*coeffs!$D$8/($D$2*coeffs!$D$6/1000)</f>
        <v>746.03765929967517</v>
      </c>
      <c r="E25">
        <f t="shared" si="0"/>
        <v>0.15028220304933801</v>
      </c>
      <c r="F25">
        <v>0.13589999999999999</v>
      </c>
      <c r="G25">
        <v>0.1736</v>
      </c>
      <c r="H25">
        <f t="shared" si="1"/>
        <v>1.4382203049338016E-2</v>
      </c>
      <c r="I25">
        <f t="shared" si="2"/>
        <v>2.3317796950661995E-2</v>
      </c>
      <c r="J25" s="2">
        <f>((1000*coeffs!$D$8/($D$2*coeffs!$D$6))^2*H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201.4400028282445</v>
      </c>
      <c r="K25" s="10">
        <f>((1000*coeffs!$D$8/($D$2*coeffs!$D$6))^2*I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221.69277143539168</v>
      </c>
      <c r="L25" s="10">
        <f t="shared" si="3"/>
        <v>1460680.7779092626</v>
      </c>
      <c r="M25" s="1">
        <f t="shared" si="4"/>
        <v>459543.00825222553</v>
      </c>
      <c r="N25" s="10">
        <f t="shared" si="5"/>
        <v>422289.77670253522</v>
      </c>
    </row>
    <row r="26" spans="1:14" x14ac:dyDescent="0.25">
      <c r="A26">
        <v>-14.32</v>
      </c>
      <c r="B26">
        <v>0.14728682170542637</v>
      </c>
      <c r="C26" s="10">
        <f>-LN(1-B26)/0.000001-EXP(blanks!$BZ$18*b929_1!A26+blanks!$BZ$17)</f>
        <v>156939.13766665384</v>
      </c>
      <c r="D26" s="1">
        <f>C26*0.000001*coeffs!$D$8/($D$2*coeffs!$D$6/1000)</f>
        <v>791.5519232843177</v>
      </c>
      <c r="E26">
        <f t="shared" si="0"/>
        <v>0.15933203856925593</v>
      </c>
      <c r="F26">
        <v>0.14269999999999999</v>
      </c>
      <c r="G26">
        <v>0.18229999999999999</v>
      </c>
      <c r="H26">
        <f t="shared" si="1"/>
        <v>1.6632038569255936E-2</v>
      </c>
      <c r="I26">
        <f t="shared" si="2"/>
        <v>2.296796143074406E-2</v>
      </c>
      <c r="J26" s="2">
        <f>((1000*coeffs!$D$8/($D$2*coeffs!$D$6))^2*H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216.18182569423524</v>
      </c>
      <c r="K26" s="10">
        <f>((1000*coeffs!$D$8/($D$2*coeffs!$D$6))^2*I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230.47176966238251</v>
      </c>
      <c r="L26" s="10">
        <f t="shared" si="3"/>
        <v>1549793.9878046766</v>
      </c>
      <c r="M26" s="1">
        <f t="shared" si="4"/>
        <v>478811.54703799105</v>
      </c>
      <c r="N26" s="10">
        <f t="shared" si="5"/>
        <v>452540.54785208619</v>
      </c>
    </row>
    <row r="27" spans="1:14" x14ac:dyDescent="0.25">
      <c r="A27">
        <v>-14.38</v>
      </c>
      <c r="B27">
        <v>0.15503875968992248</v>
      </c>
      <c r="C27" s="10">
        <f>-LN(1-B27)/0.000001-EXP(blanks!$BZ$18*b929_1!A27+blanks!$BZ$17)</f>
        <v>166019.11365277212</v>
      </c>
      <c r="D27" s="1">
        <f>C27*0.000001*coeffs!$D$8/($D$2*coeffs!$D$6/1000)</f>
        <v>837.34848214176122</v>
      </c>
      <c r="E27">
        <f t="shared" si="0"/>
        <v>0.16846452213252847</v>
      </c>
      <c r="F27">
        <v>0.14990000000000001</v>
      </c>
      <c r="G27">
        <v>0.1961</v>
      </c>
      <c r="H27">
        <f t="shared" si="1"/>
        <v>1.856452213252846E-2</v>
      </c>
      <c r="I27">
        <f t="shared" si="2"/>
        <v>2.7635477867471531E-2</v>
      </c>
      <c r="J27" s="2">
        <f>((1000*coeffs!$D$8/($D$2*coeffs!$D$6))^2*H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230.53412080485427</v>
      </c>
      <c r="K27" s="10">
        <f>((1000*coeffs!$D$8/($D$2*coeffs!$D$6))^2*I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252.60011515145635</v>
      </c>
      <c r="L27" s="10">
        <f t="shared" si="3"/>
        <v>1639459.9079946214</v>
      </c>
      <c r="M27" s="1">
        <f t="shared" si="4"/>
        <v>522772.3731256543</v>
      </c>
      <c r="N27" s="10">
        <f t="shared" si="5"/>
        <v>482102.92566879239</v>
      </c>
    </row>
    <row r="28" spans="1:14" x14ac:dyDescent="0.25">
      <c r="A28">
        <v>-14.4</v>
      </c>
      <c r="B28">
        <v>0.16279069767441862</v>
      </c>
      <c r="C28" s="10">
        <f>-LN(1-B28)/0.000001-EXP(blanks!$BZ$18*b929_1!A28+blanks!$BZ$17)</f>
        <v>175218.0114298444</v>
      </c>
      <c r="D28" s="1">
        <f>C28*0.000001*coeffs!$D$8/($D$2*coeffs!$D$6/1000)</f>
        <v>883.74484531665939</v>
      </c>
      <c r="E28">
        <f t="shared" si="0"/>
        <v>0.1776811772374525</v>
      </c>
      <c r="F28">
        <v>0.15740000000000001</v>
      </c>
      <c r="G28">
        <v>0.20599999999999999</v>
      </c>
      <c r="H28">
        <f t="shared" si="1"/>
        <v>2.0281177237452486E-2</v>
      </c>
      <c r="I28">
        <f t="shared" si="2"/>
        <v>2.8318822762547491E-2</v>
      </c>
      <c r="J28" s="2">
        <f>((1000*coeffs!$D$8/($D$2*coeffs!$D$6))^2*H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244.60394425242015</v>
      </c>
      <c r="K28" s="10">
        <f>((1000*coeffs!$D$8/($D$2*coeffs!$D$6))^2*I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264.13676308052459</v>
      </c>
      <c r="L28" s="10">
        <f t="shared" si="3"/>
        <v>1730300.1960279206</v>
      </c>
      <c r="M28" s="1">
        <f t="shared" si="4"/>
        <v>547184.83727772313</v>
      </c>
      <c r="N28" s="10">
        <f t="shared" si="5"/>
        <v>511192.50375252694</v>
      </c>
    </row>
    <row r="29" spans="1:14" x14ac:dyDescent="0.25">
      <c r="A29">
        <v>-14.46</v>
      </c>
      <c r="B29">
        <v>0.17054263565891473</v>
      </c>
      <c r="C29" s="10">
        <f>-LN(1-B29)/0.000001-EXP(blanks!$BZ$18*b929_1!A29+blanks!$BZ$17)</f>
        <v>184466.35468771067</v>
      </c>
      <c r="D29" s="1">
        <f>C29*0.000001*coeffs!$D$8/($D$2*coeffs!$D$6/1000)</f>
        <v>930.39059603122473</v>
      </c>
      <c r="E29">
        <f t="shared" si="0"/>
        <v>0.18698356989976592</v>
      </c>
      <c r="F29">
        <v>0.1694</v>
      </c>
      <c r="G29">
        <v>0.21629999999999999</v>
      </c>
      <c r="H29">
        <f t="shared" si="1"/>
        <v>1.7583569899765922E-2</v>
      </c>
      <c r="I29">
        <f t="shared" si="2"/>
        <v>2.9316430100234075E-2</v>
      </c>
      <c r="J29" s="2">
        <f>((1000*coeffs!$D$8/($D$2*coeffs!$D$6))^2*H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250.07436550767281</v>
      </c>
      <c r="K29" s="10">
        <f>((1000*coeffs!$D$8/($D$2*coeffs!$D$6))^2*I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276.65034841492565</v>
      </c>
      <c r="L29" s="10">
        <f t="shared" si="3"/>
        <v>1821628.7644863448</v>
      </c>
      <c r="M29" s="1">
        <f t="shared" si="4"/>
        <v>573424.43735649833</v>
      </c>
      <c r="N29" s="10">
        <f t="shared" si="5"/>
        <v>524551.39469035424</v>
      </c>
    </row>
    <row r="30" spans="1:14" x14ac:dyDescent="0.25">
      <c r="A30">
        <v>-14.46</v>
      </c>
      <c r="B30">
        <v>0.17829457364341086</v>
      </c>
      <c r="C30" s="10">
        <f>-LN(1-B30)/0.000001-EXP(blanks!$BZ$18*b929_1!A30+blanks!$BZ$17)</f>
        <v>193856.09503754971</v>
      </c>
      <c r="D30" s="1">
        <f>C30*0.000001*coeffs!$D$8/($D$2*coeffs!$D$6/1000)</f>
        <v>977.7495094518041</v>
      </c>
      <c r="E30">
        <f t="shared" si="0"/>
        <v>0.19637331024960494</v>
      </c>
      <c r="F30">
        <v>0.1779</v>
      </c>
      <c r="G30">
        <v>0.2271</v>
      </c>
      <c r="H30">
        <f t="shared" si="1"/>
        <v>1.8473310249604941E-2</v>
      </c>
      <c r="I30">
        <f t="shared" si="2"/>
        <v>3.0726689750395053E-2</v>
      </c>
      <c r="J30" s="2">
        <f>((1000*coeffs!$D$8/($D$2*coeffs!$D$6))^2*H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262.6444033013712</v>
      </c>
      <c r="K30" s="10">
        <f>((1000*coeffs!$D$8/($D$2*coeffs!$D$6))^2*I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290.37607599888344</v>
      </c>
      <c r="L30" s="10">
        <f t="shared" si="3"/>
        <v>1914353.647250369</v>
      </c>
      <c r="M30" s="1">
        <f t="shared" si="4"/>
        <v>601953.92898917804</v>
      </c>
      <c r="N30" s="10">
        <f t="shared" si="5"/>
        <v>550961.10004007479</v>
      </c>
    </row>
    <row r="31" spans="1:14" x14ac:dyDescent="0.25">
      <c r="A31">
        <v>-14.58</v>
      </c>
      <c r="B31">
        <v>0.18604651162790697</v>
      </c>
      <c r="C31" s="10">
        <f>-LN(1-B31)/0.000001-EXP(blanks!$BZ$18*b929_1!A31+blanks!$BZ$17)</f>
        <v>203223.15612992726</v>
      </c>
      <c r="D31" s="1">
        <f>C31*0.000001*coeffs!$D$8/($D$2*coeffs!$D$6/1000)</f>
        <v>1024.9940357913201</v>
      </c>
      <c r="E31">
        <f t="shared" si="0"/>
        <v>0.20585205420414873</v>
      </c>
      <c r="F31">
        <v>0.18229999999999999</v>
      </c>
      <c r="G31">
        <v>0.23849999999999999</v>
      </c>
      <c r="H31">
        <f t="shared" si="1"/>
        <v>2.3552054204148742E-2</v>
      </c>
      <c r="I31">
        <f t="shared" si="2"/>
        <v>3.2647945795851258E-2</v>
      </c>
      <c r="J31" s="2">
        <f>((1000*coeffs!$D$8/($D$2*coeffs!$D$6))^2*H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283.50210950698863</v>
      </c>
      <c r="K31" s="10">
        <f>((1000*coeffs!$D$8/($D$2*coeffs!$D$6))^2*I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305.57727949488037</v>
      </c>
      <c r="L31" s="10">
        <f t="shared" si="3"/>
        <v>2006854.5694562795</v>
      </c>
      <c r="M31" s="1">
        <f t="shared" si="4"/>
        <v>633204.77466240595</v>
      </c>
      <c r="N31" s="10">
        <f t="shared" si="5"/>
        <v>592535.29389704473</v>
      </c>
    </row>
    <row r="32" spans="1:14" x14ac:dyDescent="0.25">
      <c r="A32">
        <v>-14.58</v>
      </c>
      <c r="B32">
        <v>0.19379844961240311</v>
      </c>
      <c r="C32" s="10">
        <f>-LN(1-B32)/0.000001-EXP(blanks!$BZ$18*b929_1!A32+blanks!$BZ$17)</f>
        <v>212792.60714607799</v>
      </c>
      <c r="D32" s="1">
        <f>C32*0.000001*coeffs!$D$8/($D$2*coeffs!$D$6/1000)</f>
        <v>1073.2593536032368</v>
      </c>
      <c r="E32">
        <f t="shared" si="0"/>
        <v>0.21542150522029946</v>
      </c>
      <c r="F32">
        <v>0.19139999999999999</v>
      </c>
      <c r="G32">
        <v>0.2505</v>
      </c>
      <c r="H32">
        <f t="shared" si="1"/>
        <v>2.4021505220299472E-2</v>
      </c>
      <c r="I32">
        <f t="shared" si="2"/>
        <v>3.5078494779700542E-2</v>
      </c>
      <c r="J32" s="2">
        <f>((1000*coeffs!$D$8/($D$2*coeffs!$D$6))^2*H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295.37345732742574</v>
      </c>
      <c r="K32" s="10">
        <f>((1000*coeffs!$D$8/($D$2*coeffs!$D$6))^2*I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322.28700037635997</v>
      </c>
      <c r="L32" s="10">
        <f t="shared" si="3"/>
        <v>2101354.1179559203</v>
      </c>
      <c r="M32" s="1">
        <f t="shared" si="4"/>
        <v>667316.04060184164</v>
      </c>
      <c r="N32" s="10">
        <f t="shared" si="5"/>
        <v>617726.23751781147</v>
      </c>
    </row>
    <row r="33" spans="1:14" x14ac:dyDescent="0.25">
      <c r="A33">
        <v>-14.69</v>
      </c>
      <c r="B33">
        <v>0.20155038759689922</v>
      </c>
      <c r="C33" s="10">
        <f>-LN(1-B33)/0.000001-EXP(blanks!$BZ$18*b929_1!A33+blanks!$BZ$17)</f>
        <v>222347.79448150762</v>
      </c>
      <c r="D33" s="1">
        <f>C33*0.000001*coeffs!$D$8/($D$2*coeffs!$D$6/1000)</f>
        <v>1121.4527298709613</v>
      </c>
      <c r="E33">
        <f t="shared" si="0"/>
        <v>0.22508341613203636</v>
      </c>
      <c r="F33">
        <v>0.20100000000000001</v>
      </c>
      <c r="G33">
        <v>0.25669999999999998</v>
      </c>
      <c r="H33">
        <f t="shared" si="1"/>
        <v>2.408341613203635E-2</v>
      </c>
      <c r="I33">
        <f t="shared" si="2"/>
        <v>3.1616583867963621E-2</v>
      </c>
      <c r="J33" s="2">
        <f>((1000*coeffs!$D$8/($D$2*coeffs!$D$6))^2*H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306.55603693148089</v>
      </c>
      <c r="K33" s="10">
        <f>((1000*coeffs!$D$8/($D$2*coeffs!$D$6))^2*I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323.4975288165117</v>
      </c>
      <c r="L33" s="10">
        <f t="shared" si="3"/>
        <v>2195712.8107904019</v>
      </c>
      <c r="M33" s="1">
        <f t="shared" si="4"/>
        <v>672781.96928985068</v>
      </c>
      <c r="N33" s="10">
        <f t="shared" si="5"/>
        <v>641651.94228770002</v>
      </c>
    </row>
    <row r="34" spans="1:14" x14ac:dyDescent="0.25">
      <c r="A34">
        <v>-14.69</v>
      </c>
      <c r="B34">
        <v>0.20930232558139536</v>
      </c>
      <c r="C34" s="10">
        <f>-LN(1-B34)/0.000001-EXP(blanks!$BZ$18*b929_1!A34+blanks!$BZ$17)</f>
        <v>232103.96942687233</v>
      </c>
      <c r="D34" s="1">
        <f>C34*0.000001*coeffs!$D$8/($D$2*coeffs!$D$6/1000)</f>
        <v>1170.6598247787001</v>
      </c>
      <c r="E34">
        <f t="shared" si="0"/>
        <v>0.23483959107740107</v>
      </c>
      <c r="F34">
        <v>0.21110000000000001</v>
      </c>
      <c r="G34">
        <v>0.26960000000000001</v>
      </c>
      <c r="H34">
        <f t="shared" si="1"/>
        <v>2.3739591077401062E-2</v>
      </c>
      <c r="I34">
        <f t="shared" si="2"/>
        <v>3.4760408922598934E-2</v>
      </c>
      <c r="J34" s="2">
        <f>((1000*coeffs!$D$8/($D$2*coeffs!$D$6))^2*H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317.13538763540458</v>
      </c>
      <c r="K34" s="10">
        <f>((1000*coeffs!$D$8/($D$2*coeffs!$D$6))^2*I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342.01709021108974</v>
      </c>
      <c r="L34" s="10">
        <f t="shared" si="3"/>
        <v>2292056.2818907248</v>
      </c>
      <c r="M34" s="1">
        <f t="shared" si="4"/>
        <v>710280.37169101811</v>
      </c>
      <c r="N34" s="10">
        <f t="shared" si="5"/>
        <v>664549.86264148541</v>
      </c>
    </row>
    <row r="35" spans="1:14" x14ac:dyDescent="0.25">
      <c r="A35">
        <v>-14.74</v>
      </c>
      <c r="B35">
        <v>0.21705426356589147</v>
      </c>
      <c r="C35" s="10">
        <f>-LN(1-B35)/0.000001-EXP(blanks!$BZ$18*b929_1!A35+blanks!$BZ$17)</f>
        <v>241906.33330345381</v>
      </c>
      <c r="D35" s="1">
        <f>C35*0.000001*coeffs!$D$8/($D$2*coeffs!$D$6/1000)</f>
        <v>1220.0998822086158</v>
      </c>
      <c r="E35">
        <f t="shared" si="0"/>
        <v>0.2446918875204126</v>
      </c>
      <c r="F35">
        <v>0.21629999999999999</v>
      </c>
      <c r="G35">
        <v>0.28310000000000002</v>
      </c>
      <c r="H35">
        <f t="shared" si="1"/>
        <v>2.8391887520412606E-2</v>
      </c>
      <c r="I35">
        <f t="shared" si="2"/>
        <v>3.840811247958742E-2</v>
      </c>
      <c r="J35" s="2">
        <f>((1000*coeffs!$D$8/($D$2*coeffs!$D$6))^2*H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337.83472972335545</v>
      </c>
      <c r="K35" s="10">
        <f>((1000*coeffs!$D$8/($D$2*coeffs!$D$6))^2*I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362.15049554263544</v>
      </c>
      <c r="L35" s="10">
        <f t="shared" si="3"/>
        <v>2388855.8745740205</v>
      </c>
      <c r="M35" s="1">
        <f t="shared" si="4"/>
        <v>750788.09443997813</v>
      </c>
      <c r="N35" s="10">
        <f t="shared" si="5"/>
        <v>705999.25697529549</v>
      </c>
    </row>
    <row r="36" spans="1:14" x14ac:dyDescent="0.25">
      <c r="A36">
        <v>-14.78</v>
      </c>
      <c r="B36">
        <v>0.22480620155038761</v>
      </c>
      <c r="C36" s="10">
        <f>-LN(1-B36)/0.000001-EXP(blanks!$BZ$18*b929_1!A36+blanks!$BZ$17)</f>
        <v>251816.06268554044</v>
      </c>
      <c r="D36" s="1">
        <f>C36*0.000001*coeffs!$D$8/($D$2*coeffs!$D$6/1000)</f>
        <v>1270.0814576667333</v>
      </c>
      <c r="E36">
        <f t="shared" si="0"/>
        <v>0.2546422183735807</v>
      </c>
      <c r="F36">
        <v>0.2271</v>
      </c>
      <c r="G36">
        <v>0.29010000000000002</v>
      </c>
      <c r="H36">
        <f t="shared" si="1"/>
        <v>2.7542218373580701E-2</v>
      </c>
      <c r="I36">
        <f t="shared" si="2"/>
        <v>3.5457781626419327E-2</v>
      </c>
      <c r="J36" s="2">
        <f>((1000*coeffs!$D$8/($D$2*coeffs!$D$6))^2*H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347.40854841109012</v>
      </c>
      <c r="K36" s="10">
        <f>((1000*coeffs!$D$8/($D$2*coeffs!$D$6))^2*I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365.21024499764678</v>
      </c>
      <c r="L36" s="10">
        <f t="shared" si="3"/>
        <v>2486715.7153089065</v>
      </c>
      <c r="M36" s="1">
        <f t="shared" si="4"/>
        <v>759807.39198697894</v>
      </c>
      <c r="N36" s="10">
        <f t="shared" si="5"/>
        <v>727101.69743183604</v>
      </c>
    </row>
    <row r="37" spans="1:14" x14ac:dyDescent="0.25">
      <c r="A37">
        <v>-14.85</v>
      </c>
      <c r="B37">
        <v>0.23255813953488372</v>
      </c>
      <c r="C37" s="10">
        <f>-LN(1-B37)/0.000001-EXP(blanks!$BZ$18*b929_1!A37+blanks!$BZ$17)</f>
        <v>261793.91677158067</v>
      </c>
      <c r="D37" s="1">
        <f>C37*0.000001*coeffs!$D$8/($D$2*coeffs!$D$6/1000)</f>
        <v>1320.4066328236856</v>
      </c>
      <c r="E37">
        <f t="shared" si="0"/>
        <v>0.26469255422708216</v>
      </c>
      <c r="F37">
        <v>0.23849999999999999</v>
      </c>
      <c r="G37">
        <v>0.30459999999999998</v>
      </c>
      <c r="H37">
        <f t="shared" si="1"/>
        <v>2.6192554227082165E-2</v>
      </c>
      <c r="I37">
        <f t="shared" si="2"/>
        <v>3.9907445772917827E-2</v>
      </c>
      <c r="J37" s="2">
        <f>((1000*coeffs!$D$8/($D$2*coeffs!$D$6))^2*H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356.38403273414667</v>
      </c>
      <c r="K37" s="10">
        <f>((1000*coeffs!$D$8/($D$2*coeffs!$D$6))^2*I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387.39026277928639</v>
      </c>
      <c r="L37" s="10">
        <f t="shared" si="3"/>
        <v>2585248.2961784597</v>
      </c>
      <c r="M37" s="1">
        <f t="shared" si="4"/>
        <v>804134.5476132211</v>
      </c>
      <c r="N37" s="10">
        <f t="shared" si="5"/>
        <v>747145.82001188456</v>
      </c>
    </row>
    <row r="38" spans="1:14" x14ac:dyDescent="0.25">
      <c r="A38">
        <v>-14.89</v>
      </c>
      <c r="B38">
        <v>0.24031007751937986</v>
      </c>
      <c r="C38" s="10">
        <f>-LN(1-B38)/0.000001-EXP(blanks!$BZ$18*b929_1!A38+blanks!$BZ$17)</f>
        <v>271904.03849437711</v>
      </c>
      <c r="D38" s="1">
        <f>C38*0.000001*coeffs!$D$8/($D$2*coeffs!$D$6/1000)</f>
        <v>1371.3989245700327</v>
      </c>
      <c r="E38">
        <f t="shared" si="0"/>
        <v>0.27484492569110019</v>
      </c>
      <c r="F38">
        <v>0.24440000000000001</v>
      </c>
      <c r="G38">
        <v>0.31219999999999998</v>
      </c>
      <c r="H38">
        <f t="shared" si="1"/>
        <v>3.0444925691100189E-2</v>
      </c>
      <c r="I38">
        <f t="shared" si="2"/>
        <v>3.7355074308899783E-2</v>
      </c>
      <c r="J38" s="2">
        <f>((1000*coeffs!$D$8/($D$2*coeffs!$D$6))^2*H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376.43290786782285</v>
      </c>
      <c r="K38" s="10">
        <f>((1000*coeffs!$D$8/($D$2*coeffs!$D$6))^2*I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391.94388422133409</v>
      </c>
      <c r="L38" s="10">
        <f t="shared" si="3"/>
        <v>2685087.036819716</v>
      </c>
      <c r="M38" s="1">
        <f t="shared" si="4"/>
        <v>815998.27731335745</v>
      </c>
      <c r="N38" s="10">
        <f t="shared" si="5"/>
        <v>787505.65160458465</v>
      </c>
    </row>
    <row r="39" spans="1:14" x14ac:dyDescent="0.25">
      <c r="A39">
        <v>-15.03</v>
      </c>
      <c r="B39">
        <v>0.24806201550387597</v>
      </c>
      <c r="C39" s="10">
        <f>-LN(1-B39)/0.000001-EXP(blanks!$BZ$18*b929_1!A39+blanks!$BZ$17)</f>
        <v>282007.75575248594</v>
      </c>
      <c r="D39" s="1">
        <f>C39*0.000001*coeffs!$D$8/($D$2*coeffs!$D$6/1000)</f>
        <v>1422.3589141996706</v>
      </c>
      <c r="E39">
        <f t="shared" si="0"/>
        <v>0.28510142585828929</v>
      </c>
      <c r="F39">
        <v>0.2505</v>
      </c>
      <c r="G39">
        <v>0.32779999999999998</v>
      </c>
      <c r="H39">
        <f t="shared" si="1"/>
        <v>3.4601425858289292E-2</v>
      </c>
      <c r="I39">
        <f t="shared" si="2"/>
        <v>4.2698574141710688E-2</v>
      </c>
      <c r="J39" s="2">
        <f>((1000*coeffs!$D$8/($D$2*coeffs!$D$6))^2*H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396.93835348620951</v>
      </c>
      <c r="K39" s="10">
        <f>((1000*coeffs!$D$8/($D$2*coeffs!$D$6))^2*I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416.5122238548509</v>
      </c>
      <c r="L39" s="10">
        <f t="shared" si="3"/>
        <v>2784862.532555873</v>
      </c>
      <c r="M39" s="1">
        <f t="shared" si="4"/>
        <v>864766.11911194399</v>
      </c>
      <c r="N39" s="10">
        <f t="shared" si="5"/>
        <v>828723.65899427992</v>
      </c>
    </row>
    <row r="40" spans="1:14" x14ac:dyDescent="0.25">
      <c r="A40">
        <v>-15.03</v>
      </c>
      <c r="B40">
        <v>0.2558139534883721</v>
      </c>
      <c r="C40" s="10">
        <f>-LN(1-B40)/0.000001-EXP(blanks!$BZ$18*b929_1!A40+blanks!$BZ$17)</f>
        <v>292370.54278803256</v>
      </c>
      <c r="D40" s="1">
        <f>C40*0.000001*coeffs!$D$8/($D$2*coeffs!$D$6/1000)</f>
        <v>1474.6255707553833</v>
      </c>
      <c r="E40">
        <f t="shared" si="0"/>
        <v>0.2954642128938359</v>
      </c>
      <c r="F40">
        <v>0.2631</v>
      </c>
      <c r="G40">
        <v>0.33589999999999998</v>
      </c>
      <c r="H40">
        <f t="shared" si="1"/>
        <v>3.2364212893835897E-2</v>
      </c>
      <c r="I40">
        <f t="shared" si="2"/>
        <v>4.0435787106164078E-2</v>
      </c>
      <c r="J40" s="2">
        <f>((1000*coeffs!$D$8/($D$2*coeffs!$D$6))^2*H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403.92655388557665</v>
      </c>
      <c r="K40" s="10">
        <f>((1000*coeffs!$D$8/($D$2*coeffs!$D$6))^2*I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422.02459436253781</v>
      </c>
      <c r="L40" s="10">
        <f t="shared" si="3"/>
        <v>2887196.3753650705</v>
      </c>
      <c r="M40" s="1">
        <f t="shared" si="4"/>
        <v>878484.93558512186</v>
      </c>
      <c r="N40" s="10">
        <f t="shared" si="5"/>
        <v>845241.43749671918</v>
      </c>
    </row>
    <row r="41" spans="1:14" x14ac:dyDescent="0.25">
      <c r="A41">
        <v>-15.07</v>
      </c>
      <c r="B41">
        <v>0.26356589147286824</v>
      </c>
      <c r="C41" s="10">
        <f>-LN(1-B41)/0.000001-EXP(blanks!$BZ$18*b929_1!A41+blanks!$BZ$17)</f>
        <v>302796.75017191056</v>
      </c>
      <c r="D41" s="1">
        <f>C41*0.000001*coeffs!$D$8/($D$2*coeffs!$D$6/1000)</f>
        <v>1527.2120997115912</v>
      </c>
      <c r="E41">
        <f t="shared" si="0"/>
        <v>0.30593551276113129</v>
      </c>
      <c r="F41">
        <v>0.26960000000000001</v>
      </c>
      <c r="G41">
        <v>0.3528</v>
      </c>
      <c r="H41">
        <f t="shared" si="1"/>
        <v>3.6335512761131283E-2</v>
      </c>
      <c r="I41">
        <f t="shared" si="2"/>
        <v>4.6864487238868713E-2</v>
      </c>
      <c r="J41" s="2">
        <f>((1000*coeffs!$D$8/($D$2*coeffs!$D$6))^2*H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424.19860441549542</v>
      </c>
      <c r="K41" s="10">
        <f>((1000*coeffs!$D$8/($D$2*coeffs!$D$6))^2*I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449.69889877737899</v>
      </c>
      <c r="L41" s="10">
        <f t="shared" si="3"/>
        <v>2990156.502197552</v>
      </c>
      <c r="M41" s="1">
        <f t="shared" si="4"/>
        <v>933099.43456104107</v>
      </c>
      <c r="N41" s="10">
        <f t="shared" si="5"/>
        <v>886141.98689269286</v>
      </c>
    </row>
    <row r="42" spans="1:14" x14ac:dyDescent="0.25">
      <c r="A42">
        <v>-15.07</v>
      </c>
      <c r="B42">
        <v>0.27131782945736432</v>
      </c>
      <c r="C42" s="10">
        <f>-LN(1-B42)/0.000001-EXP(blanks!$BZ$18*b929_1!A42+blanks!$BZ$17)</f>
        <v>313378.85950244759</v>
      </c>
      <c r="D42" s="1">
        <f>C42*0.000001*coeffs!$D$8/($D$2*coeffs!$D$6/1000)</f>
        <v>1580.5849493240514</v>
      </c>
      <c r="E42">
        <f t="shared" si="0"/>
        <v>0.31651762209166828</v>
      </c>
      <c r="F42">
        <v>0.28310000000000002</v>
      </c>
      <c r="G42">
        <v>0.36149999999999999</v>
      </c>
      <c r="H42">
        <f t="shared" si="1"/>
        <v>3.3417622091668264E-2</v>
      </c>
      <c r="I42">
        <f t="shared" si="2"/>
        <v>4.4982377908331705E-2</v>
      </c>
      <c r="J42" s="2">
        <f>((1000*coeffs!$D$8/($D$2*coeffs!$D$6))^2*H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430.19395593268553</v>
      </c>
      <c r="K42" s="10">
        <f>((1000*coeffs!$D$8/($D$2*coeffs!$D$6))^2*I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456.2144161598589</v>
      </c>
      <c r="L42" s="10">
        <f t="shared" si="3"/>
        <v>3094656.1806244375</v>
      </c>
      <c r="M42" s="1">
        <f t="shared" si="4"/>
        <v>948730.15112392977</v>
      </c>
      <c r="N42" s="10">
        <f t="shared" si="5"/>
        <v>900928.10864813649</v>
      </c>
    </row>
    <row r="43" spans="1:14" x14ac:dyDescent="0.25">
      <c r="A43">
        <v>-15.12</v>
      </c>
      <c r="B43">
        <v>0.27906976744186046</v>
      </c>
      <c r="C43" s="10">
        <f>-LN(1-B43)/0.000001-EXP(blanks!$BZ$18*b929_1!A43+blanks!$BZ$17)</f>
        <v>324016.85762960848</v>
      </c>
      <c r="D43" s="1">
        <f>C43*0.000001*coeffs!$D$8/($D$2*coeffs!$D$6/1000)</f>
        <v>1634.2396845458975</v>
      </c>
      <c r="E43">
        <f t="shared" si="0"/>
        <v>0.32721291120841622</v>
      </c>
      <c r="F43">
        <v>0.29010000000000002</v>
      </c>
      <c r="G43">
        <v>0.3705</v>
      </c>
      <c r="H43">
        <f t="shared" si="1"/>
        <v>3.7112911208416199E-2</v>
      </c>
      <c r="I43">
        <f t="shared" si="2"/>
        <v>4.3287088791583772E-2</v>
      </c>
      <c r="J43" s="2">
        <f>((1000*coeffs!$D$8/($D$2*coeffs!$D$6))^2*H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449.95885536334623</v>
      </c>
      <c r="K43" s="10">
        <f>((1000*coeffs!$D$8/($D$2*coeffs!$D$6))^2*I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463.77891386893253</v>
      </c>
      <c r="L43" s="10">
        <f t="shared" si="3"/>
        <v>3199707.7680415283</v>
      </c>
      <c r="M43" s="1">
        <f t="shared" si="4"/>
        <v>966346.33275298693</v>
      </c>
      <c r="N43" s="10">
        <f t="shared" si="5"/>
        <v>940965.91374206252</v>
      </c>
    </row>
    <row r="44" spans="1:14" x14ac:dyDescent="0.25">
      <c r="A44">
        <v>-15.21</v>
      </c>
      <c r="B44">
        <v>0.2868217054263566</v>
      </c>
      <c r="C44" s="10">
        <f>-LN(1-B44)/0.000001-EXP(blanks!$BZ$18*b929_1!A44+blanks!$BZ$17)</f>
        <v>334722.00193071802</v>
      </c>
      <c r="D44" s="1">
        <f>C44*0.000001*coeffs!$D$8/($D$2*coeffs!$D$6/1000)</f>
        <v>1688.233084067296</v>
      </c>
      <c r="E44">
        <f t="shared" si="0"/>
        <v>0.33802382731263192</v>
      </c>
      <c r="F44">
        <v>0.29730000000000001</v>
      </c>
      <c r="G44">
        <v>0.38900000000000001</v>
      </c>
      <c r="H44">
        <f t="shared" si="1"/>
        <v>4.0723827312631911E-2</v>
      </c>
      <c r="I44">
        <f t="shared" si="2"/>
        <v>5.0976172687368093E-2</v>
      </c>
      <c r="J44" s="2">
        <f>((1000*coeffs!$D$8/($D$2*coeffs!$D$6))^2*H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469.95617553205324</v>
      </c>
      <c r="K44" s="10">
        <f>((1000*coeffs!$D$8/($D$2*coeffs!$D$6))^2*I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494.74723253259918</v>
      </c>
      <c r="L44" s="10">
        <f t="shared" si="3"/>
        <v>3305422.4324847637</v>
      </c>
      <c r="M44" s="1">
        <f t="shared" si="4"/>
        <v>1027111.3159722905</v>
      </c>
      <c r="N44" s="10">
        <f t="shared" si="5"/>
        <v>981466.73002781824</v>
      </c>
    </row>
    <row r="45" spans="1:14" x14ac:dyDescent="0.25">
      <c r="A45">
        <v>-15.33</v>
      </c>
      <c r="B45">
        <v>0.29457364341085274</v>
      </c>
      <c r="C45" s="10">
        <f>-LN(1-B45)/0.000001-EXP(blanks!$BZ$18*b929_1!A45+blanks!$BZ$17)</f>
        <v>345504.57831045793</v>
      </c>
      <c r="D45" s="1">
        <f>C45*0.000001*coeffs!$D$8/($D$2*coeffs!$D$6/1000)</f>
        <v>1742.6170267742571</v>
      </c>
      <c r="E45">
        <f t="shared" si="0"/>
        <v>0.3489528978448222</v>
      </c>
      <c r="F45">
        <v>0.31219999999999998</v>
      </c>
      <c r="G45">
        <v>0.3987</v>
      </c>
      <c r="H45">
        <f t="shared" si="1"/>
        <v>3.6752897844822219E-2</v>
      </c>
      <c r="I45">
        <f t="shared" si="2"/>
        <v>4.9747102155177803E-2</v>
      </c>
      <c r="J45" s="2">
        <f>((1000*coeffs!$D$8/($D$2*coeffs!$D$6))^2*H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474.10215768623078</v>
      </c>
      <c r="K45" s="10">
        <f>((1000*coeffs!$D$8/($D$2*coeffs!$D$6))^2*I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503.35475737648187</v>
      </c>
      <c r="L45" s="10">
        <f t="shared" si="3"/>
        <v>3411901.7485739095</v>
      </c>
      <c r="M45" s="1">
        <f t="shared" si="4"/>
        <v>1046673.9970942729</v>
      </c>
      <c r="N45" s="10">
        <f t="shared" si="5"/>
        <v>992933.12646347354</v>
      </c>
    </row>
    <row r="46" spans="1:14" x14ac:dyDescent="0.25">
      <c r="A46">
        <v>-15.43</v>
      </c>
      <c r="B46">
        <v>0.30232558139534882</v>
      </c>
      <c r="C46" s="10">
        <f>-LN(1-B46)/0.000001-EXP(blanks!$BZ$18*b929_1!A46+blanks!$BZ$17)</f>
        <v>356427.38314879808</v>
      </c>
      <c r="D46" s="1">
        <f>C46*0.000001*coeffs!$D$8/($D$2*coeffs!$D$6/1000)</f>
        <v>1797.7082379660242</v>
      </c>
      <c r="E46">
        <f t="shared" si="0"/>
        <v>0.36000273403140703</v>
      </c>
      <c r="F46">
        <v>0.31990000000000002</v>
      </c>
      <c r="G46">
        <v>0.40849999999999997</v>
      </c>
      <c r="H46">
        <f t="shared" si="1"/>
        <v>4.0102734031407017E-2</v>
      </c>
      <c r="I46">
        <f t="shared" si="2"/>
        <v>4.849726596859294E-2</v>
      </c>
      <c r="J46" s="2">
        <f>((1000*coeffs!$D$8/($D$2*coeffs!$D$6))^2*H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493.53021539425737</v>
      </c>
      <c r="K46" s="10">
        <f>((1000*coeffs!$D$8/($D$2*coeffs!$D$6))^2*I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512.34003102382201</v>
      </c>
      <c r="L46" s="10">
        <f t="shared" si="3"/>
        <v>3519765.8385651493</v>
      </c>
      <c r="M46" s="1">
        <f t="shared" si="4"/>
        <v>1067001.7101884931</v>
      </c>
      <c r="N46" s="10">
        <f t="shared" si="5"/>
        <v>1032454.8377254028</v>
      </c>
    </row>
    <row r="47" spans="1:14" x14ac:dyDescent="0.25">
      <c r="A47">
        <v>-15.47</v>
      </c>
      <c r="B47">
        <v>0.31007751937984496</v>
      </c>
      <c r="C47" s="10">
        <f>-LN(1-B47)/0.000001-EXP(blanks!$BZ$18*b929_1!A47+blanks!$BZ$17)</f>
        <v>367548.57041716558</v>
      </c>
      <c r="D47" s="1">
        <f>C47*0.000001*coeffs!$D$8/($D$2*coeffs!$D$6/1000)</f>
        <v>1853.8000280851932</v>
      </c>
      <c r="E47">
        <f t="shared" si="0"/>
        <v>0.37117603462953225</v>
      </c>
      <c r="F47">
        <v>0.32779999999999998</v>
      </c>
      <c r="G47">
        <v>0.42899999999999999</v>
      </c>
      <c r="H47">
        <f t="shared" si="1"/>
        <v>4.3376034629532267E-2</v>
      </c>
      <c r="I47">
        <f t="shared" si="2"/>
        <v>5.7823965370467745E-2</v>
      </c>
      <c r="J47" s="2">
        <f>((1000*coeffs!$D$8/($D$2*coeffs!$D$6))^2*H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513.12601660567771</v>
      </c>
      <c r="K47" s="10">
        <f>((1000*coeffs!$D$8/($D$2*coeffs!$D$6))^2*I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548.17253535105613</v>
      </c>
      <c r="L47" s="10">
        <f t="shared" si="3"/>
        <v>3629588.9803385856</v>
      </c>
      <c r="M47" s="1">
        <f t="shared" si="4"/>
        <v>1136902.7526375663</v>
      </c>
      <c r="N47" s="10">
        <f t="shared" si="5"/>
        <v>1072363.5623559125</v>
      </c>
    </row>
    <row r="48" spans="1:14" x14ac:dyDescent="0.25">
      <c r="A48">
        <v>-15.54</v>
      </c>
      <c r="B48">
        <v>0.31782945736434109</v>
      </c>
      <c r="C48" s="10">
        <f>-LN(1-B48)/0.000001-EXP(blanks!$BZ$18*b929_1!A48+blanks!$BZ$17)</f>
        <v>378755.09292749345</v>
      </c>
      <c r="D48" s="1">
        <f>C48*0.000001*coeffs!$D$8/($D$2*coeffs!$D$6/1000)</f>
        <v>1910.3222224738261</v>
      </c>
      <c r="E48">
        <f t="shared" si="0"/>
        <v>0.38247558988346564</v>
      </c>
      <c r="F48">
        <v>0.33589999999999998</v>
      </c>
      <c r="G48">
        <v>0.43959999999999999</v>
      </c>
      <c r="H48">
        <f t="shared" si="1"/>
        <v>4.6575589883465662E-2</v>
      </c>
      <c r="I48">
        <f t="shared" si="2"/>
        <v>5.7124410116534352E-2</v>
      </c>
      <c r="J48" s="2">
        <f>((1000*coeffs!$D$8/($D$2*coeffs!$D$6))^2*H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532.85665632481255</v>
      </c>
      <c r="K48" s="10">
        <f>((1000*coeffs!$D$8/($D$2*coeffs!$D$6))^2*I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558.35832626383217</v>
      </c>
      <c r="L48" s="10">
        <f t="shared" si="3"/>
        <v>3740254.8185031479</v>
      </c>
      <c r="M48" s="1">
        <f t="shared" si="4"/>
        <v>1159508.5919397529</v>
      </c>
      <c r="N48" s="10">
        <f t="shared" si="5"/>
        <v>1112557.3443552933</v>
      </c>
    </row>
    <row r="49" spans="1:14" x14ac:dyDescent="0.25">
      <c r="A49">
        <v>-15.54</v>
      </c>
      <c r="B49">
        <v>0.32558139534883723</v>
      </c>
      <c r="C49" s="10">
        <f>-LN(1-B49)/0.000001-EXP(blanks!$BZ$18*b929_1!A49+blanks!$BZ$17)</f>
        <v>390183.7887511162</v>
      </c>
      <c r="D49" s="1">
        <f>C49*0.000001*coeffs!$D$8/($D$2*coeffs!$D$6/1000)</f>
        <v>1967.9649895637986</v>
      </c>
      <c r="E49">
        <f t="shared" si="0"/>
        <v>0.39390428570708841</v>
      </c>
      <c r="F49">
        <v>0.3528</v>
      </c>
      <c r="G49">
        <v>0.45050000000000001</v>
      </c>
      <c r="H49">
        <f t="shared" si="1"/>
        <v>4.1104285707088406E-2</v>
      </c>
      <c r="I49">
        <f t="shared" si="2"/>
        <v>5.6595714292911603E-2</v>
      </c>
      <c r="J49" s="2">
        <f>((1000*coeffs!$D$8/($D$2*coeffs!$D$6))^2*H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534.42259395235146</v>
      </c>
      <c r="K49" s="10">
        <f>((1000*coeffs!$D$8/($D$2*coeffs!$D$6))^2*I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569.30608945929418</v>
      </c>
      <c r="L49" s="10">
        <f t="shared" si="3"/>
        <v>3853114.6464545438</v>
      </c>
      <c r="M49" s="1">
        <f t="shared" si="4"/>
        <v>1183610.3422953319</v>
      </c>
      <c r="N49" s="10">
        <f t="shared" si="5"/>
        <v>1119526.0192967618</v>
      </c>
    </row>
    <row r="50" spans="1:14" x14ac:dyDescent="0.25">
      <c r="A50">
        <v>-15.56</v>
      </c>
      <c r="B50">
        <v>0.33333333333333331</v>
      </c>
      <c r="C50" s="10">
        <f>-LN(1-B50)/0.000001-EXP(blanks!$BZ$18*b929_1!A50+blanks!$BZ$17)</f>
        <v>401717.59477240703</v>
      </c>
      <c r="D50" s="1">
        <f>C50*0.000001*coeffs!$D$8/($D$2*coeffs!$D$6/1000)</f>
        <v>2026.1378996146534</v>
      </c>
      <c r="E50">
        <f t="shared" si="0"/>
        <v>0.40546510810816427</v>
      </c>
      <c r="F50">
        <v>0.36149999999999999</v>
      </c>
      <c r="G50">
        <v>0.4617</v>
      </c>
      <c r="H50">
        <f t="shared" si="1"/>
        <v>4.3965108108164286E-2</v>
      </c>
      <c r="I50">
        <f t="shared" si="2"/>
        <v>5.6234891891835725E-2</v>
      </c>
      <c r="J50" s="2">
        <f>((1000*coeffs!$D$8/($D$2*coeffs!$D$6))^2*H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553.39803072982124</v>
      </c>
      <c r="K50" s="10">
        <f>((1000*coeffs!$D$8/($D$2*coeffs!$D$6))^2*I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580.96870835648178</v>
      </c>
      <c r="L50" s="10">
        <f t="shared" si="3"/>
        <v>3967012.4510051799</v>
      </c>
      <c r="M50" s="1">
        <f t="shared" si="4"/>
        <v>1209077.1707615494</v>
      </c>
      <c r="N50" s="10">
        <f t="shared" si="5"/>
        <v>1158436.7256811517</v>
      </c>
    </row>
    <row r="51" spans="1:14" x14ac:dyDescent="0.25">
      <c r="A51">
        <v>-15.61</v>
      </c>
      <c r="B51">
        <v>0.34108527131782945</v>
      </c>
      <c r="C51" s="10">
        <f>-LN(1-B51)/0.000001-EXP(blanks!$BZ$18*b929_1!A51+blanks!$BZ$17)</f>
        <v>413345.23218231637</v>
      </c>
      <c r="D51" s="1">
        <f>C51*0.000001*coeffs!$D$8/($D$2*coeffs!$D$6/1000)</f>
        <v>2084.7840658413083</v>
      </c>
      <c r="E51">
        <f t="shared" si="0"/>
        <v>0.41716114787135555</v>
      </c>
      <c r="F51">
        <v>0.3705</v>
      </c>
      <c r="G51">
        <v>0.47310000000000002</v>
      </c>
      <c r="H51">
        <f t="shared" si="1"/>
        <v>4.6661147871355557E-2</v>
      </c>
      <c r="I51">
        <f t="shared" si="2"/>
        <v>5.5938852128644467E-2</v>
      </c>
      <c r="J51" s="2">
        <f>((1000*coeffs!$D$8/($D$2*coeffs!$D$6))^2*H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572.28501209194451</v>
      </c>
      <c r="K51" s="10">
        <f>((1000*coeffs!$D$8/($D$2*coeffs!$D$6))^2*I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593.0641774821836</v>
      </c>
      <c r="L51" s="10">
        <f t="shared" si="3"/>
        <v>4081836.8524781032</v>
      </c>
      <c r="M51" s="1">
        <f t="shared" si="4"/>
        <v>1235382.4165038427</v>
      </c>
      <c r="N51" s="10">
        <f t="shared" si="5"/>
        <v>1197223.0080129947</v>
      </c>
    </row>
    <row r="52" spans="1:14" x14ac:dyDescent="0.25">
      <c r="A52">
        <v>-15.62</v>
      </c>
      <c r="B52">
        <v>0.34883720930232559</v>
      </c>
      <c r="C52" s="10">
        <f>-LN(1-B52)/0.000001-EXP(blanks!$BZ$18*b929_1!A52+blanks!$BZ$17)</f>
        <v>425165.86025841249</v>
      </c>
      <c r="D52" s="1">
        <f>C52*0.000001*coeffs!$D$8/($D$2*coeffs!$D$6/1000)</f>
        <v>2144.4036166249784</v>
      </c>
      <c r="E52">
        <f t="shared" si="0"/>
        <v>0.42899560551835841</v>
      </c>
      <c r="F52">
        <v>0.37959999999999999</v>
      </c>
      <c r="G52">
        <v>0.48480000000000001</v>
      </c>
      <c r="H52">
        <f t="shared" si="1"/>
        <v>4.9395605518358421E-2</v>
      </c>
      <c r="I52">
        <f t="shared" si="2"/>
        <v>5.5804394481641595E-2</v>
      </c>
      <c r="J52" s="2">
        <f>((1000*coeffs!$D$8/($D$2*coeffs!$D$6))^2*H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591.48179592914983</v>
      </c>
      <c r="K52" s="10">
        <f>((1000*coeffs!$D$8/($D$2*coeffs!$D$6))^2*I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605.80661759175575</v>
      </c>
      <c r="L52" s="10">
        <f t="shared" si="3"/>
        <v>4198567.0613780683</v>
      </c>
      <c r="M52" s="1">
        <f t="shared" si="4"/>
        <v>1262952.5364576352</v>
      </c>
      <c r="N52" s="10">
        <f t="shared" si="5"/>
        <v>1236649.4771363374</v>
      </c>
    </row>
    <row r="53" spans="1:14" x14ac:dyDescent="0.25">
      <c r="A53">
        <v>-15.65</v>
      </c>
      <c r="B53">
        <v>0.35658914728682173</v>
      </c>
      <c r="C53" s="10">
        <f>-LN(1-B53)/0.000001-EXP(blanks!$BZ$18*b929_1!A53+blanks!$BZ$17)</f>
        <v>437100.26113991393</v>
      </c>
      <c r="D53" s="1">
        <f>C53*0.000001*coeffs!$D$8/($D$2*coeffs!$D$6/1000)</f>
        <v>2204.5970018534849</v>
      </c>
      <c r="E53">
        <f t="shared" si="0"/>
        <v>0.44097179656507413</v>
      </c>
      <c r="F53">
        <v>0.38900000000000001</v>
      </c>
      <c r="G53">
        <v>0.5091</v>
      </c>
      <c r="H53">
        <f t="shared" si="1"/>
        <v>5.1971796565074113E-2</v>
      </c>
      <c r="I53">
        <f t="shared" si="2"/>
        <v>6.8128203434925871E-2</v>
      </c>
      <c r="J53" s="2">
        <f>((1000*coeffs!$D$8/($D$2*coeffs!$D$6))^2*H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610.56206812963671</v>
      </c>
      <c r="K53" s="10">
        <f>((1000*coeffs!$D$8/($D$2*coeffs!$D$6))^2*I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649.72844643043061</v>
      </c>
      <c r="L53" s="10">
        <f t="shared" si="3"/>
        <v>4316420.7912328094</v>
      </c>
      <c r="M53" s="1">
        <f t="shared" si="4"/>
        <v>1348020.0123604378</v>
      </c>
      <c r="N53" s="10">
        <f t="shared" si="5"/>
        <v>1275905.664722828</v>
      </c>
    </row>
    <row r="54" spans="1:14" x14ac:dyDescent="0.25">
      <c r="A54">
        <v>-15.65</v>
      </c>
      <c r="B54">
        <v>0.36434108527131781</v>
      </c>
      <c r="C54" s="10">
        <f>-LN(1-B54)/0.000001-EXP(blanks!$BZ$18*b929_1!A54+blanks!$BZ$17)</f>
        <v>449221.62167225883</v>
      </c>
      <c r="D54" s="1">
        <f>C54*0.000001*coeffs!$D$8/($D$2*coeffs!$D$6/1000)</f>
        <v>2265.7333530839846</v>
      </c>
      <c r="E54">
        <f t="shared" si="0"/>
        <v>0.45309315709741899</v>
      </c>
      <c r="F54">
        <v>0.3987</v>
      </c>
      <c r="G54">
        <v>0.52170000000000005</v>
      </c>
      <c r="H54">
        <f t="shared" si="1"/>
        <v>5.4393157097418987E-2</v>
      </c>
      <c r="I54">
        <f t="shared" si="2"/>
        <v>6.8606842902581067E-2</v>
      </c>
      <c r="J54" s="2">
        <f>((1000*coeffs!$D$8/($D$2*coeffs!$D$6))^2*H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629.51106322813155</v>
      </c>
      <c r="K54" s="10">
        <f>((1000*coeffs!$D$8/($D$2*coeffs!$D$6))^2*I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663.8963591818914</v>
      </c>
      <c r="L54" s="10">
        <f t="shared" si="3"/>
        <v>4436120.7714693677</v>
      </c>
      <c r="M54" s="1">
        <f t="shared" si="4"/>
        <v>1378291.2641413568</v>
      </c>
      <c r="N54" s="10">
        <f t="shared" si="5"/>
        <v>1314989.5299373346</v>
      </c>
    </row>
    <row r="55" spans="1:14" x14ac:dyDescent="0.25">
      <c r="A55">
        <v>-15.66</v>
      </c>
      <c r="B55">
        <v>0.37209302325581395</v>
      </c>
      <c r="C55" s="10">
        <f>-LN(1-B55)/0.000001-EXP(blanks!$BZ$18*b929_1!A55+blanks!$BZ$17)</f>
        <v>461477.68311714975</v>
      </c>
      <c r="D55" s="1">
        <f>C55*0.000001*coeffs!$D$8/($D$2*coeffs!$D$6/1000)</f>
        <v>2327.5490935858866</v>
      </c>
      <c r="E55">
        <f t="shared" si="0"/>
        <v>0.46536324968923332</v>
      </c>
      <c r="F55">
        <v>0.40849999999999997</v>
      </c>
      <c r="G55">
        <v>0.53459999999999996</v>
      </c>
      <c r="H55">
        <f t="shared" si="1"/>
        <v>5.6863249689233342E-2</v>
      </c>
      <c r="I55">
        <f t="shared" si="2"/>
        <v>6.9236750310766648E-2</v>
      </c>
      <c r="J55" s="2">
        <f>((1000*coeffs!$D$8/($D$2*coeffs!$D$6))^2*H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648.76611479867393</v>
      </c>
      <c r="K55" s="10">
        <f>((1000*coeffs!$D$8/($D$2*coeffs!$D$6))^2*I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678.66748957274569</v>
      </c>
      <c r="L55" s="10">
        <f t="shared" si="3"/>
        <v>4557150.9403861966</v>
      </c>
      <c r="M55" s="1">
        <f t="shared" si="4"/>
        <v>1409725.9409328215</v>
      </c>
      <c r="N55" s="10">
        <f t="shared" si="5"/>
        <v>1354684.4002619123</v>
      </c>
    </row>
    <row r="56" spans="1:14" x14ac:dyDescent="0.25">
      <c r="A56">
        <v>-15.72</v>
      </c>
      <c r="B56">
        <v>0.37984496124031009</v>
      </c>
      <c r="C56" s="10">
        <f>-LN(1-B56)/0.000001-EXP(blanks!$BZ$18*b929_1!A56+blanks!$BZ$17)</f>
        <v>473814.94188054686</v>
      </c>
      <c r="D56" s="1">
        <f>C56*0.000001*coeffs!$D$8/($D$2*coeffs!$D$6/1000)</f>
        <v>2389.7743679656005</v>
      </c>
      <c r="E56">
        <f t="shared" si="0"/>
        <v>0.47778576968779052</v>
      </c>
      <c r="F56">
        <v>0.41860000000000003</v>
      </c>
      <c r="G56">
        <v>0.54790000000000005</v>
      </c>
      <c r="H56">
        <f t="shared" si="1"/>
        <v>5.918576968779049E-2</v>
      </c>
      <c r="I56">
        <f t="shared" si="2"/>
        <v>7.0114230312209536E-2</v>
      </c>
      <c r="J56" s="2">
        <f>((1000*coeffs!$D$8/($D$2*coeffs!$D$6))^2*H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667.88834133344574</v>
      </c>
      <c r="K56" s="10">
        <f>((1000*coeffs!$D$8/($D$2*coeffs!$D$6))^2*I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694.27739747152793</v>
      </c>
      <c r="L56" s="10">
        <f t="shared" si="3"/>
        <v>4678982.9431726243</v>
      </c>
      <c r="M56" s="1">
        <f t="shared" si="4"/>
        <v>1442738.834203392</v>
      </c>
      <c r="N56" s="10">
        <f t="shared" si="5"/>
        <v>1394165.4624590364</v>
      </c>
    </row>
    <row r="57" spans="1:14" x14ac:dyDescent="0.25">
      <c r="A57">
        <v>-15.72</v>
      </c>
      <c r="B57">
        <v>0.38759689922480622</v>
      </c>
      <c r="C57" s="10">
        <f>-LN(1-B57)/0.000001-EXP(blanks!$BZ$18*b929_1!A57+blanks!$BZ$17)</f>
        <v>486393.724087407</v>
      </c>
      <c r="D57" s="1">
        <f>C57*0.000001*coeffs!$D$8/($D$2*coeffs!$D$6/1000)</f>
        <v>2453.2178110509285</v>
      </c>
      <c r="E57">
        <f t="shared" si="0"/>
        <v>0.49036455189465067</v>
      </c>
      <c r="F57">
        <v>0.42899999999999999</v>
      </c>
      <c r="G57">
        <v>0.56140000000000001</v>
      </c>
      <c r="H57">
        <f t="shared" si="1"/>
        <v>6.1364551894650676E-2</v>
      </c>
      <c r="I57">
        <f t="shared" si="2"/>
        <v>7.1035448105349341E-2</v>
      </c>
      <c r="J57" s="2">
        <f>((1000*coeffs!$D$8/($D$2*coeffs!$D$6))^2*H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686.87668367027459</v>
      </c>
      <c r="K57" s="10">
        <f>((1000*coeffs!$D$8/($D$2*coeffs!$D$6))^2*I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710.19157390983912</v>
      </c>
      <c r="L57" s="10">
        <f t="shared" si="3"/>
        <v>4803200.0207476513</v>
      </c>
      <c r="M57" s="1">
        <f t="shared" si="4"/>
        <v>1476397.4441061986</v>
      </c>
      <c r="N57" s="10">
        <f t="shared" si="5"/>
        <v>1433486.8621120746</v>
      </c>
    </row>
    <row r="58" spans="1:14" x14ac:dyDescent="0.25">
      <c r="A58">
        <v>-15.72</v>
      </c>
      <c r="B58">
        <v>0.39534883720930231</v>
      </c>
      <c r="C58" s="10">
        <f>-LN(1-B58)/0.000001-EXP(blanks!$BZ$18*b929_1!A58+blanks!$BZ$17)</f>
        <v>499132.74986483681</v>
      </c>
      <c r="D58" s="1">
        <f>C58*0.000001*coeffs!$D$8/($D$2*coeffs!$D$6/1000)</f>
        <v>2517.4694725855488</v>
      </c>
      <c r="E58">
        <f t="shared" si="0"/>
        <v>0.50310357767208047</v>
      </c>
      <c r="F58">
        <v>0.43959999999999999</v>
      </c>
      <c r="G58">
        <v>0.57530000000000003</v>
      </c>
      <c r="H58">
        <f t="shared" si="1"/>
        <v>6.350357767208048E-2</v>
      </c>
      <c r="I58">
        <f t="shared" si="2"/>
        <v>7.2196422327919563E-2</v>
      </c>
      <c r="J58" s="2">
        <f>((1000*coeffs!$D$8/($D$2*coeffs!$D$6))^2*H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705.96337198820129</v>
      </c>
      <c r="K58" s="10">
        <f>((1000*coeffs!$D$8/($D$2*coeffs!$D$6))^2*I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726.90601335627525</v>
      </c>
      <c r="L58" s="10">
        <f t="shared" si="3"/>
        <v>4928999.5240065781</v>
      </c>
      <c r="M58" s="1">
        <f t="shared" si="4"/>
        <v>1511588.1063380553</v>
      </c>
      <c r="N58" s="10">
        <f t="shared" si="5"/>
        <v>1473045.9421712055</v>
      </c>
    </row>
    <row r="59" spans="1:14" x14ac:dyDescent="0.25">
      <c r="A59">
        <v>-15.73</v>
      </c>
      <c r="B59">
        <v>0.40310077519379844</v>
      </c>
      <c r="C59" s="10">
        <f>-LN(1-B59)/0.000001-EXP(blanks!$BZ$18*b929_1!A59+blanks!$BZ$17)</f>
        <v>512021.76370021072</v>
      </c>
      <c r="D59" s="1">
        <f>C59*0.000001*coeffs!$D$8/($D$2*coeffs!$D$6/1000)</f>
        <v>2582.4776269714775</v>
      </c>
      <c r="E59">
        <f t="shared" si="0"/>
        <v>0.51600698250798838</v>
      </c>
      <c r="F59">
        <v>0.45050000000000001</v>
      </c>
      <c r="G59">
        <v>0.58960000000000001</v>
      </c>
      <c r="H59">
        <f t="shared" si="1"/>
        <v>6.5506982507988365E-2</v>
      </c>
      <c r="I59">
        <f t="shared" si="2"/>
        <v>7.3593017492011636E-2</v>
      </c>
      <c r="J59" s="2">
        <f>((1000*coeffs!$D$8/($D$2*coeffs!$D$6))^2*H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724.92900374385647</v>
      </c>
      <c r="K59" s="10">
        <f>((1000*coeffs!$D$8/($D$2*coeffs!$D$6))^2*I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744.4022927741737</v>
      </c>
      <c r="L59" s="10">
        <f t="shared" si="3"/>
        <v>5056280.1784550706</v>
      </c>
      <c r="M59" s="1">
        <f t="shared" si="4"/>
        <v>1548272.3408363876</v>
      </c>
      <c r="N59" s="10">
        <f t="shared" si="5"/>
        <v>1512435.7862490877</v>
      </c>
    </row>
    <row r="60" spans="1:14" x14ac:dyDescent="0.25">
      <c r="A60">
        <v>-15.76</v>
      </c>
      <c r="B60">
        <v>0.41085271317829458</v>
      </c>
      <c r="C60" s="10">
        <f>-LN(1-B60)/0.000001-EXP(blanks!$BZ$18*b929_1!A60+blanks!$BZ$17)</f>
        <v>525050.35857560672</v>
      </c>
      <c r="D60" s="1">
        <f>C60*0.000001*coeffs!$D$8/($D$2*coeffs!$D$6/1000)</f>
        <v>2648.1897844654022</v>
      </c>
      <c r="E60">
        <f t="shared" si="0"/>
        <v>0.52907906407534111</v>
      </c>
      <c r="F60">
        <v>0.4617</v>
      </c>
      <c r="G60">
        <v>0.60419999999999996</v>
      </c>
      <c r="H60">
        <f t="shared" si="1"/>
        <v>6.7379064075341111E-2</v>
      </c>
      <c r="I60">
        <f t="shared" si="2"/>
        <v>7.5120935924658849E-2</v>
      </c>
      <c r="J60" s="2">
        <f>((1000*coeffs!$D$8/($D$2*coeffs!$D$6))^2*H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743.78302287982581</v>
      </c>
      <c r="K60" s="10">
        <f>((1000*coeffs!$D$8/($D$2*coeffs!$D$6))^2*I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762.41568314369499</v>
      </c>
      <c r="L60" s="10">
        <f t="shared" si="3"/>
        <v>5184939.2134646764</v>
      </c>
      <c r="M60" s="1">
        <f t="shared" si="4"/>
        <v>1585958.0557041755</v>
      </c>
      <c r="N60" s="10">
        <f t="shared" si="5"/>
        <v>1551669.8448822952</v>
      </c>
    </row>
    <row r="61" spans="1:14" x14ac:dyDescent="0.25">
      <c r="A61">
        <v>-15.8</v>
      </c>
      <c r="B61">
        <v>0.41860465116279072</v>
      </c>
      <c r="C61" s="10">
        <f>-LN(1-B61)/0.000001-EXP(blanks!$BZ$18*b929_1!A61+blanks!$BZ$17)</f>
        <v>538236.86402383144</v>
      </c>
      <c r="D61" s="1">
        <f>C61*0.000001*coeffs!$D$8/($D$2*coeffs!$D$6/1000)</f>
        <v>2714.6983934977256</v>
      </c>
      <c r="E61">
        <f t="shared" si="0"/>
        <v>0.54232429082536182</v>
      </c>
      <c r="F61">
        <v>0.47310000000000002</v>
      </c>
      <c r="G61">
        <v>0.61909999999999998</v>
      </c>
      <c r="H61">
        <f t="shared" si="1"/>
        <v>6.9224290825361801E-2</v>
      </c>
      <c r="I61">
        <f t="shared" si="2"/>
        <v>7.6775709174638163E-2</v>
      </c>
      <c r="J61" s="2">
        <f>((1000*coeffs!$D$8/($D$2*coeffs!$D$6))^2*H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762.7686772041684</v>
      </c>
      <c r="K61" s="10">
        <f>((1000*coeffs!$D$8/($D$2*coeffs!$D$6))^2*I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780.93693140336461</v>
      </c>
      <c r="L61" s="10">
        <f t="shared" si="3"/>
        <v>5315157.6355081331</v>
      </c>
      <c r="M61" s="1">
        <f t="shared" si="4"/>
        <v>1624634.2625726345</v>
      </c>
      <c r="N61" s="10">
        <f t="shared" si="5"/>
        <v>1591201.446979105</v>
      </c>
    </row>
    <row r="62" spans="1:14" x14ac:dyDescent="0.25">
      <c r="A62">
        <v>-15.8</v>
      </c>
      <c r="B62">
        <v>0.4263565891472868</v>
      </c>
      <c r="C62" s="10">
        <f>-LN(1-B62)/0.000001-EXP(blanks!$BZ$18*b929_1!A62+blanks!$BZ$17)</f>
        <v>551659.88435597194</v>
      </c>
      <c r="D62" s="1">
        <f>C62*0.000001*coeffs!$D$8/($D$2*coeffs!$D$6/1000)</f>
        <v>2782.3999096278726</v>
      </c>
      <c r="E62">
        <f t="shared" si="0"/>
        <v>0.55574731115750231</v>
      </c>
      <c r="F62">
        <v>0.48480000000000001</v>
      </c>
      <c r="G62">
        <v>0.63449999999999995</v>
      </c>
      <c r="H62">
        <f t="shared" si="1"/>
        <v>7.0947311157502302E-2</v>
      </c>
      <c r="I62">
        <f t="shared" si="2"/>
        <v>7.8752688842497642E-2</v>
      </c>
      <c r="J62" s="2">
        <f>((1000*coeffs!$D$8/($D$2*coeffs!$D$6))^2*H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781.67019104694657</v>
      </c>
      <c r="K62" s="10">
        <f>((1000*coeffs!$D$8/($D$2*coeffs!$D$6))^2*I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800.45775252335568</v>
      </c>
      <c r="L62" s="10">
        <f t="shared" si="3"/>
        <v>5447711.6721762689</v>
      </c>
      <c r="M62" s="1">
        <f t="shared" si="4"/>
        <v>1665233.9779680693</v>
      </c>
      <c r="N62" s="10">
        <f t="shared" si="5"/>
        <v>1630661.7249900375</v>
      </c>
    </row>
    <row r="63" spans="1:14" x14ac:dyDescent="0.25">
      <c r="A63">
        <v>-15.82</v>
      </c>
      <c r="B63">
        <v>0.43410852713178294</v>
      </c>
      <c r="C63" s="10">
        <f>-LN(1-B63)/0.000001-EXP(blanks!$BZ$18*b929_1!A63+blanks!$BZ$17)</f>
        <v>565235.85557176592</v>
      </c>
      <c r="D63" s="1">
        <f>C63*0.000001*coeffs!$D$8/($D$2*coeffs!$D$6/1000)</f>
        <v>2850.8728621754994</v>
      </c>
      <c r="E63">
        <f t="shared" si="0"/>
        <v>0.56935296321328099</v>
      </c>
      <c r="F63">
        <v>0.49680000000000002</v>
      </c>
      <c r="G63">
        <v>0.6502</v>
      </c>
      <c r="H63">
        <f t="shared" si="1"/>
        <v>7.2552963213280974E-2</v>
      </c>
      <c r="I63">
        <f t="shared" si="2"/>
        <v>8.0847036786719007E-2</v>
      </c>
      <c r="J63" s="2">
        <f>((1000*coeffs!$D$8/($D$2*coeffs!$D$6))^2*H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800.50397157428029</v>
      </c>
      <c r="K63" s="10">
        <f>((1000*coeffs!$D$8/($D$2*coeffs!$D$6))^2*I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820.47099049304722</v>
      </c>
      <c r="L63" s="10">
        <f t="shared" si="3"/>
        <v>5581776.11831549</v>
      </c>
      <c r="M63" s="1">
        <f t="shared" si="4"/>
        <v>1706793.8226357047</v>
      </c>
      <c r="N63" s="10">
        <f t="shared" si="5"/>
        <v>1670051.4240267759</v>
      </c>
    </row>
    <row r="64" spans="1:14" x14ac:dyDescent="0.25">
      <c r="A64">
        <v>-16.09</v>
      </c>
      <c r="B64">
        <v>0.44186046511627908</v>
      </c>
      <c r="C64" s="10">
        <f>-LN(1-B64)/0.000001-EXP(blanks!$BZ$18*b929_1!A64+blanks!$BZ$17)</f>
        <v>578606.73984742886</v>
      </c>
      <c r="D64" s="1">
        <f>C64*0.000001*coeffs!$D$8/($D$2*coeffs!$D$6/1000)</f>
        <v>2918.3114203437835</v>
      </c>
      <c r="E64">
        <f t="shared" si="0"/>
        <v>0.58314628534561685</v>
      </c>
      <c r="F64">
        <v>0.5091</v>
      </c>
      <c r="G64">
        <v>0.6663</v>
      </c>
      <c r="H64">
        <f t="shared" si="1"/>
        <v>7.4046285345616858E-2</v>
      </c>
      <c r="I64">
        <f t="shared" si="2"/>
        <v>8.3153714654383148E-2</v>
      </c>
      <c r="J64" s="2">
        <f>((1000*coeffs!$D$8/($D$2*coeffs!$D$6))^2*H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819.28855470632334</v>
      </c>
      <c r="K64" s="10">
        <f>((1000*coeffs!$D$8/($D$2*coeffs!$D$6))^2*I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841.22180796956968</v>
      </c>
      <c r="L64" s="10">
        <f t="shared" si="3"/>
        <v>5713815.3047806863</v>
      </c>
      <c r="M64" s="1">
        <f t="shared" si="4"/>
        <v>1749642.3952121125</v>
      </c>
      <c r="N64" s="10">
        <f t="shared" si="5"/>
        <v>1709278.4933838292</v>
      </c>
    </row>
    <row r="65" spans="1:14" x14ac:dyDescent="0.25">
      <c r="A65">
        <v>-16.13</v>
      </c>
      <c r="B65">
        <v>0.44961240310077522</v>
      </c>
      <c r="C65" s="10">
        <f>-LN(1-B65)/0.000001-EXP(blanks!$BZ$18*b929_1!A65+blanks!$BZ$17)</f>
        <v>592526.81465724844</v>
      </c>
      <c r="D65" s="1">
        <f>C65*0.000001*coeffs!$D$8/($D$2*coeffs!$D$6/1000)</f>
        <v>2988.5199237916495</v>
      </c>
      <c r="E65">
        <f t="shared" si="0"/>
        <v>0.59713252732035671</v>
      </c>
      <c r="F65">
        <v>0.52170000000000005</v>
      </c>
      <c r="G65">
        <v>0.68279999999999996</v>
      </c>
      <c r="H65">
        <f t="shared" si="1"/>
        <v>7.5432527320356657E-2</v>
      </c>
      <c r="I65">
        <f t="shared" si="2"/>
        <v>8.5667472679643253E-2</v>
      </c>
      <c r="J65" s="2">
        <f>((1000*coeffs!$D$8/($D$2*coeffs!$D$6))^2*H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838.04433321122542</v>
      </c>
      <c r="K65" s="10">
        <f>((1000*coeffs!$D$8/($D$2*coeffs!$D$6))^2*I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862.70680444788673</v>
      </c>
      <c r="L65" s="10">
        <f t="shared" si="3"/>
        <v>5851277.8177701002</v>
      </c>
      <c r="M65" s="1">
        <f t="shared" si="4"/>
        <v>1794033.6015216566</v>
      </c>
      <c r="N65" s="10">
        <f t="shared" si="5"/>
        <v>1748646.2775266538</v>
      </c>
    </row>
    <row r="66" spans="1:14" x14ac:dyDescent="0.25">
      <c r="A66">
        <v>-16.14</v>
      </c>
      <c r="B66">
        <v>0.4573643410852713</v>
      </c>
      <c r="C66" s="10">
        <f>-LN(1-B66)/0.000001-EXP(blanks!$BZ$18*b929_1!A66+blanks!$BZ$17)</f>
        <v>606694.75771074474</v>
      </c>
      <c r="D66" s="1">
        <f>C66*0.000001*coeffs!$D$8/($D$2*coeffs!$D$6/1000)</f>
        <v>3059.9785971328915</v>
      </c>
      <c r="E66">
        <f t="shared" si="0"/>
        <v>0.61131716231231303</v>
      </c>
      <c r="F66">
        <v>0.53459999999999996</v>
      </c>
      <c r="G66">
        <v>0.69969999999999999</v>
      </c>
      <c r="H66">
        <f t="shared" si="1"/>
        <v>7.671716231231307E-2</v>
      </c>
      <c r="I66">
        <f t="shared" si="2"/>
        <v>8.8382837687686955E-2</v>
      </c>
      <c r="J66" s="2">
        <f>((1000*coeffs!$D$8/($D$2*coeffs!$D$6))^2*H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856.79332328642693</v>
      </c>
      <c r="K66" s="10">
        <f>((1000*coeffs!$D$8/($D$2*coeffs!$D$6))^2*I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884.92370691873464</v>
      </c>
      <c r="L66" s="10">
        <f t="shared" si="3"/>
        <v>5991188.0612589233</v>
      </c>
      <c r="M66" s="1">
        <f t="shared" si="4"/>
        <v>1839859.7107192366</v>
      </c>
      <c r="N66" s="10">
        <f t="shared" si="5"/>
        <v>1788089.3489970653</v>
      </c>
    </row>
    <row r="67" spans="1:14" x14ac:dyDescent="0.25">
      <c r="A67">
        <v>-16.190000000000001</v>
      </c>
      <c r="B67">
        <v>0.46511627906976744</v>
      </c>
      <c r="C67" s="10">
        <f>-LN(1-B67)/0.000001-EXP(blanks!$BZ$18*b929_1!A67+blanks!$BZ$17)</f>
        <v>620999.12365452922</v>
      </c>
      <c r="D67" s="1">
        <f>C67*0.000001*coeffs!$D$8/($D$2*coeffs!$D$6/1000)</f>
        <v>3132.1253448626712</v>
      </c>
      <c r="E67">
        <f t="shared" si="0"/>
        <v>0.6257058997644126</v>
      </c>
      <c r="F67">
        <v>0.54790000000000005</v>
      </c>
      <c r="G67">
        <v>0.71699999999999997</v>
      </c>
      <c r="H67">
        <f t="shared" si="1"/>
        <v>7.7805899764412545E-2</v>
      </c>
      <c r="I67">
        <f t="shared" si="2"/>
        <v>9.1294100235587372E-2</v>
      </c>
      <c r="J67" s="2">
        <f>((1000*coeffs!$D$8/($D$2*coeffs!$D$6))^2*H67^2+(1000*(E67-coeffs!$D$2*blanks!$BZ$18*A67-coeffs!$D$2*blanks!$BZ$17)/($D$2*coeffs!$D$6))^2*coeffs!$E$8^2+(1000*coeffs!$D$2*coeffs!$D$8*(E67/coeffs!$D$2-blanks!$BZ$18*A67-blanks!$BZ$17)/($D$2^2*coeffs!$D$6))^2*coeffs!$D$11^2+(1000*coeffs!$D$2*coeffs!$D$8*(E67/coeffs!$D$2-blanks!$BZ$18*A67-blanks!$BZ$17)/($D$2*coeffs!$D$6^2))^2*coeffs!$E$6^2 +(-1000*coeffs!$D$8*blanks!$BZ$18*A67/($D$2*coeffs!$D$6)-1000*coeffs!$D$8*blanks!$BZ$17/($D$2*coeffs!$D$6))^2*coeffs!$E$2^2 + (1000*coeffs!$D$2*coeffs!$D$8*A67/($D$2*coeffs!$D$6))^2*blanks!$CA$18^2+(1000*coeffs!$D$2*coeffs!$D$8/($D$2*coeffs!$D$6))^2*blanks!$CA$17^2)^0.5</f>
        <v>875.33273065793298</v>
      </c>
      <c r="K67" s="10">
        <f>((1000*coeffs!$D$8/($D$2*coeffs!$D$6))^2*I67^2+(1000*(E67-coeffs!$D$2*blanks!$BZ$18*A67-coeffs!$D$2*blanks!$BZ$17)/($D$2*coeffs!$D$6))^2*coeffs!$E$8^2+(1000*coeffs!$D$2*coeffs!$D$8*(E67/coeffs!$D$2-blanks!$BZ$18*A67-blanks!$BZ$17)/($D$2^2*coeffs!$D$6))^2*coeffs!$D$11^2+(1000*coeffs!$D$2*coeffs!$D$8*(E67/coeffs!$D$2-blanks!$BZ$18*A67-blanks!$BZ$17)/($D$2*coeffs!$D$6^2))^2*coeffs!$E$6^2 +(-1000*coeffs!$D$8*blanks!$BZ$18*A67/($D$2*coeffs!$D$6)-1000*coeffs!$D$8*blanks!$BZ$17/($D$2*coeffs!$D$6))^2*coeffs!$E$2^2 + (1000*coeffs!$D$2*coeffs!$D$8*A67/($D$2*coeffs!$D$6))^2*blanks!$CA$18^2+(1000*coeffs!$D$2*coeffs!$D$8/($D$2*coeffs!$D$6))^2*blanks!$CA$17^2)^0.5</f>
        <v>907.87088954769763</v>
      </c>
      <c r="L67" s="10">
        <f t="shared" si="3"/>
        <v>6132445.4981777025</v>
      </c>
      <c r="M67" s="1">
        <f t="shared" si="4"/>
        <v>1887079.9170914385</v>
      </c>
      <c r="N67" s="10">
        <f t="shared" si="5"/>
        <v>1827196.1854813653</v>
      </c>
    </row>
    <row r="68" spans="1:14" x14ac:dyDescent="0.25">
      <c r="A68">
        <v>-16.190000000000001</v>
      </c>
      <c r="B68">
        <v>0.47286821705426357</v>
      </c>
      <c r="C68" s="10">
        <f>-LN(1-B68)/0.000001-EXP(blanks!$BZ$18*b929_1!A68+blanks!$BZ$17)</f>
        <v>635597.9230756819</v>
      </c>
      <c r="D68" s="1">
        <f>C68*0.000001*coeffs!$D$8/($D$2*coeffs!$D$6/1000)</f>
        <v>3205.7571229599889</v>
      </c>
      <c r="E68">
        <f t="shared" si="0"/>
        <v>0.64030469918556532</v>
      </c>
      <c r="F68">
        <v>0.56140000000000001</v>
      </c>
      <c r="G68">
        <v>0.73470000000000002</v>
      </c>
      <c r="H68">
        <f t="shared" si="1"/>
        <v>7.8904699185565308E-2</v>
      </c>
      <c r="I68">
        <f t="shared" si="2"/>
        <v>9.4395300814434702E-2</v>
      </c>
      <c r="J68" s="2">
        <f>((1000*coeffs!$D$8/($D$2*coeffs!$D$6))^2*H68^2+(1000*(E68-coeffs!$D$2*blanks!$BZ$18*A68-coeffs!$D$2*blanks!$BZ$17)/($D$2*coeffs!$D$6))^2*coeffs!$E$8^2+(1000*coeffs!$D$2*coeffs!$D$8*(E68/coeffs!$D$2-blanks!$BZ$18*A68-blanks!$BZ$17)/($D$2^2*coeffs!$D$6))^2*coeffs!$D$11^2+(1000*coeffs!$D$2*coeffs!$D$8*(E68/coeffs!$D$2-blanks!$BZ$18*A68-blanks!$BZ$17)/($D$2*coeffs!$D$6^2))^2*coeffs!$E$6^2 +(-1000*coeffs!$D$8*blanks!$BZ$18*A68/($D$2*coeffs!$D$6)-1000*coeffs!$D$8*blanks!$BZ$17/($D$2*coeffs!$D$6))^2*coeffs!$E$2^2 + (1000*coeffs!$D$2*coeffs!$D$8*A68/($D$2*coeffs!$D$6))^2*blanks!$CA$18^2+(1000*coeffs!$D$2*coeffs!$D$8/($D$2*coeffs!$D$6))^2*blanks!$CA$17^2)^0.5</f>
        <v>894.14134846381035</v>
      </c>
      <c r="K68" s="10">
        <f>((1000*coeffs!$D$8/($D$2*coeffs!$D$6))^2*I68^2+(1000*(E68-coeffs!$D$2*blanks!$BZ$18*A68-coeffs!$D$2*blanks!$BZ$17)/($D$2*coeffs!$D$6))^2*coeffs!$E$8^2+(1000*coeffs!$D$2*coeffs!$D$8*(E68/coeffs!$D$2-blanks!$BZ$18*A68-blanks!$BZ$17)/($D$2^2*coeffs!$D$6))^2*coeffs!$D$11^2+(1000*coeffs!$D$2*coeffs!$D$8*(E68/coeffs!$D$2-blanks!$BZ$18*A68-blanks!$BZ$17)/($D$2*coeffs!$D$6^2))^2*coeffs!$E$6^2 +(-1000*coeffs!$D$8*blanks!$BZ$18*A68/($D$2*coeffs!$D$6)-1000*coeffs!$D$8*blanks!$BZ$17/($D$2*coeffs!$D$6))^2*coeffs!$E$2^2 + (1000*coeffs!$D$2*coeffs!$D$8*A68/($D$2*coeffs!$D$6))^2*blanks!$CA$18^2+(1000*coeffs!$D$2*coeffs!$D$8/($D$2*coeffs!$D$6))^2*blanks!$CA$17^2)^0.5</f>
        <v>931.54693867759704</v>
      </c>
      <c r="L68" s="10">
        <f t="shared" si="3"/>
        <v>6276610.5032137688</v>
      </c>
      <c r="M68" s="1">
        <f t="shared" si="4"/>
        <v>1935746.2991235345</v>
      </c>
      <c r="N68" s="10">
        <f t="shared" si="5"/>
        <v>1866902.3027489651</v>
      </c>
    </row>
    <row r="69" spans="1:14" x14ac:dyDescent="0.25">
      <c r="A69">
        <v>-16.21</v>
      </c>
      <c r="B69">
        <v>0.48062015503875971</v>
      </c>
      <c r="C69" s="10">
        <f>-LN(1-B69)/0.000001-EXP(blanks!$BZ$18*b929_1!A69+blanks!$BZ$17)</f>
        <v>650378.83061731025</v>
      </c>
      <c r="D69" s="1">
        <f>C69*0.000001*coeffs!$D$8/($D$2*coeffs!$D$6/1000)</f>
        <v>3280.3073974575755</v>
      </c>
      <c r="E69">
        <f t="shared" si="0"/>
        <v>0.655119784970706</v>
      </c>
      <c r="F69">
        <v>0.57530000000000003</v>
      </c>
      <c r="G69">
        <v>0.75290000000000001</v>
      </c>
      <c r="H69">
        <f t="shared" si="1"/>
        <v>7.9819784970705965E-2</v>
      </c>
      <c r="I69">
        <f t="shared" si="2"/>
        <v>9.7780215029294015E-2</v>
      </c>
      <c r="J69" s="2">
        <f>((1000*coeffs!$D$8/($D$2*coeffs!$D$6))^2*H69^2+(1000*(E69-coeffs!$D$2*blanks!$BZ$18*A69-coeffs!$D$2*blanks!$BZ$17)/($D$2*coeffs!$D$6))^2*coeffs!$E$8^2+(1000*coeffs!$D$2*coeffs!$D$8*(E69/coeffs!$D$2-blanks!$BZ$18*A69-blanks!$BZ$17)/($D$2^2*coeffs!$D$6))^2*coeffs!$D$11^2+(1000*coeffs!$D$2*coeffs!$D$8*(E69/coeffs!$D$2-blanks!$BZ$18*A69-blanks!$BZ$17)/($D$2*coeffs!$D$6^2))^2*coeffs!$E$6^2 +(-1000*coeffs!$D$8*blanks!$BZ$18*A69/($D$2*coeffs!$D$6)-1000*coeffs!$D$8*blanks!$BZ$17/($D$2*coeffs!$D$6))^2*coeffs!$E$2^2 + (1000*coeffs!$D$2*coeffs!$D$8*A69/($D$2*coeffs!$D$6))^2*blanks!$CA$18^2+(1000*coeffs!$D$2*coeffs!$D$8/($D$2*coeffs!$D$6))^2*blanks!$CA$17^2)^0.5</f>
        <v>912.79472576842977</v>
      </c>
      <c r="K69" s="10">
        <f>((1000*coeffs!$D$8/($D$2*coeffs!$D$6))^2*I69^2+(1000*(E69-coeffs!$D$2*blanks!$BZ$18*A69-coeffs!$D$2*blanks!$BZ$17)/($D$2*coeffs!$D$6))^2*coeffs!$E$8^2+(1000*coeffs!$D$2*coeffs!$D$8*(E69/coeffs!$D$2-blanks!$BZ$18*A69-blanks!$BZ$17)/($D$2^2*coeffs!$D$6))^2*coeffs!$D$11^2+(1000*coeffs!$D$2*coeffs!$D$8*(E69/coeffs!$D$2-blanks!$BZ$18*A69-blanks!$BZ$17)/($D$2*coeffs!$D$6^2))^2*coeffs!$E$6^2 +(-1000*coeffs!$D$8*blanks!$BZ$18*A69/($D$2*coeffs!$D$6)-1000*coeffs!$D$8*blanks!$BZ$17/($D$2*coeffs!$D$6))^2*coeffs!$E$2^2 + (1000*coeffs!$D$2*coeffs!$D$8*A69/($D$2*coeffs!$D$6))^2*blanks!$CA$18^2+(1000*coeffs!$D$2*coeffs!$D$8/($D$2*coeffs!$D$6))^2*blanks!$CA$17^2)^0.5</f>
        <v>956.2102967999914</v>
      </c>
      <c r="L69" s="10">
        <f t="shared" si="3"/>
        <v>6422573.849150897</v>
      </c>
      <c r="M69" s="1">
        <f t="shared" si="4"/>
        <v>1986297.8632926994</v>
      </c>
      <c r="N69" s="10">
        <f t="shared" si="5"/>
        <v>1906388.8703258634</v>
      </c>
    </row>
    <row r="70" spans="1:14" x14ac:dyDescent="0.25">
      <c r="A70">
        <v>-16.23</v>
      </c>
      <c r="B70">
        <v>0.48837209302325579</v>
      </c>
      <c r="C70" s="10">
        <f>-LN(1-B70)/0.000001-EXP(blanks!$BZ$18*b929_1!A70+blanks!$BZ$17)</f>
        <v>665382.28155310475</v>
      </c>
      <c r="D70" s="1">
        <f>C70*0.000001*coeffs!$D$8/($D$2*coeffs!$D$6/1000)</f>
        <v>3355.9801112286636</v>
      </c>
      <c r="E70">
        <f t="shared" si="0"/>
        <v>0.67015766233524654</v>
      </c>
      <c r="F70">
        <v>0.58960000000000001</v>
      </c>
      <c r="G70">
        <v>0.77159999999999995</v>
      </c>
      <c r="H70">
        <f t="shared" si="1"/>
        <v>8.0557662335246527E-2</v>
      </c>
      <c r="I70">
        <f t="shared" si="2"/>
        <v>0.10144233766475341</v>
      </c>
      <c r="J70" s="2">
        <f>((1000*coeffs!$D$8/($D$2*coeffs!$D$6))^2*H70^2+(1000*(E70-coeffs!$D$2*blanks!$BZ$18*A70-coeffs!$D$2*blanks!$BZ$17)/($D$2*coeffs!$D$6))^2*coeffs!$E$8^2+(1000*coeffs!$D$2*coeffs!$D$8*(E70/coeffs!$D$2-blanks!$BZ$18*A70-blanks!$BZ$17)/($D$2^2*coeffs!$D$6))^2*coeffs!$D$11^2+(1000*coeffs!$D$2*coeffs!$D$8*(E70/coeffs!$D$2-blanks!$BZ$18*A70-blanks!$BZ$17)/($D$2*coeffs!$D$6^2))^2*coeffs!$E$6^2 +(-1000*coeffs!$D$8*blanks!$BZ$18*A70/($D$2*coeffs!$D$6)-1000*coeffs!$D$8*blanks!$BZ$17/($D$2*coeffs!$D$6))^2*coeffs!$E$2^2 + (1000*coeffs!$D$2*coeffs!$D$8*A70/($D$2*coeffs!$D$6))^2*blanks!$CA$18^2+(1000*coeffs!$D$2*coeffs!$D$8/($D$2*coeffs!$D$6))^2*blanks!$CA$17^2)^0.5</f>
        <v>931.32618861031983</v>
      </c>
      <c r="K70" s="10">
        <f>((1000*coeffs!$D$8/($D$2*coeffs!$D$6))^2*I70^2+(1000*(E70-coeffs!$D$2*blanks!$BZ$18*A70-coeffs!$D$2*blanks!$BZ$17)/($D$2*coeffs!$D$6))^2*coeffs!$E$8^2+(1000*coeffs!$D$2*coeffs!$D$8*(E70/coeffs!$D$2-blanks!$BZ$18*A70-blanks!$BZ$17)/($D$2^2*coeffs!$D$6))^2*coeffs!$D$11^2+(1000*coeffs!$D$2*coeffs!$D$8*(E70/coeffs!$D$2-blanks!$BZ$18*A70-blanks!$BZ$17)/($D$2*coeffs!$D$6^2))^2*coeffs!$E$6^2 +(-1000*coeffs!$D$8*blanks!$BZ$18*A70/($D$2*coeffs!$D$6)-1000*coeffs!$D$8*blanks!$BZ$17/($D$2*coeffs!$D$6))^2*coeffs!$E$2^2 + (1000*coeffs!$D$2*coeffs!$D$8*A70/($D$2*coeffs!$D$6))^2*blanks!$CA$18^2+(1000*coeffs!$D$2*coeffs!$D$8/($D$2*coeffs!$D$6))^2*blanks!$CA$17^2)^0.5</f>
        <v>981.86636204941942</v>
      </c>
      <c r="L70" s="10">
        <f t="shared" si="3"/>
        <v>6570734.8394706333</v>
      </c>
      <c r="M70" s="1">
        <f t="shared" si="4"/>
        <v>2038759.5613682002</v>
      </c>
      <c r="N70" s="10">
        <f t="shared" si="5"/>
        <v>1945732.0026480095</v>
      </c>
    </row>
    <row r="71" spans="1:14" x14ac:dyDescent="0.25">
      <c r="A71">
        <v>-16.309999999999999</v>
      </c>
      <c r="B71">
        <v>0.49612403100775193</v>
      </c>
      <c r="C71" s="10">
        <f>-LN(1-B71)/0.000001-EXP(blanks!$BZ$18*b929_1!A71+blanks!$BZ$17)</f>
        <v>680509.52987576986</v>
      </c>
      <c r="D71" s="1">
        <f>C71*0.000001*coeffs!$D$8/($D$2*coeffs!$D$6/1000)</f>
        <v>3432.2772202980304</v>
      </c>
      <c r="E71">
        <f t="shared" si="0"/>
        <v>0.68542513446603504</v>
      </c>
      <c r="F71">
        <v>0.60419999999999996</v>
      </c>
      <c r="G71">
        <v>0.79069999999999996</v>
      </c>
      <c r="H71">
        <f t="shared" si="1"/>
        <v>8.1225134466035076E-2</v>
      </c>
      <c r="I71">
        <f t="shared" si="2"/>
        <v>0.10527486553396492</v>
      </c>
      <c r="J71" s="2">
        <f>((1000*coeffs!$D$8/($D$2*coeffs!$D$6))^2*H71^2+(1000*(E71-coeffs!$D$2*blanks!$BZ$18*A71-coeffs!$D$2*blanks!$BZ$17)/($D$2*coeffs!$D$6))^2*coeffs!$E$8^2+(1000*coeffs!$D$2*coeffs!$D$8*(E71/coeffs!$D$2-blanks!$BZ$18*A71-blanks!$BZ$17)/($D$2^2*coeffs!$D$6))^2*coeffs!$D$11^2+(1000*coeffs!$D$2*coeffs!$D$8*(E71/coeffs!$D$2-blanks!$BZ$18*A71-blanks!$BZ$17)/($D$2*coeffs!$D$6^2))^2*coeffs!$E$6^2 +(-1000*coeffs!$D$8*blanks!$BZ$18*A71/($D$2*coeffs!$D$6)-1000*coeffs!$D$8*blanks!$BZ$17/($D$2*coeffs!$D$6))^2*coeffs!$E$2^2 + (1000*coeffs!$D$2*coeffs!$D$8*A71/($D$2*coeffs!$D$6))^2*blanks!$CA$18^2+(1000*coeffs!$D$2*coeffs!$D$8/($D$2*coeffs!$D$6))^2*blanks!$CA$17^2)^0.5</f>
        <v>949.98876970031233</v>
      </c>
      <c r="K71" s="10">
        <f>((1000*coeffs!$D$8/($D$2*coeffs!$D$6))^2*I71^2+(1000*(E71-coeffs!$D$2*blanks!$BZ$18*A71-coeffs!$D$2*blanks!$BZ$17)/($D$2*coeffs!$D$6))^2*coeffs!$E$8^2+(1000*coeffs!$D$2*coeffs!$D$8*(E71/coeffs!$D$2-blanks!$BZ$18*A71-blanks!$BZ$17)/($D$2^2*coeffs!$D$6))^2*coeffs!$D$11^2+(1000*coeffs!$D$2*coeffs!$D$8*(E71/coeffs!$D$2-blanks!$BZ$18*A71-blanks!$BZ$17)/($D$2*coeffs!$D$6^2))^2*coeffs!$E$6^2 +(-1000*coeffs!$D$8*blanks!$BZ$18*A71/($D$2*coeffs!$D$6)-1000*coeffs!$D$8*blanks!$BZ$17/($D$2*coeffs!$D$6))^2*coeffs!$E$2^2 + (1000*coeffs!$D$2*coeffs!$D$8*A71/($D$2*coeffs!$D$6))^2*blanks!$CA$18^2+(1000*coeffs!$D$2*coeffs!$D$8/($D$2*coeffs!$D$6))^2*blanks!$CA$17^2)^0.5</f>
        <v>1008.255218740018</v>
      </c>
      <c r="L71" s="10">
        <f t="shared" si="3"/>
        <v>6720118.3447648399</v>
      </c>
      <c r="M71" s="1">
        <f t="shared" si="4"/>
        <v>2092619.1890532591</v>
      </c>
      <c r="N71" s="10">
        <f t="shared" si="5"/>
        <v>1985361.2768766491</v>
      </c>
    </row>
    <row r="72" spans="1:14" x14ac:dyDescent="0.25">
      <c r="A72">
        <v>-16.39</v>
      </c>
      <c r="B72">
        <v>0.50387596899224807</v>
      </c>
      <c r="C72" s="10">
        <f>-LN(1-B72)/0.000001-EXP(blanks!$BZ$18*b929_1!A72+blanks!$BZ$17)</f>
        <v>695869.37508560391</v>
      </c>
      <c r="D72" s="1">
        <f>C72*0.000001*coeffs!$D$8/($D$2*coeffs!$D$6/1000)</f>
        <v>3509.7474753150923</v>
      </c>
      <c r="E72">
        <f t="shared" si="0"/>
        <v>0.70092932100200023</v>
      </c>
      <c r="F72">
        <v>0.61909999999999998</v>
      </c>
      <c r="G72">
        <v>0.81020000000000003</v>
      </c>
      <c r="H72">
        <f t="shared" si="1"/>
        <v>8.1829321002000244E-2</v>
      </c>
      <c r="I72">
        <f t="shared" si="2"/>
        <v>0.1092706789979998</v>
      </c>
      <c r="J72" s="2">
        <f>((1000*coeffs!$D$8/($D$2*coeffs!$D$6))^2*H72^2+(1000*(E72-coeffs!$D$2*blanks!$BZ$18*A72-coeffs!$D$2*blanks!$BZ$17)/($D$2*coeffs!$D$6))^2*coeffs!$E$8^2+(1000*coeffs!$D$2*coeffs!$D$8*(E72/coeffs!$D$2-blanks!$BZ$18*A72-blanks!$BZ$17)/($D$2^2*coeffs!$D$6))^2*coeffs!$D$11^2+(1000*coeffs!$D$2*coeffs!$D$8*(E72/coeffs!$D$2-blanks!$BZ$18*A72-blanks!$BZ$17)/($D$2*coeffs!$D$6^2))^2*coeffs!$E$6^2 +(-1000*coeffs!$D$8*blanks!$BZ$18*A72/($D$2*coeffs!$D$6)-1000*coeffs!$D$8*blanks!$BZ$17/($D$2*coeffs!$D$6))^2*coeffs!$E$2^2 + (1000*coeffs!$D$2*coeffs!$D$8*A72/($D$2*coeffs!$D$6))^2*blanks!$CA$18^2+(1000*coeffs!$D$2*coeffs!$D$8/($D$2*coeffs!$D$6))^2*blanks!$CA$17^2)^0.5</f>
        <v>968.81151537562937</v>
      </c>
      <c r="K72" s="10">
        <f>((1000*coeffs!$D$8/($D$2*coeffs!$D$6))^2*I72^2+(1000*(E72-coeffs!$D$2*blanks!$BZ$18*A72-coeffs!$D$2*blanks!$BZ$17)/($D$2*coeffs!$D$6))^2*coeffs!$E$8^2+(1000*coeffs!$D$2*coeffs!$D$8*(E72/coeffs!$D$2-blanks!$BZ$18*A72-blanks!$BZ$17)/($D$2^2*coeffs!$D$6))^2*coeffs!$D$11^2+(1000*coeffs!$D$2*coeffs!$D$8*(E72/coeffs!$D$2-blanks!$BZ$18*A72-blanks!$BZ$17)/($D$2*coeffs!$D$6^2))^2*coeffs!$E$6^2 +(-1000*coeffs!$D$8*blanks!$BZ$18*A72/($D$2*coeffs!$D$6)-1000*coeffs!$D$8*blanks!$BZ$17/($D$2*coeffs!$D$6))^2*coeffs!$E$2^2 + (1000*coeffs!$D$2*coeffs!$D$8*A72/($D$2*coeffs!$D$6))^2*blanks!$CA$18^2+(1000*coeffs!$D$2*coeffs!$D$8/($D$2*coeffs!$D$6))^2*blanks!$CA$17^2)^0.5</f>
        <v>1035.3732784481765</v>
      </c>
      <c r="L72" s="10">
        <f t="shared" si="3"/>
        <v>6871798.7739664661</v>
      </c>
      <c r="M72" s="1">
        <f t="shared" si="4"/>
        <v>2147907.9035230456</v>
      </c>
      <c r="N72" s="10">
        <f t="shared" si="5"/>
        <v>2025368.8504302136</v>
      </c>
    </row>
    <row r="73" spans="1:14" x14ac:dyDescent="0.25">
      <c r="A73">
        <v>-16.39</v>
      </c>
      <c r="B73">
        <v>0.51162790697674421</v>
      </c>
      <c r="C73" s="10">
        <f>-LN(1-B73)/0.000001-EXP(blanks!$BZ$18*b929_1!A73+blanks!$BZ$17)</f>
        <v>711617.73205374321</v>
      </c>
      <c r="D73" s="1">
        <f>C73*0.000001*coeffs!$D$8/($D$2*coeffs!$D$6/1000)</f>
        <v>3589.1772621231244</v>
      </c>
      <c r="E73">
        <f t="shared" ref="E73:E90" si="6">-LN(1-B73)</f>
        <v>0.71667767797013948</v>
      </c>
      <c r="F73">
        <v>0.61909999999999998</v>
      </c>
      <c r="G73">
        <v>0.83030000000000004</v>
      </c>
      <c r="H73">
        <f t="shared" ref="H73:H90" si="7">E73-F73</f>
        <v>9.7577677970139498E-2</v>
      </c>
      <c r="I73">
        <f t="shared" ref="I73:I90" si="8">G73-E73</f>
        <v>0.11362232202986056</v>
      </c>
      <c r="J73" s="2">
        <f>((1000*coeffs!$D$8/($D$2*coeffs!$D$6))^2*H73^2+(1000*(E73-coeffs!$D$2*blanks!$BZ$18*A73-coeffs!$D$2*blanks!$BZ$17)/($D$2*coeffs!$D$6))^2*coeffs!$E$8^2+(1000*coeffs!$D$2*coeffs!$D$8*(E73/coeffs!$D$2-blanks!$BZ$18*A73-blanks!$BZ$17)/($D$2^2*coeffs!$D$6))^2*coeffs!$D$11^2+(1000*coeffs!$D$2*coeffs!$D$8*(E73/coeffs!$D$2-blanks!$BZ$18*A73-blanks!$BZ$17)/($D$2*coeffs!$D$6^2))^2*coeffs!$E$6^2 +(-1000*coeffs!$D$8*blanks!$BZ$18*A73/($D$2*coeffs!$D$6)-1000*coeffs!$D$8*blanks!$BZ$17/($D$2*coeffs!$D$6))^2*coeffs!$E$2^2 + (1000*coeffs!$D$2*coeffs!$D$8*A73/($D$2*coeffs!$D$6))^2*blanks!$CA$18^2+(1000*coeffs!$D$2*coeffs!$D$8/($D$2*coeffs!$D$6))^2*blanks!$CA$17^2)^0.5</f>
        <v>1022.4380362162286</v>
      </c>
      <c r="K73" s="10">
        <f>((1000*coeffs!$D$8/($D$2*coeffs!$D$6))^2*I73^2+(1000*(E73-coeffs!$D$2*blanks!$BZ$18*A73-coeffs!$D$2*blanks!$BZ$17)/($D$2*coeffs!$D$6))^2*coeffs!$E$8^2+(1000*coeffs!$D$2*coeffs!$D$8*(E73/coeffs!$D$2-blanks!$BZ$18*A73-blanks!$BZ$17)/($D$2^2*coeffs!$D$6))^2*coeffs!$D$11^2+(1000*coeffs!$D$2*coeffs!$D$8*(E73/coeffs!$D$2-blanks!$BZ$18*A73-blanks!$BZ$17)/($D$2*coeffs!$D$6^2))^2*coeffs!$E$6^2 +(-1000*coeffs!$D$8*blanks!$BZ$18*A73/($D$2*coeffs!$D$6)-1000*coeffs!$D$8*blanks!$BZ$17/($D$2*coeffs!$D$6))^2*coeffs!$E$2^2 + (1000*coeffs!$D$2*coeffs!$D$8*A73/($D$2*coeffs!$D$6))^2*blanks!$CA$18^2+(1000*coeffs!$D$2*coeffs!$D$8/($D$2*coeffs!$D$6))^2*blanks!$CA$17^2)^0.5</f>
        <v>1063.7584894054598</v>
      </c>
      <c r="L73" s="10">
        <f t="shared" ref="L73:L136" si="9">1000000000000*D73/(1000000*$D$3)</f>
        <v>7027315.8063007798</v>
      </c>
      <c r="M73" s="1">
        <f t="shared" ref="M73:M136" si="10">((1/(0.000001*$D$3))^2*K73^2+(D73/(0.000001*$D$3)^2)^2*(0.000001*$E$3)^2)^0.5</f>
        <v>2205673.315798352</v>
      </c>
      <c r="N73" s="10">
        <f t="shared" ref="N73:N136" si="11">((1/(0.000001*$D$3))^2*J73^2+(D73/(0.000001*$D$3)^2)^2*(0.000001*$E$3)^2)^0.5</f>
        <v>2129446.4040924348</v>
      </c>
    </row>
    <row r="74" spans="1:14" x14ac:dyDescent="0.25">
      <c r="A74">
        <v>-16.45</v>
      </c>
      <c r="B74">
        <v>0.51937984496124034</v>
      </c>
      <c r="C74" s="10">
        <f>-LN(1-B74)/0.000001-EXP(blanks!$BZ$18*b929_1!A74+blanks!$BZ$17)</f>
        <v>727507.04268415563</v>
      </c>
      <c r="D74" s="1">
        <f>C74*0.000001*coeffs!$D$8/($D$2*coeffs!$D$6/1000)</f>
        <v>3669.3179751164598</v>
      </c>
      <c r="E74">
        <f t="shared" si="6"/>
        <v>0.73267801931658061</v>
      </c>
      <c r="F74">
        <v>0.63449999999999995</v>
      </c>
      <c r="G74">
        <v>0.85089999999999999</v>
      </c>
      <c r="H74">
        <f t="shared" si="7"/>
        <v>9.8178019316580656E-2</v>
      </c>
      <c r="I74">
        <f t="shared" si="8"/>
        <v>0.11822198068341938</v>
      </c>
      <c r="J74" s="2">
        <f>((1000*coeffs!$D$8/($D$2*coeffs!$D$6))^2*H74^2+(1000*(E74-coeffs!$D$2*blanks!$BZ$18*A74-coeffs!$D$2*blanks!$BZ$17)/($D$2*coeffs!$D$6))^2*coeffs!$E$8^2+(1000*coeffs!$D$2*coeffs!$D$8*(E74/coeffs!$D$2-blanks!$BZ$18*A74-blanks!$BZ$17)/($D$2^2*coeffs!$D$6))^2*coeffs!$D$11^2+(1000*coeffs!$D$2*coeffs!$D$8*(E74/coeffs!$D$2-blanks!$BZ$18*A74-blanks!$BZ$17)/($D$2*coeffs!$D$6^2))^2*coeffs!$E$6^2 +(-1000*coeffs!$D$8*blanks!$BZ$18*A74/($D$2*coeffs!$D$6)-1000*coeffs!$D$8*blanks!$BZ$17/($D$2*coeffs!$D$6))^2*coeffs!$E$2^2 + (1000*coeffs!$D$2*coeffs!$D$8*A74/($D$2*coeffs!$D$6))^2*blanks!$CA$18^2+(1000*coeffs!$D$2*coeffs!$D$8/($D$2*coeffs!$D$6))^2*blanks!$CA$17^2)^0.5</f>
        <v>1041.4566611811397</v>
      </c>
      <c r="K74" s="10">
        <f>((1000*coeffs!$D$8/($D$2*coeffs!$D$6))^2*I74^2+(1000*(E74-coeffs!$D$2*blanks!$BZ$18*A74-coeffs!$D$2*blanks!$BZ$17)/($D$2*coeffs!$D$6))^2*coeffs!$E$8^2+(1000*coeffs!$D$2*coeffs!$D$8*(E74/coeffs!$D$2-blanks!$BZ$18*A74-blanks!$BZ$17)/($D$2^2*coeffs!$D$6))^2*coeffs!$D$11^2+(1000*coeffs!$D$2*coeffs!$D$8*(E74/coeffs!$D$2-blanks!$BZ$18*A74-blanks!$BZ$17)/($D$2*coeffs!$D$6^2))^2*coeffs!$E$6^2 +(-1000*coeffs!$D$8*blanks!$BZ$18*A74/($D$2*coeffs!$D$6)-1000*coeffs!$D$8*blanks!$BZ$17/($D$2*coeffs!$D$6))^2*coeffs!$E$2^2 + (1000*coeffs!$D$2*coeffs!$D$8*A74/($D$2*coeffs!$D$6))^2*blanks!$CA$18^2+(1000*coeffs!$D$2*coeffs!$D$8/($D$2*coeffs!$D$6))^2*blanks!$CA$17^2)^0.5</f>
        <v>1093.1482175874769</v>
      </c>
      <c r="L74" s="10">
        <f t="shared" si="9"/>
        <v>7184224.7740158886</v>
      </c>
      <c r="M74" s="1">
        <f t="shared" si="10"/>
        <v>2265348.4047805178</v>
      </c>
      <c r="N74" s="10">
        <f t="shared" si="11"/>
        <v>2169980.9127126681</v>
      </c>
    </row>
    <row r="75" spans="1:14" x14ac:dyDescent="0.25">
      <c r="A75">
        <v>-16.53</v>
      </c>
      <c r="B75">
        <v>0.52713178294573648</v>
      </c>
      <c r="C75" s="10">
        <f>-LN(1-B75)/0.000001-EXP(blanks!$BZ$18*b929_1!A75+blanks!$BZ$17)</f>
        <v>743615.72351046209</v>
      </c>
      <c r="D75" s="1">
        <f>C75*0.000001*coeffs!$D$8/($D$2*coeffs!$D$6/1000)</f>
        <v>3750.5651227637181</v>
      </c>
      <c r="E75">
        <f t="shared" si="6"/>
        <v>0.74893854018836092</v>
      </c>
      <c r="F75">
        <v>0.6502</v>
      </c>
      <c r="G75">
        <v>0.85089999999999999</v>
      </c>
      <c r="H75">
        <f t="shared" si="7"/>
        <v>9.8738540188360924E-2</v>
      </c>
      <c r="I75">
        <f t="shared" si="8"/>
        <v>0.10196145981163907</v>
      </c>
      <c r="J75" s="2">
        <f>((1000*coeffs!$D$8/($D$2*coeffs!$D$6))^2*H75^2+(1000*(E75-coeffs!$D$2*blanks!$BZ$18*A75-coeffs!$D$2*blanks!$BZ$17)/($D$2*coeffs!$D$6))^2*coeffs!$E$8^2+(1000*coeffs!$D$2*coeffs!$D$8*(E75/coeffs!$D$2-blanks!$BZ$18*A75-blanks!$BZ$17)/($D$2^2*coeffs!$D$6))^2*coeffs!$D$11^2+(1000*coeffs!$D$2*coeffs!$D$8*(E75/coeffs!$D$2-blanks!$BZ$18*A75-blanks!$BZ$17)/($D$2*coeffs!$D$6^2))^2*coeffs!$E$6^2 +(-1000*coeffs!$D$8*blanks!$BZ$18*A75/($D$2*coeffs!$D$6)-1000*coeffs!$D$8*blanks!$BZ$17/($D$2*coeffs!$D$6))^2*coeffs!$E$2^2 + (1000*coeffs!$D$2*coeffs!$D$8*A75/($D$2*coeffs!$D$6))^2*blanks!$CA$18^2+(1000*coeffs!$D$2*coeffs!$D$8/($D$2*coeffs!$D$6))^2*blanks!$CA$17^2)^0.5</f>
        <v>1060.7132643704911</v>
      </c>
      <c r="K75" s="10">
        <f>((1000*coeffs!$D$8/($D$2*coeffs!$D$6))^2*I75^2+(1000*(E75-coeffs!$D$2*blanks!$BZ$18*A75-coeffs!$D$2*blanks!$BZ$17)/($D$2*coeffs!$D$6))^2*coeffs!$E$8^2+(1000*coeffs!$D$2*coeffs!$D$8*(E75/coeffs!$D$2-blanks!$BZ$18*A75-blanks!$BZ$17)/($D$2^2*coeffs!$D$6))^2*coeffs!$D$11^2+(1000*coeffs!$D$2*coeffs!$D$8*(E75/coeffs!$D$2-blanks!$BZ$18*A75-blanks!$BZ$17)/($D$2*coeffs!$D$6^2))^2*coeffs!$E$6^2 +(-1000*coeffs!$D$8*blanks!$BZ$18*A75/($D$2*coeffs!$D$6)-1000*coeffs!$D$8*blanks!$BZ$17/($D$2*coeffs!$D$6))^2*coeffs!$E$2^2 + (1000*coeffs!$D$2*coeffs!$D$8*A75/($D$2*coeffs!$D$6))^2*blanks!$CA$18^2+(1000*coeffs!$D$2*coeffs!$D$8/($D$2*coeffs!$D$6))^2*blanks!$CA$17^2)^0.5</f>
        <v>1068.441598486296</v>
      </c>
      <c r="L75" s="10">
        <f t="shared" si="9"/>
        <v>7343300.0503762132</v>
      </c>
      <c r="M75" s="1">
        <f t="shared" si="10"/>
        <v>2225251.5445414009</v>
      </c>
      <c r="N75" s="10">
        <f t="shared" si="11"/>
        <v>2211032.746111467</v>
      </c>
    </row>
    <row r="76" spans="1:14" x14ac:dyDescent="0.25">
      <c r="A76">
        <v>-16.53</v>
      </c>
      <c r="B76">
        <v>0.53488372093023251</v>
      </c>
      <c r="C76" s="10">
        <f>-LN(1-B76)/0.000001-EXP(blanks!$BZ$18*b929_1!A76+blanks!$BZ$17)</f>
        <v>760145.02546167246</v>
      </c>
      <c r="D76" s="1">
        <f>C76*0.000001*coeffs!$D$8/($D$2*coeffs!$D$6/1000)</f>
        <v>3833.9337518039674</v>
      </c>
      <c r="E76">
        <f t="shared" si="6"/>
        <v>0.76546784213957131</v>
      </c>
      <c r="F76">
        <v>0.6663</v>
      </c>
      <c r="G76">
        <v>0.89349999999999996</v>
      </c>
      <c r="H76">
        <f t="shared" si="7"/>
        <v>9.9167842139571305E-2</v>
      </c>
      <c r="I76">
        <f t="shared" si="8"/>
        <v>0.12803215786042865</v>
      </c>
      <c r="J76" s="2">
        <f>((1000*coeffs!$D$8/($D$2*coeffs!$D$6))^2*H76^2+(1000*(E76-coeffs!$D$2*blanks!$BZ$18*A76-coeffs!$D$2*blanks!$BZ$17)/($D$2*coeffs!$D$6))^2*coeffs!$E$8^2+(1000*coeffs!$D$2*coeffs!$D$8*(E76/coeffs!$D$2-blanks!$BZ$18*A76-blanks!$BZ$17)/($D$2^2*coeffs!$D$6))^2*coeffs!$D$11^2+(1000*coeffs!$D$2*coeffs!$D$8*(E76/coeffs!$D$2-blanks!$BZ$18*A76-blanks!$BZ$17)/($D$2*coeffs!$D$6^2))^2*coeffs!$E$6^2 +(-1000*coeffs!$D$8*blanks!$BZ$18*A76/($D$2*coeffs!$D$6)-1000*coeffs!$D$8*blanks!$BZ$17/($D$2*coeffs!$D$6))^2*coeffs!$E$2^2 + (1000*coeffs!$D$2*coeffs!$D$8*A76/($D$2*coeffs!$D$6))^2*blanks!$CA$18^2+(1000*coeffs!$D$2*coeffs!$D$8/($D$2*coeffs!$D$6))^2*blanks!$CA$17^2)^0.5</f>
        <v>1080.0078779452033</v>
      </c>
      <c r="K76" s="10">
        <f>((1000*coeffs!$D$8/($D$2*coeffs!$D$6))^2*I76^2+(1000*(E76-coeffs!$D$2*blanks!$BZ$18*A76-coeffs!$D$2*blanks!$BZ$17)/($D$2*coeffs!$D$6))^2*coeffs!$E$8^2+(1000*coeffs!$D$2*coeffs!$D$8*(E76/coeffs!$D$2-blanks!$BZ$18*A76-blanks!$BZ$17)/($D$2^2*coeffs!$D$6))^2*coeffs!$D$11^2+(1000*coeffs!$D$2*coeffs!$D$8*(E76/coeffs!$D$2-blanks!$BZ$18*A76-blanks!$BZ$17)/($D$2*coeffs!$D$6^2))^2*coeffs!$E$6^2 +(-1000*coeffs!$D$8*blanks!$BZ$18*A76/($D$2*coeffs!$D$6)-1000*coeffs!$D$8*blanks!$BZ$17/($D$2*coeffs!$D$6))^2*coeffs!$E$2^2 + (1000*coeffs!$D$2*coeffs!$D$8*A76/($D$2*coeffs!$D$6))^2*blanks!$CA$18^2+(1000*coeffs!$D$2*coeffs!$D$8/($D$2*coeffs!$D$6))^2*blanks!$CA$17^2)^0.5</f>
        <v>1154.6617868925671</v>
      </c>
      <c r="L76" s="10">
        <f t="shared" si="9"/>
        <v>7506529.0139570246</v>
      </c>
      <c r="M76" s="1">
        <f t="shared" si="10"/>
        <v>2390062.5913648801</v>
      </c>
      <c r="N76" s="10">
        <f t="shared" si="11"/>
        <v>2252305.0174982934</v>
      </c>
    </row>
    <row r="77" spans="1:14" x14ac:dyDescent="0.25">
      <c r="A77">
        <v>-16.55</v>
      </c>
      <c r="B77">
        <v>0.54263565891472865</v>
      </c>
      <c r="C77" s="10">
        <f>-LN(1-B77)/0.000001-EXP(blanks!$BZ$18*b929_1!A77+blanks!$BZ$17)</f>
        <v>776913.49215742387</v>
      </c>
      <c r="D77" s="1">
        <f>C77*0.000001*coeffs!$D$8/($D$2*coeffs!$D$6/1000)</f>
        <v>3918.5086530102158</v>
      </c>
      <c r="E77">
        <f t="shared" si="6"/>
        <v>0.78227496045595257</v>
      </c>
      <c r="F77">
        <v>0.68279999999999996</v>
      </c>
      <c r="G77">
        <v>0.89349999999999996</v>
      </c>
      <c r="H77">
        <f t="shared" si="7"/>
        <v>9.947496045595261E-2</v>
      </c>
      <c r="I77">
        <f t="shared" si="8"/>
        <v>0.11122503954404739</v>
      </c>
      <c r="J77" s="2">
        <f>((1000*coeffs!$D$8/($D$2*coeffs!$D$6))^2*H77^2+(1000*(E77-coeffs!$D$2*blanks!$BZ$18*A77-coeffs!$D$2*blanks!$BZ$17)/($D$2*coeffs!$D$6))^2*coeffs!$E$8^2+(1000*coeffs!$D$2*coeffs!$D$8*(E77/coeffs!$D$2-blanks!$BZ$18*A77-blanks!$BZ$17)/($D$2^2*coeffs!$D$6))^2*coeffs!$D$11^2+(1000*coeffs!$D$2*coeffs!$D$8*(E77/coeffs!$D$2-blanks!$BZ$18*A77-blanks!$BZ$17)/($D$2*coeffs!$D$6^2))^2*coeffs!$E$6^2 +(-1000*coeffs!$D$8*blanks!$BZ$18*A77/($D$2*coeffs!$D$6)-1000*coeffs!$D$8*blanks!$BZ$17/($D$2*coeffs!$D$6))^2*coeffs!$E$2^2 + (1000*coeffs!$D$2*coeffs!$D$8*A77/($D$2*coeffs!$D$6))^2*blanks!$CA$18^2+(1000*coeffs!$D$2*coeffs!$D$8/($D$2*coeffs!$D$6))^2*blanks!$CA$17^2)^0.5</f>
        <v>1099.38439797706</v>
      </c>
      <c r="K77" s="10">
        <f>((1000*coeffs!$D$8/($D$2*coeffs!$D$6))^2*I77^2+(1000*(E77-coeffs!$D$2*blanks!$BZ$18*A77-coeffs!$D$2*blanks!$BZ$17)/($D$2*coeffs!$D$6))^2*coeffs!$E$8^2+(1000*coeffs!$D$2*coeffs!$D$8*(E77/coeffs!$D$2-blanks!$BZ$18*A77-blanks!$BZ$17)/($D$2^2*coeffs!$D$6))^2*coeffs!$D$11^2+(1000*coeffs!$D$2*coeffs!$D$8*(E77/coeffs!$D$2-blanks!$BZ$18*A77-blanks!$BZ$17)/($D$2*coeffs!$D$6^2))^2*coeffs!$E$6^2 +(-1000*coeffs!$D$8*blanks!$BZ$18*A77/($D$2*coeffs!$D$6)-1000*coeffs!$D$8*blanks!$BZ$17/($D$2*coeffs!$D$6))^2*coeffs!$E$2^2 + (1000*coeffs!$D$2*coeffs!$D$8*A77/($D$2*coeffs!$D$6))^2*blanks!$CA$18^2+(1000*coeffs!$D$2*coeffs!$D$8/($D$2*coeffs!$D$6))^2*blanks!$CA$17^2)^0.5</f>
        <v>1127.663914472698</v>
      </c>
      <c r="L77" s="10">
        <f t="shared" si="9"/>
        <v>7672119.7598739387</v>
      </c>
      <c r="M77" s="1">
        <f t="shared" si="10"/>
        <v>2345851.6359616383</v>
      </c>
      <c r="N77" s="10">
        <f t="shared" si="11"/>
        <v>2293815.635568534</v>
      </c>
    </row>
    <row r="78" spans="1:14" x14ac:dyDescent="0.25">
      <c r="A78">
        <v>-16.55</v>
      </c>
      <c r="B78">
        <v>0.55038759689922478</v>
      </c>
      <c r="C78" s="10">
        <f>-LN(1-B78)/0.000001-EXP(blanks!$BZ$18*b929_1!A78+blanks!$BZ$17)</f>
        <v>794007.92551672412</v>
      </c>
      <c r="D78" s="1">
        <f>C78*0.000001*coeffs!$D$8/($D$2*coeffs!$D$6/1000)</f>
        <v>4004.7276281122099</v>
      </c>
      <c r="E78">
        <f t="shared" si="6"/>
        <v>0.79936939381525274</v>
      </c>
      <c r="F78">
        <v>0.69969999999999999</v>
      </c>
      <c r="G78">
        <v>0.91559999999999997</v>
      </c>
      <c r="H78">
        <f t="shared" si="7"/>
        <v>9.9669393815252749E-2</v>
      </c>
      <c r="I78">
        <f t="shared" si="8"/>
        <v>0.11623060618474723</v>
      </c>
      <c r="J78" s="2">
        <f>((1000*coeffs!$D$8/($D$2*coeffs!$D$6))^2*H78^2+(1000*(E78-coeffs!$D$2*blanks!$BZ$18*A78-coeffs!$D$2*blanks!$BZ$17)/($D$2*coeffs!$D$6))^2*coeffs!$E$8^2+(1000*coeffs!$D$2*coeffs!$D$8*(E78/coeffs!$D$2-blanks!$BZ$18*A78-blanks!$BZ$17)/($D$2^2*coeffs!$D$6))^2*coeffs!$D$11^2+(1000*coeffs!$D$2*coeffs!$D$8*(E78/coeffs!$D$2-blanks!$BZ$18*A78-blanks!$BZ$17)/($D$2*coeffs!$D$6^2))^2*coeffs!$E$6^2 +(-1000*coeffs!$D$8*blanks!$BZ$18*A78/($D$2*coeffs!$D$6)-1000*coeffs!$D$8*blanks!$BZ$17/($D$2*coeffs!$D$6))^2*coeffs!$E$2^2 + (1000*coeffs!$D$2*coeffs!$D$8*A78/($D$2*coeffs!$D$6))^2*blanks!$CA$18^2+(1000*coeffs!$D$2*coeffs!$D$8/($D$2*coeffs!$D$6))^2*blanks!$CA$17^2)^0.5</f>
        <v>1118.8877226452043</v>
      </c>
      <c r="K78" s="10">
        <f>((1000*coeffs!$D$8/($D$2*coeffs!$D$6))^2*I78^2+(1000*(E78-coeffs!$D$2*blanks!$BZ$18*A78-coeffs!$D$2*blanks!$BZ$17)/($D$2*coeffs!$D$6))^2*coeffs!$E$8^2+(1000*coeffs!$D$2*coeffs!$D$8*(E78/coeffs!$D$2-blanks!$BZ$18*A78-blanks!$BZ$17)/($D$2^2*coeffs!$D$6))^2*coeffs!$D$11^2+(1000*coeffs!$D$2*coeffs!$D$8*(E78/coeffs!$D$2-blanks!$BZ$18*A78-blanks!$BZ$17)/($D$2*coeffs!$D$6^2))^2*coeffs!$E$6^2 +(-1000*coeffs!$D$8*blanks!$BZ$18*A78/($D$2*coeffs!$D$6)-1000*coeffs!$D$8*blanks!$BZ$17/($D$2*coeffs!$D$6))^2*coeffs!$E$2^2 + (1000*coeffs!$D$2*coeffs!$D$8*A78/($D$2*coeffs!$D$6))^2*blanks!$CA$18^2+(1000*coeffs!$D$2*coeffs!$D$8/($D$2*coeffs!$D$6))^2*blanks!$CA$17^2)^0.5</f>
        <v>1158.8217158942311</v>
      </c>
      <c r="L78" s="10">
        <f t="shared" si="9"/>
        <v>7840929.4681408666</v>
      </c>
      <c r="M78" s="1">
        <f t="shared" si="10"/>
        <v>2409164.8648882187</v>
      </c>
      <c r="N78" s="10">
        <f t="shared" si="11"/>
        <v>2335678.2347775064</v>
      </c>
    </row>
    <row r="79" spans="1:14" x14ac:dyDescent="0.25">
      <c r="A79">
        <v>-16.57</v>
      </c>
      <c r="B79">
        <v>0.55813953488372092</v>
      </c>
      <c r="C79" s="10">
        <f>-LN(1-B79)/0.000001-EXP(blanks!$BZ$18*b929_1!A79+blanks!$BZ$17)</f>
        <v>811360.73593931238</v>
      </c>
      <c r="D79" s="1">
        <f>C79*0.000001*coeffs!$D$8/($D$2*coeffs!$D$6/1000)</f>
        <v>4092.2497763067736</v>
      </c>
      <c r="E79">
        <f t="shared" si="6"/>
        <v>0.8167611365271219</v>
      </c>
      <c r="F79">
        <v>0.71699999999999997</v>
      </c>
      <c r="G79">
        <v>0.93830000000000002</v>
      </c>
      <c r="H79">
        <f t="shared" si="7"/>
        <v>9.976113652712193E-2</v>
      </c>
      <c r="I79">
        <f t="shared" si="8"/>
        <v>0.12153886347287812</v>
      </c>
      <c r="J79" s="2">
        <f>((1000*coeffs!$D$8/($D$2*coeffs!$D$6))^2*H79^2+(1000*(E79-coeffs!$D$2*blanks!$BZ$18*A79-coeffs!$D$2*blanks!$BZ$17)/($D$2*coeffs!$D$6))^2*coeffs!$E$8^2+(1000*coeffs!$D$2*coeffs!$D$8*(E79/coeffs!$D$2-blanks!$BZ$18*A79-blanks!$BZ$17)/($D$2^2*coeffs!$D$6))^2*coeffs!$D$11^2+(1000*coeffs!$D$2*coeffs!$D$8*(E79/coeffs!$D$2-blanks!$BZ$18*A79-blanks!$BZ$17)/($D$2*coeffs!$D$6^2))^2*coeffs!$E$6^2 +(-1000*coeffs!$D$8*blanks!$BZ$18*A79/($D$2*coeffs!$D$6)-1000*coeffs!$D$8*blanks!$BZ$17/($D$2*coeffs!$D$6))^2*coeffs!$E$2^2 + (1000*coeffs!$D$2*coeffs!$D$8*A79/($D$2*coeffs!$D$6))^2*blanks!$CA$18^2+(1000*coeffs!$D$2*coeffs!$D$8/($D$2*coeffs!$D$6))^2*blanks!$CA$17^2)^0.5</f>
        <v>1138.5635910959893</v>
      </c>
      <c r="K79" s="10">
        <f>((1000*coeffs!$D$8/($D$2*coeffs!$D$6))^2*I79^2+(1000*(E79-coeffs!$D$2*blanks!$BZ$18*A79-coeffs!$D$2*blanks!$BZ$17)/($D$2*coeffs!$D$6))^2*coeffs!$E$8^2+(1000*coeffs!$D$2*coeffs!$D$8*(E79/coeffs!$D$2-blanks!$BZ$18*A79-blanks!$BZ$17)/($D$2^2*coeffs!$D$6))^2*coeffs!$D$11^2+(1000*coeffs!$D$2*coeffs!$D$8*(E79/coeffs!$D$2-blanks!$BZ$18*A79-blanks!$BZ$17)/($D$2*coeffs!$D$6^2))^2*coeffs!$E$6^2 +(-1000*coeffs!$D$8*blanks!$BZ$18*A79/($D$2*coeffs!$D$6)-1000*coeffs!$D$8*blanks!$BZ$17/($D$2*coeffs!$D$6))^2*coeffs!$E$2^2 + (1000*coeffs!$D$2*coeffs!$D$8*A79/($D$2*coeffs!$D$6))^2*blanks!$CA$18^2+(1000*coeffs!$D$2*coeffs!$D$8/($D$2*coeffs!$D$6))^2*blanks!$CA$17^2)^0.5</f>
        <v>1191.1872188149732</v>
      </c>
      <c r="L79" s="10">
        <f t="shared" si="9"/>
        <v>8012290.6828403147</v>
      </c>
      <c r="M79" s="1">
        <f t="shared" si="10"/>
        <v>2474801.5287231859</v>
      </c>
      <c r="N79" s="10">
        <f t="shared" si="11"/>
        <v>2377953.4480972216</v>
      </c>
    </row>
    <row r="80" spans="1:14" x14ac:dyDescent="0.25">
      <c r="A80">
        <v>-16.600000000000001</v>
      </c>
      <c r="B80">
        <v>0.56589147286821706</v>
      </c>
      <c r="C80" s="10">
        <f>-LN(1-B80)/0.000001-EXP(blanks!$BZ$18*b929_1!A80+blanks!$BZ$17)</f>
        <v>829001.38388873881</v>
      </c>
      <c r="D80" s="1">
        <f>C80*0.000001*coeffs!$D$8/($D$2*coeffs!$D$6/1000)</f>
        <v>4181.223686957469</v>
      </c>
      <c r="E80">
        <f t="shared" si="6"/>
        <v>0.83446071362652285</v>
      </c>
      <c r="F80">
        <v>0.73470000000000002</v>
      </c>
      <c r="G80">
        <v>0.96150000000000002</v>
      </c>
      <c r="H80">
        <f t="shared" si="7"/>
        <v>9.9760713626522834E-2</v>
      </c>
      <c r="I80">
        <f t="shared" si="8"/>
        <v>0.12703928637347717</v>
      </c>
      <c r="J80" s="2">
        <f>((1000*coeffs!$D$8/($D$2*coeffs!$D$6))^2*H80^2+(1000*(E80-coeffs!$D$2*blanks!$BZ$18*A80-coeffs!$D$2*blanks!$BZ$17)/($D$2*coeffs!$D$6))^2*coeffs!$E$8^2+(1000*coeffs!$D$2*coeffs!$D$8*(E80/coeffs!$D$2-blanks!$BZ$18*A80-blanks!$BZ$17)/($D$2^2*coeffs!$D$6))^2*coeffs!$D$11^2+(1000*coeffs!$D$2*coeffs!$D$8*(E80/coeffs!$D$2-blanks!$BZ$18*A80-blanks!$BZ$17)/($D$2*coeffs!$D$6^2))^2*coeffs!$E$6^2 +(-1000*coeffs!$D$8*blanks!$BZ$18*A80/($D$2*coeffs!$D$6)-1000*coeffs!$D$8*blanks!$BZ$17/($D$2*coeffs!$D$6))^2*coeffs!$E$2^2 + (1000*coeffs!$D$2*coeffs!$D$8*A80/($D$2*coeffs!$D$6))^2*blanks!$CA$18^2+(1000*coeffs!$D$2*coeffs!$D$8/($D$2*coeffs!$D$6))^2*blanks!$CA$17^2)^0.5</f>
        <v>1158.4584412823358</v>
      </c>
      <c r="K80" s="10">
        <f>((1000*coeffs!$D$8/($D$2*coeffs!$D$6))^2*I80^2+(1000*(E80-coeffs!$D$2*blanks!$BZ$18*A80-coeffs!$D$2*blanks!$BZ$17)/($D$2*coeffs!$D$6))^2*coeffs!$E$8^2+(1000*coeffs!$D$2*coeffs!$D$8*(E80/coeffs!$D$2-blanks!$BZ$18*A80-blanks!$BZ$17)/($D$2^2*coeffs!$D$6))^2*coeffs!$D$11^2+(1000*coeffs!$D$2*coeffs!$D$8*(E80/coeffs!$D$2-blanks!$BZ$18*A80-blanks!$BZ$17)/($D$2*coeffs!$D$6^2))^2*coeffs!$E$6^2 +(-1000*coeffs!$D$8*blanks!$BZ$18*A80/($D$2*coeffs!$D$6)-1000*coeffs!$D$8*blanks!$BZ$17/($D$2*coeffs!$D$6))^2*coeffs!$E$2^2 + (1000*coeffs!$D$2*coeffs!$D$8*A80/($D$2*coeffs!$D$6))^2*blanks!$CA$18^2+(1000*coeffs!$D$2*coeffs!$D$8/($D$2*coeffs!$D$6))^2*blanks!$CA$17^2)^0.5</f>
        <v>1224.5040253191617</v>
      </c>
      <c r="L80" s="10">
        <f t="shared" si="9"/>
        <v>8186494.329804847</v>
      </c>
      <c r="M80" s="1">
        <f t="shared" si="10"/>
        <v>2542300.5769628654</v>
      </c>
      <c r="N80" s="10">
        <f t="shared" si="11"/>
        <v>2420737.26410393</v>
      </c>
    </row>
    <row r="81" spans="1:14" x14ac:dyDescent="0.25">
      <c r="A81">
        <v>-16.64</v>
      </c>
      <c r="B81">
        <v>0.5736434108527132</v>
      </c>
      <c r="C81" s="10">
        <f>-LN(1-B81)/0.000001-EXP(blanks!$BZ$18*b929_1!A81+blanks!$BZ$17)</f>
        <v>846940.31570474349</v>
      </c>
      <c r="D81" s="1">
        <f>C81*0.000001*coeffs!$D$8/($D$2*coeffs!$D$6/1000)</f>
        <v>4271.7020481345608</v>
      </c>
      <c r="E81">
        <f t="shared" si="6"/>
        <v>0.85247921912920122</v>
      </c>
      <c r="F81">
        <v>0.73470000000000002</v>
      </c>
      <c r="G81">
        <v>0.98529999999999995</v>
      </c>
      <c r="H81">
        <f t="shared" si="7"/>
        <v>0.1177792191292012</v>
      </c>
      <c r="I81">
        <f t="shared" si="8"/>
        <v>0.13282078087079874</v>
      </c>
      <c r="J81" s="2">
        <f>((1000*coeffs!$D$8/($D$2*coeffs!$D$6))^2*H81^2+(1000*(E81-coeffs!$D$2*blanks!$BZ$18*A81-coeffs!$D$2*blanks!$BZ$17)/($D$2*coeffs!$D$6))^2*coeffs!$E$8^2+(1000*coeffs!$D$2*coeffs!$D$8*(E81/coeffs!$D$2-blanks!$BZ$18*A81-blanks!$BZ$17)/($D$2^2*coeffs!$D$6))^2*coeffs!$D$11^2+(1000*coeffs!$D$2*coeffs!$D$8*(E81/coeffs!$D$2-blanks!$BZ$18*A81-blanks!$BZ$17)/($D$2*coeffs!$D$6^2))^2*coeffs!$E$6^2 +(-1000*coeffs!$D$8*blanks!$BZ$18*A81/($D$2*coeffs!$D$6)-1000*coeffs!$D$8*blanks!$BZ$17/($D$2*coeffs!$D$6))^2*coeffs!$E$2^2 + (1000*coeffs!$D$2*coeffs!$D$8*A81/($D$2*coeffs!$D$6))^2*blanks!$CA$18^2+(1000*coeffs!$D$2*coeffs!$D$8/($D$2*coeffs!$D$6))^2*blanks!$CA$17^2)^0.5</f>
        <v>1220.35667306092</v>
      </c>
      <c r="K81" s="10">
        <f>((1000*coeffs!$D$8/($D$2*coeffs!$D$6))^2*I81^2+(1000*(E81-coeffs!$D$2*blanks!$BZ$18*A81-coeffs!$D$2*blanks!$BZ$17)/($D$2*coeffs!$D$6))^2*coeffs!$E$8^2+(1000*coeffs!$D$2*coeffs!$D$8*(E81/coeffs!$D$2-blanks!$BZ$18*A81-blanks!$BZ$17)/($D$2^2*coeffs!$D$6))^2*coeffs!$D$11^2+(1000*coeffs!$D$2*coeffs!$D$8*(E81/coeffs!$D$2-blanks!$BZ$18*A81-blanks!$BZ$17)/($D$2*coeffs!$D$6^2))^2*coeffs!$E$6^2 +(-1000*coeffs!$D$8*blanks!$BZ$18*A81/($D$2*coeffs!$D$6)-1000*coeffs!$D$8*blanks!$BZ$17/($D$2*coeffs!$D$6))^2*coeffs!$E$2^2 + (1000*coeffs!$D$2*coeffs!$D$8*A81/($D$2*coeffs!$D$6))^2*blanks!$CA$18^2+(1000*coeffs!$D$2*coeffs!$D$8/($D$2*coeffs!$D$6))^2*blanks!$CA$17^2)^0.5</f>
        <v>1259.0312708046122</v>
      </c>
      <c r="L81" s="10">
        <f t="shared" si="9"/>
        <v>8363643.5679708831</v>
      </c>
      <c r="M81" s="1">
        <f t="shared" si="10"/>
        <v>2612145.5665060002</v>
      </c>
      <c r="N81" s="10">
        <f t="shared" si="11"/>
        <v>2540810.5155247184</v>
      </c>
    </row>
    <row r="82" spans="1:14" x14ac:dyDescent="0.25">
      <c r="A82">
        <v>-16.649999999999999</v>
      </c>
      <c r="B82">
        <v>0.58139534883720934</v>
      </c>
      <c r="C82" s="10">
        <f>-LN(1-B82)/0.000001-EXP(blanks!$BZ$18*b929_1!A82+blanks!$BZ$17)</f>
        <v>865269.38038182061</v>
      </c>
      <c r="D82" s="1">
        <f>C82*0.000001*coeffs!$D$8/($D$2*coeffs!$D$6/1000)</f>
        <v>4364.1481174379333</v>
      </c>
      <c r="E82">
        <f t="shared" si="6"/>
        <v>0.87082835779739776</v>
      </c>
      <c r="F82">
        <v>0.75290000000000001</v>
      </c>
      <c r="G82">
        <v>1.0097</v>
      </c>
      <c r="H82">
        <f t="shared" si="7"/>
        <v>0.11792835779739774</v>
      </c>
      <c r="I82">
        <f t="shared" si="8"/>
        <v>0.13887164220260229</v>
      </c>
      <c r="J82" s="2">
        <f>((1000*coeffs!$D$8/($D$2*coeffs!$D$6))^2*H82^2+(1000*(E82-coeffs!$D$2*blanks!$BZ$18*A82-coeffs!$D$2*blanks!$BZ$17)/($D$2*coeffs!$D$6))^2*coeffs!$E$8^2+(1000*coeffs!$D$2*coeffs!$D$8*(E82/coeffs!$D$2-blanks!$BZ$18*A82-blanks!$BZ$17)/($D$2^2*coeffs!$D$6))^2*coeffs!$D$11^2+(1000*coeffs!$D$2*coeffs!$D$8*(E82/coeffs!$D$2-blanks!$BZ$18*A82-blanks!$BZ$17)/($D$2*coeffs!$D$6^2))^2*coeffs!$E$6^2 +(-1000*coeffs!$D$8*blanks!$BZ$18*A82/($D$2*coeffs!$D$6)-1000*coeffs!$D$8*blanks!$BZ$17/($D$2*coeffs!$D$6))^2*coeffs!$E$2^2 + (1000*coeffs!$D$2*coeffs!$D$8*A82/($D$2*coeffs!$D$6))^2*blanks!$CA$18^2+(1000*coeffs!$D$2*coeffs!$D$8/($D$2*coeffs!$D$6))^2*blanks!$CA$17^2)^0.5</f>
        <v>1240.8107258946602</v>
      </c>
      <c r="K82" s="10">
        <f>((1000*coeffs!$D$8/($D$2*coeffs!$D$6))^2*I82^2+(1000*(E82-coeffs!$D$2*blanks!$BZ$18*A82-coeffs!$D$2*blanks!$BZ$17)/($D$2*coeffs!$D$6))^2*coeffs!$E$8^2+(1000*coeffs!$D$2*coeffs!$D$8*(E82/coeffs!$D$2-blanks!$BZ$18*A82-blanks!$BZ$17)/($D$2^2*coeffs!$D$6))^2*coeffs!$D$11^2+(1000*coeffs!$D$2*coeffs!$D$8*(E82/coeffs!$D$2-blanks!$BZ$18*A82-blanks!$BZ$17)/($D$2*coeffs!$D$6^2))^2*coeffs!$E$6^2 +(-1000*coeffs!$D$8*blanks!$BZ$18*A82/($D$2*coeffs!$D$6)-1000*coeffs!$D$8*blanks!$BZ$17/($D$2*coeffs!$D$6))^2*coeffs!$E$2^2 + (1000*coeffs!$D$2*coeffs!$D$8*A82/($D$2*coeffs!$D$6))^2*blanks!$CA$18^2+(1000*coeffs!$D$2*coeffs!$D$8/($D$2*coeffs!$D$6))^2*blanks!$CA$17^2)^0.5</f>
        <v>1294.7690951629115</v>
      </c>
      <c r="L82" s="10">
        <f t="shared" si="9"/>
        <v>8544645.4178660531</v>
      </c>
      <c r="M82" s="1">
        <f t="shared" si="10"/>
        <v>2684369.7295171581</v>
      </c>
      <c r="N82" s="10">
        <f t="shared" si="11"/>
        <v>2584833.7114895191</v>
      </c>
    </row>
    <row r="83" spans="1:14" x14ac:dyDescent="0.25">
      <c r="A83">
        <v>-16.649999999999999</v>
      </c>
      <c r="B83">
        <v>0.58914728682170547</v>
      </c>
      <c r="C83" s="10">
        <f>-LN(1-B83)/0.000001-EXP(blanks!$BZ$18*b929_1!A83+blanks!$BZ$17)</f>
        <v>883961.51339397335</v>
      </c>
      <c r="D83" s="1">
        <f>C83*0.000001*coeffs!$D$8/($D$2*coeffs!$D$6/1000)</f>
        <v>4458.425389863648</v>
      </c>
      <c r="E83">
        <f t="shared" si="6"/>
        <v>0.88952049080955042</v>
      </c>
      <c r="F83">
        <v>0.77159999999999995</v>
      </c>
      <c r="G83">
        <v>1.0347</v>
      </c>
      <c r="H83">
        <f t="shared" si="7"/>
        <v>0.11792049080955047</v>
      </c>
      <c r="I83">
        <f t="shared" si="8"/>
        <v>0.14517950919044953</v>
      </c>
      <c r="J83" s="2">
        <f>((1000*coeffs!$D$8/($D$2*coeffs!$D$6))^2*H83^2+(1000*(E83-coeffs!$D$2*blanks!$BZ$18*A83-coeffs!$D$2*blanks!$BZ$17)/($D$2*coeffs!$D$6))^2*coeffs!$E$8^2+(1000*coeffs!$D$2*coeffs!$D$8*(E83/coeffs!$D$2-blanks!$BZ$18*A83-blanks!$BZ$17)/($D$2^2*coeffs!$D$6))^2*coeffs!$D$11^2+(1000*coeffs!$D$2*coeffs!$D$8*(E83/coeffs!$D$2-blanks!$BZ$18*A83-blanks!$BZ$17)/($D$2*coeffs!$D$6^2))^2*coeffs!$E$6^2 +(-1000*coeffs!$D$8*blanks!$BZ$18*A83/($D$2*coeffs!$D$6)-1000*coeffs!$D$8*blanks!$BZ$17/($D$2*coeffs!$D$6))^2*coeffs!$E$2^2 + (1000*coeffs!$D$2*coeffs!$D$8*A83/($D$2*coeffs!$D$6))^2*blanks!$CA$18^2+(1000*coeffs!$D$2*coeffs!$D$8/($D$2*coeffs!$D$6))^2*blanks!$CA$17^2)^0.5</f>
        <v>1261.3554727609269</v>
      </c>
      <c r="K83" s="10">
        <f>((1000*coeffs!$D$8/($D$2*coeffs!$D$6))^2*I83^2+(1000*(E83-coeffs!$D$2*blanks!$BZ$18*A83-coeffs!$D$2*blanks!$BZ$17)/($D$2*coeffs!$D$6))^2*coeffs!$E$8^2+(1000*coeffs!$D$2*coeffs!$D$8*(E83/coeffs!$D$2-blanks!$BZ$18*A83-blanks!$BZ$17)/($D$2^2*coeffs!$D$6))^2*coeffs!$D$11^2+(1000*coeffs!$D$2*coeffs!$D$8*(E83/coeffs!$D$2-blanks!$BZ$18*A83-blanks!$BZ$17)/($D$2*coeffs!$D$6^2))^2*coeffs!$E$6^2 +(-1000*coeffs!$D$8*blanks!$BZ$18*A83/($D$2*coeffs!$D$6)-1000*coeffs!$D$8*blanks!$BZ$17/($D$2*coeffs!$D$6))^2*coeffs!$E$2^2 + (1000*coeffs!$D$2*coeffs!$D$8*A83/($D$2*coeffs!$D$6))^2*blanks!$CA$18^2+(1000*coeffs!$D$2*coeffs!$D$8/($D$2*coeffs!$D$6))^2*blanks!$CA$17^2)^0.5</f>
        <v>1331.7134418129688</v>
      </c>
      <c r="L83" s="10">
        <f t="shared" si="9"/>
        <v>8729232.6138465181</v>
      </c>
      <c r="M83" s="1">
        <f t="shared" si="10"/>
        <v>2758958.1184728085</v>
      </c>
      <c r="N83" s="10">
        <f t="shared" si="11"/>
        <v>2629156.6387626282</v>
      </c>
    </row>
    <row r="84" spans="1:14" x14ac:dyDescent="0.25">
      <c r="A84">
        <v>-16.7</v>
      </c>
      <c r="B84">
        <v>0.5968992248062015</v>
      </c>
      <c r="C84" s="10">
        <f>-LN(1-B84)/0.000001-EXP(blanks!$BZ$18*b929_1!A84+blanks!$BZ$17)</f>
        <v>902908.24184460507</v>
      </c>
      <c r="D84" s="1">
        <f>C84*0.000001*coeffs!$D$8/($D$2*coeffs!$D$6/1000)</f>
        <v>4553.9867620492023</v>
      </c>
      <c r="E84">
        <f t="shared" si="6"/>
        <v>0.90856868578024463</v>
      </c>
      <c r="F84">
        <v>0.79069999999999996</v>
      </c>
      <c r="G84">
        <v>1.0604</v>
      </c>
      <c r="H84">
        <f t="shared" si="7"/>
        <v>0.11786868578024468</v>
      </c>
      <c r="I84">
        <f t="shared" si="8"/>
        <v>0.15183131421975538</v>
      </c>
      <c r="J84" s="2">
        <f>((1000*coeffs!$D$8/($D$2*coeffs!$D$6))^2*H84^2+(1000*(E84-coeffs!$D$2*blanks!$BZ$18*A84-coeffs!$D$2*blanks!$BZ$17)/($D$2*coeffs!$D$6))^2*coeffs!$E$8^2+(1000*coeffs!$D$2*coeffs!$D$8*(E84/coeffs!$D$2-blanks!$BZ$18*A84-blanks!$BZ$17)/($D$2^2*coeffs!$D$6))^2*coeffs!$D$11^2+(1000*coeffs!$D$2*coeffs!$D$8*(E84/coeffs!$D$2-blanks!$BZ$18*A84-blanks!$BZ$17)/($D$2*coeffs!$D$6^2))^2*coeffs!$E$6^2 +(-1000*coeffs!$D$8*blanks!$BZ$18*A84/($D$2*coeffs!$D$6)-1000*coeffs!$D$8*blanks!$BZ$17/($D$2*coeffs!$D$6))^2*coeffs!$E$2^2 + (1000*coeffs!$D$2*coeffs!$D$8*A84/($D$2*coeffs!$D$6))^2*blanks!$CA$18^2+(1000*coeffs!$D$2*coeffs!$D$8/($D$2*coeffs!$D$6))^2*blanks!$CA$17^2)^0.5</f>
        <v>1282.2888606104323</v>
      </c>
      <c r="K84" s="10">
        <f>((1000*coeffs!$D$8/($D$2*coeffs!$D$6))^2*I84^2+(1000*(E84-coeffs!$D$2*blanks!$BZ$18*A84-coeffs!$D$2*blanks!$BZ$17)/($D$2*coeffs!$D$6))^2*coeffs!$E$8^2+(1000*coeffs!$D$2*coeffs!$D$8*(E84/coeffs!$D$2-blanks!$BZ$18*A84-blanks!$BZ$17)/($D$2^2*coeffs!$D$6))^2*coeffs!$D$11^2+(1000*coeffs!$D$2*coeffs!$D$8*(E84/coeffs!$D$2-blanks!$BZ$18*A84-blanks!$BZ$17)/($D$2*coeffs!$D$6^2))^2*coeffs!$E$6^2 +(-1000*coeffs!$D$8*blanks!$BZ$18*A84/($D$2*coeffs!$D$6)-1000*coeffs!$D$8*blanks!$BZ$17/($D$2*coeffs!$D$6))^2*coeffs!$E$2^2 + (1000*coeffs!$D$2*coeffs!$D$8*A84/($D$2*coeffs!$D$6))^2*blanks!$CA$18^2+(1000*coeffs!$D$2*coeffs!$D$8/($D$2*coeffs!$D$6))^2*blanks!$CA$17^2)^0.5</f>
        <v>1370.1375310165545</v>
      </c>
      <c r="L84" s="10">
        <f t="shared" si="9"/>
        <v>8916333.9722325038</v>
      </c>
      <c r="M84" s="1">
        <f t="shared" si="10"/>
        <v>2836382.403566441</v>
      </c>
      <c r="N84" s="10">
        <f t="shared" si="11"/>
        <v>2674289.8447500244</v>
      </c>
    </row>
    <row r="85" spans="1:14" x14ac:dyDescent="0.25">
      <c r="A85">
        <v>-16.72</v>
      </c>
      <c r="B85">
        <v>0.60465116279069764</v>
      </c>
      <c r="C85" s="10">
        <f>-LN(1-B85)/0.000001-EXP(blanks!$BZ$18*b929_1!A85+blanks!$BZ$17)</f>
        <v>922285.22440154897</v>
      </c>
      <c r="D85" s="1">
        <f>C85*0.000001*coeffs!$D$8/($D$2*coeffs!$D$6/1000)</f>
        <v>4651.718201372988</v>
      </c>
      <c r="E85">
        <f t="shared" si="6"/>
        <v>0.92798677163734622</v>
      </c>
      <c r="F85">
        <v>0.81020000000000003</v>
      </c>
      <c r="G85">
        <v>1.0604</v>
      </c>
      <c r="H85">
        <f t="shared" si="7"/>
        <v>0.11778677163734619</v>
      </c>
      <c r="I85">
        <f t="shared" si="8"/>
        <v>0.13241322836265379</v>
      </c>
      <c r="J85" s="2">
        <f>((1000*coeffs!$D$8/($D$2*coeffs!$D$6))^2*H85^2+(1000*(E85-coeffs!$D$2*blanks!$BZ$18*A85-coeffs!$D$2*blanks!$BZ$17)/($D$2*coeffs!$D$6))^2*coeffs!$E$8^2+(1000*coeffs!$D$2*coeffs!$D$8*(E85/coeffs!$D$2-blanks!$BZ$18*A85-blanks!$BZ$17)/($D$2^2*coeffs!$D$6))^2*coeffs!$D$11^2+(1000*coeffs!$D$2*coeffs!$D$8*(E85/coeffs!$D$2-blanks!$BZ$18*A85-blanks!$BZ$17)/($D$2*coeffs!$D$6^2))^2*coeffs!$E$6^2 +(-1000*coeffs!$D$8*blanks!$BZ$18*A85/($D$2*coeffs!$D$6)-1000*coeffs!$D$8*blanks!$BZ$17/($D$2*coeffs!$D$6))^2*coeffs!$E$2^2 + (1000*coeffs!$D$2*coeffs!$D$8*A85/($D$2*coeffs!$D$6))^2*blanks!$CA$18^2+(1000*coeffs!$D$2*coeffs!$D$8/($D$2*coeffs!$D$6))^2*blanks!$CA$17^2)^0.5</f>
        <v>1303.6638834785158</v>
      </c>
      <c r="K85" s="10">
        <f>((1000*coeffs!$D$8/($D$2*coeffs!$D$6))^2*I85^2+(1000*(E85-coeffs!$D$2*blanks!$BZ$18*A85-coeffs!$D$2*blanks!$BZ$17)/($D$2*coeffs!$D$6))^2*coeffs!$E$8^2+(1000*coeffs!$D$2*coeffs!$D$8*(E85/coeffs!$D$2-blanks!$BZ$18*A85-blanks!$BZ$17)/($D$2^2*coeffs!$D$6))^2*coeffs!$D$11^2+(1000*coeffs!$D$2*coeffs!$D$8*(E85/coeffs!$D$2-blanks!$BZ$18*A85-blanks!$BZ$17)/($D$2*coeffs!$D$6^2))^2*coeffs!$E$6^2 +(-1000*coeffs!$D$8*blanks!$BZ$18*A85/($D$2*coeffs!$D$6)-1000*coeffs!$D$8*blanks!$BZ$17/($D$2*coeffs!$D$6))^2*coeffs!$E$2^2 + (1000*coeffs!$D$2*coeffs!$D$8*A85/($D$2*coeffs!$D$6))^2*blanks!$CA$18^2+(1000*coeffs!$D$2*coeffs!$D$8/($D$2*coeffs!$D$6))^2*blanks!$CA$17^2)^0.5</f>
        <v>1338.8927304071219</v>
      </c>
      <c r="L85" s="10">
        <f t="shared" si="9"/>
        <v>9107684.1447582003</v>
      </c>
      <c r="M85" s="1">
        <f t="shared" si="10"/>
        <v>2785211.9497716357</v>
      </c>
      <c r="N85" s="10">
        <f t="shared" si="11"/>
        <v>2720392.2720755031</v>
      </c>
    </row>
    <row r="86" spans="1:14" x14ac:dyDescent="0.25">
      <c r="A86">
        <v>-16.850000000000001</v>
      </c>
      <c r="B86">
        <v>0.61240310077519378</v>
      </c>
      <c r="C86" s="10">
        <f>-LN(1-B86)/0.000001-EXP(blanks!$BZ$18*b929_1!A86+blanks!$BZ$17)</f>
        <v>941813.30735478597</v>
      </c>
      <c r="D86" s="1">
        <f>C86*0.000001*coeffs!$D$8/($D$2*coeffs!$D$6/1000)</f>
        <v>4750.2117438347977</v>
      </c>
      <c r="E86">
        <f t="shared" si="6"/>
        <v>0.94778939893352598</v>
      </c>
      <c r="F86">
        <v>0.83030000000000004</v>
      </c>
      <c r="G86">
        <v>1.0866</v>
      </c>
      <c r="H86">
        <f t="shared" si="7"/>
        <v>0.11748939893352595</v>
      </c>
      <c r="I86">
        <f t="shared" si="8"/>
        <v>0.13881060106647403</v>
      </c>
      <c r="J86" s="2">
        <f>((1000*coeffs!$D$8/($D$2*coeffs!$D$6))^2*H86^2+(1000*(E86-coeffs!$D$2*blanks!$BZ$18*A86-coeffs!$D$2*blanks!$BZ$17)/($D$2*coeffs!$D$6))^2*coeffs!$E$8^2+(1000*coeffs!$D$2*coeffs!$D$8*(E86/coeffs!$D$2-blanks!$BZ$18*A86-blanks!$BZ$17)/($D$2^2*coeffs!$D$6))^2*coeffs!$D$11^2+(1000*coeffs!$D$2*coeffs!$D$8*(E86/coeffs!$D$2-blanks!$BZ$18*A86-blanks!$BZ$17)/($D$2*coeffs!$D$6^2))^2*coeffs!$E$6^2 +(-1000*coeffs!$D$8*blanks!$BZ$18*A86/($D$2*coeffs!$D$6)-1000*coeffs!$D$8*blanks!$BZ$17/($D$2*coeffs!$D$6))^2*coeffs!$E$2^2 + (1000*coeffs!$D$2*coeffs!$D$8*A86/($D$2*coeffs!$D$6))^2*blanks!$CA$18^2+(1000*coeffs!$D$2*coeffs!$D$8/($D$2*coeffs!$D$6))^2*blanks!$CA$17^2)^0.5</f>
        <v>1325.0827910661967</v>
      </c>
      <c r="K86" s="10">
        <f>((1000*coeffs!$D$8/($D$2*coeffs!$D$6))^2*I86^2+(1000*(E86-coeffs!$D$2*blanks!$BZ$18*A86-coeffs!$D$2*blanks!$BZ$17)/($D$2*coeffs!$D$6))^2*coeffs!$E$8^2+(1000*coeffs!$D$2*coeffs!$D$8*(E86/coeffs!$D$2-blanks!$BZ$18*A86-blanks!$BZ$17)/($D$2^2*coeffs!$D$6))^2*coeffs!$D$11^2+(1000*coeffs!$D$2*coeffs!$D$8*(E86/coeffs!$D$2-blanks!$BZ$18*A86-blanks!$BZ$17)/($D$2*coeffs!$D$6^2))^2*coeffs!$E$6^2 +(-1000*coeffs!$D$8*blanks!$BZ$18*A86/($D$2*coeffs!$D$6)-1000*coeffs!$D$8*blanks!$BZ$17/($D$2*coeffs!$D$6))^2*coeffs!$E$2^2 + (1000*coeffs!$D$2*coeffs!$D$8*A86/($D$2*coeffs!$D$6))^2*blanks!$CA$18^2+(1000*coeffs!$D$2*coeffs!$D$8/($D$2*coeffs!$D$6))^2*blanks!$CA$17^2)^0.5</f>
        <v>1376.5383314491412</v>
      </c>
      <c r="L86" s="10">
        <f t="shared" si="9"/>
        <v>9300526.4529564325</v>
      </c>
      <c r="M86" s="1">
        <f t="shared" si="10"/>
        <v>2861322.9016463952</v>
      </c>
      <c r="N86" s="10">
        <f t="shared" si="11"/>
        <v>2766634.9155671387</v>
      </c>
    </row>
    <row r="87" spans="1:14" x14ac:dyDescent="0.25">
      <c r="A87">
        <v>-16.850000000000001</v>
      </c>
      <c r="B87">
        <v>0.62015503875968991</v>
      </c>
      <c r="C87" s="10">
        <f>-LN(1-B87)/0.000001-EXP(blanks!$BZ$18*b929_1!A87+blanks!$BZ$17)</f>
        <v>962016.01467230543</v>
      </c>
      <c r="D87" s="1">
        <f>C87*0.000001*coeffs!$D$8/($D$2*coeffs!$D$6/1000)</f>
        <v>4852.1078805824027</v>
      </c>
      <c r="E87">
        <f t="shared" si="6"/>
        <v>0.96799210625104548</v>
      </c>
      <c r="F87">
        <v>0.83030000000000004</v>
      </c>
      <c r="G87">
        <v>1.1134999999999999</v>
      </c>
      <c r="H87">
        <f t="shared" si="7"/>
        <v>0.13769210625104544</v>
      </c>
      <c r="I87">
        <f t="shared" si="8"/>
        <v>0.14550789374895445</v>
      </c>
      <c r="J87" s="2">
        <f>((1000*coeffs!$D$8/($D$2*coeffs!$D$6))^2*H87^2+(1000*(E87-coeffs!$D$2*blanks!$BZ$18*A87-coeffs!$D$2*blanks!$BZ$17)/($D$2*coeffs!$D$6))^2*coeffs!$E$8^2+(1000*coeffs!$D$2*coeffs!$D$8*(E87/coeffs!$D$2-blanks!$BZ$18*A87-blanks!$BZ$17)/($D$2^2*coeffs!$D$6))^2*coeffs!$D$11^2+(1000*coeffs!$D$2*coeffs!$D$8*(E87/coeffs!$D$2-blanks!$BZ$18*A87-blanks!$BZ$17)/($D$2*coeffs!$D$6^2))^2*coeffs!$E$6^2 +(-1000*coeffs!$D$8*blanks!$BZ$18*A87/($D$2*coeffs!$D$6)-1000*coeffs!$D$8*blanks!$BZ$17/($D$2*coeffs!$D$6))^2*coeffs!$E$2^2 + (1000*coeffs!$D$2*coeffs!$D$8*A87/($D$2*coeffs!$D$6))^2*blanks!$CA$18^2+(1000*coeffs!$D$2*coeffs!$D$8/($D$2*coeffs!$D$6))^2*blanks!$CA$17^2)^0.5</f>
        <v>1395.5330284413267</v>
      </c>
      <c r="K87" s="10">
        <f>((1000*coeffs!$D$8/($D$2*coeffs!$D$6))^2*I87^2+(1000*(E87-coeffs!$D$2*blanks!$BZ$18*A87-coeffs!$D$2*blanks!$BZ$17)/($D$2*coeffs!$D$6))^2*coeffs!$E$8^2+(1000*coeffs!$D$2*coeffs!$D$8*(E87/coeffs!$D$2-blanks!$BZ$18*A87-blanks!$BZ$17)/($D$2^2*coeffs!$D$6))^2*coeffs!$D$11^2+(1000*coeffs!$D$2*coeffs!$D$8*(E87/coeffs!$D$2-blanks!$BZ$18*A87-blanks!$BZ$17)/($D$2*coeffs!$D$6^2))^2*coeffs!$E$6^2 +(-1000*coeffs!$D$8*blanks!$BZ$18*A87/($D$2*coeffs!$D$6)-1000*coeffs!$D$8*blanks!$BZ$17/($D$2*coeffs!$D$6))^2*coeffs!$E$2^2 + (1000*coeffs!$D$2*coeffs!$D$8*A87/($D$2*coeffs!$D$6))^2*blanks!$CA$18^2+(1000*coeffs!$D$2*coeffs!$D$8/($D$2*coeffs!$D$6))^2*blanks!$CA$17^2)^0.5</f>
        <v>1415.5632871670009</v>
      </c>
      <c r="L87" s="10">
        <f t="shared" si="9"/>
        <v>9500030.7627390753</v>
      </c>
      <c r="M87" s="1">
        <f t="shared" si="10"/>
        <v>2940221.8859705585</v>
      </c>
      <c r="N87" s="10">
        <f t="shared" si="11"/>
        <v>2903283.4958951753</v>
      </c>
    </row>
    <row r="88" spans="1:14" x14ac:dyDescent="0.25">
      <c r="A88">
        <v>-16.850000000000001</v>
      </c>
      <c r="B88">
        <v>0.62790697674418605</v>
      </c>
      <c r="C88" s="10">
        <f>-LN(1-B88)/0.000001-EXP(blanks!$BZ$18*b929_1!A88+blanks!$BZ$17)</f>
        <v>982635.30187504122</v>
      </c>
      <c r="D88" s="1">
        <f>C88*0.000001*coeffs!$D$8/($D$2*coeffs!$D$6/1000)</f>
        <v>4956.1051159740255</v>
      </c>
      <c r="E88">
        <f t="shared" si="6"/>
        <v>0.98861139345378124</v>
      </c>
      <c r="F88">
        <v>0.85089999999999999</v>
      </c>
      <c r="G88">
        <v>1.1411</v>
      </c>
      <c r="H88">
        <f t="shared" si="7"/>
        <v>0.13771139345378125</v>
      </c>
      <c r="I88">
        <f t="shared" si="8"/>
        <v>0.15248860654621876</v>
      </c>
      <c r="J88" s="2">
        <f>((1000*coeffs!$D$8/($D$2*coeffs!$D$6))^2*H88^2+(1000*(E88-coeffs!$D$2*blanks!$BZ$18*A88-coeffs!$D$2*blanks!$BZ$17)/($D$2*coeffs!$D$6))^2*coeffs!$E$8^2+(1000*coeffs!$D$2*coeffs!$D$8*(E88/coeffs!$D$2-blanks!$BZ$18*A88-blanks!$BZ$17)/($D$2^2*coeffs!$D$6))^2*coeffs!$D$11^2+(1000*coeffs!$D$2*coeffs!$D$8*(E88/coeffs!$D$2-blanks!$BZ$18*A88-blanks!$BZ$17)/($D$2*coeffs!$D$6^2))^2*coeffs!$E$6^2 +(-1000*coeffs!$D$8*blanks!$BZ$18*A88/($D$2*coeffs!$D$6)-1000*coeffs!$D$8*blanks!$BZ$17/($D$2*coeffs!$D$6))^2*coeffs!$E$2^2 + (1000*coeffs!$D$2*coeffs!$D$8*A88/($D$2*coeffs!$D$6))^2*blanks!$CA$18^2+(1000*coeffs!$D$2*coeffs!$D$8/($D$2*coeffs!$D$6))^2*blanks!$CA$17^2)^0.5</f>
        <v>1418.0034419701383</v>
      </c>
      <c r="K88" s="10">
        <f>((1000*coeffs!$D$8/($D$2*coeffs!$D$6))^2*I88^2+(1000*(E88-coeffs!$D$2*blanks!$BZ$18*A88-coeffs!$D$2*blanks!$BZ$17)/($D$2*coeffs!$D$6))^2*coeffs!$E$8^2+(1000*coeffs!$D$2*coeffs!$D$8*(E88/coeffs!$D$2-blanks!$BZ$18*A88-blanks!$BZ$17)/($D$2^2*coeffs!$D$6))^2*coeffs!$D$11^2+(1000*coeffs!$D$2*coeffs!$D$8*(E88/coeffs!$D$2-blanks!$BZ$18*A88-blanks!$BZ$17)/($D$2*coeffs!$D$6^2))^2*coeffs!$E$6^2 +(-1000*coeffs!$D$8*blanks!$BZ$18*A88/($D$2*coeffs!$D$6)-1000*coeffs!$D$8*blanks!$BZ$17/($D$2*coeffs!$D$6))^2*coeffs!$E$2^2 + (1000*coeffs!$D$2*coeffs!$D$8*A88/($D$2*coeffs!$D$6))^2*blanks!$CA$18^2+(1000*coeffs!$D$2*coeffs!$D$8/($D$2*coeffs!$D$6))^2*blanks!$CA$17^2)^0.5</f>
        <v>1455.9615677721895</v>
      </c>
      <c r="L88" s="10">
        <f t="shared" si="9"/>
        <v>9703648.8519851957</v>
      </c>
      <c r="M88" s="1">
        <f t="shared" si="10"/>
        <v>3021810.9700071635</v>
      </c>
      <c r="N88" s="10">
        <f t="shared" si="11"/>
        <v>2951804.5128314961</v>
      </c>
    </row>
    <row r="89" spans="1:14" x14ac:dyDescent="0.25">
      <c r="A89">
        <v>-16.850000000000001</v>
      </c>
      <c r="B89">
        <v>0.63565891472868219</v>
      </c>
      <c r="C89" s="10">
        <f>-LN(1-B89)/0.000001-EXP(blanks!$BZ$18*b929_1!A89+blanks!$BZ$17)</f>
        <v>1003688.7110728736</v>
      </c>
      <c r="D89" s="1">
        <f>C89*0.000001*coeffs!$D$8/($D$2*coeffs!$D$6/1000)</f>
        <v>5062.2919269251151</v>
      </c>
      <c r="E89">
        <f t="shared" si="6"/>
        <v>1.0096648026516135</v>
      </c>
      <c r="F89">
        <v>0.87190000000000001</v>
      </c>
      <c r="G89">
        <v>1.1693</v>
      </c>
      <c r="H89">
        <f t="shared" si="7"/>
        <v>0.1377648026516135</v>
      </c>
      <c r="I89">
        <f t="shared" si="8"/>
        <v>0.15963519734838649</v>
      </c>
      <c r="J89" s="2">
        <f>((1000*coeffs!$D$8/($D$2*coeffs!$D$6))^2*H89^2+(1000*(E89-coeffs!$D$2*blanks!$BZ$18*A89-coeffs!$D$2*blanks!$BZ$17)/($D$2*coeffs!$D$6))^2*coeffs!$E$8^2+(1000*coeffs!$D$2*coeffs!$D$8*(E89/coeffs!$D$2-blanks!$BZ$18*A89-blanks!$BZ$17)/($D$2^2*coeffs!$D$6))^2*coeffs!$D$11^2+(1000*coeffs!$D$2*coeffs!$D$8*(E89/coeffs!$D$2-blanks!$BZ$18*A89-blanks!$BZ$17)/($D$2*coeffs!$D$6^2))^2*coeffs!$E$6^2 +(-1000*coeffs!$D$8*blanks!$BZ$18*A89/($D$2*coeffs!$D$6)-1000*coeffs!$D$8*blanks!$BZ$17/($D$2*coeffs!$D$6))^2*coeffs!$E$2^2 + (1000*coeffs!$D$2*coeffs!$D$8*A89/($D$2*coeffs!$D$6))^2*blanks!$CA$18^2+(1000*coeffs!$D$2*coeffs!$D$8/($D$2*coeffs!$D$6))^2*blanks!$CA$17^2)^0.5</f>
        <v>1441.1434356662141</v>
      </c>
      <c r="K89" s="10">
        <f>((1000*coeffs!$D$8/($D$2*coeffs!$D$6))^2*I89^2+(1000*(E89-coeffs!$D$2*blanks!$BZ$18*A89-coeffs!$D$2*blanks!$BZ$17)/($D$2*coeffs!$D$6))^2*coeffs!$E$8^2+(1000*coeffs!$D$2*coeffs!$D$8*(E89/coeffs!$D$2-blanks!$BZ$18*A89-blanks!$BZ$17)/($D$2^2*coeffs!$D$6))^2*coeffs!$D$11^2+(1000*coeffs!$D$2*coeffs!$D$8*(E89/coeffs!$D$2-blanks!$BZ$18*A89-blanks!$BZ$17)/($D$2*coeffs!$D$6^2))^2*coeffs!$E$6^2 +(-1000*coeffs!$D$8*blanks!$BZ$18*A89/($D$2*coeffs!$D$6)-1000*coeffs!$D$8*blanks!$BZ$17/($D$2*coeffs!$D$6))^2*coeffs!$E$2^2 + (1000*coeffs!$D$2*coeffs!$D$8*A89/($D$2*coeffs!$D$6))^2*blanks!$CA$18^2+(1000*coeffs!$D$2*coeffs!$D$8/($D$2*coeffs!$D$6))^2*blanks!$CA$17^2)^0.5</f>
        <v>1497.4494078508437</v>
      </c>
      <c r="L89" s="10">
        <f t="shared" si="9"/>
        <v>9911553.9512657635</v>
      </c>
      <c r="M89" s="1">
        <f t="shared" si="10"/>
        <v>3105573.5975823379</v>
      </c>
      <c r="N89" s="10">
        <f t="shared" si="11"/>
        <v>3001716.9199950788</v>
      </c>
    </row>
    <row r="90" spans="1:14" x14ac:dyDescent="0.25">
      <c r="A90">
        <v>-16.87</v>
      </c>
      <c r="B90">
        <v>0.64341085271317833</v>
      </c>
      <c r="C90" s="10">
        <f>-LN(1-B90)/0.000001-EXP(blanks!$BZ$18*b929_1!A90+blanks!$BZ$17)</f>
        <v>1025151.520919071</v>
      </c>
      <c r="D90" s="1">
        <f>C90*0.000001*coeffs!$D$8/($D$2*coeffs!$D$6/1000)</f>
        <v>5170.5436266950501</v>
      </c>
      <c r="E90">
        <f t="shared" si="6"/>
        <v>1.0311710078725773</v>
      </c>
      <c r="F90">
        <v>0.89349999999999996</v>
      </c>
      <c r="G90">
        <v>1.1982999999999999</v>
      </c>
      <c r="H90">
        <f t="shared" si="7"/>
        <v>0.13767100787257736</v>
      </c>
      <c r="I90">
        <f t="shared" si="8"/>
        <v>0.1671289921274226</v>
      </c>
      <c r="J90" s="2">
        <f>((1000*coeffs!$D$8/($D$2*coeffs!$D$6))^2*H90^2+(1000*(E90-coeffs!$D$2*blanks!$BZ$18*A90-coeffs!$D$2*blanks!$BZ$17)/($D$2*coeffs!$D$6))^2*coeffs!$E$8^2+(1000*coeffs!$D$2*coeffs!$D$8*(E90/coeffs!$D$2-blanks!$BZ$18*A90-blanks!$BZ$17)/($D$2^2*coeffs!$D$6))^2*coeffs!$D$11^2+(1000*coeffs!$D$2*coeffs!$D$8*(E90/coeffs!$D$2-blanks!$BZ$18*A90-blanks!$BZ$17)/($D$2*coeffs!$D$6^2))^2*coeffs!$E$6^2 +(-1000*coeffs!$D$8*blanks!$BZ$18*A90/($D$2*coeffs!$D$6)-1000*coeffs!$D$8*blanks!$BZ$17/($D$2*coeffs!$D$6))^2*coeffs!$E$2^2 + (1000*coeffs!$D$2*coeffs!$D$8*A90/($D$2*coeffs!$D$6))^2*blanks!$CA$18^2+(1000*coeffs!$D$2*coeffs!$D$8/($D$2*coeffs!$D$6))^2*blanks!$CA$17^2)^0.5</f>
        <v>1464.5373663849218</v>
      </c>
      <c r="K90" s="10">
        <f>((1000*coeffs!$D$8/($D$2*coeffs!$D$6))^2*I90^2+(1000*(E90-coeffs!$D$2*blanks!$BZ$18*A90-coeffs!$D$2*blanks!$BZ$17)/($D$2*coeffs!$D$6))^2*coeffs!$E$8^2+(1000*coeffs!$D$2*coeffs!$D$8*(E90/coeffs!$D$2-blanks!$BZ$18*A90-blanks!$BZ$17)/($D$2^2*coeffs!$D$6))^2*coeffs!$D$11^2+(1000*coeffs!$D$2*coeffs!$D$8*(E90/coeffs!$D$2-blanks!$BZ$18*A90-blanks!$BZ$17)/($D$2*coeffs!$D$6^2))^2*coeffs!$E$6^2 +(-1000*coeffs!$D$8*blanks!$BZ$18*A90/($D$2*coeffs!$D$6)-1000*coeffs!$D$8*blanks!$BZ$17/($D$2*coeffs!$D$6))^2*coeffs!$E$2^2 + (1000*coeffs!$D$2*coeffs!$D$8*A90/($D$2*coeffs!$D$6))^2*blanks!$CA$18^2+(1000*coeffs!$D$2*coeffs!$D$8/($D$2*coeffs!$D$6))^2*blanks!$CA$17^2)^0.5</f>
        <v>1540.5451177233276</v>
      </c>
      <c r="L90" s="10">
        <f t="shared" si="9"/>
        <v>10123501.93413084</v>
      </c>
      <c r="M90" s="1">
        <f t="shared" si="10"/>
        <v>3192460.9778499403</v>
      </c>
      <c r="N90" s="10">
        <f t="shared" si="11"/>
        <v>3052247.0120737157</v>
      </c>
    </row>
    <row r="91" spans="1:14" x14ac:dyDescent="0.25">
      <c r="A91">
        <v>-16.899999999999999</v>
      </c>
      <c r="B91">
        <v>0.65116279069767447</v>
      </c>
      <c r="C91" s="10">
        <f>-LN(1-B91)/0.000001-EXP(blanks!$BZ$18*b929_1!A91+blanks!$BZ$17)</f>
        <v>1047064.7430198841</v>
      </c>
      <c r="D91" s="1">
        <f>C91*0.000001*coeffs!$D$8/($D$2*coeffs!$D$6/1000)</f>
        <v>5281.0670649982321</v>
      </c>
      <c r="E91">
        <f t="shared" ref="E91:E136" si="12">-LN(1-B91)</f>
        <v>1.0531499145913525</v>
      </c>
      <c r="F91">
        <v>0.91559999999999997</v>
      </c>
      <c r="G91">
        <v>1.2279</v>
      </c>
      <c r="H91">
        <f t="shared" ref="H91:H136" si="13">E91-F91</f>
        <v>0.13754991459135257</v>
      </c>
      <c r="I91">
        <f t="shared" ref="I91:I136" si="14">G91-E91</f>
        <v>0.17475008540864745</v>
      </c>
      <c r="J91" s="2">
        <f>((1000*coeffs!$D$8/($D$2*coeffs!$D$6))^2*H91^2+(1000*(E91-coeffs!$D$2*blanks!$BZ$18*A91-coeffs!$D$2*blanks!$BZ$17)/($D$2*coeffs!$D$6))^2*coeffs!$E$8^2+(1000*coeffs!$D$2*coeffs!$D$8*(E91/coeffs!$D$2-blanks!$BZ$18*A91-blanks!$BZ$17)/($D$2^2*coeffs!$D$6))^2*coeffs!$D$11^2+(1000*coeffs!$D$2*coeffs!$D$8*(E91/coeffs!$D$2-blanks!$BZ$18*A91-blanks!$BZ$17)/($D$2*coeffs!$D$6^2))^2*coeffs!$E$6^2 +(-1000*coeffs!$D$8*blanks!$BZ$18*A91/($D$2*coeffs!$D$6)-1000*coeffs!$D$8*blanks!$BZ$17/($D$2*coeffs!$D$6))^2*coeffs!$E$2^2 + (1000*coeffs!$D$2*coeffs!$D$8*A91/($D$2*coeffs!$D$6))^2*blanks!$CA$18^2+(1000*coeffs!$D$2*coeffs!$D$8/($D$2*coeffs!$D$6))^2*blanks!$CA$17^2)^0.5</f>
        <v>1488.5084606642724</v>
      </c>
      <c r="K91" s="10">
        <f>((1000*coeffs!$D$8/($D$2*coeffs!$D$6))^2*I91^2+(1000*(E91-coeffs!$D$2*blanks!$BZ$18*A91-coeffs!$D$2*blanks!$BZ$17)/($D$2*coeffs!$D$6))^2*coeffs!$E$8^2+(1000*coeffs!$D$2*coeffs!$D$8*(E91/coeffs!$D$2-blanks!$BZ$18*A91-blanks!$BZ$17)/($D$2^2*coeffs!$D$6))^2*coeffs!$D$11^2+(1000*coeffs!$D$2*coeffs!$D$8*(E91/coeffs!$D$2-blanks!$BZ$18*A91-blanks!$BZ$17)/($D$2*coeffs!$D$6^2))^2*coeffs!$E$6^2 +(-1000*coeffs!$D$8*blanks!$BZ$18*A91/($D$2*coeffs!$D$6)-1000*coeffs!$D$8*blanks!$BZ$17/($D$2*coeffs!$D$6))^2*coeffs!$E$2^2 + (1000*coeffs!$D$2*coeffs!$D$8*A91/($D$2*coeffs!$D$6))^2*blanks!$CA$18^2+(1000*coeffs!$D$2*coeffs!$D$8/($D$2*coeffs!$D$6))^2*blanks!$CA$17^2)^0.5</f>
        <v>1584.6751581092929</v>
      </c>
      <c r="L91" s="10">
        <f t="shared" si="9"/>
        <v>10339897.795419458</v>
      </c>
      <c r="M91" s="1">
        <f t="shared" si="10"/>
        <v>3281427.9315292183</v>
      </c>
      <c r="N91" s="10">
        <f t="shared" si="11"/>
        <v>3104004.0589389154</v>
      </c>
    </row>
    <row r="92" spans="1:14" x14ac:dyDescent="0.25">
      <c r="A92">
        <v>-16.95</v>
      </c>
      <c r="B92">
        <v>0.65891472868217049</v>
      </c>
      <c r="C92" s="10">
        <f>-LN(1-B92)/0.000001-EXP(blanks!$BZ$18*b929_1!A92+blanks!$BZ$17)</f>
        <v>1069426.527871436</v>
      </c>
      <c r="D92" s="1">
        <f>C92*0.000001*coeffs!$D$8/($D$2*coeffs!$D$6/1000)</f>
        <v>5393.8529135155904</v>
      </c>
      <c r="E92">
        <f t="shared" si="12"/>
        <v>1.0756227704434107</v>
      </c>
      <c r="F92">
        <v>0.93830000000000002</v>
      </c>
      <c r="G92">
        <v>1.2583</v>
      </c>
      <c r="H92">
        <f t="shared" si="13"/>
        <v>0.13732277044341068</v>
      </c>
      <c r="I92">
        <f t="shared" si="14"/>
        <v>0.18267722955658927</v>
      </c>
      <c r="J92" s="2">
        <f>((1000*coeffs!$D$8/($D$2*coeffs!$D$6))^2*H92^2+(1000*(E92-coeffs!$D$2*blanks!$BZ$18*A92-coeffs!$D$2*blanks!$BZ$17)/($D$2*coeffs!$D$6))^2*coeffs!$E$8^2+(1000*coeffs!$D$2*coeffs!$D$8*(E92/coeffs!$D$2-blanks!$BZ$18*A92-blanks!$BZ$17)/($D$2^2*coeffs!$D$6))^2*coeffs!$D$11^2+(1000*coeffs!$D$2*coeffs!$D$8*(E92/coeffs!$D$2-blanks!$BZ$18*A92-blanks!$BZ$17)/($D$2*coeffs!$D$6^2))^2*coeffs!$E$6^2 +(-1000*coeffs!$D$8*blanks!$BZ$18*A92/($D$2*coeffs!$D$6)-1000*coeffs!$D$8*blanks!$BZ$17/($D$2*coeffs!$D$6))^2*coeffs!$E$2^2 + (1000*coeffs!$D$2*coeffs!$D$8*A92/($D$2*coeffs!$D$6))^2*blanks!$CA$18^2+(1000*coeffs!$D$2*coeffs!$D$8/($D$2*coeffs!$D$6))^2*blanks!$CA$17^2)^0.5</f>
        <v>1512.9034026425973</v>
      </c>
      <c r="K92" s="10">
        <f>((1000*coeffs!$D$8/($D$2*coeffs!$D$6))^2*I92^2+(1000*(E92-coeffs!$D$2*blanks!$BZ$18*A92-coeffs!$D$2*blanks!$BZ$17)/($D$2*coeffs!$D$6))^2*coeffs!$E$8^2+(1000*coeffs!$D$2*coeffs!$D$8*(E92/coeffs!$D$2-blanks!$BZ$18*A92-blanks!$BZ$17)/($D$2^2*coeffs!$D$6))^2*coeffs!$D$11^2+(1000*coeffs!$D$2*coeffs!$D$8*(E92/coeffs!$D$2-blanks!$BZ$18*A92-blanks!$BZ$17)/($D$2*coeffs!$D$6^2))^2*coeffs!$E$6^2 +(-1000*coeffs!$D$8*blanks!$BZ$18*A92/($D$2*coeffs!$D$6)-1000*coeffs!$D$8*blanks!$BZ$17/($D$2*coeffs!$D$6))^2*coeffs!$E$2^2 + (1000*coeffs!$D$2*coeffs!$D$8*A92/($D$2*coeffs!$D$6))^2*blanks!$CA$18^2+(1000*coeffs!$D$2*coeffs!$D$8/($D$2*coeffs!$D$6))^2*blanks!$CA$17^2)^0.5</f>
        <v>1630.362104445767</v>
      </c>
      <c r="L92" s="10">
        <f t="shared" si="9"/>
        <v>10560723.2710451</v>
      </c>
      <c r="M92" s="1">
        <f t="shared" si="10"/>
        <v>3373442.2081023594</v>
      </c>
      <c r="N92" s="10">
        <f t="shared" si="11"/>
        <v>3156705.5452795015</v>
      </c>
    </row>
    <row r="93" spans="1:14" x14ac:dyDescent="0.25">
      <c r="A93">
        <v>-17.04</v>
      </c>
      <c r="B93">
        <v>0.66666666666666663</v>
      </c>
      <c r="C93" s="10">
        <f>-LN(1-B93)/0.000001-EXP(blanks!$BZ$18*b929_1!A93+blanks!$BZ$17)</f>
        <v>1092210.9845309386</v>
      </c>
      <c r="D93" s="1">
        <f>C93*0.000001*coeffs!$D$8/($D$2*coeffs!$D$6/1000)</f>
        <v>5508.7705864298177</v>
      </c>
      <c r="E93">
        <f t="shared" si="12"/>
        <v>1.0986122886681096</v>
      </c>
      <c r="F93">
        <v>0.96150000000000002</v>
      </c>
      <c r="G93">
        <v>1.2895000000000001</v>
      </c>
      <c r="H93">
        <f t="shared" si="13"/>
        <v>0.13711228866810954</v>
      </c>
      <c r="I93">
        <f t="shared" si="14"/>
        <v>0.19088771133189053</v>
      </c>
      <c r="J93" s="2">
        <f>((1000*coeffs!$D$8/($D$2*coeffs!$D$6))^2*H93^2+(1000*(E93-coeffs!$D$2*blanks!$BZ$18*A93-coeffs!$D$2*blanks!$BZ$17)/($D$2*coeffs!$D$6))^2*coeffs!$E$8^2+(1000*coeffs!$D$2*coeffs!$D$8*(E93/coeffs!$D$2-blanks!$BZ$18*A93-blanks!$BZ$17)/($D$2^2*coeffs!$D$6))^2*coeffs!$D$11^2+(1000*coeffs!$D$2*coeffs!$D$8*(E93/coeffs!$D$2-blanks!$BZ$18*A93-blanks!$BZ$17)/($D$2*coeffs!$D$6^2))^2*coeffs!$E$6^2 +(-1000*coeffs!$D$8*blanks!$BZ$18*A93/($D$2*coeffs!$D$6)-1000*coeffs!$D$8*blanks!$BZ$17/($D$2*coeffs!$D$6))^2*coeffs!$E$2^2 + (1000*coeffs!$D$2*coeffs!$D$8*A93/($D$2*coeffs!$D$6))^2*blanks!$CA$18^2+(1000*coeffs!$D$2*coeffs!$D$8/($D$2*coeffs!$D$6))^2*blanks!$CA$17^2)^0.5</f>
        <v>1538.0406437619474</v>
      </c>
      <c r="K93" s="10">
        <f>((1000*coeffs!$D$8/($D$2*coeffs!$D$6))^2*I93^2+(1000*(E93-coeffs!$D$2*blanks!$BZ$18*A93-coeffs!$D$2*blanks!$BZ$17)/($D$2*coeffs!$D$6))^2*coeffs!$E$8^2+(1000*coeffs!$D$2*coeffs!$D$8*(E93/coeffs!$D$2-blanks!$BZ$18*A93-blanks!$BZ$17)/($D$2^2*coeffs!$D$6))^2*coeffs!$D$11^2+(1000*coeffs!$D$2*coeffs!$D$8*(E93/coeffs!$D$2-blanks!$BZ$18*A93-blanks!$BZ$17)/($D$2*coeffs!$D$6^2))^2*coeffs!$E$6^2 +(-1000*coeffs!$D$8*blanks!$BZ$18*A93/($D$2*coeffs!$D$6)-1000*coeffs!$D$8*blanks!$BZ$17/($D$2*coeffs!$D$6))^2*coeffs!$E$2^2 + (1000*coeffs!$D$2*coeffs!$D$8*A93/($D$2*coeffs!$D$6))^2*blanks!$CA$18^2+(1000*coeffs!$D$2*coeffs!$D$8/($D$2*coeffs!$D$6))^2*blanks!$CA$17^2)^0.5</f>
        <v>1677.5776738886918</v>
      </c>
      <c r="L93" s="10">
        <f t="shared" si="9"/>
        <v>10785722.684647691</v>
      </c>
      <c r="M93" s="1">
        <f t="shared" si="10"/>
        <v>3468445.2319781655</v>
      </c>
      <c r="N93" s="10">
        <f t="shared" si="11"/>
        <v>3210927.3286337373</v>
      </c>
    </row>
    <row r="94" spans="1:14" x14ac:dyDescent="0.25">
      <c r="A94">
        <v>-17.059999999999999</v>
      </c>
      <c r="B94">
        <v>0.67441860465116277</v>
      </c>
      <c r="C94" s="10">
        <f>-LN(1-B94)/0.000001-EXP(blanks!$BZ$18*b929_1!A94+blanks!$BZ$17)</f>
        <v>1115694.9988863862</v>
      </c>
      <c r="D94" s="1">
        <f>C94*0.000001*coeffs!$D$8/($D$2*coeffs!$D$6/1000)</f>
        <v>5627.2166095561497</v>
      </c>
      <c r="E94">
        <f t="shared" si="12"/>
        <v>1.1221427860783038</v>
      </c>
      <c r="F94">
        <v>0.96150000000000002</v>
      </c>
      <c r="G94">
        <v>1.3213999999999999</v>
      </c>
      <c r="H94">
        <f t="shared" si="13"/>
        <v>0.16064278607830373</v>
      </c>
      <c r="I94">
        <f t="shared" si="14"/>
        <v>0.19925721392169615</v>
      </c>
      <c r="J94" s="2">
        <f>((1000*coeffs!$D$8/($D$2*coeffs!$D$6))^2*H94^2+(1000*(E94-coeffs!$D$2*blanks!$BZ$18*A94-coeffs!$D$2*blanks!$BZ$17)/($D$2*coeffs!$D$6))^2*coeffs!$E$8^2+(1000*coeffs!$D$2*coeffs!$D$8*(E94/coeffs!$D$2-blanks!$BZ$18*A94-blanks!$BZ$17)/($D$2^2*coeffs!$D$6))^2*coeffs!$D$11^2+(1000*coeffs!$D$2*coeffs!$D$8*(E94/coeffs!$D$2-blanks!$BZ$18*A94-blanks!$BZ$17)/($D$2*coeffs!$D$6^2))^2*coeffs!$E$6^2 +(-1000*coeffs!$D$8*blanks!$BZ$18*A94/($D$2*coeffs!$D$6)-1000*coeffs!$D$8*blanks!$BZ$17/($D$2*coeffs!$D$6))^2*coeffs!$E$2^2 + (1000*coeffs!$D$2*coeffs!$D$8*A94/($D$2*coeffs!$D$6))^2*blanks!$CA$18^2+(1000*coeffs!$D$2*coeffs!$D$8/($D$2*coeffs!$D$6))^2*blanks!$CA$17^2)^0.5</f>
        <v>1620.3438252317389</v>
      </c>
      <c r="K94" s="10">
        <f>((1000*coeffs!$D$8/($D$2*coeffs!$D$6))^2*I94^2+(1000*(E94-coeffs!$D$2*blanks!$BZ$18*A94-coeffs!$D$2*blanks!$BZ$17)/($D$2*coeffs!$D$6))^2*coeffs!$E$8^2+(1000*coeffs!$D$2*coeffs!$D$8*(E94/coeffs!$D$2-blanks!$BZ$18*A94-blanks!$BZ$17)/($D$2^2*coeffs!$D$6))^2*coeffs!$D$11^2+(1000*coeffs!$D$2*coeffs!$D$8*(E94/coeffs!$D$2-blanks!$BZ$18*A94-blanks!$BZ$17)/($D$2*coeffs!$D$6^2))^2*coeffs!$E$6^2 +(-1000*coeffs!$D$8*blanks!$BZ$18*A94/($D$2*coeffs!$D$6)-1000*coeffs!$D$8*blanks!$BZ$17/($D$2*coeffs!$D$6))^2*coeffs!$E$2^2 + (1000*coeffs!$D$2*coeffs!$D$8*A94/($D$2*coeffs!$D$6))^2*blanks!$CA$18^2+(1000*coeffs!$D$2*coeffs!$D$8/($D$2*coeffs!$D$6))^2*blanks!$CA$17^2)^0.5</f>
        <v>1725.9911092198597</v>
      </c>
      <c r="L94" s="10">
        <f t="shared" si="9"/>
        <v>11017630.319662845</v>
      </c>
      <c r="M94" s="1">
        <f t="shared" si="10"/>
        <v>3565915.7608696874</v>
      </c>
      <c r="N94" s="10">
        <f t="shared" si="11"/>
        <v>3370536.0340606188</v>
      </c>
    </row>
    <row r="95" spans="1:14" x14ac:dyDescent="0.25">
      <c r="A95">
        <v>-17.079999999999998</v>
      </c>
      <c r="B95">
        <v>0.68217054263565891</v>
      </c>
      <c r="C95" s="10">
        <f>-LN(1-B95)/0.000001-EXP(blanks!$BZ$18*b929_1!A95+blanks!$BZ$17)</f>
        <v>1139745.7298741087</v>
      </c>
      <c r="D95" s="1">
        <f>C95*0.000001*coeffs!$D$8/($D$2*coeffs!$D$6/1000)</f>
        <v>5748.5209741191939</v>
      </c>
      <c r="E95">
        <f t="shared" si="12"/>
        <v>1.1462403376573642</v>
      </c>
      <c r="F95">
        <v>0.98529999999999995</v>
      </c>
      <c r="G95">
        <v>1.3213999999999999</v>
      </c>
      <c r="H95">
        <f t="shared" si="13"/>
        <v>0.16094033765736426</v>
      </c>
      <c r="I95">
        <f t="shared" si="14"/>
        <v>0.17515966234263569</v>
      </c>
      <c r="J95" s="2">
        <f>((1000*coeffs!$D$8/($D$2*coeffs!$D$6))^2*H95^2+(1000*(E95-coeffs!$D$2*blanks!$BZ$18*A95-coeffs!$D$2*blanks!$BZ$17)/($D$2*coeffs!$D$6))^2*coeffs!$E$8^2+(1000*coeffs!$D$2*coeffs!$D$8*(E95/coeffs!$D$2-blanks!$BZ$18*A95-blanks!$BZ$17)/($D$2^2*coeffs!$D$6))^2*coeffs!$D$11^2+(1000*coeffs!$D$2*coeffs!$D$8*(E95/coeffs!$D$2-blanks!$BZ$18*A95-blanks!$BZ$17)/($D$2*coeffs!$D$6^2))^2*coeffs!$E$6^2 +(-1000*coeffs!$D$8*blanks!$BZ$18*A95/($D$2*coeffs!$D$6)-1000*coeffs!$D$8*blanks!$BZ$17/($D$2*coeffs!$D$6))^2*coeffs!$E$2^2 + (1000*coeffs!$D$2*coeffs!$D$8*A95/($D$2*coeffs!$D$6))^2*blanks!$CA$18^2+(1000*coeffs!$D$2*coeffs!$D$8/($D$2*coeffs!$D$6))^2*blanks!$CA$17^2)^0.5</f>
        <v>1647.247670446209</v>
      </c>
      <c r="K95" s="10">
        <f>((1000*coeffs!$D$8/($D$2*coeffs!$D$6))^2*I95^2+(1000*(E95-coeffs!$D$2*blanks!$BZ$18*A95-coeffs!$D$2*blanks!$BZ$17)/($D$2*coeffs!$D$6))^2*coeffs!$E$8^2+(1000*coeffs!$D$2*coeffs!$D$8*(E95/coeffs!$D$2-blanks!$BZ$18*A95-blanks!$BZ$17)/($D$2^2*coeffs!$D$6))^2*coeffs!$D$11^2+(1000*coeffs!$D$2*coeffs!$D$8*(E95/coeffs!$D$2-blanks!$BZ$18*A95-blanks!$BZ$17)/($D$2*coeffs!$D$6^2))^2*coeffs!$E$6^2 +(-1000*coeffs!$D$8*blanks!$BZ$18*A95/($D$2*coeffs!$D$6)-1000*coeffs!$D$8*blanks!$BZ$17/($D$2*coeffs!$D$6))^2*coeffs!$E$2^2 + (1000*coeffs!$D$2*coeffs!$D$8*A95/($D$2*coeffs!$D$6))^2*blanks!$CA$18^2+(1000*coeffs!$D$2*coeffs!$D$8/($D$2*coeffs!$D$6))^2*blanks!$CA$17^2)^0.5</f>
        <v>1683.745749019871</v>
      </c>
      <c r="L95" s="10">
        <f t="shared" si="9"/>
        <v>11255134.353654997</v>
      </c>
      <c r="M95" s="1">
        <f t="shared" si="10"/>
        <v>3495716.1028093281</v>
      </c>
      <c r="N95" s="10">
        <f t="shared" si="11"/>
        <v>3428407.888805178</v>
      </c>
    </row>
    <row r="96" spans="1:14" x14ac:dyDescent="0.25">
      <c r="A96">
        <v>-17.079999999999998</v>
      </c>
      <c r="B96">
        <v>0.68992248062015504</v>
      </c>
      <c r="C96" s="10">
        <f>-LN(1-B96)/0.000001-EXP(blanks!$BZ$18*b929_1!A96+blanks!$BZ$17)</f>
        <v>1164438.3424644803</v>
      </c>
      <c r="D96" s="1">
        <f>C96*0.000001*coeffs!$D$8/($D$2*coeffs!$D$6/1000)</f>
        <v>5873.0627887195687</v>
      </c>
      <c r="E96">
        <f t="shared" si="12"/>
        <v>1.1709329502477359</v>
      </c>
      <c r="F96">
        <v>1.0097</v>
      </c>
      <c r="G96">
        <v>1.3541000000000001</v>
      </c>
      <c r="H96">
        <f t="shared" si="13"/>
        <v>0.16123295024773587</v>
      </c>
      <c r="I96">
        <f t="shared" si="14"/>
        <v>0.18316704975226417</v>
      </c>
      <c r="J96" s="2">
        <f>((1000*coeffs!$D$8/($D$2*coeffs!$D$6))^2*H96^2+(1000*(E96-coeffs!$D$2*blanks!$BZ$18*A96-coeffs!$D$2*blanks!$BZ$17)/($D$2*coeffs!$D$6))^2*coeffs!$E$8^2+(1000*coeffs!$D$2*coeffs!$D$8*(E96/coeffs!$D$2-blanks!$BZ$18*A96-blanks!$BZ$17)/($D$2^2*coeffs!$D$6))^2*coeffs!$D$11^2+(1000*coeffs!$D$2*coeffs!$D$8*(E96/coeffs!$D$2-blanks!$BZ$18*A96-blanks!$BZ$17)/($D$2*coeffs!$D$6^2))^2*coeffs!$E$6^2 +(-1000*coeffs!$D$8*blanks!$BZ$18*A96/($D$2*coeffs!$D$6)-1000*coeffs!$D$8*blanks!$BZ$17/($D$2*coeffs!$D$6))^2*coeffs!$E$2^2 + (1000*coeffs!$D$2*coeffs!$D$8*A96/($D$2*coeffs!$D$6))^2*blanks!$CA$18^2+(1000*coeffs!$D$2*coeffs!$D$8/($D$2*coeffs!$D$6))^2*blanks!$CA$17^2)^0.5</f>
        <v>1674.9012791749719</v>
      </c>
      <c r="K96" s="10">
        <f>((1000*coeffs!$D$8/($D$2*coeffs!$D$6))^2*I96^2+(1000*(E96-coeffs!$D$2*blanks!$BZ$18*A96-coeffs!$D$2*blanks!$BZ$17)/($D$2*coeffs!$D$6))^2*coeffs!$E$8^2+(1000*coeffs!$D$2*coeffs!$D$8*(E96/coeffs!$D$2-blanks!$BZ$18*A96-blanks!$BZ$17)/($D$2^2*coeffs!$D$6))^2*coeffs!$D$11^2+(1000*coeffs!$D$2*coeffs!$D$8*(E96/coeffs!$D$2-blanks!$BZ$18*A96-blanks!$BZ$17)/($D$2*coeffs!$D$6^2))^2*coeffs!$E$6^2 +(-1000*coeffs!$D$8*blanks!$BZ$18*A96/($D$2*coeffs!$D$6)-1000*coeffs!$D$8*blanks!$BZ$17/($D$2*coeffs!$D$6))^2*coeffs!$E$2^2 + (1000*coeffs!$D$2*coeffs!$D$8*A96/($D$2*coeffs!$D$6))^2*blanks!$CA$18^2+(1000*coeffs!$D$2*coeffs!$D$8/($D$2*coeffs!$D$6))^2*blanks!$CA$17^2)^0.5</f>
        <v>1731.3178470190053</v>
      </c>
      <c r="L96" s="10">
        <f t="shared" si="9"/>
        <v>11498977.050287062</v>
      </c>
      <c r="M96" s="1">
        <f t="shared" si="10"/>
        <v>3591941.7338873143</v>
      </c>
      <c r="N96" s="10">
        <f t="shared" si="11"/>
        <v>3487890.9448667392</v>
      </c>
    </row>
    <row r="97" spans="1:14" x14ac:dyDescent="0.25">
      <c r="A97">
        <v>-17.079999999999998</v>
      </c>
      <c r="B97">
        <v>0.69767441860465118</v>
      </c>
      <c r="C97" s="10">
        <f>-LN(1-B97)/0.000001-EXP(blanks!$BZ$18*b929_1!A97+blanks!$BZ$17)</f>
        <v>1189756.15044877</v>
      </c>
      <c r="D97" s="1">
        <f>C97*0.000001*coeffs!$D$8/($D$2*coeffs!$D$6/1000)</f>
        <v>6000.7578933395152</v>
      </c>
      <c r="E97">
        <f t="shared" si="12"/>
        <v>1.1962507582320256</v>
      </c>
      <c r="F97">
        <v>1.0347</v>
      </c>
      <c r="G97">
        <v>1.3876999999999999</v>
      </c>
      <c r="H97">
        <f t="shared" si="13"/>
        <v>0.16155075823202569</v>
      </c>
      <c r="I97">
        <f t="shared" si="14"/>
        <v>0.19144924176797429</v>
      </c>
      <c r="J97" s="2">
        <f>((1000*coeffs!$D$8/($D$2*coeffs!$D$6))^2*H97^2+(1000*(E97-coeffs!$D$2*blanks!$BZ$18*A97-coeffs!$D$2*blanks!$BZ$17)/($D$2*coeffs!$D$6))^2*coeffs!$E$8^2+(1000*coeffs!$D$2*coeffs!$D$8*(E97/coeffs!$D$2-blanks!$BZ$18*A97-blanks!$BZ$17)/($D$2^2*coeffs!$D$6))^2*coeffs!$D$11^2+(1000*coeffs!$D$2*coeffs!$D$8*(E97/coeffs!$D$2-blanks!$BZ$18*A97-blanks!$BZ$17)/($D$2*coeffs!$D$6^2))^2*coeffs!$E$6^2 +(-1000*coeffs!$D$8*blanks!$BZ$18*A97/($D$2*coeffs!$D$6)-1000*coeffs!$D$8*blanks!$BZ$17/($D$2*coeffs!$D$6))^2*coeffs!$E$2^2 + (1000*coeffs!$D$2*coeffs!$D$8*A97/($D$2*coeffs!$D$6))^2*blanks!$CA$18^2+(1000*coeffs!$D$2*coeffs!$D$8/($D$2*coeffs!$D$6))^2*blanks!$CA$17^2)^0.5</f>
        <v>1703.4143273347588</v>
      </c>
      <c r="K97" s="10">
        <f>((1000*coeffs!$D$8/($D$2*coeffs!$D$6))^2*I97^2+(1000*(E97-coeffs!$D$2*blanks!$BZ$18*A97-coeffs!$D$2*blanks!$BZ$17)/($D$2*coeffs!$D$6))^2*coeffs!$E$8^2+(1000*coeffs!$D$2*coeffs!$D$8*(E97/coeffs!$D$2-blanks!$BZ$18*A97-blanks!$BZ$17)/($D$2^2*coeffs!$D$6))^2*coeffs!$D$11^2+(1000*coeffs!$D$2*coeffs!$D$8*(E97/coeffs!$D$2-blanks!$BZ$18*A97-blanks!$BZ$17)/($D$2*coeffs!$D$6^2))^2*coeffs!$E$6^2 +(-1000*coeffs!$D$8*blanks!$BZ$18*A97/($D$2*coeffs!$D$6)-1000*coeffs!$D$8*blanks!$BZ$17/($D$2*coeffs!$D$6))^2*coeffs!$E$2^2 + (1000*coeffs!$D$2*coeffs!$D$8*A97/($D$2*coeffs!$D$6))^2*blanks!$CA$18^2+(1000*coeffs!$D$2*coeffs!$D$8/($D$2*coeffs!$D$6))^2*blanks!$CA$17^2)^0.5</f>
        <v>1780.4789952514252</v>
      </c>
      <c r="L97" s="10">
        <f t="shared" si="9"/>
        <v>11748993.631121011</v>
      </c>
      <c r="M97" s="1">
        <f t="shared" si="10"/>
        <v>3691329.0727901775</v>
      </c>
      <c r="N97" s="10">
        <f t="shared" si="11"/>
        <v>3549181.2843694948</v>
      </c>
    </row>
    <row r="98" spans="1:14" x14ac:dyDescent="0.25">
      <c r="A98">
        <v>-17.11</v>
      </c>
      <c r="B98">
        <v>0.70542635658914732</v>
      </c>
      <c r="C98" s="10">
        <f>-LN(1-B98)/0.000001-EXP(blanks!$BZ$18*b929_1!A98+blanks!$BZ$17)</f>
        <v>1215660.7677174432</v>
      </c>
      <c r="D98" s="1">
        <f>C98*0.000001*coeffs!$D$8/($D$2*coeffs!$D$6/1000)</f>
        <v>6131.4126804488715</v>
      </c>
      <c r="E98">
        <f t="shared" si="12"/>
        <v>1.2222262446352865</v>
      </c>
      <c r="F98">
        <v>1.0604</v>
      </c>
      <c r="G98">
        <v>1.4219999999999999</v>
      </c>
      <c r="H98">
        <f t="shared" si="13"/>
        <v>0.1618262446352865</v>
      </c>
      <c r="I98">
        <f t="shared" si="14"/>
        <v>0.19977375536471342</v>
      </c>
      <c r="J98" s="2">
        <f>((1000*coeffs!$D$8/($D$2*coeffs!$D$6))^2*H98^2+(1000*(E98-coeffs!$D$2*blanks!$BZ$18*A98-coeffs!$D$2*blanks!$BZ$17)/($D$2*coeffs!$D$6))^2*coeffs!$E$8^2+(1000*coeffs!$D$2*coeffs!$D$8*(E98/coeffs!$D$2-blanks!$BZ$18*A98-blanks!$BZ$17)/($D$2^2*coeffs!$D$6))^2*coeffs!$D$11^2+(1000*coeffs!$D$2*coeffs!$D$8*(E98/coeffs!$D$2-blanks!$BZ$18*A98-blanks!$BZ$17)/($D$2*coeffs!$D$6^2))^2*coeffs!$E$6^2 +(-1000*coeffs!$D$8*blanks!$BZ$18*A98/($D$2*coeffs!$D$6)-1000*coeffs!$D$8*blanks!$BZ$17/($D$2*coeffs!$D$6))^2*coeffs!$E$2^2 + (1000*coeffs!$D$2*coeffs!$D$8*A98/($D$2*coeffs!$D$6))^2*blanks!$CA$18^2+(1000*coeffs!$D$2*coeffs!$D$8/($D$2*coeffs!$D$6))^2*blanks!$CA$17^2)^0.5</f>
        <v>1732.6629800350945</v>
      </c>
      <c r="K98" s="10">
        <f>((1000*coeffs!$D$8/($D$2*coeffs!$D$6))^2*I98^2+(1000*(E98-coeffs!$D$2*blanks!$BZ$18*A98-coeffs!$D$2*blanks!$BZ$17)/($D$2*coeffs!$D$6))^2*coeffs!$E$8^2+(1000*coeffs!$D$2*coeffs!$D$8*(E98/coeffs!$D$2-blanks!$BZ$18*A98-blanks!$BZ$17)/($D$2^2*coeffs!$D$6))^2*coeffs!$D$11^2+(1000*coeffs!$D$2*coeffs!$D$8*(E98/coeffs!$D$2-blanks!$BZ$18*A98-blanks!$BZ$17)/($D$2*coeffs!$D$6^2))^2*coeffs!$E$6^2 +(-1000*coeffs!$D$8*blanks!$BZ$18*A98/($D$2*coeffs!$D$6)-1000*coeffs!$D$8*blanks!$BZ$17/($D$2*coeffs!$D$6))^2*coeffs!$E$2^2 + (1000*coeffs!$D$2*coeffs!$D$8*A98/($D$2*coeffs!$D$6))^2*blanks!$CA$18^2+(1000*coeffs!$D$2*coeffs!$D$8/($D$2*coeffs!$D$6))^2*blanks!$CA$17^2)^0.5</f>
        <v>1830.6248579089895</v>
      </c>
      <c r="L98" s="10">
        <f t="shared" si="9"/>
        <v>12004805.028432529</v>
      </c>
      <c r="M98" s="1">
        <f t="shared" si="10"/>
        <v>3792748.4653333793</v>
      </c>
      <c r="N98" s="10">
        <f t="shared" si="11"/>
        <v>3612037.4495755681</v>
      </c>
    </row>
    <row r="99" spans="1:14" x14ac:dyDescent="0.25">
      <c r="A99">
        <v>-17.11</v>
      </c>
      <c r="B99">
        <v>0.71317829457364346</v>
      </c>
      <c r="C99" s="10">
        <f>-LN(1-B99)/0.000001-EXP(blanks!$BZ$18*b929_1!A99+blanks!$BZ$17)</f>
        <v>1242329.0147996044</v>
      </c>
      <c r="D99" s="1">
        <f>C99*0.000001*coeffs!$D$8/($D$2*coeffs!$D$6/1000)</f>
        <v>6265.9189774908709</v>
      </c>
      <c r="E99">
        <f t="shared" si="12"/>
        <v>1.2488944917174478</v>
      </c>
      <c r="F99">
        <v>1.0866</v>
      </c>
      <c r="G99">
        <v>1.4572000000000001</v>
      </c>
      <c r="H99">
        <f t="shared" si="13"/>
        <v>0.16229449171744781</v>
      </c>
      <c r="I99">
        <f t="shared" si="14"/>
        <v>0.20830550828255223</v>
      </c>
      <c r="J99" s="2">
        <f>((1000*coeffs!$D$8/($D$2*coeffs!$D$6))^2*H99^2+(1000*(E99-coeffs!$D$2*blanks!$BZ$18*A99-coeffs!$D$2*blanks!$BZ$17)/($D$2*coeffs!$D$6))^2*coeffs!$E$8^2+(1000*coeffs!$D$2*coeffs!$D$8*(E99/coeffs!$D$2-blanks!$BZ$18*A99-blanks!$BZ$17)/($D$2^2*coeffs!$D$6))^2*coeffs!$D$11^2+(1000*coeffs!$D$2*coeffs!$D$8*(E99/coeffs!$D$2-blanks!$BZ$18*A99-blanks!$BZ$17)/($D$2*coeffs!$D$6^2))^2*coeffs!$E$6^2 +(-1000*coeffs!$D$8*blanks!$BZ$18*A99/($D$2*coeffs!$D$6)-1000*coeffs!$D$8*blanks!$BZ$17/($D$2*coeffs!$D$6))^2*coeffs!$E$2^2 + (1000*coeffs!$D$2*coeffs!$D$8*A99/($D$2*coeffs!$D$6))^2*blanks!$CA$18^2+(1000*coeffs!$D$2*coeffs!$D$8/($D$2*coeffs!$D$6))^2*blanks!$CA$17^2)^0.5</f>
        <v>1763.2445718846006</v>
      </c>
      <c r="K99" s="10">
        <f>((1000*coeffs!$D$8/($D$2*coeffs!$D$6))^2*I99^2+(1000*(E99-coeffs!$D$2*blanks!$BZ$18*A99-coeffs!$D$2*blanks!$BZ$17)/($D$2*coeffs!$D$6))^2*coeffs!$E$8^2+(1000*coeffs!$D$2*coeffs!$D$8*(E99/coeffs!$D$2-blanks!$BZ$18*A99-blanks!$BZ$17)/($D$2^2*coeffs!$D$6))^2*coeffs!$D$11^2+(1000*coeffs!$D$2*coeffs!$D$8*(E99/coeffs!$D$2-blanks!$BZ$18*A99-blanks!$BZ$17)/($D$2*coeffs!$D$6^2))^2*coeffs!$E$6^2 +(-1000*coeffs!$D$8*blanks!$BZ$18*A99/($D$2*coeffs!$D$6)-1000*coeffs!$D$8*blanks!$BZ$17/($D$2*coeffs!$D$6))^2*coeffs!$E$2^2 + (1000*coeffs!$D$2*coeffs!$D$8*A99/($D$2*coeffs!$D$6))^2*blanks!$CA$18^2+(1000*coeffs!$D$2*coeffs!$D$8/($D$2*coeffs!$D$6))^2*blanks!$CA$17^2)^0.5</f>
        <v>1882.2341617451038</v>
      </c>
      <c r="L99" s="10">
        <f t="shared" si="9"/>
        <v>12268157.367483933</v>
      </c>
      <c r="M99" s="1">
        <f t="shared" si="10"/>
        <v>3897144.1824961808</v>
      </c>
      <c r="N99" s="10">
        <f t="shared" si="11"/>
        <v>3677619.3868778748</v>
      </c>
    </row>
    <row r="100" spans="1:14" x14ac:dyDescent="0.25">
      <c r="A100">
        <v>-17.11</v>
      </c>
      <c r="B100">
        <v>0.72093023255813948</v>
      </c>
      <c r="C100" s="10">
        <f>-LN(1-B100)/0.000001-EXP(blanks!$BZ$18*b929_1!A100+blanks!$BZ$17)</f>
        <v>1269727.9889877187</v>
      </c>
      <c r="D100" s="1">
        <f>C100*0.000001*coeffs!$D$8/($D$2*coeffs!$D$6/1000)</f>
        <v>6404.110833499949</v>
      </c>
      <c r="E100">
        <f t="shared" si="12"/>
        <v>1.276293465905562</v>
      </c>
      <c r="F100">
        <v>1.0866</v>
      </c>
      <c r="G100">
        <v>1.4933000000000001</v>
      </c>
      <c r="H100">
        <f t="shared" si="13"/>
        <v>0.18969346590556202</v>
      </c>
      <c r="I100">
        <f t="shared" si="14"/>
        <v>0.21700653409443804</v>
      </c>
      <c r="J100" s="2">
        <f>((1000*coeffs!$D$8/($D$2*coeffs!$D$6))^2*H100^2+(1000*(E100-coeffs!$D$2*blanks!$BZ$18*A100-coeffs!$D$2*blanks!$BZ$17)/($D$2*coeffs!$D$6))^2*coeffs!$E$8^2+(1000*coeffs!$D$2*coeffs!$D$8*(E100/coeffs!$D$2-blanks!$BZ$18*A100-blanks!$BZ$17)/($D$2^2*coeffs!$D$6))^2*coeffs!$D$11^2+(1000*coeffs!$D$2*coeffs!$D$8*(E100/coeffs!$D$2-blanks!$BZ$18*A100-blanks!$BZ$17)/($D$2*coeffs!$D$6^2))^2*coeffs!$E$6^2 +(-1000*coeffs!$D$8*blanks!$BZ$18*A100/($D$2*coeffs!$D$6)-1000*coeffs!$D$8*blanks!$BZ$17/($D$2*coeffs!$D$6))^2*coeffs!$E$2^2 + (1000*coeffs!$D$2*coeffs!$D$8*A100/($D$2*coeffs!$D$6))^2*blanks!$CA$18^2+(1000*coeffs!$D$2*coeffs!$D$8/($D$2*coeffs!$D$6))^2*blanks!$CA$17^2)^0.5</f>
        <v>1860.7943189916209</v>
      </c>
      <c r="K100" s="10">
        <f>((1000*coeffs!$D$8/($D$2*coeffs!$D$6))^2*I100^2+(1000*(E100-coeffs!$D$2*blanks!$BZ$18*A100-coeffs!$D$2*blanks!$BZ$17)/($D$2*coeffs!$D$6))^2*coeffs!$E$8^2+(1000*coeffs!$D$2*coeffs!$D$8*(E100/coeffs!$D$2-blanks!$BZ$18*A100-blanks!$BZ$17)/($D$2^2*coeffs!$D$6))^2*coeffs!$D$11^2+(1000*coeffs!$D$2*coeffs!$D$8*(E100/coeffs!$D$2-blanks!$BZ$18*A100-blanks!$BZ$17)/($D$2*coeffs!$D$6^2))^2*coeffs!$E$6^2 +(-1000*coeffs!$D$8*blanks!$BZ$18*A100/($D$2*coeffs!$D$6)-1000*coeffs!$D$8*blanks!$BZ$17/($D$2*coeffs!$D$6))^2*coeffs!$E$2^2 + (1000*coeffs!$D$2*coeffs!$D$8*A100/($D$2*coeffs!$D$6))^2*blanks!$CA$18^2+(1000*coeffs!$D$2*coeffs!$D$8/($D$2*coeffs!$D$6))^2*blanks!$CA$17^2)^0.5</f>
        <v>1935.2351779846067</v>
      </c>
      <c r="L100" s="10">
        <f t="shared" si="9"/>
        <v>12538725.729844553</v>
      </c>
      <c r="M100" s="1">
        <f t="shared" si="10"/>
        <v>4004372.4864727464</v>
      </c>
      <c r="N100" s="10">
        <f t="shared" si="11"/>
        <v>3866748.7066145027</v>
      </c>
    </row>
    <row r="101" spans="1:14" x14ac:dyDescent="0.25">
      <c r="A101">
        <v>-17.21</v>
      </c>
      <c r="B101">
        <v>0.72868217054263562</v>
      </c>
      <c r="C101" s="10">
        <f>-LN(1-B101)/0.000001-EXP(blanks!$BZ$18*b929_1!A101+blanks!$BZ$17)</f>
        <v>1297657.0028160277</v>
      </c>
      <c r="D101" s="1">
        <f>C101*0.000001*coeffs!$D$8/($D$2*coeffs!$D$6/1000)</f>
        <v>6544.9760436694432</v>
      </c>
      <c r="E101">
        <f t="shared" si="12"/>
        <v>1.3044643428722582</v>
      </c>
      <c r="F101">
        <v>1.1134999999999999</v>
      </c>
      <c r="G101">
        <v>1.5303</v>
      </c>
      <c r="H101">
        <f t="shared" si="13"/>
        <v>0.19096434287225827</v>
      </c>
      <c r="I101">
        <f t="shared" si="14"/>
        <v>0.22583565712774178</v>
      </c>
      <c r="J101" s="2">
        <f>((1000*coeffs!$D$8/($D$2*coeffs!$D$6))^2*H101^2+(1000*(E101-coeffs!$D$2*blanks!$BZ$18*A101-coeffs!$D$2*blanks!$BZ$17)/($D$2*coeffs!$D$6))^2*coeffs!$E$8^2+(1000*coeffs!$D$2*coeffs!$D$8*(E101/coeffs!$D$2-blanks!$BZ$18*A101-blanks!$BZ$17)/($D$2^2*coeffs!$D$6))^2*coeffs!$D$11^2+(1000*coeffs!$D$2*coeffs!$D$8*(E101/coeffs!$D$2-blanks!$BZ$18*A101-blanks!$BZ$17)/($D$2*coeffs!$D$6^2))^2*coeffs!$E$6^2 +(-1000*coeffs!$D$8*blanks!$BZ$18*A101/($D$2*coeffs!$D$6)-1000*coeffs!$D$8*blanks!$BZ$17/($D$2*coeffs!$D$6))^2*coeffs!$E$2^2 + (1000*coeffs!$D$2*coeffs!$D$8*A101/($D$2*coeffs!$D$6))^2*blanks!$CA$18^2+(1000*coeffs!$D$2*coeffs!$D$8/($D$2*coeffs!$D$6))^2*blanks!$CA$17^2)^0.5</f>
        <v>1894.3462241833217</v>
      </c>
      <c r="K101" s="10">
        <f>((1000*coeffs!$D$8/($D$2*coeffs!$D$6))^2*I101^2+(1000*(E101-coeffs!$D$2*blanks!$BZ$18*A101-coeffs!$D$2*blanks!$BZ$17)/($D$2*coeffs!$D$6))^2*coeffs!$E$8^2+(1000*coeffs!$D$2*coeffs!$D$8*(E101/coeffs!$D$2-blanks!$BZ$18*A101-blanks!$BZ$17)/($D$2^2*coeffs!$D$6))^2*coeffs!$D$11^2+(1000*coeffs!$D$2*coeffs!$D$8*(E101/coeffs!$D$2-blanks!$BZ$18*A101-blanks!$BZ$17)/($D$2*coeffs!$D$6^2))^2*coeffs!$E$6^2 +(-1000*coeffs!$D$8*blanks!$BZ$18*A101/($D$2*coeffs!$D$6)-1000*coeffs!$D$8*blanks!$BZ$17/($D$2*coeffs!$D$6))^2*coeffs!$E$2^2 + (1000*coeffs!$D$2*coeffs!$D$8*A101/($D$2*coeffs!$D$6))^2*blanks!$CA$18^2+(1000*coeffs!$D$2*coeffs!$D$8/($D$2*coeffs!$D$6))^2*blanks!$CA$17^2)^0.5</f>
        <v>1989.5436942409792</v>
      </c>
      <c r="L101" s="10">
        <f t="shared" si="9"/>
        <v>12814528.301210562</v>
      </c>
      <c r="M101" s="1">
        <f t="shared" si="10"/>
        <v>4114211.2794222832</v>
      </c>
      <c r="N101" s="10">
        <f t="shared" si="11"/>
        <v>3938193.7859494099</v>
      </c>
    </row>
    <row r="102" spans="1:14" x14ac:dyDescent="0.25">
      <c r="A102">
        <v>-17.23</v>
      </c>
      <c r="B102">
        <v>0.73643410852713176</v>
      </c>
      <c r="C102" s="10">
        <f>-LN(1-B102)/0.000001-EXP(blanks!$BZ$18*b929_1!A102+blanks!$BZ$17)</f>
        <v>1326595.1082056742</v>
      </c>
      <c r="D102" s="1">
        <f>C102*0.000001*coeffs!$D$8/($D$2*coeffs!$D$6/1000)</f>
        <v>6690.930796052704</v>
      </c>
      <c r="E102">
        <f t="shared" si="12"/>
        <v>1.3334518797455106</v>
      </c>
      <c r="F102">
        <v>1.1411</v>
      </c>
      <c r="G102">
        <v>1.5682</v>
      </c>
      <c r="H102">
        <f t="shared" si="13"/>
        <v>0.1923518797455106</v>
      </c>
      <c r="I102">
        <f t="shared" si="14"/>
        <v>0.23474812025448943</v>
      </c>
      <c r="J102" s="2">
        <f>((1000*coeffs!$D$8/($D$2*coeffs!$D$6))^2*H102^2+(1000*(E102-coeffs!$D$2*blanks!$BZ$18*A102-coeffs!$D$2*blanks!$BZ$17)/($D$2*coeffs!$D$6))^2*coeffs!$E$8^2+(1000*coeffs!$D$2*coeffs!$D$8*(E102/coeffs!$D$2-blanks!$BZ$18*A102-blanks!$BZ$17)/($D$2^2*coeffs!$D$6))^2*coeffs!$D$11^2+(1000*coeffs!$D$2*coeffs!$D$8*(E102/coeffs!$D$2-blanks!$BZ$18*A102-blanks!$BZ$17)/($D$2*coeffs!$D$6^2))^2*coeffs!$E$6^2 +(-1000*coeffs!$D$8*blanks!$BZ$18*A102/($D$2*coeffs!$D$6)-1000*coeffs!$D$8*blanks!$BZ$17/($D$2*coeffs!$D$6))^2*coeffs!$E$2^2 + (1000*coeffs!$D$2*coeffs!$D$8*A102/($D$2*coeffs!$D$6))^2*blanks!$CA$18^2+(1000*coeffs!$D$2*coeffs!$D$8/($D$2*coeffs!$D$6))^2*blanks!$CA$17^2)^0.5</f>
        <v>1929.157802528006</v>
      </c>
      <c r="K102" s="10">
        <f>((1000*coeffs!$D$8/($D$2*coeffs!$D$6))^2*I102^2+(1000*(E102-coeffs!$D$2*blanks!$BZ$18*A102-coeffs!$D$2*blanks!$BZ$17)/($D$2*coeffs!$D$6))^2*coeffs!$E$8^2+(1000*coeffs!$D$2*coeffs!$D$8*(E102/coeffs!$D$2-blanks!$BZ$18*A102-blanks!$BZ$17)/($D$2^2*coeffs!$D$6))^2*coeffs!$D$11^2+(1000*coeffs!$D$2*coeffs!$D$8*(E102/coeffs!$D$2-blanks!$BZ$18*A102-blanks!$BZ$17)/($D$2*coeffs!$D$6^2))^2*coeffs!$E$6^2 +(-1000*coeffs!$D$8*blanks!$BZ$18*A102/($D$2*coeffs!$D$6)-1000*coeffs!$D$8*blanks!$BZ$17/($D$2*coeffs!$D$6))^2*coeffs!$E$2^2 + (1000*coeffs!$D$2*coeffs!$D$8*A102/($D$2*coeffs!$D$6))^2*blanks!$CA$18^2+(1000*coeffs!$D$2*coeffs!$D$8/($D$2*coeffs!$D$6))^2*blanks!$CA$17^2)^0.5</f>
        <v>2045.0625612656763</v>
      </c>
      <c r="L102" s="10">
        <f t="shared" si="9"/>
        <v>13100295.780362841</v>
      </c>
      <c r="M102" s="1">
        <f t="shared" si="10"/>
        <v>4226637.4772870094</v>
      </c>
      <c r="N102" s="10">
        <f t="shared" si="11"/>
        <v>4012313.6725464053</v>
      </c>
    </row>
    <row r="103" spans="1:14" x14ac:dyDescent="0.25">
      <c r="A103">
        <v>-17.28</v>
      </c>
      <c r="B103">
        <v>0.7441860465116279</v>
      </c>
      <c r="C103" s="10">
        <f>-LN(1-B103)/0.000001-EXP(blanks!$BZ$18*b929_1!A103+blanks!$BZ$17)</f>
        <v>1356322.9165480954</v>
      </c>
      <c r="D103" s="1">
        <f>C103*0.000001*coeffs!$D$8/($D$2*coeffs!$D$6/1000)</f>
        <v>6840.8685631280678</v>
      </c>
      <c r="E103">
        <f t="shared" si="12"/>
        <v>1.3633048428951919</v>
      </c>
      <c r="F103">
        <v>1.1693</v>
      </c>
      <c r="G103">
        <v>1.607</v>
      </c>
      <c r="H103">
        <f t="shared" si="13"/>
        <v>0.19400484289519193</v>
      </c>
      <c r="I103">
        <f t="shared" si="14"/>
        <v>0.24369515710480805</v>
      </c>
      <c r="J103" s="2">
        <f>((1000*coeffs!$D$8/($D$2*coeffs!$D$6))^2*H103^2+(1000*(E103-coeffs!$D$2*blanks!$BZ$18*A103-coeffs!$D$2*blanks!$BZ$17)/($D$2*coeffs!$D$6))^2*coeffs!$E$8^2+(1000*coeffs!$D$2*coeffs!$D$8*(E103/coeffs!$D$2-blanks!$BZ$18*A103-blanks!$BZ$17)/($D$2^2*coeffs!$D$6))^2*coeffs!$D$11^2+(1000*coeffs!$D$2*coeffs!$D$8*(E103/coeffs!$D$2-blanks!$BZ$18*A103-blanks!$BZ$17)/($D$2*coeffs!$D$6^2))^2*coeffs!$E$6^2 +(-1000*coeffs!$D$8*blanks!$BZ$18*A103/($D$2*coeffs!$D$6)-1000*coeffs!$D$8*blanks!$BZ$17/($D$2*coeffs!$D$6))^2*coeffs!$E$2^2 + (1000*coeffs!$D$2*coeffs!$D$8*A103/($D$2*coeffs!$D$6))^2*blanks!$CA$18^2+(1000*coeffs!$D$2*coeffs!$D$8/($D$2*coeffs!$D$6))^2*blanks!$CA$17^2)^0.5</f>
        <v>1965.6512136946487</v>
      </c>
      <c r="K103" s="10">
        <f>((1000*coeffs!$D$8/($D$2*coeffs!$D$6))^2*I103^2+(1000*(E103-coeffs!$D$2*blanks!$BZ$18*A103-coeffs!$D$2*blanks!$BZ$17)/($D$2*coeffs!$D$6))^2*coeffs!$E$8^2+(1000*coeffs!$D$2*coeffs!$D$8*(E103/coeffs!$D$2-blanks!$BZ$18*A103-blanks!$BZ$17)/($D$2^2*coeffs!$D$6))^2*coeffs!$D$11^2+(1000*coeffs!$D$2*coeffs!$D$8*(E103/coeffs!$D$2-blanks!$BZ$18*A103-blanks!$BZ$17)/($D$2*coeffs!$D$6^2))^2*coeffs!$E$6^2 +(-1000*coeffs!$D$8*blanks!$BZ$18*A103/($D$2*coeffs!$D$6)-1000*coeffs!$D$8*blanks!$BZ$17/($D$2*coeffs!$D$6))^2*coeffs!$E$2^2 + (1000*coeffs!$D$2*coeffs!$D$8*A103/($D$2*coeffs!$D$6))^2*blanks!$CA$18^2+(1000*coeffs!$D$2*coeffs!$D$8/($D$2*coeffs!$D$6))^2*blanks!$CA$17^2)^0.5</f>
        <v>2101.6812789529336</v>
      </c>
      <c r="L103" s="10">
        <f t="shared" si="9"/>
        <v>13393861.676828727</v>
      </c>
      <c r="M103" s="1">
        <f t="shared" si="10"/>
        <v>4341372.6623919373</v>
      </c>
      <c r="N103" s="10">
        <f t="shared" si="11"/>
        <v>4089810.5801222217</v>
      </c>
    </row>
    <row r="104" spans="1:14" x14ac:dyDescent="0.25">
      <c r="A104">
        <v>-17.28</v>
      </c>
      <c r="B104">
        <v>0.75193798449612403</v>
      </c>
      <c r="C104" s="10">
        <f>-LN(1-B104)/0.000001-EXP(blanks!$BZ$18*b929_1!A104+blanks!$BZ$17)</f>
        <v>1387094.5752148491</v>
      </c>
      <c r="D104" s="1">
        <f>C104*0.000001*coeffs!$D$8/($D$2*coeffs!$D$6/1000)</f>
        <v>6996.071184745967</v>
      </c>
      <c r="E104">
        <f t="shared" si="12"/>
        <v>1.3940765015619456</v>
      </c>
      <c r="F104">
        <v>1.1982999999999999</v>
      </c>
      <c r="G104">
        <v>1.6468</v>
      </c>
      <c r="H104">
        <f t="shared" si="13"/>
        <v>0.1957765015619457</v>
      </c>
      <c r="I104">
        <f t="shared" si="14"/>
        <v>0.25272349843805442</v>
      </c>
      <c r="J104" s="2">
        <f>((1000*coeffs!$D$8/($D$2*coeffs!$D$6))^2*H104^2+(1000*(E104-coeffs!$D$2*blanks!$BZ$18*A104-coeffs!$D$2*blanks!$BZ$17)/($D$2*coeffs!$D$6))^2*coeffs!$E$8^2+(1000*coeffs!$D$2*coeffs!$D$8*(E104/coeffs!$D$2-blanks!$BZ$18*A104-blanks!$BZ$17)/($D$2^2*coeffs!$D$6))^2*coeffs!$D$11^2+(1000*coeffs!$D$2*coeffs!$D$8*(E104/coeffs!$D$2-blanks!$BZ$18*A104-blanks!$BZ$17)/($D$2*coeffs!$D$6^2))^2*coeffs!$E$6^2 +(-1000*coeffs!$D$8*blanks!$BZ$18*A104/($D$2*coeffs!$D$6)-1000*coeffs!$D$8*blanks!$BZ$17/($D$2*coeffs!$D$6))^2*coeffs!$E$2^2 + (1000*coeffs!$D$2*coeffs!$D$8*A104/($D$2*coeffs!$D$6))^2*blanks!$CA$18^2+(1000*coeffs!$D$2*coeffs!$D$8/($D$2*coeffs!$D$6))^2*blanks!$CA$17^2)^0.5</f>
        <v>2003.5048651985408</v>
      </c>
      <c r="K104" s="10">
        <f>((1000*coeffs!$D$8/($D$2*coeffs!$D$6))^2*I104^2+(1000*(E104-coeffs!$D$2*blanks!$BZ$18*A104-coeffs!$D$2*blanks!$BZ$17)/($D$2*coeffs!$D$6))^2*coeffs!$E$8^2+(1000*coeffs!$D$2*coeffs!$D$8*(E104/coeffs!$D$2-blanks!$BZ$18*A104-blanks!$BZ$17)/($D$2^2*coeffs!$D$6))^2*coeffs!$D$11^2+(1000*coeffs!$D$2*coeffs!$D$8*(E104/coeffs!$D$2-blanks!$BZ$18*A104-blanks!$BZ$17)/($D$2*coeffs!$D$6^2))^2*coeffs!$E$6^2 +(-1000*coeffs!$D$8*blanks!$BZ$18*A104/($D$2*coeffs!$D$6)-1000*coeffs!$D$8*blanks!$BZ$17/($D$2*coeffs!$D$6))^2*coeffs!$E$2^2 + (1000*coeffs!$D$2*coeffs!$D$8*A104/($D$2*coeffs!$D$6))^2*blanks!$CA$18^2+(1000*coeffs!$D$2*coeffs!$D$8/($D$2*coeffs!$D$6))^2*blanks!$CA$17^2)^0.5</f>
        <v>2159.5732745826049</v>
      </c>
      <c r="L104" s="10">
        <f t="shared" si="9"/>
        <v>13697735.728295781</v>
      </c>
      <c r="M104" s="1">
        <f t="shared" si="10"/>
        <v>4458819.9426160157</v>
      </c>
      <c r="N104" s="10">
        <f t="shared" si="11"/>
        <v>4170178.7638585479</v>
      </c>
    </row>
    <row r="105" spans="1:14" x14ac:dyDescent="0.25">
      <c r="A105">
        <v>-17.29</v>
      </c>
      <c r="B105">
        <v>0.75968992248062017</v>
      </c>
      <c r="C105" s="10">
        <f>-LN(1-B105)/0.000001-EXP(blanks!$BZ$18*b929_1!A105+blanks!$BZ$17)</f>
        <v>1418817.9697613821</v>
      </c>
      <c r="D105" s="1">
        <f>C105*0.000001*coeffs!$D$8/($D$2*coeffs!$D$6/1000)</f>
        <v>7156.0740644594516</v>
      </c>
      <c r="E105">
        <f t="shared" si="12"/>
        <v>1.4258251998765259</v>
      </c>
      <c r="F105">
        <v>1.2279</v>
      </c>
      <c r="G105">
        <v>1.6875</v>
      </c>
      <c r="H105">
        <f t="shared" si="13"/>
        <v>0.1979251998765259</v>
      </c>
      <c r="I105">
        <f t="shared" si="14"/>
        <v>0.26167480012347411</v>
      </c>
      <c r="J105" s="2">
        <f>((1000*coeffs!$D$8/($D$2*coeffs!$D$6))^2*H105^2+(1000*(E105-coeffs!$D$2*blanks!$BZ$18*A105-coeffs!$D$2*blanks!$BZ$17)/($D$2*coeffs!$D$6))^2*coeffs!$E$8^2+(1000*coeffs!$D$2*coeffs!$D$8*(E105/coeffs!$D$2-blanks!$BZ$18*A105-blanks!$BZ$17)/($D$2^2*coeffs!$D$6))^2*coeffs!$D$11^2+(1000*coeffs!$D$2*coeffs!$D$8*(E105/coeffs!$D$2-blanks!$BZ$18*A105-blanks!$BZ$17)/($D$2*coeffs!$D$6^2))^2*coeffs!$E$6^2 +(-1000*coeffs!$D$8*blanks!$BZ$18*A105/($D$2*coeffs!$D$6)-1000*coeffs!$D$8*blanks!$BZ$17/($D$2*coeffs!$D$6))^2*coeffs!$E$2^2 + (1000*coeffs!$D$2*coeffs!$D$8*A105/($D$2*coeffs!$D$6))^2*blanks!$CA$18^2+(1000*coeffs!$D$2*coeffs!$D$8/($D$2*coeffs!$D$6))^2*blanks!$CA$17^2)^0.5</f>
        <v>2043.4158383558404</v>
      </c>
      <c r="K105" s="10">
        <f>((1000*coeffs!$D$8/($D$2*coeffs!$D$6))^2*I105^2+(1000*(E105-coeffs!$D$2*blanks!$BZ$18*A105-coeffs!$D$2*blanks!$BZ$17)/($D$2*coeffs!$D$6))^2*coeffs!$E$8^2+(1000*coeffs!$D$2*coeffs!$D$8*(E105/coeffs!$D$2-blanks!$BZ$18*A105-blanks!$BZ$17)/($D$2^2*coeffs!$D$6))^2*coeffs!$D$11^2+(1000*coeffs!$D$2*coeffs!$D$8*(E105/coeffs!$D$2-blanks!$BZ$18*A105-blanks!$BZ$17)/($D$2*coeffs!$D$6^2))^2*coeffs!$E$6^2 +(-1000*coeffs!$D$8*blanks!$BZ$18*A105/($D$2*coeffs!$D$6)-1000*coeffs!$D$8*blanks!$BZ$17/($D$2*coeffs!$D$6))^2*coeffs!$E$2^2 + (1000*coeffs!$D$2*coeffs!$D$8*A105/($D$2*coeffs!$D$6))^2*blanks!$CA$18^2+(1000*coeffs!$D$2*coeffs!$D$8/($D$2*coeffs!$D$6))^2*blanks!$CA$17^2)^0.5</f>
        <v>2218.3072763994514</v>
      </c>
      <c r="L105" s="10">
        <f t="shared" si="9"/>
        <v>14011008.292883215</v>
      </c>
      <c r="M105" s="1">
        <f t="shared" si="10"/>
        <v>4578146.8749687644</v>
      </c>
      <c r="N105" s="10">
        <f t="shared" si="11"/>
        <v>4254669.6598045006</v>
      </c>
    </row>
    <row r="106" spans="1:14" x14ac:dyDescent="0.25">
      <c r="A106">
        <v>-17.32</v>
      </c>
      <c r="B106">
        <v>0.76744186046511631</v>
      </c>
      <c r="C106" s="10">
        <f>-LN(1-B106)/0.000001-EXP(blanks!$BZ$18*b929_1!A106+blanks!$BZ$17)</f>
        <v>1451531.329716916</v>
      </c>
      <c r="D106" s="1">
        <f>C106*0.000001*coeffs!$D$8/($D$2*coeffs!$D$6/1000)</f>
        <v>7321.0700200565561</v>
      </c>
      <c r="E106">
        <f t="shared" si="12"/>
        <v>1.4586150226995169</v>
      </c>
      <c r="F106">
        <v>1.2583</v>
      </c>
      <c r="G106">
        <v>1.7293000000000001</v>
      </c>
      <c r="H106">
        <f t="shared" si="13"/>
        <v>0.20031502269951695</v>
      </c>
      <c r="I106">
        <f t="shared" si="14"/>
        <v>0.27068497730048313</v>
      </c>
      <c r="J106" s="2">
        <f>((1000*coeffs!$D$8/($D$2*coeffs!$D$6))^2*H106^2+(1000*(E106-coeffs!$D$2*blanks!$BZ$18*A106-coeffs!$D$2*blanks!$BZ$17)/($D$2*coeffs!$D$6))^2*coeffs!$E$8^2+(1000*coeffs!$D$2*coeffs!$D$8*(E106/coeffs!$D$2-blanks!$BZ$18*A106-blanks!$BZ$17)/($D$2^2*coeffs!$D$6))^2*coeffs!$D$11^2+(1000*coeffs!$D$2*coeffs!$D$8*(E106/coeffs!$D$2-blanks!$BZ$18*A106-blanks!$BZ$17)/($D$2*coeffs!$D$6^2))^2*coeffs!$E$6^2 +(-1000*coeffs!$D$8*blanks!$BZ$18*A106/($D$2*coeffs!$D$6)-1000*coeffs!$D$8*blanks!$BZ$17/($D$2*coeffs!$D$6))^2*coeffs!$E$2^2 + (1000*coeffs!$D$2*coeffs!$D$8*A106/($D$2*coeffs!$D$6))^2*blanks!$CA$18^2+(1000*coeffs!$D$2*coeffs!$D$8/($D$2*coeffs!$D$6))^2*blanks!$CA$17^2)^0.5</f>
        <v>2085.1032808346858</v>
      </c>
      <c r="K106" s="10">
        <f>((1000*coeffs!$D$8/($D$2*coeffs!$D$6))^2*I106^2+(1000*(E106-coeffs!$D$2*blanks!$BZ$18*A106-coeffs!$D$2*blanks!$BZ$17)/($D$2*coeffs!$D$6))^2*coeffs!$E$8^2+(1000*coeffs!$D$2*coeffs!$D$8*(E106/coeffs!$D$2-blanks!$BZ$18*A106-blanks!$BZ$17)/($D$2^2*coeffs!$D$6))^2*coeffs!$D$11^2+(1000*coeffs!$D$2*coeffs!$D$8*(E106/coeffs!$D$2-blanks!$BZ$18*A106-blanks!$BZ$17)/($D$2*coeffs!$D$6^2))^2*coeffs!$E$6^2 +(-1000*coeffs!$D$8*blanks!$BZ$18*A106/($D$2*coeffs!$D$6)-1000*coeffs!$D$8*blanks!$BZ$17/($D$2*coeffs!$D$6))^2*coeffs!$E$2^2 + (1000*coeffs!$D$2*coeffs!$D$8*A106/($D$2*coeffs!$D$6))^2*blanks!$CA$18^2+(1000*coeffs!$D$2*coeffs!$D$8/($D$2*coeffs!$D$6))^2*blanks!$CA$17^2)^0.5</f>
        <v>2278.3338137517794</v>
      </c>
      <c r="L106" s="10">
        <f t="shared" si="9"/>
        <v>14334056.892064789</v>
      </c>
      <c r="M106" s="1">
        <f t="shared" si="10"/>
        <v>4700200.8156745052</v>
      </c>
      <c r="N106" s="10">
        <f t="shared" si="11"/>
        <v>4342778.1607385995</v>
      </c>
    </row>
    <row r="107" spans="1:14" x14ac:dyDescent="0.25">
      <c r="A107">
        <v>-17.34</v>
      </c>
      <c r="B107">
        <v>0.77519379844961245</v>
      </c>
      <c r="C107" s="10">
        <f>-LN(1-B107)/0.000001-EXP(blanks!$BZ$18*b929_1!A107+blanks!$BZ$17)</f>
        <v>1485381.4431728746</v>
      </c>
      <c r="D107" s="1">
        <f>C107*0.000001*coeffs!$D$8/($D$2*coeffs!$D$6/1000)</f>
        <v>7491.7994047583397</v>
      </c>
      <c r="E107">
        <f t="shared" si="12"/>
        <v>1.4925165743751982</v>
      </c>
      <c r="F107">
        <v>1.2583</v>
      </c>
      <c r="G107">
        <v>1.7721</v>
      </c>
      <c r="H107">
        <f t="shared" si="13"/>
        <v>0.23421657437519827</v>
      </c>
      <c r="I107">
        <f t="shared" si="14"/>
        <v>0.27958342562480176</v>
      </c>
      <c r="J107" s="2">
        <f>((1000*coeffs!$D$8/($D$2*coeffs!$D$6))^2*H107^2+(1000*(E107-coeffs!$D$2*blanks!$BZ$18*A107-coeffs!$D$2*blanks!$BZ$17)/($D$2*coeffs!$D$6))^2*coeffs!$E$8^2+(1000*coeffs!$D$2*coeffs!$D$8*(E107/coeffs!$D$2-blanks!$BZ$18*A107-blanks!$BZ$17)/($D$2^2*coeffs!$D$6))^2*coeffs!$D$11^2+(1000*coeffs!$D$2*coeffs!$D$8*(E107/coeffs!$D$2-blanks!$BZ$18*A107-blanks!$BZ$17)/($D$2*coeffs!$D$6^2))^2*coeffs!$E$6^2 +(-1000*coeffs!$D$8*blanks!$BZ$18*A107/($D$2*coeffs!$D$6)-1000*coeffs!$D$8*blanks!$BZ$17/($D$2*coeffs!$D$6))^2*coeffs!$E$2^2 + (1000*coeffs!$D$2*coeffs!$D$8*A107/($D$2*coeffs!$D$6))^2*blanks!$CA$18^2+(1000*coeffs!$D$2*coeffs!$D$8/($D$2*coeffs!$D$6))^2*blanks!$CA$17^2)^0.5</f>
        <v>2208.8115503001695</v>
      </c>
      <c r="K107" s="10">
        <f>((1000*coeffs!$D$8/($D$2*coeffs!$D$6))^2*I107^2+(1000*(E107-coeffs!$D$2*blanks!$BZ$18*A107-coeffs!$D$2*blanks!$BZ$17)/($D$2*coeffs!$D$6))^2*coeffs!$E$8^2+(1000*coeffs!$D$2*coeffs!$D$8*(E107/coeffs!$D$2-blanks!$BZ$18*A107-blanks!$BZ$17)/($D$2^2*coeffs!$D$6))^2*coeffs!$D$11^2+(1000*coeffs!$D$2*coeffs!$D$8*(E107/coeffs!$D$2-blanks!$BZ$18*A107-blanks!$BZ$17)/($D$2*coeffs!$D$6^2))^2*coeffs!$E$6^2 +(-1000*coeffs!$D$8*blanks!$BZ$18*A107/($D$2*coeffs!$D$6)-1000*coeffs!$D$8*blanks!$BZ$17/($D$2*coeffs!$D$6))^2*coeffs!$E$2^2 + (1000*coeffs!$D$2*coeffs!$D$8*A107/($D$2*coeffs!$D$6))^2*blanks!$CA$18^2+(1000*coeffs!$D$2*coeffs!$D$8/($D$2*coeffs!$D$6))^2*blanks!$CA$17^2)^0.5</f>
        <v>2339.1907627978212</v>
      </c>
      <c r="L107" s="10">
        <f t="shared" si="9"/>
        <v>14668331.076952817</v>
      </c>
      <c r="M107" s="1">
        <f t="shared" si="10"/>
        <v>4824168.7367437659</v>
      </c>
      <c r="N107" s="10">
        <f t="shared" si="11"/>
        <v>4582521.7964806212</v>
      </c>
    </row>
    <row r="108" spans="1:14" x14ac:dyDescent="0.25">
      <c r="A108">
        <v>-17.37</v>
      </c>
      <c r="B108">
        <v>0.78294573643410847</v>
      </c>
      <c r="C108" s="10">
        <f>-LN(1-B108)/0.000001-EXP(blanks!$BZ$18*b929_1!A108+blanks!$BZ$17)</f>
        <v>1520394.904460527</v>
      </c>
      <c r="D108" s="1">
        <f>C108*0.000001*coeffs!$D$8/($D$2*coeffs!$D$6/1000)</f>
        <v>7668.3963520536045</v>
      </c>
      <c r="E108">
        <f t="shared" si="12"/>
        <v>1.5276078941864679</v>
      </c>
      <c r="F108">
        <v>1.2895000000000001</v>
      </c>
      <c r="G108">
        <v>1.8160000000000001</v>
      </c>
      <c r="H108">
        <f t="shared" si="13"/>
        <v>0.23810789418646783</v>
      </c>
      <c r="I108">
        <f t="shared" si="14"/>
        <v>0.28839210581353214</v>
      </c>
      <c r="J108" s="2">
        <f>((1000*coeffs!$D$8/($D$2*coeffs!$D$6))^2*H108^2+(1000*(E108-coeffs!$D$2*blanks!$BZ$18*A108-coeffs!$D$2*blanks!$BZ$17)/($D$2*coeffs!$D$6))^2*coeffs!$E$8^2+(1000*coeffs!$D$2*coeffs!$D$8*(E108/coeffs!$D$2-blanks!$BZ$18*A108-blanks!$BZ$17)/($D$2^2*coeffs!$D$6))^2*coeffs!$D$11^2+(1000*coeffs!$D$2*coeffs!$D$8*(E108/coeffs!$D$2-blanks!$BZ$18*A108-blanks!$BZ$17)/($D$2*coeffs!$D$6^2))^2*coeffs!$E$6^2 +(-1000*coeffs!$D$8*blanks!$BZ$18*A108/($D$2*coeffs!$D$6)-1000*coeffs!$D$8*blanks!$BZ$17/($D$2*coeffs!$D$6))^2*coeffs!$E$2^2 + (1000*coeffs!$D$2*coeffs!$D$8*A108/($D$2*coeffs!$D$6))^2*blanks!$CA$18^2+(1000*coeffs!$D$2*coeffs!$D$8/($D$2*coeffs!$D$6))^2*blanks!$CA$17^2)^0.5</f>
        <v>2256.3968941779576</v>
      </c>
      <c r="K108" s="10">
        <f>((1000*coeffs!$D$8/($D$2*coeffs!$D$6))^2*I108^2+(1000*(E108-coeffs!$D$2*blanks!$BZ$18*A108-coeffs!$D$2*blanks!$BZ$17)/($D$2*coeffs!$D$6))^2*coeffs!$E$8^2+(1000*coeffs!$D$2*coeffs!$D$8*(E108/coeffs!$D$2-blanks!$BZ$18*A108-blanks!$BZ$17)/($D$2^2*coeffs!$D$6))^2*coeffs!$D$11^2+(1000*coeffs!$D$2*coeffs!$D$8*(E108/coeffs!$D$2-blanks!$BZ$18*A108-blanks!$BZ$17)/($D$2*coeffs!$D$6^2))^2*coeffs!$E$6^2 +(-1000*coeffs!$D$8*blanks!$BZ$18*A108/($D$2*coeffs!$D$6)-1000*coeffs!$D$8*blanks!$BZ$17/($D$2*coeffs!$D$6))^2*coeffs!$E$2^2 + (1000*coeffs!$D$2*coeffs!$D$8*A108/($D$2*coeffs!$D$6))^2*blanks!$CA$18^2+(1000*coeffs!$D$2*coeffs!$D$8/($D$2*coeffs!$D$6))^2*blanks!$CA$17^2)^0.5</f>
        <v>2401.0017580199233</v>
      </c>
      <c r="L108" s="10">
        <f t="shared" si="9"/>
        <v>15014093.469958277</v>
      </c>
      <c r="M108" s="1">
        <f t="shared" si="10"/>
        <v>4950286.9004397225</v>
      </c>
      <c r="N108" s="10">
        <f t="shared" si="11"/>
        <v>4682262.5872829501</v>
      </c>
    </row>
    <row r="109" spans="1:14" x14ac:dyDescent="0.25">
      <c r="A109">
        <v>-17.39</v>
      </c>
      <c r="B109">
        <v>0.79069767441860461</v>
      </c>
      <c r="C109" s="10">
        <f>-LN(1-B109)/0.000001-EXP(blanks!$BZ$18*b929_1!A109+blanks!$BZ$17)</f>
        <v>1556710.1715236853</v>
      </c>
      <c r="D109" s="1">
        <f>C109*0.000001*coeffs!$D$8/($D$2*coeffs!$D$6/1000)</f>
        <v>7851.5592005043409</v>
      </c>
      <c r="E109">
        <f t="shared" si="12"/>
        <v>1.5639755383573428</v>
      </c>
      <c r="F109">
        <v>1.3213999999999999</v>
      </c>
      <c r="G109">
        <v>1.861</v>
      </c>
      <c r="H109">
        <f t="shared" si="13"/>
        <v>0.24257553835734291</v>
      </c>
      <c r="I109">
        <f t="shared" si="14"/>
        <v>0.29702446164265717</v>
      </c>
      <c r="J109" s="2">
        <f>((1000*coeffs!$D$8/($D$2*coeffs!$D$6))^2*H109^2+(1000*(E109-coeffs!$D$2*blanks!$BZ$18*A109-coeffs!$D$2*blanks!$BZ$17)/($D$2*coeffs!$D$6))^2*coeffs!$E$8^2+(1000*coeffs!$D$2*coeffs!$D$8*(E109/coeffs!$D$2-blanks!$BZ$18*A109-blanks!$BZ$17)/($D$2^2*coeffs!$D$6))^2*coeffs!$D$11^2+(1000*coeffs!$D$2*coeffs!$D$8*(E109/coeffs!$D$2-blanks!$BZ$18*A109-blanks!$BZ$17)/($D$2*coeffs!$D$6^2))^2*coeffs!$E$6^2 +(-1000*coeffs!$D$8*blanks!$BZ$18*A109/($D$2*coeffs!$D$6)-1000*coeffs!$D$8*blanks!$BZ$17/($D$2*coeffs!$D$6))^2*coeffs!$E$2^2 + (1000*coeffs!$D$2*coeffs!$D$8*A109/($D$2*coeffs!$D$6))^2*blanks!$CA$18^2+(1000*coeffs!$D$2*coeffs!$D$8/($D$2*coeffs!$D$6))^2*blanks!$CA$17^2)^0.5</f>
        <v>2306.8965177002856</v>
      </c>
      <c r="K109" s="10">
        <f>((1000*coeffs!$D$8/($D$2*coeffs!$D$6))^2*I109^2+(1000*(E109-coeffs!$D$2*blanks!$BZ$18*A109-coeffs!$D$2*blanks!$BZ$17)/($D$2*coeffs!$D$6))^2*coeffs!$E$8^2+(1000*coeffs!$D$2*coeffs!$D$8*(E109/coeffs!$D$2-blanks!$BZ$18*A109-blanks!$BZ$17)/($D$2^2*coeffs!$D$6))^2*coeffs!$D$11^2+(1000*coeffs!$D$2*coeffs!$D$8*(E109/coeffs!$D$2-blanks!$BZ$18*A109-blanks!$BZ$17)/($D$2*coeffs!$D$6^2))^2*coeffs!$E$6^2 +(-1000*coeffs!$D$8*blanks!$BZ$18*A109/($D$2*coeffs!$D$6)-1000*coeffs!$D$8*blanks!$BZ$17/($D$2*coeffs!$D$6))^2*coeffs!$E$2^2 + (1000*coeffs!$D$2*coeffs!$D$8*A109/($D$2*coeffs!$D$6))^2*blanks!$CA$18^2+(1000*coeffs!$D$2*coeffs!$D$8/($D$2*coeffs!$D$6))^2*blanks!$CA$17^2)^0.5</f>
        <v>2463.5704127536046</v>
      </c>
      <c r="L109" s="10">
        <f t="shared" si="9"/>
        <v>15372711.36092406</v>
      </c>
      <c r="M109" s="1">
        <f t="shared" si="10"/>
        <v>5078232.6543310443</v>
      </c>
      <c r="N109" s="10">
        <f t="shared" si="11"/>
        <v>4787828.4801261174</v>
      </c>
    </row>
    <row r="110" spans="1:14" x14ac:dyDescent="0.25">
      <c r="A110">
        <v>-17.39</v>
      </c>
      <c r="B110">
        <v>0.79844961240310075</v>
      </c>
      <c r="C110" s="10">
        <f>-LN(1-B110)/0.000001-EXP(blanks!$BZ$18*b929_1!A110+blanks!$BZ$17)</f>
        <v>1594450.4995065327</v>
      </c>
      <c r="D110" s="1">
        <f>C110*0.000001*coeffs!$D$8/($D$2*coeffs!$D$6/1000)</f>
        <v>8041.9096105063136</v>
      </c>
      <c r="E110">
        <f t="shared" si="12"/>
        <v>1.60171586634019</v>
      </c>
      <c r="F110">
        <v>1.3541000000000001</v>
      </c>
      <c r="G110">
        <v>1.907</v>
      </c>
      <c r="H110">
        <f t="shared" si="13"/>
        <v>0.24761586634018995</v>
      </c>
      <c r="I110">
        <f t="shared" si="14"/>
        <v>0.30528413365981</v>
      </c>
      <c r="J110" s="2">
        <f>((1000*coeffs!$D$8/($D$2*coeffs!$D$6))^2*H110^2+(1000*(E110-coeffs!$D$2*blanks!$BZ$18*A110-coeffs!$D$2*blanks!$BZ$17)/($D$2*coeffs!$D$6))^2*coeffs!$E$8^2+(1000*coeffs!$D$2*coeffs!$D$8*(E110/coeffs!$D$2-blanks!$BZ$18*A110-blanks!$BZ$17)/($D$2^2*coeffs!$D$6))^2*coeffs!$D$11^2+(1000*coeffs!$D$2*coeffs!$D$8*(E110/coeffs!$D$2-blanks!$BZ$18*A110-blanks!$BZ$17)/($D$2*coeffs!$D$6^2))^2*coeffs!$E$6^2 +(-1000*coeffs!$D$8*blanks!$BZ$18*A110/($D$2*coeffs!$D$6)-1000*coeffs!$D$8*blanks!$BZ$17/($D$2*coeffs!$D$6))^2*coeffs!$E$2^2 + (1000*coeffs!$D$2*coeffs!$D$8*A110/($D$2*coeffs!$D$6))^2*blanks!$CA$18^2+(1000*coeffs!$D$2*coeffs!$D$8/($D$2*coeffs!$D$6))^2*blanks!$CA$17^2)^0.5</f>
        <v>2360.3914020745674</v>
      </c>
      <c r="K110" s="10">
        <f>((1000*coeffs!$D$8/($D$2*coeffs!$D$6))^2*I110^2+(1000*(E110-coeffs!$D$2*blanks!$BZ$18*A110-coeffs!$D$2*blanks!$BZ$17)/($D$2*coeffs!$D$6))^2*coeffs!$E$8^2+(1000*coeffs!$D$2*coeffs!$D$8*(E110/coeffs!$D$2-blanks!$BZ$18*A110-blanks!$BZ$17)/($D$2^2*coeffs!$D$6))^2*coeffs!$D$11^2+(1000*coeffs!$D$2*coeffs!$D$8*(E110/coeffs!$D$2-blanks!$BZ$18*A110-blanks!$BZ$17)/($D$2*coeffs!$D$6^2))^2*coeffs!$E$6^2 +(-1000*coeffs!$D$8*blanks!$BZ$18*A110/($D$2*coeffs!$D$6)-1000*coeffs!$D$8*blanks!$BZ$17/($D$2*coeffs!$D$6))^2*coeffs!$E$2^2 + (1000*coeffs!$D$2*coeffs!$D$8*A110/($D$2*coeffs!$D$6))^2*blanks!$CA$18^2+(1000*coeffs!$D$2*coeffs!$D$8/($D$2*coeffs!$D$6))^2*blanks!$CA$17^2)^0.5</f>
        <v>2526.3724245009571</v>
      </c>
      <c r="L110" s="10">
        <f t="shared" si="9"/>
        <v>15745401.91010898</v>
      </c>
      <c r="M110" s="1">
        <f t="shared" si="10"/>
        <v>5207068.442028827</v>
      </c>
      <c r="N110" s="10">
        <f t="shared" si="11"/>
        <v>4899409.8377120784</v>
      </c>
    </row>
    <row r="111" spans="1:14" x14ac:dyDescent="0.25">
      <c r="A111">
        <v>-17.47</v>
      </c>
      <c r="B111">
        <v>0.80620155038759689</v>
      </c>
      <c r="C111" s="10">
        <f>-LN(1-B111)/0.000001-EXP(blanks!$BZ$18*b929_1!A111+blanks!$BZ$17)</f>
        <v>1633457.8731479913</v>
      </c>
      <c r="D111" s="1">
        <f>C111*0.000001*coeffs!$D$8/($D$2*coeffs!$D$6/1000)</f>
        <v>8238.6506025063427</v>
      </c>
      <c r="E111">
        <f t="shared" si="12"/>
        <v>1.6409365794934714</v>
      </c>
      <c r="F111">
        <v>1.3876999999999999</v>
      </c>
      <c r="G111">
        <v>1.9542999999999999</v>
      </c>
      <c r="H111">
        <f t="shared" si="13"/>
        <v>0.25323657949347145</v>
      </c>
      <c r="I111">
        <f t="shared" si="14"/>
        <v>0.31336342050652854</v>
      </c>
      <c r="J111" s="2">
        <f>((1000*coeffs!$D$8/($D$2*coeffs!$D$6))^2*H111^2+(1000*(E111-coeffs!$D$2*blanks!$BZ$18*A111-coeffs!$D$2*blanks!$BZ$17)/($D$2*coeffs!$D$6))^2*coeffs!$E$8^2+(1000*coeffs!$D$2*coeffs!$D$8*(E111/coeffs!$D$2-blanks!$BZ$18*A111-blanks!$BZ$17)/($D$2^2*coeffs!$D$6))^2*coeffs!$D$11^2+(1000*coeffs!$D$2*coeffs!$D$8*(E111/coeffs!$D$2-blanks!$BZ$18*A111-blanks!$BZ$17)/($D$2*coeffs!$D$6^2))^2*coeffs!$E$6^2 +(-1000*coeffs!$D$8*blanks!$BZ$18*A111/($D$2*coeffs!$D$6)-1000*coeffs!$D$8*blanks!$BZ$17/($D$2*coeffs!$D$6))^2*coeffs!$E$2^2 + (1000*coeffs!$D$2*coeffs!$D$8*A111/($D$2*coeffs!$D$6))^2*blanks!$CA$18^2+(1000*coeffs!$D$2*coeffs!$D$8/($D$2*coeffs!$D$6))^2*blanks!$CA$17^2)^0.5</f>
        <v>2417.009221684571</v>
      </c>
      <c r="K111" s="10">
        <f>((1000*coeffs!$D$8/($D$2*coeffs!$D$6))^2*I111^2+(1000*(E111-coeffs!$D$2*blanks!$BZ$18*A111-coeffs!$D$2*blanks!$BZ$17)/($D$2*coeffs!$D$6))^2*coeffs!$E$8^2+(1000*coeffs!$D$2*coeffs!$D$8*(E111/coeffs!$D$2-blanks!$BZ$18*A111-blanks!$BZ$17)/($D$2^2*coeffs!$D$6))^2*coeffs!$D$11^2+(1000*coeffs!$D$2*coeffs!$D$8*(E111/coeffs!$D$2-blanks!$BZ$18*A111-blanks!$BZ$17)/($D$2*coeffs!$D$6^2))^2*coeffs!$E$6^2 +(-1000*coeffs!$D$8*blanks!$BZ$18*A111/($D$2*coeffs!$D$6)-1000*coeffs!$D$8*blanks!$BZ$17/($D$2*coeffs!$D$6))^2*coeffs!$E$2^2 + (1000*coeffs!$D$2*coeffs!$D$8*A111/($D$2*coeffs!$D$6))^2*blanks!$CA$18^2+(1000*coeffs!$D$2*coeffs!$D$8/($D$2*coeffs!$D$6))^2*blanks!$CA$17^2)^0.5</f>
        <v>2590.0923935000037</v>
      </c>
      <c r="L111" s="10">
        <f t="shared" si="9"/>
        <v>16130604.696669392</v>
      </c>
      <c r="M111" s="1">
        <f t="shared" si="10"/>
        <v>5338015.8825753713</v>
      </c>
      <c r="N111" s="10">
        <f t="shared" si="11"/>
        <v>5017188.2913031979</v>
      </c>
    </row>
    <row r="112" spans="1:14" x14ac:dyDescent="0.25">
      <c r="A112">
        <v>-17.489999999999998</v>
      </c>
      <c r="B112">
        <v>0.81395348837209303</v>
      </c>
      <c r="C112" s="10">
        <f>-LN(1-B112)/0.000001-EXP(blanks!$BZ$18*b929_1!A112+blanks!$BZ$17)</f>
        <v>1674225.5610599301</v>
      </c>
      <c r="D112" s="1">
        <f>C112*0.000001*coeffs!$D$8/($D$2*coeffs!$D$6/1000)</f>
        <v>8444.2700690991351</v>
      </c>
      <c r="E112">
        <f t="shared" si="12"/>
        <v>1.6817585740137264</v>
      </c>
      <c r="F112">
        <v>1.4219999999999999</v>
      </c>
      <c r="G112">
        <v>2.0026000000000002</v>
      </c>
      <c r="H112">
        <f t="shared" si="13"/>
        <v>0.25975857401372648</v>
      </c>
      <c r="I112">
        <f t="shared" si="14"/>
        <v>0.32084142598627374</v>
      </c>
      <c r="J112" s="2">
        <f>((1000*coeffs!$D$8/($D$2*coeffs!$D$6))^2*H112^2+(1000*(E112-coeffs!$D$2*blanks!$BZ$18*A112-coeffs!$D$2*blanks!$BZ$17)/($D$2*coeffs!$D$6))^2*coeffs!$E$8^2+(1000*coeffs!$D$2*coeffs!$D$8*(E112/coeffs!$D$2-blanks!$BZ$18*A112-blanks!$BZ$17)/($D$2^2*coeffs!$D$6))^2*coeffs!$D$11^2+(1000*coeffs!$D$2*coeffs!$D$8*(E112/coeffs!$D$2-blanks!$BZ$18*A112-blanks!$BZ$17)/($D$2*coeffs!$D$6^2))^2*coeffs!$E$6^2 +(-1000*coeffs!$D$8*blanks!$BZ$18*A112/($D$2*coeffs!$D$6)-1000*coeffs!$D$8*blanks!$BZ$17/($D$2*coeffs!$D$6))^2*coeffs!$E$2^2 + (1000*coeffs!$D$2*coeffs!$D$8*A112/($D$2*coeffs!$D$6))^2*blanks!$CA$18^2+(1000*coeffs!$D$2*coeffs!$D$8/($D$2*coeffs!$D$6))^2*blanks!$CA$17^2)^0.5</f>
        <v>2477.7300861164235</v>
      </c>
      <c r="K112" s="10">
        <f>((1000*coeffs!$D$8/($D$2*coeffs!$D$6))^2*I112^2+(1000*(E112-coeffs!$D$2*blanks!$BZ$18*A112-coeffs!$D$2*blanks!$BZ$17)/($D$2*coeffs!$D$6))^2*coeffs!$E$8^2+(1000*coeffs!$D$2*coeffs!$D$8*(E112/coeffs!$D$2-blanks!$BZ$18*A112-blanks!$BZ$17)/($D$2^2*coeffs!$D$6))^2*coeffs!$D$11^2+(1000*coeffs!$D$2*coeffs!$D$8*(E112/coeffs!$D$2-blanks!$BZ$18*A112-blanks!$BZ$17)/($D$2*coeffs!$D$6^2))^2*coeffs!$E$6^2 +(-1000*coeffs!$D$8*blanks!$BZ$18*A112/($D$2*coeffs!$D$6)-1000*coeffs!$D$8*blanks!$BZ$17/($D$2*coeffs!$D$6))^2*coeffs!$E$2^2 + (1000*coeffs!$D$2*coeffs!$D$8*A112/($D$2*coeffs!$D$6))^2*blanks!$CA$18^2+(1000*coeffs!$D$2*coeffs!$D$8/($D$2*coeffs!$D$6))^2*blanks!$CA$17^2)^0.5</f>
        <v>2653.5495486102554</v>
      </c>
      <c r="L112" s="10">
        <f t="shared" si="9"/>
        <v>16533190.811019154</v>
      </c>
      <c r="M112" s="1">
        <f t="shared" si="10"/>
        <v>5469035.373480075</v>
      </c>
      <c r="N112" s="10">
        <f t="shared" si="11"/>
        <v>5143140.6628530016</v>
      </c>
    </row>
    <row r="113" spans="1:14" x14ac:dyDescent="0.25">
      <c r="A113">
        <v>-17.53</v>
      </c>
      <c r="B113">
        <v>0.82170542635658916</v>
      </c>
      <c r="C113" s="10">
        <f>-LN(1-B113)/0.000001-EXP(blanks!$BZ$18*b929_1!A113+blanks!$BZ$17)</f>
        <v>1716675.3763566203</v>
      </c>
      <c r="D113" s="1">
        <f>C113*0.000001*coeffs!$D$8/($D$2*coeffs!$D$6/1000)</f>
        <v>8658.3736600882075</v>
      </c>
      <c r="E113">
        <f t="shared" si="12"/>
        <v>1.7243181884325225</v>
      </c>
      <c r="F113">
        <v>1.4572000000000001</v>
      </c>
      <c r="G113">
        <v>2.0522</v>
      </c>
      <c r="H113">
        <f t="shared" si="13"/>
        <v>0.26711818843252244</v>
      </c>
      <c r="I113">
        <f t="shared" si="14"/>
        <v>0.32788181156747753</v>
      </c>
      <c r="J113" s="2">
        <f>((1000*coeffs!$D$8/($D$2*coeffs!$D$6))^2*H113^2+(1000*(E113-coeffs!$D$2*blanks!$BZ$18*A113-coeffs!$D$2*blanks!$BZ$17)/($D$2*coeffs!$D$6))^2*coeffs!$E$8^2+(1000*coeffs!$D$2*coeffs!$D$8*(E113/coeffs!$D$2-blanks!$BZ$18*A113-blanks!$BZ$17)/($D$2^2*coeffs!$D$6))^2*coeffs!$D$11^2+(1000*coeffs!$D$2*coeffs!$D$8*(E113/coeffs!$D$2-blanks!$BZ$18*A113-blanks!$BZ$17)/($D$2*coeffs!$D$6^2))^2*coeffs!$E$6^2 +(-1000*coeffs!$D$8*blanks!$BZ$18*A113/($D$2*coeffs!$D$6)-1000*coeffs!$D$8*blanks!$BZ$17/($D$2*coeffs!$D$6))^2*coeffs!$E$2^2 + (1000*coeffs!$D$2*coeffs!$D$8*A113/($D$2*coeffs!$D$6))^2*blanks!$CA$18^2+(1000*coeffs!$D$2*coeffs!$D$8/($D$2*coeffs!$D$6))^2*blanks!$CA$17^2)^0.5</f>
        <v>2542.5314926794099</v>
      </c>
      <c r="K113" s="10">
        <f>((1000*coeffs!$D$8/($D$2*coeffs!$D$6))^2*I113^2+(1000*(E113-coeffs!$D$2*blanks!$BZ$18*A113-coeffs!$D$2*blanks!$BZ$17)/($D$2*coeffs!$D$6))^2*coeffs!$E$8^2+(1000*coeffs!$D$2*coeffs!$D$8*(E113/coeffs!$D$2-blanks!$BZ$18*A113-blanks!$BZ$17)/($D$2^2*coeffs!$D$6))^2*coeffs!$D$11^2+(1000*coeffs!$D$2*coeffs!$D$8*(E113/coeffs!$D$2-blanks!$BZ$18*A113-blanks!$BZ$17)/($D$2*coeffs!$D$6^2))^2*coeffs!$E$6^2 +(-1000*coeffs!$D$8*blanks!$BZ$18*A113/($D$2*coeffs!$D$6)-1000*coeffs!$D$8*blanks!$BZ$17/($D$2*coeffs!$D$6))^2*coeffs!$E$2^2 + (1000*coeffs!$D$2*coeffs!$D$8*A113/($D$2*coeffs!$D$6))^2*blanks!$CA$18^2+(1000*coeffs!$D$2*coeffs!$D$8/($D$2*coeffs!$D$6))^2*blanks!$CA$17^2)^0.5</f>
        <v>2717.386450675187</v>
      </c>
      <c r="L113" s="10">
        <f t="shared" si="9"/>
        <v>16952388.147696044</v>
      </c>
      <c r="M113" s="1">
        <f t="shared" si="10"/>
        <v>5601297.6592837283</v>
      </c>
      <c r="N113" s="10">
        <f t="shared" si="11"/>
        <v>5277199.0540709468</v>
      </c>
    </row>
    <row r="114" spans="1:14" x14ac:dyDescent="0.25">
      <c r="A114">
        <v>-17.55</v>
      </c>
      <c r="B114">
        <v>0.8294573643410853</v>
      </c>
      <c r="C114" s="10">
        <f>-LN(1-B114)/0.000001-EXP(blanks!$BZ$18*b929_1!A114+blanks!$BZ$17)</f>
        <v>1761071.6406657675</v>
      </c>
      <c r="D114" s="1">
        <f>C114*0.000001*coeffs!$D$8/($D$2*coeffs!$D$6/1000)</f>
        <v>8882.2945310897267</v>
      </c>
      <c r="E114">
        <f t="shared" si="12"/>
        <v>1.7687699510033565</v>
      </c>
      <c r="F114">
        <v>1.4933000000000001</v>
      </c>
      <c r="G114">
        <v>2.1030000000000002</v>
      </c>
      <c r="H114">
        <f t="shared" si="13"/>
        <v>0.27546995100335647</v>
      </c>
      <c r="I114">
        <f t="shared" si="14"/>
        <v>0.33423004899664366</v>
      </c>
      <c r="J114" s="2">
        <f>((1000*coeffs!$D$8/($D$2*coeffs!$D$6))^2*H114^2+(1000*(E114-coeffs!$D$2*blanks!$BZ$18*A114-coeffs!$D$2*blanks!$BZ$17)/($D$2*coeffs!$D$6))^2*coeffs!$E$8^2+(1000*coeffs!$D$2*coeffs!$D$8*(E114/coeffs!$D$2-blanks!$BZ$18*A114-blanks!$BZ$17)/($D$2^2*coeffs!$D$6))^2*coeffs!$D$11^2+(1000*coeffs!$D$2*coeffs!$D$8*(E114/coeffs!$D$2-blanks!$BZ$18*A114-blanks!$BZ$17)/($D$2*coeffs!$D$6^2))^2*coeffs!$E$6^2 +(-1000*coeffs!$D$8*blanks!$BZ$18*A114/($D$2*coeffs!$D$6)-1000*coeffs!$D$8*blanks!$BZ$17/($D$2*coeffs!$D$6))^2*coeffs!$E$2^2 + (1000*coeffs!$D$2*coeffs!$D$8*A114/($D$2*coeffs!$D$6))^2*blanks!$CA$18^2+(1000*coeffs!$D$2*coeffs!$D$8/($D$2*coeffs!$D$6))^2*blanks!$CA$17^2)^0.5</f>
        <v>2612.0008193865592</v>
      </c>
      <c r="K114" s="10">
        <f>((1000*coeffs!$D$8/($D$2*coeffs!$D$6))^2*I114^2+(1000*(E114-coeffs!$D$2*blanks!$BZ$18*A114-coeffs!$D$2*blanks!$BZ$17)/($D$2*coeffs!$D$6))^2*coeffs!$E$8^2+(1000*coeffs!$D$2*coeffs!$D$8*(E114/coeffs!$D$2-blanks!$BZ$18*A114-blanks!$BZ$17)/($D$2^2*coeffs!$D$6))^2*coeffs!$D$11^2+(1000*coeffs!$D$2*coeffs!$D$8*(E114/coeffs!$D$2-blanks!$BZ$18*A114-blanks!$BZ$17)/($D$2*coeffs!$D$6^2))^2*coeffs!$E$6^2 +(-1000*coeffs!$D$8*blanks!$BZ$18*A114/($D$2*coeffs!$D$6)-1000*coeffs!$D$8*blanks!$BZ$17/($D$2*coeffs!$D$6))^2*coeffs!$E$2^2 + (1000*coeffs!$D$2*coeffs!$D$8*A114/($D$2*coeffs!$D$6))^2*blanks!$CA$18^2+(1000*coeffs!$D$2*coeffs!$D$8/($D$2*coeffs!$D$6))^2*blanks!$CA$17^2)^0.5</f>
        <v>2780.992421560919</v>
      </c>
      <c r="L114" s="10">
        <f t="shared" si="9"/>
        <v>17390806.916463904</v>
      </c>
      <c r="M114" s="1">
        <f t="shared" si="10"/>
        <v>5733753.288271118</v>
      </c>
      <c r="N114" s="10">
        <f t="shared" si="11"/>
        <v>5420538.5993964467</v>
      </c>
    </row>
    <row r="115" spans="1:14" x14ac:dyDescent="0.25">
      <c r="A115">
        <v>-17.55</v>
      </c>
      <c r="B115">
        <v>0.83720930232558144</v>
      </c>
      <c r="C115" s="10">
        <f>-LN(1-B115)/0.000001-EXP(blanks!$BZ$18*b929_1!A115+blanks!$BZ$17)</f>
        <v>1807591.6563006602</v>
      </c>
      <c r="D115" s="1">
        <f>C115*0.000001*coeffs!$D$8/($D$2*coeffs!$D$6/1000)</f>
        <v>9116.9269395156589</v>
      </c>
      <c r="E115">
        <f t="shared" si="12"/>
        <v>1.8152899666382494</v>
      </c>
      <c r="F115">
        <v>1.5303</v>
      </c>
      <c r="G115">
        <v>2.1551</v>
      </c>
      <c r="H115">
        <f t="shared" si="13"/>
        <v>0.28498996663824938</v>
      </c>
      <c r="I115">
        <f t="shared" si="14"/>
        <v>0.33981003336175064</v>
      </c>
      <c r="J115" s="2">
        <f>((1000*coeffs!$D$8/($D$2*coeffs!$D$6))^2*H115^2+(1000*(E115-coeffs!$D$2*blanks!$BZ$18*A115-coeffs!$D$2*blanks!$BZ$17)/($D$2*coeffs!$D$6))^2*coeffs!$E$8^2+(1000*coeffs!$D$2*coeffs!$D$8*(E115/coeffs!$D$2-blanks!$BZ$18*A115-blanks!$BZ$17)/($D$2^2*coeffs!$D$6))^2*coeffs!$D$11^2+(1000*coeffs!$D$2*coeffs!$D$8*(E115/coeffs!$D$2-blanks!$BZ$18*A115-blanks!$BZ$17)/($D$2*coeffs!$D$6^2))^2*coeffs!$E$6^2 +(-1000*coeffs!$D$8*blanks!$BZ$18*A115/($D$2*coeffs!$D$6)-1000*coeffs!$D$8*blanks!$BZ$17/($D$2*coeffs!$D$6))^2*coeffs!$E$2^2 + (1000*coeffs!$D$2*coeffs!$D$8*A115/($D$2*coeffs!$D$6))^2*blanks!$CA$18^2+(1000*coeffs!$D$2*coeffs!$D$8/($D$2*coeffs!$D$6))^2*blanks!$CA$17^2)^0.5</f>
        <v>2686.8193693019407</v>
      </c>
      <c r="K115" s="10">
        <f>((1000*coeffs!$D$8/($D$2*coeffs!$D$6))^2*I115^2+(1000*(E115-coeffs!$D$2*blanks!$BZ$18*A115-coeffs!$D$2*blanks!$BZ$17)/($D$2*coeffs!$D$6))^2*coeffs!$E$8^2+(1000*coeffs!$D$2*coeffs!$D$8*(E115/coeffs!$D$2-blanks!$BZ$18*A115-blanks!$BZ$17)/($D$2^2*coeffs!$D$6))^2*coeffs!$D$11^2+(1000*coeffs!$D$2*coeffs!$D$8*(E115/coeffs!$D$2-blanks!$BZ$18*A115-blanks!$BZ$17)/($D$2*coeffs!$D$6^2))^2*coeffs!$E$6^2 +(-1000*coeffs!$D$8*blanks!$BZ$18*A115/($D$2*coeffs!$D$6)-1000*coeffs!$D$8*blanks!$BZ$17/($D$2*coeffs!$D$6))^2*coeffs!$E$2^2 + (1000*coeffs!$D$2*coeffs!$D$8*A115/($D$2*coeffs!$D$6))^2*blanks!$CA$18^2+(1000*coeffs!$D$2*coeffs!$D$8/($D$2*coeffs!$D$6))^2*blanks!$CA$17^2)^0.5</f>
        <v>2844.348203001317</v>
      </c>
      <c r="L115" s="10">
        <f t="shared" si="9"/>
        <v>17850198.00026527</v>
      </c>
      <c r="M115" s="1">
        <f t="shared" si="10"/>
        <v>5866427.4414852541</v>
      </c>
      <c r="N115" s="10">
        <f t="shared" si="11"/>
        <v>5574479.4104827307</v>
      </c>
    </row>
    <row r="116" spans="1:14" x14ac:dyDescent="0.25">
      <c r="A116">
        <v>-17.57</v>
      </c>
      <c r="B116">
        <v>0.84496124031007747</v>
      </c>
      <c r="C116" s="10">
        <f>-LN(1-B116)/0.000001-EXP(blanks!$BZ$18*b929_1!A116+blanks!$BZ$17)</f>
        <v>1856325.9192079096</v>
      </c>
      <c r="D116" s="1">
        <f>C116*0.000001*coeffs!$D$8/($D$2*coeffs!$D$6/1000)</f>
        <v>9362.7273186155708</v>
      </c>
      <c r="E116">
        <f t="shared" si="12"/>
        <v>1.8640801308076809</v>
      </c>
      <c r="F116">
        <v>1.5682</v>
      </c>
      <c r="G116">
        <v>2.2084999999999999</v>
      </c>
      <c r="H116">
        <f t="shared" si="13"/>
        <v>0.29588013080768083</v>
      </c>
      <c r="I116">
        <f t="shared" si="14"/>
        <v>0.34441986919231904</v>
      </c>
      <c r="J116" s="2">
        <f>((1000*coeffs!$D$8/($D$2*coeffs!$D$6))^2*H116^2+(1000*(E116-coeffs!$D$2*blanks!$BZ$18*A116-coeffs!$D$2*blanks!$BZ$17)/($D$2*coeffs!$D$6))^2*coeffs!$E$8^2+(1000*coeffs!$D$2*coeffs!$D$8*(E116/coeffs!$D$2-blanks!$BZ$18*A116-blanks!$BZ$17)/($D$2^2*coeffs!$D$6))^2*coeffs!$D$11^2+(1000*coeffs!$D$2*coeffs!$D$8*(E116/coeffs!$D$2-blanks!$BZ$18*A116-blanks!$BZ$17)/($D$2*coeffs!$D$6^2))^2*coeffs!$E$6^2 +(-1000*coeffs!$D$8*blanks!$BZ$18*A116/($D$2*coeffs!$D$6)-1000*coeffs!$D$8*blanks!$BZ$17/($D$2*coeffs!$D$6))^2*coeffs!$E$2^2 + (1000*coeffs!$D$2*coeffs!$D$8*A116/($D$2*coeffs!$D$6))^2*blanks!$CA$18^2+(1000*coeffs!$D$2*coeffs!$D$8/($D$2*coeffs!$D$6))^2*blanks!$CA$17^2)^0.5</f>
        <v>2767.7846663193191</v>
      </c>
      <c r="K116" s="10">
        <f>((1000*coeffs!$D$8/($D$2*coeffs!$D$6))^2*I116^2+(1000*(E116-coeffs!$D$2*blanks!$BZ$18*A116-coeffs!$D$2*blanks!$BZ$17)/($D$2*coeffs!$D$6))^2*coeffs!$E$8^2+(1000*coeffs!$D$2*coeffs!$D$8*(E116/coeffs!$D$2-blanks!$BZ$18*A116-blanks!$BZ$17)/($D$2^2*coeffs!$D$6))^2*coeffs!$D$11^2+(1000*coeffs!$D$2*coeffs!$D$8*(E116/coeffs!$D$2-blanks!$BZ$18*A116-blanks!$BZ$17)/($D$2*coeffs!$D$6^2))^2*coeffs!$E$6^2 +(-1000*coeffs!$D$8*blanks!$BZ$18*A116/($D$2*coeffs!$D$6)-1000*coeffs!$D$8*blanks!$BZ$17/($D$2*coeffs!$D$6))^2*coeffs!$E$2^2 + (1000*coeffs!$D$2*coeffs!$D$8*A116/($D$2*coeffs!$D$6))^2*blanks!$CA$18^2+(1000*coeffs!$D$2*coeffs!$D$8/($D$2*coeffs!$D$6))^2*blanks!$CA$17^2)^0.5</f>
        <v>2907.1066588534695</v>
      </c>
      <c r="L116" s="10">
        <f t="shared" si="9"/>
        <v>18331455.05810748</v>
      </c>
      <c r="M116" s="1">
        <f t="shared" si="10"/>
        <v>5998710.9071457228</v>
      </c>
      <c r="N116" s="10">
        <f t="shared" si="11"/>
        <v>5740528.65346363</v>
      </c>
    </row>
    <row r="117" spans="1:14" x14ac:dyDescent="0.25">
      <c r="A117">
        <v>-17.579999999999998</v>
      </c>
      <c r="B117">
        <v>0.8527131782945736</v>
      </c>
      <c r="C117" s="10">
        <f>-LN(1-B117)/0.000001-EXP(blanks!$BZ$18*b929_1!A117+blanks!$BZ$17)</f>
        <v>1907591.1109255159</v>
      </c>
      <c r="D117" s="1">
        <f>C117*0.000001*coeffs!$D$8/($D$2*coeffs!$D$6/1000)</f>
        <v>9621.2929110161258</v>
      </c>
      <c r="E117">
        <f t="shared" si="12"/>
        <v>1.9153734251952315</v>
      </c>
      <c r="F117">
        <v>1.607</v>
      </c>
      <c r="G117">
        <v>2.3191999999999999</v>
      </c>
      <c r="H117">
        <f t="shared" si="13"/>
        <v>0.30837342519523148</v>
      </c>
      <c r="I117">
        <f t="shared" si="14"/>
        <v>0.40382657480476847</v>
      </c>
      <c r="J117" s="2">
        <f>((1000*coeffs!$D$8/($D$2*coeffs!$D$6))^2*H117^2+(1000*(E117-coeffs!$D$2*blanks!$BZ$18*A117-coeffs!$D$2*blanks!$BZ$17)/($D$2*coeffs!$D$6))^2*coeffs!$E$8^2+(1000*coeffs!$D$2*coeffs!$D$8*(E117/coeffs!$D$2-blanks!$BZ$18*A117-blanks!$BZ$17)/($D$2^2*coeffs!$D$6))^2*coeffs!$D$11^2+(1000*coeffs!$D$2*coeffs!$D$8*(E117/coeffs!$D$2-blanks!$BZ$18*A117-blanks!$BZ$17)/($D$2*coeffs!$D$6^2))^2*coeffs!$E$6^2 +(-1000*coeffs!$D$8*blanks!$BZ$18*A117/($D$2*coeffs!$D$6)-1000*coeffs!$D$8*blanks!$BZ$17/($D$2*coeffs!$D$6))^2*coeffs!$E$2^2 + (1000*coeffs!$D$2*coeffs!$D$8*A117/($D$2*coeffs!$D$6))^2*blanks!$CA$18^2+(1000*coeffs!$D$2*coeffs!$D$8/($D$2*coeffs!$D$6))^2*blanks!$CA$17^2)^0.5</f>
        <v>2855.838807079142</v>
      </c>
      <c r="K117" s="10">
        <f>((1000*coeffs!$D$8/($D$2*coeffs!$D$6))^2*I117^2+(1000*(E117-coeffs!$D$2*blanks!$BZ$18*A117-coeffs!$D$2*blanks!$BZ$17)/($D$2*coeffs!$D$6))^2*coeffs!$E$8^2+(1000*coeffs!$D$2*coeffs!$D$8*(E117/coeffs!$D$2-blanks!$BZ$18*A117-blanks!$BZ$17)/($D$2^2*coeffs!$D$6))^2*coeffs!$D$11^2+(1000*coeffs!$D$2*coeffs!$D$8*(E117/coeffs!$D$2-blanks!$BZ$18*A117-blanks!$BZ$17)/($D$2*coeffs!$D$6^2))^2*coeffs!$E$6^2 +(-1000*coeffs!$D$8*blanks!$BZ$18*A117/($D$2*coeffs!$D$6)-1000*coeffs!$D$8*blanks!$BZ$17/($D$2*coeffs!$D$6))^2*coeffs!$E$2^2 + (1000*coeffs!$D$2*coeffs!$D$8*A117/($D$2*coeffs!$D$6))^2*blanks!$CA$18^2+(1000*coeffs!$D$2*coeffs!$D$8/($D$2*coeffs!$D$6))^2*blanks!$CA$17^2)^0.5</f>
        <v>3144.0718343635713</v>
      </c>
      <c r="L117" s="10">
        <f t="shared" si="9"/>
        <v>18837705.360542286</v>
      </c>
      <c r="M117" s="1">
        <f t="shared" si="10"/>
        <v>6456178.3698823899</v>
      </c>
      <c r="N117" s="10">
        <f t="shared" si="11"/>
        <v>5920539.4022789169</v>
      </c>
    </row>
    <row r="118" spans="1:14" x14ac:dyDescent="0.25">
      <c r="A118">
        <v>-17.72</v>
      </c>
      <c r="B118">
        <v>0.86046511627906974</v>
      </c>
      <c r="C118" s="10">
        <f>-LN(1-B118)/0.000001-EXP(blanks!$BZ$18*b929_1!A118+blanks!$BZ$17)</f>
        <v>1961254.0308629051</v>
      </c>
      <c r="D118" s="1">
        <f>C118*0.000001*coeffs!$D$8/($D$2*coeffs!$D$6/1000)</f>
        <v>9891.9518946006774</v>
      </c>
      <c r="E118">
        <f t="shared" si="12"/>
        <v>1.9694406464655072</v>
      </c>
      <c r="F118">
        <v>1.6468</v>
      </c>
      <c r="G118">
        <v>2.3765999999999998</v>
      </c>
      <c r="H118">
        <f t="shared" si="13"/>
        <v>0.32264064646550716</v>
      </c>
      <c r="I118">
        <f t="shared" si="14"/>
        <v>0.40715935353449262</v>
      </c>
      <c r="J118" s="2">
        <f>((1000*coeffs!$D$8/($D$2*coeffs!$D$6))^2*H118^2+(1000*(E118-coeffs!$D$2*blanks!$BZ$18*A118-coeffs!$D$2*blanks!$BZ$17)/($D$2*coeffs!$D$6))^2*coeffs!$E$8^2+(1000*coeffs!$D$2*coeffs!$D$8*(E118/coeffs!$D$2-blanks!$BZ$18*A118-blanks!$BZ$17)/($D$2^2*coeffs!$D$6))^2*coeffs!$D$11^2+(1000*coeffs!$D$2*coeffs!$D$8*(E118/coeffs!$D$2-blanks!$BZ$18*A118-blanks!$BZ$17)/($D$2*coeffs!$D$6^2))^2*coeffs!$E$6^2 +(-1000*coeffs!$D$8*blanks!$BZ$18*A118/($D$2*coeffs!$D$6)-1000*coeffs!$D$8*blanks!$BZ$17/($D$2*coeffs!$D$6))^2*coeffs!$E$2^2 + (1000*coeffs!$D$2*coeffs!$D$8*A118/($D$2*coeffs!$D$6))^2*blanks!$CA$18^2+(1000*coeffs!$D$2*coeffs!$D$8/($D$2*coeffs!$D$6))^2*blanks!$CA$17^2)^0.5</f>
        <v>2951.8266633822268</v>
      </c>
      <c r="K118" s="10">
        <f>((1000*coeffs!$D$8/($D$2*coeffs!$D$6))^2*I118^2+(1000*(E118-coeffs!$D$2*blanks!$BZ$18*A118-coeffs!$D$2*blanks!$BZ$17)/($D$2*coeffs!$D$6))^2*coeffs!$E$8^2+(1000*coeffs!$D$2*coeffs!$D$8*(E118/coeffs!$D$2-blanks!$BZ$18*A118-blanks!$BZ$17)/($D$2^2*coeffs!$D$6))^2*coeffs!$D$11^2+(1000*coeffs!$D$2*coeffs!$D$8*(E118/coeffs!$D$2-blanks!$BZ$18*A118-blanks!$BZ$17)/($D$2*coeffs!$D$6^2))^2*coeffs!$E$6^2 +(-1000*coeffs!$D$8*blanks!$BZ$18*A118/($D$2*coeffs!$D$6)-1000*coeffs!$D$8*blanks!$BZ$17/($D$2*coeffs!$D$6))^2*coeffs!$E$2^2 + (1000*coeffs!$D$2*coeffs!$D$8*A118/($D$2*coeffs!$D$6))^2*blanks!$CA$18^2+(1000*coeffs!$D$2*coeffs!$D$8/($D$2*coeffs!$D$6))^2*blanks!$CA$17^2)^0.5</f>
        <v>3206.6164768184599</v>
      </c>
      <c r="L118" s="10">
        <f t="shared" si="9"/>
        <v>19367633.534760106</v>
      </c>
      <c r="M118" s="1">
        <f t="shared" si="10"/>
        <v>6589461.6440095501</v>
      </c>
      <c r="N118" s="10">
        <f t="shared" si="11"/>
        <v>6116037.5118133947</v>
      </c>
    </row>
    <row r="119" spans="1:14" x14ac:dyDescent="0.25">
      <c r="A119">
        <v>-17.809999999999999</v>
      </c>
      <c r="B119">
        <v>0.86821705426356588</v>
      </c>
      <c r="C119" s="10">
        <f>-LN(1-B119)/0.000001-EXP(blanks!$BZ$18*b929_1!A119+blanks!$BZ$17)</f>
        <v>2018141.5127324495</v>
      </c>
      <c r="D119" s="1">
        <f>C119*0.000001*coeffs!$D$8/($D$2*coeffs!$D$6/1000)</f>
        <v>10178.874559999058</v>
      </c>
      <c r="E119">
        <f t="shared" si="12"/>
        <v>2.0265990603054558</v>
      </c>
      <c r="F119">
        <v>1.6875</v>
      </c>
      <c r="G119">
        <v>2.4354</v>
      </c>
      <c r="H119">
        <f t="shared" si="13"/>
        <v>0.33909906030545578</v>
      </c>
      <c r="I119">
        <f t="shared" si="14"/>
        <v>0.40880093969454423</v>
      </c>
      <c r="J119" s="2">
        <f>((1000*coeffs!$D$8/($D$2*coeffs!$D$6))^2*H119^2+(1000*(E119-coeffs!$D$2*blanks!$BZ$18*A119-coeffs!$D$2*blanks!$BZ$17)/($D$2*coeffs!$D$6))^2*coeffs!$E$8^2+(1000*coeffs!$D$2*coeffs!$D$8*(E119/coeffs!$D$2-blanks!$BZ$18*A119-blanks!$BZ$17)/($D$2^2*coeffs!$D$6))^2*coeffs!$D$11^2+(1000*coeffs!$D$2*coeffs!$D$8*(E119/coeffs!$D$2-blanks!$BZ$18*A119-blanks!$BZ$17)/($D$2*coeffs!$D$6^2))^2*coeffs!$E$6^2 +(-1000*coeffs!$D$8*blanks!$BZ$18*A119/($D$2*coeffs!$D$6)-1000*coeffs!$D$8*blanks!$BZ$17/($D$2*coeffs!$D$6))^2*coeffs!$E$2^2 + (1000*coeffs!$D$2*coeffs!$D$8*A119/($D$2*coeffs!$D$6))^2*blanks!$CA$18^2+(1000*coeffs!$D$2*coeffs!$D$8/($D$2*coeffs!$D$6))^2*blanks!$CA$17^2)^0.5</f>
        <v>3057.3686905479572</v>
      </c>
      <c r="K119" s="10">
        <f>((1000*coeffs!$D$8/($D$2*coeffs!$D$6))^2*I119^2+(1000*(E119-coeffs!$D$2*blanks!$BZ$18*A119-coeffs!$D$2*blanks!$BZ$17)/($D$2*coeffs!$D$6))^2*coeffs!$E$8^2+(1000*coeffs!$D$2*coeffs!$D$8*(E119/coeffs!$D$2-blanks!$BZ$18*A119-blanks!$BZ$17)/($D$2^2*coeffs!$D$6))^2*coeffs!$D$11^2+(1000*coeffs!$D$2*coeffs!$D$8*(E119/coeffs!$D$2-blanks!$BZ$18*A119-blanks!$BZ$17)/($D$2*coeffs!$D$6^2))^2*coeffs!$E$6^2 +(-1000*coeffs!$D$8*blanks!$BZ$18*A119/($D$2*coeffs!$D$6)-1000*coeffs!$D$8*blanks!$BZ$17/($D$2*coeffs!$D$6))^2*coeffs!$E$2^2 + (1000*coeffs!$D$2*coeffs!$D$8*A119/($D$2*coeffs!$D$6))^2*blanks!$CA$18^2+(1000*coeffs!$D$2*coeffs!$D$8/($D$2*coeffs!$D$6))^2*blanks!$CA$17^2)^0.5</f>
        <v>3267.051860348738</v>
      </c>
      <c r="L119" s="10">
        <f t="shared" si="9"/>
        <v>19929404.669058241</v>
      </c>
      <c r="M119" s="1">
        <f t="shared" si="10"/>
        <v>6719854.5095666079</v>
      </c>
      <c r="N119" s="10">
        <f t="shared" si="11"/>
        <v>6330309.6605589027</v>
      </c>
    </row>
    <row r="120" spans="1:14" x14ac:dyDescent="0.25">
      <c r="A120">
        <v>-17.850000000000001</v>
      </c>
      <c r="B120">
        <v>0.87596899224806202</v>
      </c>
      <c r="C120" s="10">
        <f>-LN(1-B120)/0.000001-EXP(blanks!$BZ$18*b929_1!A120+blanks!$BZ$17)</f>
        <v>2078642.8596648001</v>
      </c>
      <c r="D120" s="1">
        <f>C120*0.000001*coeffs!$D$8/($D$2*coeffs!$D$6/1000)</f>
        <v>10484.024430436823</v>
      </c>
      <c r="E120">
        <f t="shared" si="12"/>
        <v>2.0872236821218908</v>
      </c>
      <c r="F120">
        <v>1.7293000000000001</v>
      </c>
      <c r="G120">
        <v>2.4956999999999998</v>
      </c>
      <c r="H120">
        <f t="shared" si="13"/>
        <v>0.35792368212189074</v>
      </c>
      <c r="I120">
        <f t="shared" si="14"/>
        <v>0.40847631787810901</v>
      </c>
      <c r="J120" s="2">
        <f>((1000*coeffs!$D$8/($D$2*coeffs!$D$6))^2*H120^2+(1000*(E120-coeffs!$D$2*blanks!$BZ$18*A120-coeffs!$D$2*blanks!$BZ$17)/($D$2*coeffs!$D$6))^2*coeffs!$E$8^2+(1000*coeffs!$D$2*coeffs!$D$8*(E120/coeffs!$D$2-blanks!$BZ$18*A120-blanks!$BZ$17)/($D$2^2*coeffs!$D$6))^2*coeffs!$D$11^2+(1000*coeffs!$D$2*coeffs!$D$8*(E120/coeffs!$D$2-blanks!$BZ$18*A120-blanks!$BZ$17)/($D$2*coeffs!$D$6^2))^2*coeffs!$E$6^2 +(-1000*coeffs!$D$8*blanks!$BZ$18*A120/($D$2*coeffs!$D$6)-1000*coeffs!$D$8*blanks!$BZ$17/($D$2*coeffs!$D$6))^2*coeffs!$E$2^2 + (1000*coeffs!$D$2*coeffs!$D$8*A120/($D$2*coeffs!$D$6))^2*blanks!$CA$18^2+(1000*coeffs!$D$2*coeffs!$D$8/($D$2*coeffs!$D$6))^2*blanks!$CA$17^2)^0.5</f>
        <v>3173.5279317924183</v>
      </c>
      <c r="K120" s="10">
        <f>((1000*coeffs!$D$8/($D$2*coeffs!$D$6))^2*I120^2+(1000*(E120-coeffs!$D$2*blanks!$BZ$18*A120-coeffs!$D$2*blanks!$BZ$17)/($D$2*coeffs!$D$6))^2*coeffs!$E$8^2+(1000*coeffs!$D$2*coeffs!$D$8*(E120/coeffs!$D$2-blanks!$BZ$18*A120-blanks!$BZ$17)/($D$2^2*coeffs!$D$6))^2*coeffs!$D$11^2+(1000*coeffs!$D$2*coeffs!$D$8*(E120/coeffs!$D$2-blanks!$BZ$18*A120-blanks!$BZ$17)/($D$2*coeffs!$D$6^2))^2*coeffs!$E$6^2 +(-1000*coeffs!$D$8*blanks!$BZ$18*A120/($D$2*coeffs!$D$6)-1000*coeffs!$D$8*blanks!$BZ$17/($D$2*coeffs!$D$6))^2*coeffs!$E$2^2 + (1000*coeffs!$D$2*coeffs!$D$8*A120/($D$2*coeffs!$D$6))^2*blanks!$CA$18^2+(1000*coeffs!$D$2*coeffs!$D$8/($D$2*coeffs!$D$6))^2*blanks!$CA$17^2)^0.5</f>
        <v>3325.1869054539161</v>
      </c>
      <c r="L120" s="10">
        <f t="shared" si="9"/>
        <v>20526863.181472156</v>
      </c>
      <c r="M120" s="1">
        <f t="shared" si="10"/>
        <v>6847158.9398960304</v>
      </c>
      <c r="N120" s="10">
        <f t="shared" si="11"/>
        <v>6565469.3279006463</v>
      </c>
    </row>
    <row r="121" spans="1:14" x14ac:dyDescent="0.25">
      <c r="A121">
        <v>-17.989999999999998</v>
      </c>
      <c r="B121">
        <v>0.88372093023255816</v>
      </c>
      <c r="C121" s="10">
        <f>-LN(1-B121)/0.000001-EXP(blanks!$BZ$18*b929_1!A121+blanks!$BZ$17)</f>
        <v>2142735.5959321614</v>
      </c>
      <c r="D121" s="1">
        <f>C121*0.000001*coeffs!$D$8/($D$2*coeffs!$D$6/1000)</f>
        <v>10807.288145372884</v>
      </c>
      <c r="E121">
        <f t="shared" si="12"/>
        <v>2.1517622032594623</v>
      </c>
      <c r="F121">
        <v>1.7721</v>
      </c>
      <c r="G121">
        <v>2.6208</v>
      </c>
      <c r="H121">
        <f t="shared" si="13"/>
        <v>0.37966220325946232</v>
      </c>
      <c r="I121">
        <f t="shared" si="14"/>
        <v>0.46903779674053769</v>
      </c>
      <c r="J121" s="2">
        <f>((1000*coeffs!$D$8/($D$2*coeffs!$D$6))^2*H121^2+(1000*(E121-coeffs!$D$2*blanks!$BZ$18*A121-coeffs!$D$2*blanks!$BZ$17)/($D$2*coeffs!$D$6))^2*coeffs!$E$8^2+(1000*coeffs!$D$2*coeffs!$D$8*(E121/coeffs!$D$2-blanks!$BZ$18*A121-blanks!$BZ$17)/($D$2^2*coeffs!$D$6))^2*coeffs!$D$11^2+(1000*coeffs!$D$2*coeffs!$D$8*(E121/coeffs!$D$2-blanks!$BZ$18*A121-blanks!$BZ$17)/($D$2*coeffs!$D$6^2))^2*coeffs!$E$6^2 +(-1000*coeffs!$D$8*blanks!$BZ$18*A121/($D$2*coeffs!$D$6)-1000*coeffs!$D$8*blanks!$BZ$17/($D$2*coeffs!$D$6))^2*coeffs!$E$2^2 + (1000*coeffs!$D$2*coeffs!$D$8*A121/($D$2*coeffs!$D$6))^2*blanks!$CA$18^2+(1000*coeffs!$D$2*coeffs!$D$8/($D$2*coeffs!$D$6))^2*blanks!$CA$17^2)^0.5</f>
        <v>3302.5692667751428</v>
      </c>
      <c r="K121" s="10">
        <f>((1000*coeffs!$D$8/($D$2*coeffs!$D$6))^2*I121^2+(1000*(E121-coeffs!$D$2*blanks!$BZ$18*A121-coeffs!$D$2*blanks!$BZ$17)/($D$2*coeffs!$D$6))^2*coeffs!$E$8^2+(1000*coeffs!$D$2*coeffs!$D$8*(E121/coeffs!$D$2-blanks!$BZ$18*A121-blanks!$BZ$17)/($D$2^2*coeffs!$D$6))^2*coeffs!$D$11^2+(1000*coeffs!$D$2*coeffs!$D$8*(E121/coeffs!$D$2-blanks!$BZ$18*A121-blanks!$BZ$17)/($D$2*coeffs!$D$6^2))^2*coeffs!$E$6^2 +(-1000*coeffs!$D$8*blanks!$BZ$18*A121/($D$2*coeffs!$D$6)-1000*coeffs!$D$8*blanks!$BZ$17/($D$2*coeffs!$D$6))^2*coeffs!$E$2^2 + (1000*coeffs!$D$2*coeffs!$D$8*A121/($D$2*coeffs!$D$6))^2*blanks!$CA$18^2+(1000*coeffs!$D$2*coeffs!$D$8/($D$2*coeffs!$D$6))^2*blanks!$CA$17^2)^0.5</f>
        <v>3582.8163900916757</v>
      </c>
      <c r="L121" s="10">
        <f t="shared" si="9"/>
        <v>21159787.121325135</v>
      </c>
      <c r="M121" s="1">
        <f t="shared" si="10"/>
        <v>7347627.2398918085</v>
      </c>
      <c r="N121" s="10">
        <f t="shared" si="11"/>
        <v>6825728.9684888106</v>
      </c>
    </row>
    <row r="122" spans="1:14" x14ac:dyDescent="0.25">
      <c r="A122">
        <v>-18.010000000000002</v>
      </c>
      <c r="B122">
        <v>0.89147286821705429</v>
      </c>
      <c r="C122" s="10">
        <f>-LN(1-B122)/0.000001-EXP(blanks!$BZ$18*b929_1!A122+blanks!$BZ$17)</f>
        <v>2211662.9207315035</v>
      </c>
      <c r="D122" s="1">
        <f>C122*0.000001*coeffs!$D$8/($D$2*coeffs!$D$6/1000)</f>
        <v>11154.936012711427</v>
      </c>
      <c r="E122">
        <f t="shared" si="12"/>
        <v>2.220755074746414</v>
      </c>
      <c r="F122">
        <v>1.861</v>
      </c>
      <c r="G122">
        <v>2.6857000000000002</v>
      </c>
      <c r="H122">
        <f t="shared" si="13"/>
        <v>0.35975507474641399</v>
      </c>
      <c r="I122">
        <f t="shared" si="14"/>
        <v>0.46494492525358622</v>
      </c>
      <c r="J122" s="2">
        <f>((1000*coeffs!$D$8/($D$2*coeffs!$D$6))^2*H122^2+(1000*(E122-coeffs!$D$2*blanks!$BZ$18*A122-coeffs!$D$2*blanks!$BZ$17)/($D$2*coeffs!$D$6))^2*coeffs!$E$8^2+(1000*coeffs!$D$2*coeffs!$D$8*(E122/coeffs!$D$2-blanks!$BZ$18*A122-blanks!$BZ$17)/($D$2^2*coeffs!$D$6))^2*coeffs!$D$11^2+(1000*coeffs!$D$2*coeffs!$D$8*(E122/coeffs!$D$2-blanks!$BZ$18*A122-blanks!$BZ$17)/($D$2*coeffs!$D$6^2))^2*coeffs!$E$6^2 +(-1000*coeffs!$D$8*blanks!$BZ$18*A122/($D$2*coeffs!$D$6)-1000*coeffs!$D$8*blanks!$BZ$17/($D$2*coeffs!$D$6))^2*coeffs!$E$2^2 + (1000*coeffs!$D$2*coeffs!$D$8*A122/($D$2*coeffs!$D$6))^2*blanks!$CA$18^2+(1000*coeffs!$D$2*coeffs!$D$8/($D$2*coeffs!$D$6))^2*blanks!$CA$17^2)^0.5</f>
        <v>3317.2644414000556</v>
      </c>
      <c r="K122" s="10">
        <f>((1000*coeffs!$D$8/($D$2*coeffs!$D$6))^2*I122^2+(1000*(E122-coeffs!$D$2*blanks!$BZ$18*A122-coeffs!$D$2*blanks!$BZ$17)/($D$2*coeffs!$D$6))^2*coeffs!$E$8^2+(1000*coeffs!$D$2*coeffs!$D$8*(E122/coeffs!$D$2-blanks!$BZ$18*A122-blanks!$BZ$17)/($D$2^2*coeffs!$D$6))^2*coeffs!$D$11^2+(1000*coeffs!$D$2*coeffs!$D$8*(E122/coeffs!$D$2-blanks!$BZ$18*A122-blanks!$BZ$17)/($D$2*coeffs!$D$6^2))^2*coeffs!$E$6^2 +(-1000*coeffs!$D$8*blanks!$BZ$18*A122/($D$2*coeffs!$D$6)-1000*coeffs!$D$8*blanks!$BZ$17/($D$2*coeffs!$D$6))^2*coeffs!$E$2^2 + (1000*coeffs!$D$2*coeffs!$D$8*A122/($D$2*coeffs!$D$6))^2*blanks!$CA$18^2+(1000*coeffs!$D$2*coeffs!$D$8/($D$2*coeffs!$D$6))^2*blanks!$CA$17^2)^0.5</f>
        <v>3634.7021035348539</v>
      </c>
      <c r="L122" s="10">
        <f t="shared" si="9"/>
        <v>21840453.239144504</v>
      </c>
      <c r="M122" s="1">
        <f t="shared" si="10"/>
        <v>7465629.6381274434</v>
      </c>
      <c r="N122" s="10">
        <f t="shared" si="11"/>
        <v>6875748.7045175517</v>
      </c>
    </row>
    <row r="123" spans="1:14" x14ac:dyDescent="0.25">
      <c r="A123">
        <v>-18.03</v>
      </c>
      <c r="B123">
        <v>0.89922480620155043</v>
      </c>
      <c r="C123" s="10">
        <f>-LN(1-B123)/0.000001-EXP(blanks!$BZ$18*b929_1!A123+blanks!$BZ$17)</f>
        <v>2285704.8702304997</v>
      </c>
      <c r="D123" s="1">
        <f>C123*0.000001*coeffs!$D$8/($D$2*coeffs!$D$6/1000)</f>
        <v>11528.380447293048</v>
      </c>
      <c r="E123">
        <f t="shared" si="12"/>
        <v>2.2948630469001357</v>
      </c>
      <c r="F123">
        <v>1.907</v>
      </c>
      <c r="G123">
        <v>2.8203</v>
      </c>
      <c r="H123">
        <f t="shared" si="13"/>
        <v>0.38786304690013562</v>
      </c>
      <c r="I123">
        <f t="shared" si="14"/>
        <v>0.52543695309986438</v>
      </c>
      <c r="J123" s="2">
        <f>((1000*coeffs!$D$8/($D$2*coeffs!$D$6))^2*H123^2+(1000*(E123-coeffs!$D$2*blanks!$BZ$18*A123-coeffs!$D$2*blanks!$BZ$17)/($D$2*coeffs!$D$6))^2*coeffs!$E$8^2+(1000*coeffs!$D$2*coeffs!$D$8*(E123/coeffs!$D$2-blanks!$BZ$18*A123-blanks!$BZ$17)/($D$2^2*coeffs!$D$6))^2*coeffs!$D$11^2+(1000*coeffs!$D$2*coeffs!$D$8*(E123/coeffs!$D$2-blanks!$BZ$18*A123-blanks!$BZ$17)/($D$2*coeffs!$D$6^2))^2*coeffs!$E$6^2 +(-1000*coeffs!$D$8*blanks!$BZ$18*A123/($D$2*coeffs!$D$6)-1000*coeffs!$D$8*blanks!$BZ$17/($D$2*coeffs!$D$6))^2*coeffs!$E$2^2 + (1000*coeffs!$D$2*coeffs!$D$8*A123/($D$2*coeffs!$D$6))^2*blanks!$CA$18^2+(1000*coeffs!$D$2*coeffs!$D$8/($D$2*coeffs!$D$6))^2*blanks!$CA$17^2)^0.5</f>
        <v>3473.0536696885251</v>
      </c>
      <c r="K123" s="10">
        <f>((1000*coeffs!$D$8/($D$2*coeffs!$D$6))^2*I123^2+(1000*(E123-coeffs!$D$2*blanks!$BZ$18*A123-coeffs!$D$2*blanks!$BZ$17)/($D$2*coeffs!$D$6))^2*coeffs!$E$8^2+(1000*coeffs!$D$2*coeffs!$D$8*(E123/coeffs!$D$2-blanks!$BZ$18*A123-blanks!$BZ$17)/($D$2^2*coeffs!$D$6))^2*coeffs!$D$11^2+(1000*coeffs!$D$2*coeffs!$D$8*(E123/coeffs!$D$2-blanks!$BZ$18*A123-blanks!$BZ$17)/($D$2*coeffs!$D$6^2))^2*coeffs!$E$6^2 +(-1000*coeffs!$D$8*blanks!$BZ$18*A123/($D$2*coeffs!$D$6)-1000*coeffs!$D$8*blanks!$BZ$17/($D$2*coeffs!$D$6))^2*coeffs!$E$2^2 + (1000*coeffs!$D$2*coeffs!$D$8*A123/($D$2*coeffs!$D$6))^2*blanks!$CA$18^2+(1000*coeffs!$D$2*coeffs!$D$8/($D$2*coeffs!$D$6))^2*blanks!$CA$17^2)^0.5</f>
        <v>3906.1988129745087</v>
      </c>
      <c r="L123" s="10">
        <f t="shared" si="9"/>
        <v>22571626.927779242</v>
      </c>
      <c r="M123" s="1">
        <f t="shared" si="10"/>
        <v>7995660.1217393922</v>
      </c>
      <c r="N123" s="10">
        <f t="shared" si="11"/>
        <v>7188726.7324571293</v>
      </c>
    </row>
    <row r="124" spans="1:14" x14ac:dyDescent="0.25">
      <c r="A124">
        <v>-18.04</v>
      </c>
      <c r="B124">
        <v>0.90697674418604646</v>
      </c>
      <c r="C124" s="10">
        <f>-LN(1-B124)/0.000001-EXP(blanks!$BZ$18*b929_1!A124+blanks!$BZ$17)</f>
        <v>2365714.3870099089</v>
      </c>
      <c r="D124" s="1">
        <f>C124*0.000001*coeffs!$D$8/($D$2*coeffs!$D$6/1000)</f>
        <v>11931.923424713439</v>
      </c>
      <c r="E124">
        <f t="shared" si="12"/>
        <v>2.3749057545736711</v>
      </c>
      <c r="F124">
        <v>1.9542999999999999</v>
      </c>
      <c r="G124">
        <v>2.8902000000000001</v>
      </c>
      <c r="H124">
        <f t="shared" si="13"/>
        <v>0.42060575457367122</v>
      </c>
      <c r="I124">
        <f t="shared" si="14"/>
        <v>0.51529424542632896</v>
      </c>
      <c r="J124" s="2">
        <f>((1000*coeffs!$D$8/($D$2*coeffs!$D$6))^2*H124^2+(1000*(E124-coeffs!$D$2*blanks!$BZ$18*A124-coeffs!$D$2*blanks!$BZ$17)/($D$2*coeffs!$D$6))^2*coeffs!$E$8^2+(1000*coeffs!$D$2*coeffs!$D$8*(E124/coeffs!$D$2-blanks!$BZ$18*A124-blanks!$BZ$17)/($D$2^2*coeffs!$D$6))^2*coeffs!$D$11^2+(1000*coeffs!$D$2*coeffs!$D$8*(E124/coeffs!$D$2-blanks!$BZ$18*A124-blanks!$BZ$17)/($D$2*coeffs!$D$6^2))^2*coeffs!$E$6^2 +(-1000*coeffs!$D$8*blanks!$BZ$18*A124/($D$2*coeffs!$D$6)-1000*coeffs!$D$8*blanks!$BZ$17/($D$2*coeffs!$D$6))^2*coeffs!$E$2^2 + (1000*coeffs!$D$2*coeffs!$D$8*A124/($D$2*coeffs!$D$6))^2*blanks!$CA$18^2+(1000*coeffs!$D$2*coeffs!$D$8/($D$2*coeffs!$D$6))^2*blanks!$CA$17^2)^0.5</f>
        <v>3649.6562423838895</v>
      </c>
      <c r="K124" s="10">
        <f>((1000*coeffs!$D$8/($D$2*coeffs!$D$6))^2*I124^2+(1000*(E124-coeffs!$D$2*blanks!$BZ$18*A124-coeffs!$D$2*blanks!$BZ$17)/($D$2*coeffs!$D$6))^2*coeffs!$E$8^2+(1000*coeffs!$D$2*coeffs!$D$8*(E124/coeffs!$D$2-blanks!$BZ$18*A124-blanks!$BZ$17)/($D$2^2*coeffs!$D$6))^2*coeffs!$D$11^2+(1000*coeffs!$D$2*coeffs!$D$8*(E124/coeffs!$D$2-blanks!$BZ$18*A124-blanks!$BZ$17)/($D$2*coeffs!$D$6^2))^2*coeffs!$E$6^2 +(-1000*coeffs!$D$8*blanks!$BZ$18*A124/($D$2*coeffs!$D$6)-1000*coeffs!$D$8*blanks!$BZ$17/($D$2*coeffs!$D$6))^2*coeffs!$E$2^2 + (1000*coeffs!$D$2*coeffs!$D$8*A124/($D$2*coeffs!$D$6))^2*blanks!$CA$18^2+(1000*coeffs!$D$2*coeffs!$D$8/($D$2*coeffs!$D$6))^2*blanks!$CA$17^2)^0.5</f>
        <v>3946.4349670649081</v>
      </c>
      <c r="L124" s="10">
        <f t="shared" si="9"/>
        <v>23361731.103929769</v>
      </c>
      <c r="M124" s="1">
        <f t="shared" si="10"/>
        <v>8095010.4049223196</v>
      </c>
      <c r="N124" s="10">
        <f t="shared" si="11"/>
        <v>7542362.8418681221</v>
      </c>
    </row>
    <row r="125" spans="1:14" x14ac:dyDescent="0.25">
      <c r="A125">
        <v>-18.079999999999998</v>
      </c>
      <c r="B125">
        <v>0.9147286821705426</v>
      </c>
      <c r="C125" s="10">
        <f>-LN(1-B125)/0.000001-EXP(blanks!$BZ$18*b929_1!A125+blanks!$BZ$17)</f>
        <v>2452591.793157375</v>
      </c>
      <c r="D125" s="1">
        <f>C125*0.000001*coeffs!$D$8/($D$2*coeffs!$D$6/1000)</f>
        <v>12370.105887981754</v>
      </c>
      <c r="E125">
        <f t="shared" si="12"/>
        <v>2.4619171315633013</v>
      </c>
      <c r="F125">
        <v>2.0522</v>
      </c>
      <c r="G125">
        <v>3.0350000000000001</v>
      </c>
      <c r="H125">
        <f t="shared" si="13"/>
        <v>0.40971713156330125</v>
      </c>
      <c r="I125">
        <f t="shared" si="14"/>
        <v>0.57308286843669887</v>
      </c>
      <c r="J125" s="2">
        <f>((1000*coeffs!$D$8/($D$2*coeffs!$D$6))^2*H125^2+(1000*(E125-coeffs!$D$2*blanks!$BZ$18*A125-coeffs!$D$2*blanks!$BZ$17)/($D$2*coeffs!$D$6))^2*coeffs!$E$8^2+(1000*coeffs!$D$2*coeffs!$D$8*(E125/coeffs!$D$2-blanks!$BZ$18*A125-blanks!$BZ$17)/($D$2^2*coeffs!$D$6))^2*coeffs!$D$11^2+(1000*coeffs!$D$2*coeffs!$D$8*(E125/coeffs!$D$2-blanks!$BZ$18*A125-blanks!$BZ$17)/($D$2*coeffs!$D$6^2))^2*coeffs!$E$6^2 +(-1000*coeffs!$D$8*blanks!$BZ$18*A125/($D$2*coeffs!$D$6)-1000*coeffs!$D$8*blanks!$BZ$17/($D$2*coeffs!$D$6))^2*coeffs!$E$2^2 + (1000*coeffs!$D$2*coeffs!$D$8*A125/($D$2*coeffs!$D$6))^2*blanks!$CA$18^2+(1000*coeffs!$D$2*coeffs!$D$8/($D$2*coeffs!$D$6))^2*blanks!$CA$17^2)^0.5</f>
        <v>3707.8430700684617</v>
      </c>
      <c r="K125" s="10">
        <f>((1000*coeffs!$D$8/($D$2*coeffs!$D$6))^2*I125^2+(1000*(E125-coeffs!$D$2*blanks!$BZ$18*A125-coeffs!$D$2*blanks!$BZ$17)/($D$2*coeffs!$D$6))^2*coeffs!$E$8^2+(1000*coeffs!$D$2*coeffs!$D$8*(E125/coeffs!$D$2-blanks!$BZ$18*A125-blanks!$BZ$17)/($D$2^2*coeffs!$D$6))^2*coeffs!$D$11^2+(1000*coeffs!$D$2*coeffs!$D$8*(E125/coeffs!$D$2-blanks!$BZ$18*A125-blanks!$BZ$17)/($D$2*coeffs!$D$6^2))^2*coeffs!$E$6^2 +(-1000*coeffs!$D$8*blanks!$BZ$18*A125/($D$2*coeffs!$D$6)-1000*coeffs!$D$8*blanks!$BZ$17/($D$2*coeffs!$D$6))^2*coeffs!$E$2^2 + (1000*coeffs!$D$2*coeffs!$D$8*A125/($D$2*coeffs!$D$6))^2*blanks!$CA$18^2+(1000*coeffs!$D$2*coeffs!$D$8/($D$2*coeffs!$D$6))^2*blanks!$CA$17^2)^0.5</f>
        <v>4222.8479973642388</v>
      </c>
      <c r="L125" s="10">
        <f t="shared" si="9"/>
        <v>24219656.562965959</v>
      </c>
      <c r="M125" s="1">
        <f t="shared" si="10"/>
        <v>8638357.6992528215</v>
      </c>
      <c r="N125" s="10">
        <f t="shared" si="11"/>
        <v>7678809.5351824379</v>
      </c>
    </row>
    <row r="126" spans="1:14" x14ac:dyDescent="0.25">
      <c r="A126">
        <v>-18.13</v>
      </c>
      <c r="B126">
        <v>0.92248062015503873</v>
      </c>
      <c r="C126" s="10">
        <f>-LN(1-B126)/0.000001-EXP(blanks!$BZ$18*b929_1!A126+blanks!$BZ$17)</f>
        <v>2547731.7600671845</v>
      </c>
      <c r="D126" s="1">
        <f>C126*0.000001*coeffs!$D$8/($D$2*coeffs!$D$6/1000)</f>
        <v>12849.962123388275</v>
      </c>
      <c r="E126">
        <f t="shared" si="12"/>
        <v>2.557227311367626</v>
      </c>
      <c r="F126">
        <v>2.1030000000000002</v>
      </c>
      <c r="G126">
        <v>3.1871999999999998</v>
      </c>
      <c r="H126">
        <f t="shared" si="13"/>
        <v>0.45422731136762584</v>
      </c>
      <c r="I126">
        <f t="shared" si="14"/>
        <v>0.62997268863237377</v>
      </c>
      <c r="J126" s="2">
        <f>((1000*coeffs!$D$8/($D$2*coeffs!$D$6))^2*H126^2+(1000*(E126-coeffs!$D$2*blanks!$BZ$18*A126-coeffs!$D$2*blanks!$BZ$17)/($D$2*coeffs!$D$6))^2*coeffs!$E$8^2+(1000*coeffs!$D$2*coeffs!$D$8*(E126/coeffs!$D$2-blanks!$BZ$18*A126-blanks!$BZ$17)/($D$2^2*coeffs!$D$6))^2*coeffs!$D$11^2+(1000*coeffs!$D$2*coeffs!$D$8*(E126/coeffs!$D$2-blanks!$BZ$18*A126-blanks!$BZ$17)/($D$2*coeffs!$D$6^2))^2*coeffs!$E$6^2 +(-1000*coeffs!$D$8*blanks!$BZ$18*A126/($D$2*coeffs!$D$6)-1000*coeffs!$D$8*blanks!$BZ$17/($D$2*coeffs!$D$6))^2*coeffs!$E$2^2 + (1000*coeffs!$D$2*coeffs!$D$8*A126/($D$2*coeffs!$D$6))^2*blanks!$CA$18^2+(1000*coeffs!$D$2*coeffs!$D$8/($D$2*coeffs!$D$6))^2*blanks!$CA$17^2)^0.5</f>
        <v>3933.7481993340589</v>
      </c>
      <c r="K126" s="10">
        <f>((1000*coeffs!$D$8/($D$2*coeffs!$D$6))^2*I126^2+(1000*(E126-coeffs!$D$2*blanks!$BZ$18*A126-coeffs!$D$2*blanks!$BZ$17)/($D$2*coeffs!$D$6))^2*coeffs!$E$8^2+(1000*coeffs!$D$2*coeffs!$D$8*(E126/coeffs!$D$2-blanks!$BZ$18*A126-blanks!$BZ$17)/($D$2^2*coeffs!$D$6))^2*coeffs!$D$11^2+(1000*coeffs!$D$2*coeffs!$D$8*(E126/coeffs!$D$2-blanks!$BZ$18*A126-blanks!$BZ$17)/($D$2*coeffs!$D$6^2))^2*coeffs!$E$6^2 +(-1000*coeffs!$D$8*blanks!$BZ$18*A126/($D$2*coeffs!$D$6)-1000*coeffs!$D$8*blanks!$BZ$17/($D$2*coeffs!$D$6))^2*coeffs!$E$2^2 + (1000*coeffs!$D$2*coeffs!$D$8*A126/($D$2*coeffs!$D$6))^2*blanks!$CA$18^2+(1000*coeffs!$D$2*coeffs!$D$8/($D$2*coeffs!$D$6))^2*blanks!$CA$17^2)^0.5</f>
        <v>4507.9441007892974</v>
      </c>
      <c r="L126" s="10">
        <f t="shared" si="9"/>
        <v>25159175.862670179</v>
      </c>
      <c r="M126" s="1">
        <f t="shared" si="10"/>
        <v>9200995.5397105273</v>
      </c>
      <c r="N126" s="10">
        <f t="shared" si="11"/>
        <v>8128770.2677618759</v>
      </c>
    </row>
    <row r="127" spans="1:14" x14ac:dyDescent="0.25">
      <c r="A127">
        <v>-18.29</v>
      </c>
      <c r="B127">
        <v>0.93023255813953487</v>
      </c>
      <c r="C127" s="10">
        <f>-LN(1-B127)/0.000001-EXP(blanks!$BZ$18*b929_1!A127+blanks!$BZ$17)</f>
        <v>2652526.4354383606</v>
      </c>
      <c r="D127" s="1">
        <f>C127*0.000001*coeffs!$D$8/($D$2*coeffs!$D$6/1000)</f>
        <v>13378.513688493729</v>
      </c>
      <c r="E127">
        <f t="shared" si="12"/>
        <v>2.6625878270254524</v>
      </c>
      <c r="F127">
        <v>2.1551</v>
      </c>
      <c r="G127">
        <v>3.347</v>
      </c>
      <c r="H127">
        <f t="shared" si="13"/>
        <v>0.50748782702545236</v>
      </c>
      <c r="I127">
        <f t="shared" si="14"/>
        <v>0.68441217297454759</v>
      </c>
      <c r="J127" s="2">
        <f>((1000*coeffs!$D$8/($D$2*coeffs!$D$6))^2*H127^2+(1000*(E127-coeffs!$D$2*blanks!$BZ$18*A127-coeffs!$D$2*blanks!$BZ$17)/($D$2*coeffs!$D$6))^2*coeffs!$E$8^2+(1000*coeffs!$D$2*coeffs!$D$8*(E127/coeffs!$D$2-blanks!$BZ$18*A127-blanks!$BZ$17)/($D$2^2*coeffs!$D$6))^2*coeffs!$D$11^2+(1000*coeffs!$D$2*coeffs!$D$8*(E127/coeffs!$D$2-blanks!$BZ$18*A127-blanks!$BZ$17)/($D$2*coeffs!$D$6^2))^2*coeffs!$E$6^2 +(-1000*coeffs!$D$8*blanks!$BZ$18*A127/($D$2*coeffs!$D$6)-1000*coeffs!$D$8*blanks!$BZ$17/($D$2*coeffs!$D$6))^2*coeffs!$E$2^2 + (1000*coeffs!$D$2*coeffs!$D$8*A127/($D$2*coeffs!$D$6))^2*blanks!$CA$18^2+(1000*coeffs!$D$2*coeffs!$D$8/($D$2*coeffs!$D$6))^2*blanks!$CA$17^2)^0.5</f>
        <v>4199.6870228815869</v>
      </c>
      <c r="K127" s="10">
        <f>((1000*coeffs!$D$8/($D$2*coeffs!$D$6))^2*I127^2+(1000*(E127-coeffs!$D$2*blanks!$BZ$18*A127-coeffs!$D$2*blanks!$BZ$17)/($D$2*coeffs!$D$6))^2*coeffs!$E$8^2+(1000*coeffs!$D$2*coeffs!$D$8*(E127/coeffs!$D$2-blanks!$BZ$18*A127-blanks!$BZ$17)/($D$2^2*coeffs!$D$6))^2*coeffs!$D$11^2+(1000*coeffs!$D$2*coeffs!$D$8*(E127/coeffs!$D$2-blanks!$BZ$18*A127-blanks!$BZ$17)/($D$2*coeffs!$D$6^2))^2*coeffs!$E$6^2 +(-1000*coeffs!$D$8*blanks!$BZ$18*A127/($D$2*coeffs!$D$6)-1000*coeffs!$D$8*blanks!$BZ$17/($D$2*coeffs!$D$6))^2*coeffs!$E$2^2 + (1000*coeffs!$D$2*coeffs!$D$8*A127/($D$2*coeffs!$D$6))^2*blanks!$CA$18^2+(1000*coeffs!$D$2*coeffs!$D$8/($D$2*coeffs!$D$6))^2*blanks!$CA$17^2)^0.5</f>
        <v>4796.0194623605485</v>
      </c>
      <c r="L127" s="10">
        <f t="shared" si="9"/>
        <v>26194036.6390124</v>
      </c>
      <c r="M127" s="1">
        <f t="shared" si="10"/>
        <v>9772418.1187973004</v>
      </c>
      <c r="N127" s="10">
        <f t="shared" si="11"/>
        <v>8656552.8721924536</v>
      </c>
    </row>
    <row r="128" spans="1:14" x14ac:dyDescent="0.25">
      <c r="A128">
        <v>-18.309999999999999</v>
      </c>
      <c r="B128">
        <v>0.93798449612403101</v>
      </c>
      <c r="C128" s="10">
        <f>-LN(1-B128)/0.000001-EXP(blanks!$BZ$18*b929_1!A128+blanks!$BZ$17)</f>
        <v>2770236.4103236967</v>
      </c>
      <c r="D128" s="1">
        <f>C128*0.000001*coeffs!$D$8/($D$2*coeffs!$D$6/1000)</f>
        <v>13972.205984727325</v>
      </c>
      <c r="E128">
        <f t="shared" si="12"/>
        <v>2.7803708626818362</v>
      </c>
      <c r="F128">
        <v>2.2631000000000001</v>
      </c>
      <c r="G128">
        <v>3.5146999999999999</v>
      </c>
      <c r="H128">
        <f t="shared" si="13"/>
        <v>0.51727086268183609</v>
      </c>
      <c r="I128">
        <f t="shared" si="14"/>
        <v>0.73432913731816374</v>
      </c>
      <c r="J128" s="2">
        <f>((1000*coeffs!$D$8/($D$2*coeffs!$D$6))^2*H128^2+(1000*(E128-coeffs!$D$2*blanks!$BZ$18*A128-coeffs!$D$2*blanks!$BZ$17)/($D$2*coeffs!$D$6))^2*coeffs!$E$8^2+(1000*coeffs!$D$2*coeffs!$D$8*(E128/coeffs!$D$2-blanks!$BZ$18*A128-blanks!$BZ$17)/($D$2^2*coeffs!$D$6))^2*coeffs!$D$11^2+(1000*coeffs!$D$2*coeffs!$D$8*(E128/coeffs!$D$2-blanks!$BZ$18*A128-blanks!$BZ$17)/($D$2*coeffs!$D$6^2))^2*coeffs!$E$6^2 +(-1000*coeffs!$D$8*blanks!$BZ$18*A128/($D$2*coeffs!$D$6)-1000*coeffs!$D$8*blanks!$BZ$17/($D$2*coeffs!$D$6))^2*coeffs!$E$2^2 + (1000*coeffs!$D$2*coeffs!$D$8*A128/($D$2*coeffs!$D$6))^2*blanks!$CA$18^2+(1000*coeffs!$D$2*coeffs!$D$8/($D$2*coeffs!$D$6))^2*blanks!$CA$17^2)^0.5</f>
        <v>4346.8242671387616</v>
      </c>
      <c r="K128" s="10">
        <f>((1000*coeffs!$D$8/($D$2*coeffs!$D$6))^2*I128^2+(1000*(E128-coeffs!$D$2*blanks!$BZ$18*A128-coeffs!$D$2*blanks!$BZ$17)/($D$2*coeffs!$D$6))^2*coeffs!$E$8^2+(1000*coeffs!$D$2*coeffs!$D$8*(E128/coeffs!$D$2-blanks!$BZ$18*A128-blanks!$BZ$17)/($D$2^2*coeffs!$D$6))^2*coeffs!$D$11^2+(1000*coeffs!$D$2*coeffs!$D$8*(E128/coeffs!$D$2-blanks!$BZ$18*A128-blanks!$BZ$17)/($D$2*coeffs!$D$6^2))^2*coeffs!$E$6^2 +(-1000*coeffs!$D$8*blanks!$BZ$18*A128/($D$2*coeffs!$D$6)-1000*coeffs!$D$8*blanks!$BZ$17/($D$2*coeffs!$D$6))^2*coeffs!$E$2^2 + (1000*coeffs!$D$2*coeffs!$D$8*A128/($D$2*coeffs!$D$6))^2*blanks!$CA$18^2+(1000*coeffs!$D$2*coeffs!$D$8/($D$2*coeffs!$D$6))^2*blanks!$CA$17^2)^0.5</f>
        <v>5079.9447104134579</v>
      </c>
      <c r="L128" s="10">
        <f t="shared" si="9"/>
        <v>27356437.644231465</v>
      </c>
      <c r="M128" s="1">
        <f t="shared" si="10"/>
        <v>10339909.236291081</v>
      </c>
      <c r="N128" s="10">
        <f t="shared" si="11"/>
        <v>8967773.189121047</v>
      </c>
    </row>
    <row r="129" spans="1:14" x14ac:dyDescent="0.25">
      <c r="A129">
        <v>-18.37</v>
      </c>
      <c r="B129">
        <v>0.94573643410852715</v>
      </c>
      <c r="C129" s="10">
        <f>-LN(1-B129)/0.000001-EXP(blanks!$BZ$18*b929_1!A129+blanks!$BZ$17)</f>
        <v>2903545.4220136255</v>
      </c>
      <c r="D129" s="1">
        <f>C129*0.000001*coeffs!$D$8/($D$2*coeffs!$D$6/1000)</f>
        <v>14644.574943568085</v>
      </c>
      <c r="E129">
        <f t="shared" si="12"/>
        <v>2.9139022553063589</v>
      </c>
      <c r="F129">
        <v>2.3765999999999998</v>
      </c>
      <c r="G129">
        <v>3.6909000000000001</v>
      </c>
      <c r="H129">
        <f t="shared" si="13"/>
        <v>0.53730225530635911</v>
      </c>
      <c r="I129">
        <f t="shared" si="14"/>
        <v>0.77699774469364113</v>
      </c>
      <c r="J129" s="2">
        <f>((1000*coeffs!$D$8/($D$2*coeffs!$D$6))^2*H129^2+(1000*(E129-coeffs!$D$2*blanks!$BZ$18*A129-coeffs!$D$2*blanks!$BZ$17)/($D$2*coeffs!$D$6))^2*coeffs!$E$8^2+(1000*coeffs!$D$2*coeffs!$D$8*(E129/coeffs!$D$2-blanks!$BZ$18*A129-blanks!$BZ$17)/($D$2^2*coeffs!$D$6))^2*coeffs!$D$11^2+(1000*coeffs!$D$2*coeffs!$D$8*(E129/coeffs!$D$2-blanks!$BZ$18*A129-blanks!$BZ$17)/($D$2*coeffs!$D$6^2))^2*coeffs!$E$6^2 +(-1000*coeffs!$D$8*blanks!$BZ$18*A129/($D$2*coeffs!$D$6)-1000*coeffs!$D$8*blanks!$BZ$17/($D$2*coeffs!$D$6))^2*coeffs!$E$2^2 + (1000*coeffs!$D$2*coeffs!$D$8*A129/($D$2*coeffs!$D$6))^2*blanks!$CA$18^2+(1000*coeffs!$D$2*coeffs!$D$8/($D$2*coeffs!$D$6))^2*blanks!$CA$17^2)^0.5</f>
        <v>4541.0635616717782</v>
      </c>
      <c r="K129" s="10">
        <f>((1000*coeffs!$D$8/($D$2*coeffs!$D$6))^2*I129^2+(1000*(E129-coeffs!$D$2*blanks!$BZ$18*A129-coeffs!$D$2*blanks!$BZ$17)/($D$2*coeffs!$D$6))^2*coeffs!$E$8^2+(1000*coeffs!$D$2*coeffs!$D$8*(E129/coeffs!$D$2-blanks!$BZ$18*A129-blanks!$BZ$17)/($D$2^2*coeffs!$D$6))^2*coeffs!$D$11^2+(1000*coeffs!$D$2*coeffs!$D$8*(E129/coeffs!$D$2-blanks!$BZ$18*A129-blanks!$BZ$17)/($D$2*coeffs!$D$6^2))^2*coeffs!$E$6^2 +(-1000*coeffs!$D$8*blanks!$BZ$18*A129/($D$2*coeffs!$D$6)-1000*coeffs!$D$8*blanks!$BZ$17/($D$2*coeffs!$D$6))^2*coeffs!$E$2^2 + (1000*coeffs!$D$2*coeffs!$D$8*A129/($D$2*coeffs!$D$6))^2*blanks!$CA$18^2+(1000*coeffs!$D$2*coeffs!$D$8/($D$2*coeffs!$D$6))^2*blanks!$CA$17^2)^0.5</f>
        <v>5351.1945123368077</v>
      </c>
      <c r="L129" s="10">
        <f t="shared" si="9"/>
        <v>28672881.126137596</v>
      </c>
      <c r="M129" s="1">
        <f t="shared" si="10"/>
        <v>10887955.783173583</v>
      </c>
      <c r="N129" s="10">
        <f t="shared" si="11"/>
        <v>9371566.9451692607</v>
      </c>
    </row>
    <row r="130" spans="1:14" x14ac:dyDescent="0.25">
      <c r="A130">
        <v>-18.39</v>
      </c>
      <c r="B130">
        <v>0.95348837209302328</v>
      </c>
      <c r="C130" s="10">
        <f>-LN(1-B130)/0.000001-EXP(blanks!$BZ$18*b929_1!A130+blanks!$BZ$17)</f>
        <v>3057620.895720595</v>
      </c>
      <c r="D130" s="1">
        <f>C130*0.000001*coeffs!$D$8/($D$2*coeffs!$D$6/1000)</f>
        <v>15421.683441530782</v>
      </c>
      <c r="E130">
        <f t="shared" si="12"/>
        <v>3.0680529351336179</v>
      </c>
      <c r="F130">
        <v>2.4354</v>
      </c>
      <c r="G130">
        <v>3.9719000000000002</v>
      </c>
      <c r="H130">
        <f t="shared" si="13"/>
        <v>0.63265293513361787</v>
      </c>
      <c r="I130">
        <f t="shared" si="14"/>
        <v>0.90384706486638233</v>
      </c>
      <c r="J130" s="2">
        <f>((1000*coeffs!$D$8/($D$2*coeffs!$D$6))^2*H130^2+(1000*(E130-coeffs!$D$2*blanks!$BZ$18*A130-coeffs!$D$2*blanks!$BZ$17)/($D$2*coeffs!$D$6))^2*coeffs!$E$8^2+(1000*coeffs!$D$2*coeffs!$D$8*(E130/coeffs!$D$2-blanks!$BZ$18*A130-blanks!$BZ$17)/($D$2^2*coeffs!$D$6))^2*coeffs!$D$11^2+(1000*coeffs!$D$2*coeffs!$D$8*(E130/coeffs!$D$2-blanks!$BZ$18*A130-blanks!$BZ$17)/($D$2*coeffs!$D$6^2))^2*coeffs!$E$6^2 +(-1000*coeffs!$D$8*blanks!$BZ$18*A130/($D$2*coeffs!$D$6)-1000*coeffs!$D$8*blanks!$BZ$17/($D$2*coeffs!$D$6))^2*coeffs!$E$2^2 + (1000*coeffs!$D$2*coeffs!$D$8*A130/($D$2*coeffs!$D$6))^2*blanks!$CA$18^2+(1000*coeffs!$D$2*coeffs!$D$8/($D$2*coeffs!$D$6))^2*blanks!$CA$17^2)^0.5</f>
        <v>4990.0947139497657</v>
      </c>
      <c r="K130" s="10">
        <f>((1000*coeffs!$D$8/($D$2*coeffs!$D$6))^2*I130^2+(1000*(E130-coeffs!$D$2*blanks!$BZ$18*A130-coeffs!$D$2*blanks!$BZ$17)/($D$2*coeffs!$D$6))^2*coeffs!$E$8^2+(1000*coeffs!$D$2*coeffs!$D$8*(E130/coeffs!$D$2-blanks!$BZ$18*A130-blanks!$BZ$17)/($D$2^2*coeffs!$D$6))^2*coeffs!$D$11^2+(1000*coeffs!$D$2*coeffs!$D$8*(E130/coeffs!$D$2-blanks!$BZ$18*A130-blanks!$BZ$17)/($D$2*coeffs!$D$6^2))^2*coeffs!$E$6^2 +(-1000*coeffs!$D$8*blanks!$BZ$18*A130/($D$2*coeffs!$D$6)-1000*coeffs!$D$8*blanks!$BZ$17/($D$2*coeffs!$D$6))^2*coeffs!$E$2^2 + (1000*coeffs!$D$2*coeffs!$D$8*A130/($D$2*coeffs!$D$6))^2*blanks!$CA$18^2+(1000*coeffs!$D$2*coeffs!$D$8/($D$2*coeffs!$D$6))^2*blanks!$CA$17^2)^0.5</f>
        <v>5958.2820707852288</v>
      </c>
      <c r="L130" s="10">
        <f t="shared" si="9"/>
        <v>30194396.067339901</v>
      </c>
      <c r="M130" s="1">
        <f t="shared" si="10"/>
        <v>12075739.610852689</v>
      </c>
      <c r="N130" s="10">
        <f t="shared" si="11"/>
        <v>10256152.974689959</v>
      </c>
    </row>
    <row r="131" spans="1:14" x14ac:dyDescent="0.25">
      <c r="A131">
        <v>-18.559999999999999</v>
      </c>
      <c r="B131">
        <v>0.96124031007751942</v>
      </c>
      <c r="C131" s="10">
        <f>-LN(1-B131)/0.000001-EXP(blanks!$BZ$18*b929_1!A131+blanks!$BZ$17)</f>
        <v>3239280.7463028207</v>
      </c>
      <c r="D131" s="1">
        <f>C131*0.000001*coeffs!$D$8/($D$2*coeffs!$D$6/1000)</f>
        <v>16337.918908666625</v>
      </c>
      <c r="E131">
        <f t="shared" si="12"/>
        <v>3.2503744919275728</v>
      </c>
      <c r="F131">
        <v>2.5575000000000001</v>
      </c>
      <c r="G131">
        <v>4.2743000000000002</v>
      </c>
      <c r="H131">
        <f t="shared" si="13"/>
        <v>0.69287449192757267</v>
      </c>
      <c r="I131">
        <f t="shared" si="14"/>
        <v>1.0239255080724274</v>
      </c>
      <c r="J131" s="2">
        <f>((1000*coeffs!$D$8/($D$2*coeffs!$D$6))^2*H131^2+(1000*(E131-coeffs!$D$2*blanks!$BZ$18*A131-coeffs!$D$2*blanks!$BZ$17)/($D$2*coeffs!$D$6))^2*coeffs!$E$8^2+(1000*coeffs!$D$2*coeffs!$D$8*(E131/coeffs!$D$2-blanks!$BZ$18*A131-blanks!$BZ$17)/($D$2^2*coeffs!$D$6))^2*coeffs!$D$11^2+(1000*coeffs!$D$2*coeffs!$D$8*(E131/coeffs!$D$2-blanks!$BZ$18*A131-blanks!$BZ$17)/($D$2*coeffs!$D$6^2))^2*coeffs!$E$6^2 +(-1000*coeffs!$D$8*blanks!$BZ$18*A131/($D$2*coeffs!$D$6)-1000*coeffs!$D$8*blanks!$BZ$17/($D$2*coeffs!$D$6))^2*coeffs!$E$2^2 + (1000*coeffs!$D$2*coeffs!$D$8*A131/($D$2*coeffs!$D$6))^2*blanks!$CA$18^2+(1000*coeffs!$D$2*coeffs!$D$8/($D$2*coeffs!$D$6))^2*blanks!$CA$17^2)^0.5</f>
        <v>5360.3248561735918</v>
      </c>
      <c r="K131" s="10">
        <f>((1000*coeffs!$D$8/($D$2*coeffs!$D$6))^2*I131^2+(1000*(E131-coeffs!$D$2*blanks!$BZ$18*A131-coeffs!$D$2*blanks!$BZ$17)/($D$2*coeffs!$D$6))^2*coeffs!$E$8^2+(1000*coeffs!$D$2*coeffs!$D$8*(E131/coeffs!$D$2-blanks!$BZ$18*A131-blanks!$BZ$17)/($D$2^2*coeffs!$D$6))^2*coeffs!$D$11^2+(1000*coeffs!$D$2*coeffs!$D$8*(E131/coeffs!$D$2-blanks!$BZ$18*A131-blanks!$BZ$17)/($D$2*coeffs!$D$6^2))^2*coeffs!$E$6^2 +(-1000*coeffs!$D$8*blanks!$BZ$18*A131/($D$2*coeffs!$D$6)-1000*coeffs!$D$8*blanks!$BZ$17/($D$2*coeffs!$D$6))^2*coeffs!$E$2^2 + (1000*coeffs!$D$2*coeffs!$D$8*A131/($D$2*coeffs!$D$6))^2*blanks!$CA$18^2+(1000*coeffs!$D$2*coeffs!$D$8/($D$2*coeffs!$D$6))^2*blanks!$CA$17^2)^0.5</f>
        <v>6571.999127498244</v>
      </c>
      <c r="L131" s="10">
        <f t="shared" si="9"/>
        <v>31988310.246069647</v>
      </c>
      <c r="M131" s="1">
        <f t="shared" si="10"/>
        <v>13285089.098998336</v>
      </c>
      <c r="N131" s="10">
        <f t="shared" si="11"/>
        <v>11003150.172116416</v>
      </c>
    </row>
    <row r="132" spans="1:14" x14ac:dyDescent="0.25">
      <c r="A132">
        <v>-18.63</v>
      </c>
      <c r="B132">
        <v>0.96899224806201545</v>
      </c>
      <c r="C132" s="10">
        <f>-LN(1-B132)/0.000001-EXP(blanks!$BZ$18*b929_1!A132+blanks!$BZ$17)</f>
        <v>3462139.7788645579</v>
      </c>
      <c r="D132" s="1">
        <f>C132*0.000001*coeffs!$D$8/($D$2*coeffs!$D$6/1000)</f>
        <v>17461.95016351025</v>
      </c>
      <c r="E132">
        <f t="shared" si="12"/>
        <v>3.4735180432417798</v>
      </c>
      <c r="F132">
        <v>2.6857000000000002</v>
      </c>
      <c r="G132">
        <v>4.5997000000000003</v>
      </c>
      <c r="H132">
        <f t="shared" si="13"/>
        <v>0.78781804324177962</v>
      </c>
      <c r="I132">
        <f t="shared" si="14"/>
        <v>1.1261819567582205</v>
      </c>
      <c r="J132" s="2">
        <f>((1000*coeffs!$D$8/($D$2*coeffs!$D$6))^2*H132^2+(1000*(E132-coeffs!$D$2*blanks!$BZ$18*A132-coeffs!$D$2*blanks!$BZ$17)/($D$2*coeffs!$D$6))^2*coeffs!$E$8^2+(1000*coeffs!$D$2*coeffs!$D$8*(E132/coeffs!$D$2-blanks!$BZ$18*A132-blanks!$BZ$17)/($D$2^2*coeffs!$D$6))^2*coeffs!$D$11^2+(1000*coeffs!$D$2*coeffs!$D$8*(E132/coeffs!$D$2-blanks!$BZ$18*A132-blanks!$BZ$17)/($D$2*coeffs!$D$6^2))^2*coeffs!$E$6^2 +(-1000*coeffs!$D$8*blanks!$BZ$18*A132/($D$2*coeffs!$D$6)-1000*coeffs!$D$8*blanks!$BZ$17/($D$2*coeffs!$D$6))^2*coeffs!$E$2^2 + (1000*coeffs!$D$2*coeffs!$D$8*A132/($D$2*coeffs!$D$6))^2*blanks!$CA$18^2+(1000*coeffs!$D$2*coeffs!$D$8/($D$2*coeffs!$D$6))^2*blanks!$CA$17^2)^0.5</f>
        <v>5886.8932116976812</v>
      </c>
      <c r="K132" s="10">
        <f>((1000*coeffs!$D$8/($D$2*coeffs!$D$6))^2*I132^2+(1000*(E132-coeffs!$D$2*blanks!$BZ$18*A132-coeffs!$D$2*blanks!$BZ$17)/($D$2*coeffs!$D$6))^2*coeffs!$E$8^2+(1000*coeffs!$D$2*coeffs!$D$8*(E132/coeffs!$D$2-blanks!$BZ$18*A132-blanks!$BZ$17)/($D$2^2*coeffs!$D$6))^2*coeffs!$D$11^2+(1000*coeffs!$D$2*coeffs!$D$8*(E132/coeffs!$D$2-blanks!$BZ$18*A132-blanks!$BZ$17)/($D$2*coeffs!$D$6^2))^2*coeffs!$E$6^2 +(-1000*coeffs!$D$8*blanks!$BZ$18*A132/($D$2*coeffs!$D$6)-1000*coeffs!$D$8*blanks!$BZ$17/($D$2*coeffs!$D$6))^2*coeffs!$E$2^2 + (1000*coeffs!$D$2*coeffs!$D$8*A132/($D$2*coeffs!$D$6))^2*blanks!$CA$18^2+(1000*coeffs!$D$2*coeffs!$D$8/($D$2*coeffs!$D$6))^2*blanks!$CA$17^2)^0.5</f>
        <v>7150.5518603977953</v>
      </c>
      <c r="L132" s="10">
        <f t="shared" si="9"/>
        <v>34189071.598064348</v>
      </c>
      <c r="M132" s="1">
        <f t="shared" si="10"/>
        <v>14438932.7415617</v>
      </c>
      <c r="N132" s="10">
        <f t="shared" si="11"/>
        <v>12055175.133512188</v>
      </c>
    </row>
    <row r="133" spans="1:14" x14ac:dyDescent="0.25">
      <c r="A133">
        <v>-18.899999999999999</v>
      </c>
      <c r="B133">
        <v>0.97674418604651159</v>
      </c>
      <c r="C133" s="10">
        <f>-LN(1-B133)/0.000001-EXP(blanks!$BZ$18*b929_1!A133+blanks!$BZ$17)</f>
        <v>3748654.3788976669</v>
      </c>
      <c r="D133" s="1">
        <f>C133*0.000001*coeffs!$D$8/($D$2*coeffs!$D$6/1000)</f>
        <v>18907.040190619737</v>
      </c>
      <c r="E133">
        <f t="shared" si="12"/>
        <v>3.7612001156935606</v>
      </c>
      <c r="F133">
        <v>2.8902000000000001</v>
      </c>
      <c r="G133">
        <v>5.1978999999999997</v>
      </c>
      <c r="H133">
        <f t="shared" si="13"/>
        <v>0.87100011569356051</v>
      </c>
      <c r="I133">
        <f t="shared" si="14"/>
        <v>1.4366998843064391</v>
      </c>
      <c r="J133" s="2">
        <f>((1000*coeffs!$D$8/($D$2*coeffs!$D$6))^2*H133^2+(1000*(E133-coeffs!$D$2*blanks!$BZ$18*A133-coeffs!$D$2*blanks!$BZ$17)/($D$2*coeffs!$D$6))^2*coeffs!$E$8^2+(1000*coeffs!$D$2*coeffs!$D$8*(E133/coeffs!$D$2-blanks!$BZ$18*A133-blanks!$BZ$17)/($D$2^2*coeffs!$D$6))^2*coeffs!$D$11^2+(1000*coeffs!$D$2*coeffs!$D$8*(E133/coeffs!$D$2-blanks!$BZ$18*A133-blanks!$BZ$17)/($D$2*coeffs!$D$6^2))^2*coeffs!$E$6^2 +(-1000*coeffs!$D$8*blanks!$BZ$18*A133/($D$2*coeffs!$D$6)-1000*coeffs!$D$8*blanks!$BZ$17/($D$2*coeffs!$D$6))^2*coeffs!$E$2^2 + (1000*coeffs!$D$2*coeffs!$D$8*A133/($D$2*coeffs!$D$6))^2*blanks!$CA$18^2+(1000*coeffs!$D$2*coeffs!$D$8/($D$2*coeffs!$D$6))^2*blanks!$CA$17^2)^0.5</f>
        <v>6435.8538738268207</v>
      </c>
      <c r="K133" s="10">
        <f>((1000*coeffs!$D$8/($D$2*coeffs!$D$6))^2*I133^2+(1000*(E133-coeffs!$D$2*blanks!$BZ$18*A133-coeffs!$D$2*blanks!$BZ$17)/($D$2*coeffs!$D$6))^2*coeffs!$E$8^2+(1000*coeffs!$D$2*coeffs!$D$8*(E133/coeffs!$D$2-blanks!$BZ$18*A133-blanks!$BZ$17)/($D$2^2*coeffs!$D$6))^2*coeffs!$D$11^2+(1000*coeffs!$D$2*coeffs!$D$8*(E133/coeffs!$D$2-blanks!$BZ$18*A133-blanks!$BZ$17)/($D$2*coeffs!$D$6^2))^2*coeffs!$E$6^2 +(-1000*coeffs!$D$8*blanks!$BZ$18*A133/($D$2*coeffs!$D$6)-1000*coeffs!$D$8*blanks!$BZ$17/($D$2*coeffs!$D$6))^2*coeffs!$E$2^2 + (1000*coeffs!$D$2*coeffs!$D$8*A133/($D$2*coeffs!$D$6))^2*blanks!$CA$18^2+(1000*coeffs!$D$2*coeffs!$D$8/($D$2*coeffs!$D$6))^2*blanks!$CA$17^2)^0.5</f>
        <v>8638.8461099187534</v>
      </c>
      <c r="L133" s="10">
        <f t="shared" si="9"/>
        <v>37018439.792330407</v>
      </c>
      <c r="M133" s="1">
        <f t="shared" si="10"/>
        <v>17341179.91816251</v>
      </c>
      <c r="N133" s="10">
        <f t="shared" si="11"/>
        <v>13168521.72984463</v>
      </c>
    </row>
    <row r="134" spans="1:14" x14ac:dyDescent="0.25">
      <c r="A134">
        <v>-18.96</v>
      </c>
      <c r="B134">
        <v>0.98449612403100772</v>
      </c>
      <c r="C134" s="10">
        <f>-LN(1-B134)/0.000001-EXP(blanks!$BZ$18*b929_1!A134+blanks!$BZ$17)</f>
        <v>4153844.1951029985</v>
      </c>
      <c r="D134" s="1">
        <f>C134*0.000001*coeffs!$D$8/($D$2*coeffs!$D$6/1000)</f>
        <v>20950.690889107656</v>
      </c>
      <c r="E134">
        <f t="shared" si="12"/>
        <v>4.1666652238017248</v>
      </c>
      <c r="F134">
        <v>3.1101999999999999</v>
      </c>
      <c r="G134">
        <v>6.0194999999999999</v>
      </c>
      <c r="H134">
        <f t="shared" si="13"/>
        <v>1.0564652238017249</v>
      </c>
      <c r="I134">
        <f t="shared" si="14"/>
        <v>1.8528347761982751</v>
      </c>
      <c r="J134" s="2">
        <f>((1000*coeffs!$D$8/($D$2*coeffs!$D$6))^2*H134^2+(1000*(E134-coeffs!$D$2*blanks!$BZ$18*A134-coeffs!$D$2*blanks!$BZ$17)/($D$2*coeffs!$D$6))^2*coeffs!$E$8^2+(1000*coeffs!$D$2*coeffs!$D$8*(E134/coeffs!$D$2-blanks!$BZ$18*A134-blanks!$BZ$17)/($D$2^2*coeffs!$D$6))^2*coeffs!$D$11^2+(1000*coeffs!$D$2*coeffs!$D$8*(E134/coeffs!$D$2-blanks!$BZ$18*A134-blanks!$BZ$17)/($D$2*coeffs!$D$6^2))^2*coeffs!$E$6^2 +(-1000*coeffs!$D$8*blanks!$BZ$18*A134/($D$2*coeffs!$D$6)-1000*coeffs!$D$8*blanks!$BZ$17/($D$2*coeffs!$D$6))^2*coeffs!$E$2^2 + (1000*coeffs!$D$2*coeffs!$D$8*A134/($D$2*coeffs!$D$6))^2*blanks!$CA$18^2+(1000*coeffs!$D$2*coeffs!$D$8/($D$2*coeffs!$D$6))^2*blanks!$CA$17^2)^0.5</f>
        <v>7452.5520148661981</v>
      </c>
      <c r="K134" s="10">
        <f>((1000*coeffs!$D$8/($D$2*coeffs!$D$6))^2*I134^2+(1000*(E134-coeffs!$D$2*blanks!$BZ$18*A134-coeffs!$D$2*blanks!$BZ$17)/($D$2*coeffs!$D$6))^2*coeffs!$E$8^2+(1000*coeffs!$D$2*coeffs!$D$8*(E134/coeffs!$D$2-blanks!$BZ$18*A134-blanks!$BZ$17)/($D$2^2*coeffs!$D$6))^2*coeffs!$D$11^2+(1000*coeffs!$D$2*coeffs!$D$8*(E134/coeffs!$D$2-blanks!$BZ$18*A134-blanks!$BZ$17)/($D$2*coeffs!$D$6^2))^2*coeffs!$E$6^2 +(-1000*coeffs!$D$8*blanks!$BZ$18*A134/($D$2*coeffs!$D$6)-1000*coeffs!$D$8*blanks!$BZ$17/($D$2*coeffs!$D$6))^2*coeffs!$E$2^2 + (1000*coeffs!$D$2*coeffs!$D$8*A134/($D$2*coeffs!$D$6))^2*blanks!$CA$18^2+(1000*coeffs!$D$2*coeffs!$D$8/($D$2*coeffs!$D$6))^2*blanks!$CA$17^2)^0.5</f>
        <v>10699.489779637892</v>
      </c>
      <c r="L134" s="10">
        <f t="shared" si="9"/>
        <v>41019740.872552484</v>
      </c>
      <c r="M134" s="1">
        <f t="shared" si="10"/>
        <v>21373118.202177618</v>
      </c>
      <c r="N134" s="10">
        <f t="shared" si="11"/>
        <v>15194490.747404587</v>
      </c>
    </row>
    <row r="135" spans="1:14" x14ac:dyDescent="0.25">
      <c r="A135">
        <v>-19.29</v>
      </c>
      <c r="B135">
        <v>0.99224806201550386</v>
      </c>
      <c r="C135" s="10">
        <f>-LN(1-B135)/0.000001-EXP(blanks!$BZ$18*b929_1!A135+blanks!$BZ$17)</f>
        <v>4845365.6687749466</v>
      </c>
      <c r="D135" s="1">
        <f>C135*0.000001*coeffs!$D$8/($D$2*coeffs!$D$6/1000)</f>
        <v>24438.50890962009</v>
      </c>
      <c r="E135">
        <f t="shared" si="12"/>
        <v>4.8598124043616702</v>
      </c>
      <c r="F135">
        <v>3.5146999999999999</v>
      </c>
      <c r="G135">
        <v>7.8776000000000002</v>
      </c>
      <c r="H135">
        <f t="shared" si="13"/>
        <v>1.3451124043616702</v>
      </c>
      <c r="I135">
        <f t="shared" si="14"/>
        <v>3.01778759563833</v>
      </c>
      <c r="J135" s="2">
        <f>((1000*coeffs!$D$8/($D$2*coeffs!$D$6))^2*H135^2+(1000*(E135-coeffs!$D$2*blanks!$BZ$18*A135-coeffs!$D$2*blanks!$BZ$17)/($D$2*coeffs!$D$6))^2*coeffs!$E$8^2+(1000*coeffs!$D$2*coeffs!$D$8*(E135/coeffs!$D$2-blanks!$BZ$18*A135-blanks!$BZ$17)/($D$2^2*coeffs!$D$6))^2*coeffs!$D$11^2+(1000*coeffs!$D$2*coeffs!$D$8*(E135/coeffs!$D$2-blanks!$BZ$18*A135-blanks!$BZ$17)/($D$2*coeffs!$D$6^2))^2*coeffs!$E$6^2 +(-1000*coeffs!$D$8*blanks!$BZ$18*A135/($D$2*coeffs!$D$6)-1000*coeffs!$D$8*blanks!$BZ$17/($D$2*coeffs!$D$6))^2*coeffs!$E$2^2 + (1000*coeffs!$D$2*coeffs!$D$8*A135/($D$2*coeffs!$D$6))^2*blanks!$CA$18^2+(1000*coeffs!$D$2*coeffs!$D$8/($D$2*coeffs!$D$6))^2*blanks!$CA$17^2)^0.5</f>
        <v>9108.1601365139377</v>
      </c>
      <c r="K135" s="10">
        <f>((1000*coeffs!$D$8/($D$2*coeffs!$D$6))^2*I135^2+(1000*(E135-coeffs!$D$2*blanks!$BZ$18*A135-coeffs!$D$2*blanks!$BZ$17)/($D$2*coeffs!$D$6))^2*coeffs!$E$8^2+(1000*coeffs!$D$2*coeffs!$D$8*(E135/coeffs!$D$2-blanks!$BZ$18*A135-blanks!$BZ$17)/($D$2^2*coeffs!$D$6))^2*coeffs!$D$11^2+(1000*coeffs!$D$2*coeffs!$D$8*(E135/coeffs!$D$2-blanks!$BZ$18*A135-blanks!$BZ$17)/($D$2*coeffs!$D$6^2))^2*coeffs!$E$6^2 +(-1000*coeffs!$D$8*blanks!$BZ$18*A135/($D$2*coeffs!$D$6)-1000*coeffs!$D$8*blanks!$BZ$17/($D$2*coeffs!$D$6))^2*coeffs!$E$2^2 + (1000*coeffs!$D$2*coeffs!$D$8*A135/($D$2*coeffs!$D$6))^2*blanks!$CA$18^2+(1000*coeffs!$D$2*coeffs!$D$8/($D$2*coeffs!$D$6))^2*blanks!$CA$17^2)^0.5</f>
        <v>16389.128801522889</v>
      </c>
      <c r="L135" s="10">
        <f t="shared" si="9"/>
        <v>47848603.565878808</v>
      </c>
      <c r="M135" s="1">
        <f t="shared" si="10"/>
        <v>32467147.654392485</v>
      </c>
      <c r="N135" s="10">
        <f t="shared" si="11"/>
        <v>18505569.607423838</v>
      </c>
    </row>
    <row r="136" spans="1:14" x14ac:dyDescent="0.25">
      <c r="A136">
        <v>-20.18</v>
      </c>
      <c r="B136">
        <v>1</v>
      </c>
      <c r="C136" s="10" t="e">
        <f>-LN(1-B136)/0.000001-EXP(blanks!$BZ$18*b929_1!A136+blanks!$BZ$17)</f>
        <v>#NUM!</v>
      </c>
      <c r="D136" s="1" t="e">
        <f>C136*0.000001*coeffs!$D$8/($D$2*coeffs!$D$6/1000)</f>
        <v>#NUM!</v>
      </c>
      <c r="E136" t="e">
        <f t="shared" si="12"/>
        <v>#NUM!</v>
      </c>
      <c r="F136">
        <v>4.5997000000000003</v>
      </c>
      <c r="G136">
        <v>19.470600000000001</v>
      </c>
      <c r="H136" t="e">
        <f t="shared" si="13"/>
        <v>#NUM!</v>
      </c>
      <c r="I136" t="e">
        <f t="shared" si="14"/>
        <v>#NUM!</v>
      </c>
      <c r="J136" s="2" t="e">
        <f>((1000*coeffs!$D$8/($D$2*coeffs!$D$6))^2*H136^2+(1000*(E136-coeffs!$D$2*blanks!$BZ$18*A136-coeffs!$D$2*blanks!$BZ$17)/($D$2*coeffs!$D$6))^2*coeffs!$E$8^2+(1000*coeffs!$D$2*coeffs!$D$8*(E136/coeffs!$D$2-blanks!$BZ$18*A136-blanks!$BZ$17)/($D$2^2*coeffs!$D$6))^2*coeffs!$D$11^2+(1000*coeffs!$D$2*coeffs!$D$8*(E136/coeffs!$D$2-blanks!$BZ$18*A136-blanks!$BZ$17)/($D$2*coeffs!$D$6^2))^2*coeffs!$E$6^2 +(-1000*coeffs!$D$8*blanks!$BZ$18*A136/($D$2*coeffs!$D$6)-1000*coeffs!$D$8*blanks!$BZ$17/($D$2*coeffs!$D$6))^2*coeffs!$E$2^2 + (1000*coeffs!$D$2*coeffs!$D$8*A136/($D$2*coeffs!$D$6))^2*blanks!$CA$18^2+(1000*coeffs!$D$2*coeffs!$D$8/($D$2*coeffs!$D$6))^2*blanks!$CA$17^2)^0.5</f>
        <v>#NUM!</v>
      </c>
      <c r="K136" s="10" t="e">
        <f>((1000*coeffs!$D$8/($D$2*coeffs!$D$6))^2*I136^2+(1000*(E136-coeffs!$D$2*blanks!$BZ$18*A136-coeffs!$D$2*blanks!$BZ$17)/($D$2*coeffs!$D$6))^2*coeffs!$E$8^2+(1000*coeffs!$D$2*coeffs!$D$8*(E136/coeffs!$D$2-blanks!$BZ$18*A136-blanks!$BZ$17)/($D$2^2*coeffs!$D$6))^2*coeffs!$D$11^2+(1000*coeffs!$D$2*coeffs!$D$8*(E136/coeffs!$D$2-blanks!$BZ$18*A136-blanks!$BZ$17)/($D$2*coeffs!$D$6^2))^2*coeffs!$E$6^2 +(-1000*coeffs!$D$8*blanks!$BZ$18*A136/($D$2*coeffs!$D$6)-1000*coeffs!$D$8*blanks!$BZ$17/($D$2*coeffs!$D$6))^2*coeffs!$E$2^2 + (1000*coeffs!$D$2*coeffs!$D$8*A136/($D$2*coeffs!$D$6))^2*blanks!$CA$18^2+(1000*coeffs!$D$2*coeffs!$D$8/($D$2*coeffs!$D$6))^2*blanks!$CA$17^2)^0.5</f>
        <v>#NUM!</v>
      </c>
      <c r="L136" s="10" t="e">
        <f t="shared" si="9"/>
        <v>#NUM!</v>
      </c>
      <c r="M136" s="1" t="e">
        <f t="shared" si="10"/>
        <v>#NUM!</v>
      </c>
      <c r="N136" s="10" t="e">
        <f t="shared" si="11"/>
        <v>#NUM!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"/>
  <sheetViews>
    <sheetView workbookViewId="0">
      <selection activeCell="K8" sqref="K8:K128"/>
    </sheetView>
  </sheetViews>
  <sheetFormatPr defaultRowHeight="15" x14ac:dyDescent="0.25"/>
  <cols>
    <col min="3" max="3" width="15.7109375" customWidth="1"/>
  </cols>
  <sheetData>
    <row r="1" spans="1:14" x14ac:dyDescent="0.25">
      <c r="A1" s="6" t="s">
        <v>26</v>
      </c>
      <c r="B1" s="6"/>
      <c r="C1" s="8" t="s">
        <v>45</v>
      </c>
      <c r="D1" s="6"/>
    </row>
    <row r="2" spans="1:14" x14ac:dyDescent="0.25">
      <c r="A2" s="6" t="s">
        <v>0</v>
      </c>
      <c r="B2" s="6"/>
      <c r="C2" s="6"/>
      <c r="D2">
        <v>15</v>
      </c>
    </row>
    <row r="3" spans="1:14" x14ac:dyDescent="0.25">
      <c r="A3" t="s">
        <v>113</v>
      </c>
      <c r="D3">
        <f>'size dists'!D26</f>
        <v>163.41102675556326</v>
      </c>
      <c r="E3">
        <f>'size dists'!E26</f>
        <v>18.789208460027545</v>
      </c>
    </row>
    <row r="4" spans="1:14" x14ac:dyDescent="0.25">
      <c r="A4" t="s">
        <v>114</v>
      </c>
      <c r="D4" s="10">
        <f>'size dists'!H26</f>
        <v>140.40344583260824</v>
      </c>
      <c r="E4" s="10">
        <f>'size dists'!I26</f>
        <v>18.710619820850354</v>
      </c>
    </row>
    <row r="5" spans="1:14" x14ac:dyDescent="0.25">
      <c r="A5" t="s">
        <v>115</v>
      </c>
      <c r="D5">
        <f>'size dists'!F26</f>
        <v>201.91751870854259</v>
      </c>
      <c r="E5">
        <f>'size dists'!G26</f>
        <v>28.32235828155374</v>
      </c>
    </row>
    <row r="6" spans="1:14" x14ac:dyDescent="0.25">
      <c r="A6" t="s">
        <v>116</v>
      </c>
      <c r="D6">
        <f>'size dists'!J26</f>
        <v>13.522270449996762</v>
      </c>
      <c r="E6">
        <f>'size dists'!K26</f>
        <v>2.0949359743565519</v>
      </c>
    </row>
    <row r="7" spans="1:14" x14ac:dyDescent="0.2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s="6" t="s">
        <v>182</v>
      </c>
      <c r="M7" s="10" t="s">
        <v>183</v>
      </c>
      <c r="N7" s="10" t="s">
        <v>185</v>
      </c>
    </row>
    <row r="8" spans="1:14" x14ac:dyDescent="0.25">
      <c r="A8">
        <v>-12.72</v>
      </c>
      <c r="B8">
        <v>8.2644628099173556E-3</v>
      </c>
      <c r="C8">
        <f>-LN(1-B8)/0.000001-EXP(blanks!$BZ$18*b928_9!A8+blanks!$BZ$17)</f>
        <v>6957.4406936419227</v>
      </c>
      <c r="D8" s="1">
        <f>C8*0.000001*coeffs!$D$8/($D$2*coeffs!$D$6/1000)</f>
        <v>580.17375811159502</v>
      </c>
      <c r="E8">
        <f>-LN(1-B8)</f>
        <v>8.2988028146950658E-3</v>
      </c>
      <c r="F8">
        <v>4.0000000000000002E-4</v>
      </c>
      <c r="G8">
        <v>1.3599999999999999E-2</v>
      </c>
      <c r="H8">
        <f>E8-F8</f>
        <v>7.8988028146950665E-3</v>
      </c>
      <c r="I8">
        <f>G8-E8</f>
        <v>5.3011971853049334E-3</v>
      </c>
      <c r="J8" s="2">
        <f>((1000*coeffs!$D$8/($D$2*coeffs!$D$6))^2*H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681.04205990100957</v>
      </c>
      <c r="K8">
        <f>((1000*coeffs!$D$8/($D$2*coeffs!$D$6))^2*I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474.74880572661556</v>
      </c>
      <c r="L8" s="10">
        <f>1000000000000*D8/(1000000*$D$3)</f>
        <v>3550395.4025051324</v>
      </c>
      <c r="M8" s="1">
        <f>((1/(0.000001*$D$3))^2*K8^2+(D8/(0.000001*$D$3)^2)^2*(0.000001*$E$3)^2)^0.5</f>
        <v>2933784.2596169752</v>
      </c>
      <c r="N8" s="10">
        <f>((1/(0.000001*$D$3))^2*J8^2+(D8/(0.000001*$D$3)^2)^2*(0.000001*$E$3)^2)^0.5</f>
        <v>4187608.4175949628</v>
      </c>
    </row>
    <row r="9" spans="1:14" x14ac:dyDescent="0.25">
      <c r="A9">
        <v>-16.46</v>
      </c>
      <c r="B9">
        <v>1.6528925619834711E-2</v>
      </c>
      <c r="C9" s="10">
        <f>-LN(1-B9)/0.000001-EXP(blanks!$BZ$18*b928_9!A9+blanks!$BZ$17)</f>
        <v>11477.335295126908</v>
      </c>
      <c r="D9" s="1">
        <f>C9*0.000001*coeffs!$D$8/($D$2*coeffs!$D$6/1000)</f>
        <v>957.08307759861157</v>
      </c>
      <c r="E9">
        <f t="shared" ref="E9:E72" si="0">-LN(1-B9)</f>
        <v>1.6667052485211647E-2</v>
      </c>
      <c r="F9">
        <v>9.7000000000000003E-3</v>
      </c>
      <c r="G9">
        <v>2.2800000000000001E-2</v>
      </c>
      <c r="H9">
        <f t="shared" ref="H9:H72" si="1">E9-F9</f>
        <v>6.9670524852116465E-3</v>
      </c>
      <c r="I9">
        <f t="shared" ref="I9:I72" si="2">G9-E9</f>
        <v>6.132947514788354E-3</v>
      </c>
      <c r="J9" s="2">
        <f>((1000*coeffs!$D$8/($D$2*coeffs!$D$6))^2*H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677.06012970500103</v>
      </c>
      <c r="K9" s="10">
        <f>((1000*coeffs!$D$8/($D$2*coeffs!$D$6))^2*I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618.40819494842253</v>
      </c>
      <c r="L9" s="10">
        <f t="shared" ref="L9:L72" si="3">1000000000000*D9/(1000000*$D$3)</f>
        <v>5856906.3336849036</v>
      </c>
      <c r="M9" s="1">
        <f t="shared" ref="M9:M72" si="4">((1/(0.000001*$D$3))^2*K9^2+(D9/(0.000001*$D$3)^2)^2*(0.000001*$E$3)^2)^0.5</f>
        <v>3843824.8259913945</v>
      </c>
      <c r="N9" s="10">
        <f t="shared" ref="N9:N72" si="5">((1/(0.000001*$D$3))^2*J9^2+(D9/(0.000001*$D$3)^2)^2*(0.000001*$E$3)^2)^0.5</f>
        <v>4197667.1594199073</v>
      </c>
    </row>
    <row r="10" spans="1:14" x14ac:dyDescent="0.25">
      <c r="A10">
        <v>-18.77</v>
      </c>
      <c r="B10">
        <v>2.4793388429752067E-2</v>
      </c>
      <c r="C10" s="10">
        <f>-LN(1-B10)/0.000001-EXP(blanks!$BZ$18*b928_9!A10+blanks!$BZ$17)</f>
        <v>13136.541142968883</v>
      </c>
      <c r="D10" s="1">
        <f>C10*0.000001*coeffs!$D$8/($D$2*coeffs!$D$6/1000)</f>
        <v>1095.4425311118719</v>
      </c>
      <c r="E10">
        <f t="shared" si="0"/>
        <v>2.5105921131076358E-2</v>
      </c>
      <c r="F10">
        <v>1.83E-2</v>
      </c>
      <c r="G10">
        <v>3.2099999999999997E-2</v>
      </c>
      <c r="H10">
        <f t="shared" si="1"/>
        <v>6.8059211310763576E-3</v>
      </c>
      <c r="I10">
        <f t="shared" si="2"/>
        <v>6.9940788689236387E-3</v>
      </c>
      <c r="J10" s="2">
        <f>((1000*coeffs!$D$8/($D$2*coeffs!$D$6))^2*H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772.2518425618847</v>
      </c>
      <c r="K10" s="10">
        <f>((1000*coeffs!$D$8/($D$2*coeffs!$D$6))^2*I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783.85507183014658</v>
      </c>
      <c r="L10" s="10">
        <f t="shared" si="3"/>
        <v>6703602.2774061542</v>
      </c>
      <c r="M10" s="1">
        <f t="shared" si="4"/>
        <v>4858364.1816573283</v>
      </c>
      <c r="N10" s="10">
        <f t="shared" si="5"/>
        <v>4788270.3561958419</v>
      </c>
    </row>
    <row r="11" spans="1:14" x14ac:dyDescent="0.25">
      <c r="A11">
        <v>-19.32</v>
      </c>
      <c r="B11">
        <v>3.3057851239669422E-2</v>
      </c>
      <c r="C11" s="10">
        <f>-LN(1-B11)/0.000001-EXP(blanks!$BZ$18*b928_9!A11+blanks!$BZ$17)</f>
        <v>19012.23249035747</v>
      </c>
      <c r="D11" s="1">
        <f>C11*0.000001*coeffs!$D$8/($D$2*coeffs!$D$6/1000)</f>
        <v>1585.4103340186891</v>
      </c>
      <c r="E11">
        <f t="shared" si="0"/>
        <v>3.3616610798984974E-2</v>
      </c>
      <c r="F11">
        <v>2.64E-2</v>
      </c>
      <c r="G11">
        <v>4.2000000000000003E-2</v>
      </c>
      <c r="H11">
        <f t="shared" si="1"/>
        <v>7.2166107989849737E-3</v>
      </c>
      <c r="I11">
        <f t="shared" si="2"/>
        <v>8.383389201015029E-3</v>
      </c>
      <c r="J11" s="2">
        <f>((1000*coeffs!$D$8/($D$2*coeffs!$D$6))^2*H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924.06118546854839</v>
      </c>
      <c r="K11" s="10">
        <f>((1000*coeffs!$D$8/($D$2*coeffs!$D$6))^2*I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990.18123645796493</v>
      </c>
      <c r="L11" s="10">
        <f t="shared" si="3"/>
        <v>9701978.9025021512</v>
      </c>
      <c r="M11" s="1">
        <f t="shared" si="4"/>
        <v>6161282.215266306</v>
      </c>
      <c r="N11" s="10">
        <f t="shared" si="5"/>
        <v>5763811.062900099</v>
      </c>
    </row>
    <row r="12" spans="1:14" x14ac:dyDescent="0.25">
      <c r="A12">
        <v>-19.98</v>
      </c>
      <c r="B12">
        <v>4.1322314049586778E-2</v>
      </c>
      <c r="C12" s="10">
        <f>-LN(1-B12)/0.000001-EXP(blanks!$BZ$18*b928_9!A12+blanks!$BZ$17)</f>
        <v>23657.491990574217</v>
      </c>
      <c r="D12" s="1">
        <f>C12*0.000001*coeffs!$D$8/($D$2*coeffs!$D$6/1000)</f>
        <v>1972.7737022910521</v>
      </c>
      <c r="E12">
        <f t="shared" si="0"/>
        <v>4.2200354490376416E-2</v>
      </c>
      <c r="F12">
        <v>3.4599999999999999E-2</v>
      </c>
      <c r="G12">
        <v>5.2400000000000002E-2</v>
      </c>
      <c r="H12">
        <f t="shared" si="1"/>
        <v>7.6003544903764167E-3</v>
      </c>
      <c r="I12">
        <f t="shared" si="2"/>
        <v>1.0199645509623587E-2</v>
      </c>
      <c r="J12" s="2">
        <f>((1000*coeffs!$D$8/($D$2*coeffs!$D$6))^2*H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1084.7186574786867</v>
      </c>
      <c r="K12" s="10">
        <f>((1000*coeffs!$D$8/($D$2*coeffs!$D$6))^2*I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1224.0690037901481</v>
      </c>
      <c r="L12" s="10">
        <f t="shared" si="3"/>
        <v>12072463.783255005</v>
      </c>
      <c r="M12" s="1">
        <f t="shared" si="4"/>
        <v>7618266.2586998157</v>
      </c>
      <c r="N12" s="10">
        <f t="shared" si="5"/>
        <v>6781561.9271733575</v>
      </c>
    </row>
    <row r="13" spans="1:14" x14ac:dyDescent="0.25">
      <c r="A13">
        <v>-20.34</v>
      </c>
      <c r="B13">
        <v>4.9586776859504134E-2</v>
      </c>
      <c r="C13" s="10">
        <f>-LN(1-B13)/0.000001-EXP(blanks!$BZ$18*b928_9!A13+blanks!$BZ$17)</f>
        <v>29736.322802887833</v>
      </c>
      <c r="D13" s="1">
        <f>C13*0.000001*coeffs!$D$8/($D$2*coeffs!$D$6/1000)</f>
        <v>2479.6810943335754</v>
      </c>
      <c r="E13">
        <f t="shared" si="0"/>
        <v>5.0858417233491084E-2</v>
      </c>
      <c r="F13">
        <v>4.3099999999999999E-2</v>
      </c>
      <c r="G13">
        <v>6.2100000000000002E-2</v>
      </c>
      <c r="H13">
        <f t="shared" si="1"/>
        <v>7.7584172334910842E-3</v>
      </c>
      <c r="I13">
        <f t="shared" si="2"/>
        <v>1.1241582766508919E-2</v>
      </c>
      <c r="J13" s="2">
        <f>((1000*coeffs!$D$8/($D$2*coeffs!$D$6))^2*H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1242.6154165353466</v>
      </c>
      <c r="K13" s="10">
        <f>((1000*coeffs!$D$8/($D$2*coeffs!$D$6))^2*I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1415.7299197554678</v>
      </c>
      <c r="L13" s="10">
        <f t="shared" si="3"/>
        <v>15174502.869030874</v>
      </c>
      <c r="M13" s="1">
        <f t="shared" si="4"/>
        <v>8837559.7852668054</v>
      </c>
      <c r="N13" s="10">
        <f t="shared" si="5"/>
        <v>7801834.3920330619</v>
      </c>
    </row>
    <row r="14" spans="1:14" x14ac:dyDescent="0.25">
      <c r="A14">
        <v>-20.43</v>
      </c>
      <c r="B14">
        <v>5.7851239669421489E-2</v>
      </c>
      <c r="C14" s="10">
        <f>-LN(1-B14)/0.000001-EXP(blanks!$BZ$18*b928_9!A14+blanks!$BZ$17)</f>
        <v>37770.977565019588</v>
      </c>
      <c r="D14" s="1">
        <f>C14*0.000001*coeffs!$D$8/($D$2*coeffs!$D$6/1000)</f>
        <v>3149.682615544546</v>
      </c>
      <c r="E14">
        <f t="shared" si="0"/>
        <v>5.9592097202245661E-2</v>
      </c>
      <c r="F14">
        <v>5.11E-2</v>
      </c>
      <c r="G14">
        <v>7.1999999999999995E-2</v>
      </c>
      <c r="H14">
        <f t="shared" si="1"/>
        <v>8.4920972022456617E-3</v>
      </c>
      <c r="I14">
        <f t="shared" si="2"/>
        <v>1.2407902797754333E-2</v>
      </c>
      <c r="J14" s="2">
        <f>((1000*coeffs!$D$8/($D$2*coeffs!$D$6))^2*H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1430.6483588031742</v>
      </c>
      <c r="K14" s="10">
        <f>((1000*coeffs!$D$8/($D$2*coeffs!$D$6))^2*I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1617.3587827520262</v>
      </c>
      <c r="L14" s="10">
        <f t="shared" si="3"/>
        <v>19274602.687956713</v>
      </c>
      <c r="M14" s="1">
        <f t="shared" si="4"/>
        <v>10142578.848127525</v>
      </c>
      <c r="N14" s="10">
        <f t="shared" si="5"/>
        <v>9031058.7680519093</v>
      </c>
    </row>
    <row r="15" spans="1:14" x14ac:dyDescent="0.25">
      <c r="A15">
        <v>-20.51</v>
      </c>
      <c r="B15">
        <v>6.6115702479338845E-2</v>
      </c>
      <c r="C15" s="10">
        <f>-LN(1-B15)/0.000001-EXP(blanks!$BZ$18*b928_9!A15+blanks!$BZ$17)</f>
        <v>45940.85405226898</v>
      </c>
      <c r="D15" s="1">
        <f>C15*0.000001*coeffs!$D$8/($D$2*coeffs!$D$6/1000)</f>
        <v>3830.9601360624938</v>
      </c>
      <c r="E15">
        <f t="shared" si="0"/>
        <v>6.8402726884400522E-2</v>
      </c>
      <c r="F15">
        <v>6.0600000000000001E-2</v>
      </c>
      <c r="G15">
        <v>8.1299999999999997E-2</v>
      </c>
      <c r="H15">
        <f t="shared" si="1"/>
        <v>7.802726884400521E-3</v>
      </c>
      <c r="I15">
        <f t="shared" si="2"/>
        <v>1.2897273115599475E-2</v>
      </c>
      <c r="J15" s="2">
        <f>((1000*coeffs!$D$8/($D$2*coeffs!$D$6))^2*H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1568.2340709936439</v>
      </c>
      <c r="K15" s="10">
        <f>((1000*coeffs!$D$8/($D$2*coeffs!$D$6))^2*I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1786.8064219314051</v>
      </c>
      <c r="L15" s="10">
        <f t="shared" si="3"/>
        <v>23443706.413967993</v>
      </c>
      <c r="M15" s="1">
        <f t="shared" si="4"/>
        <v>11261791.542520586</v>
      </c>
      <c r="N15" s="10">
        <f t="shared" si="5"/>
        <v>9968253.0216712449</v>
      </c>
    </row>
    <row r="16" spans="1:14" x14ac:dyDescent="0.25">
      <c r="A16">
        <v>-20.62</v>
      </c>
      <c r="B16">
        <v>7.43801652892562E-2</v>
      </c>
      <c r="C16" s="10">
        <f>-LN(1-B16)/0.000001-EXP(blanks!$BZ$18*b928_9!A16+blanks!$BZ$17)</f>
        <v>53917.932187586237</v>
      </c>
      <c r="D16" s="1">
        <f>C16*0.000001*coeffs!$D$8/($D$2*coeffs!$D$6/1000)</f>
        <v>4496.1604021238691</v>
      </c>
      <c r="E16">
        <f t="shared" si="0"/>
        <v>7.7291674301646518E-2</v>
      </c>
      <c r="F16">
        <v>6.8500000000000005E-2</v>
      </c>
      <c r="G16">
        <v>9.1899999999999996E-2</v>
      </c>
      <c r="H16">
        <f t="shared" si="1"/>
        <v>8.7916743016465126E-3</v>
      </c>
      <c r="I16">
        <f t="shared" si="2"/>
        <v>1.4608325698353478E-2</v>
      </c>
      <c r="J16" s="2">
        <f>((1000*coeffs!$D$8/($D$2*coeffs!$D$6))^2*H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1771.1618380830944</v>
      </c>
      <c r="K16" s="10">
        <f>((1000*coeffs!$D$8/($D$2*coeffs!$D$6))^2*I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2020.7628422061732</v>
      </c>
      <c r="L16" s="10">
        <f t="shared" si="3"/>
        <v>27514424.769201197</v>
      </c>
      <c r="M16" s="1">
        <f t="shared" si="4"/>
        <v>12764401.276914591</v>
      </c>
      <c r="N16" s="10">
        <f t="shared" si="5"/>
        <v>11290965.070276657</v>
      </c>
    </row>
    <row r="17" spans="1:14" x14ac:dyDescent="0.25">
      <c r="A17">
        <v>-20.64</v>
      </c>
      <c r="B17">
        <v>8.2644628099173556E-2</v>
      </c>
      <c r="C17" s="10">
        <f>-LN(1-B17)/0.000001-EXP(blanks!$BZ$18*b928_9!A17+blanks!$BZ$17)</f>
        <v>62716.87379765229</v>
      </c>
      <c r="D17" s="1">
        <f>C17*0.000001*coeffs!$D$8/($D$2*coeffs!$D$6/1000)</f>
        <v>5229.8950103084062</v>
      </c>
      <c r="E17">
        <f t="shared" si="0"/>
        <v>8.626034428440689E-2</v>
      </c>
      <c r="F17">
        <v>7.7399999999999997E-2</v>
      </c>
      <c r="G17">
        <v>0.1013</v>
      </c>
      <c r="H17">
        <f t="shared" si="1"/>
        <v>8.860344284406893E-3</v>
      </c>
      <c r="I17">
        <f t="shared" si="2"/>
        <v>1.5039655715593112E-2</v>
      </c>
      <c r="J17" s="2">
        <f>((1000*coeffs!$D$8/($D$2*coeffs!$D$6))^2*H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1945.180751326081</v>
      </c>
      <c r="K17" s="10">
        <f>((1000*coeffs!$D$8/($D$2*coeffs!$D$6))^2*I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2193.3289590114891</v>
      </c>
      <c r="L17" s="10">
        <f t="shared" si="3"/>
        <v>32004541.64045791</v>
      </c>
      <c r="M17" s="1">
        <f t="shared" si="4"/>
        <v>13917478.749343611</v>
      </c>
      <c r="N17" s="10">
        <f t="shared" si="5"/>
        <v>12459442.572712822</v>
      </c>
    </row>
    <row r="18" spans="1:14" x14ac:dyDescent="0.25">
      <c r="A18">
        <v>-20.97</v>
      </c>
      <c r="B18">
        <v>9.0909090909090912E-2</v>
      </c>
      <c r="C18" s="10">
        <f>-LN(1-B18)/0.000001-EXP(blanks!$BZ$18*b928_9!A18+blanks!$BZ$17)</f>
        <v>68781.396435345581</v>
      </c>
      <c r="D18" s="1">
        <f>C18*0.000001*coeffs!$D$8/($D$2*coeffs!$D$6/1000)</f>
        <v>5735.6092585202132</v>
      </c>
      <c r="E18">
        <f t="shared" si="0"/>
        <v>9.5310179804324893E-2</v>
      </c>
      <c r="F18">
        <v>8.5400000000000004E-2</v>
      </c>
      <c r="G18">
        <v>0.1118</v>
      </c>
      <c r="H18">
        <f t="shared" si="1"/>
        <v>9.9101798043248895E-3</v>
      </c>
      <c r="I18">
        <f t="shared" si="2"/>
        <v>1.6489820195675103E-2</v>
      </c>
      <c r="J18" s="2">
        <f>((1000*coeffs!$D$8/($D$2*coeffs!$D$6))^2*H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2153.0850648933138</v>
      </c>
      <c r="K18" s="10">
        <f>((1000*coeffs!$D$8/($D$2*coeffs!$D$6))^2*I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2417.3650354187853</v>
      </c>
      <c r="L18" s="10">
        <f t="shared" si="3"/>
        <v>35099279.237133525</v>
      </c>
      <c r="M18" s="1">
        <f t="shared" si="4"/>
        <v>15333781.768506469</v>
      </c>
      <c r="N18" s="10">
        <f t="shared" si="5"/>
        <v>13780106.348032095</v>
      </c>
    </row>
    <row r="19" spans="1:14" x14ac:dyDescent="0.25">
      <c r="A19">
        <v>-21.12</v>
      </c>
      <c r="B19">
        <v>9.9173553719008267E-2</v>
      </c>
      <c r="C19" s="10">
        <f>-LN(1-B19)/0.000001-EXP(blanks!$BZ$18*b928_9!A19+blanks!$BZ$17)</f>
        <v>76434.535261711833</v>
      </c>
      <c r="D19" s="1">
        <f>C19*0.000001*coeffs!$D$8/($D$2*coeffs!$D$6/1000)</f>
        <v>6373.7965618342487</v>
      </c>
      <c r="E19">
        <f t="shared" si="0"/>
        <v>0.10444266336759739</v>
      </c>
      <c r="F19">
        <v>9.4200000000000006E-2</v>
      </c>
      <c r="G19">
        <v>0.1232</v>
      </c>
      <c r="H19">
        <f t="shared" si="1"/>
        <v>1.0242663367597382E-2</v>
      </c>
      <c r="I19">
        <f t="shared" si="2"/>
        <v>1.8757336632402616E-2</v>
      </c>
      <c r="J19" s="2">
        <f>((1000*coeffs!$D$8/($D$2*coeffs!$D$6))^2*H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2340.1220294419604</v>
      </c>
      <c r="K19" s="10">
        <f>((1000*coeffs!$D$8/($D$2*coeffs!$D$6))^2*I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2682.0182370840066</v>
      </c>
      <c r="L19" s="10">
        <f t="shared" si="3"/>
        <v>39004690.73833327</v>
      </c>
      <c r="M19" s="1">
        <f t="shared" si="4"/>
        <v>17014424.813080728</v>
      </c>
      <c r="N19" s="10">
        <f t="shared" si="5"/>
        <v>15006307.185401987</v>
      </c>
    </row>
    <row r="20" spans="1:14" x14ac:dyDescent="0.25">
      <c r="A20">
        <v>-21.46</v>
      </c>
      <c r="B20">
        <v>0.10743801652892562</v>
      </c>
      <c r="C20" s="10">
        <f>-LN(1-B20)/0.000001-EXP(blanks!$BZ$18*b928_9!A20+blanks!$BZ$17)</f>
        <v>81985.381170577093</v>
      </c>
      <c r="D20" s="1">
        <f>C20*0.000001*coeffs!$D$8/($D$2*coeffs!$D$6/1000)</f>
        <v>6836.6758407891884</v>
      </c>
      <c r="E20">
        <f t="shared" si="0"/>
        <v>0.11365931847252136</v>
      </c>
      <c r="F20">
        <v>0.1013</v>
      </c>
      <c r="G20">
        <v>0.1326</v>
      </c>
      <c r="H20">
        <f t="shared" si="1"/>
        <v>1.2359318472521363E-2</v>
      </c>
      <c r="I20">
        <f t="shared" si="2"/>
        <v>1.8940681527478631E-2</v>
      </c>
      <c r="J20" s="2">
        <f>((1000*coeffs!$D$8/($D$2*coeffs!$D$6))^2*H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2585.2562916287666</v>
      </c>
      <c r="K20" s="10">
        <f>((1000*coeffs!$D$8/($D$2*coeffs!$D$6))^2*I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2848.8581934131207</v>
      </c>
      <c r="L20" s="10">
        <f t="shared" si="3"/>
        <v>41837298.109727688</v>
      </c>
      <c r="M20" s="1">
        <f t="shared" si="4"/>
        <v>18085207.492401563</v>
      </c>
      <c r="N20" s="10">
        <f t="shared" si="5"/>
        <v>16535765.446286375</v>
      </c>
    </row>
    <row r="21" spans="1:14" x14ac:dyDescent="0.25">
      <c r="A21">
        <v>-21.49</v>
      </c>
      <c r="B21">
        <v>0.11570247933884298</v>
      </c>
      <c r="C21" s="10">
        <f>-LN(1-B21)/0.000001-EXP(blanks!$BZ$18*b928_9!A21+blanks!$BZ$17)</f>
        <v>90942.147953624721</v>
      </c>
      <c r="D21" s="1">
        <f>C21*0.000001*coeffs!$D$8/($D$2*coeffs!$D$6/1000)</f>
        <v>7583.5713263372954</v>
      </c>
      <c r="E21">
        <f t="shared" si="0"/>
        <v>0.12296171113483498</v>
      </c>
      <c r="F21">
        <v>0.1091</v>
      </c>
      <c r="G21">
        <v>0.14269999999999999</v>
      </c>
      <c r="H21">
        <f t="shared" si="1"/>
        <v>1.3861711134834975E-2</v>
      </c>
      <c r="I21">
        <f t="shared" si="2"/>
        <v>1.9738288865165016E-2</v>
      </c>
      <c r="J21" s="2">
        <f>((1000*coeffs!$D$8/($D$2*coeffs!$D$6))^2*H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2813.4134409778312</v>
      </c>
      <c r="K21" s="10">
        <f>((1000*coeffs!$D$8/($D$2*coeffs!$D$6))^2*I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3047.6758272939001</v>
      </c>
      <c r="L21" s="10">
        <f t="shared" si="3"/>
        <v>46407953.471102677</v>
      </c>
      <c r="M21" s="1">
        <f t="shared" si="4"/>
        <v>19398701.513784692</v>
      </c>
      <c r="N21" s="10">
        <f t="shared" si="5"/>
        <v>18024740.360619202</v>
      </c>
    </row>
    <row r="22" spans="1:14" x14ac:dyDescent="0.25">
      <c r="A22">
        <v>-21.54</v>
      </c>
      <c r="B22">
        <v>0.12396694214876033</v>
      </c>
      <c r="C22" s="10">
        <f>-LN(1-B22)/0.000001-EXP(blanks!$BZ$18*b928_9!A22+blanks!$BZ$17)</f>
        <v>99747.443826173228</v>
      </c>
      <c r="D22" s="1">
        <f>C22*0.000001*coeffs!$D$8/($D$2*coeffs!$D$6/1000)</f>
        <v>8317.8358098749704</v>
      </c>
      <c r="E22">
        <f t="shared" si="0"/>
        <v>0.13235145148467398</v>
      </c>
      <c r="F22">
        <v>0.1174</v>
      </c>
      <c r="G22">
        <v>0.15359999999999999</v>
      </c>
      <c r="H22">
        <f t="shared" si="1"/>
        <v>1.4951451484673972E-2</v>
      </c>
      <c r="I22">
        <f t="shared" si="2"/>
        <v>2.124854851532601E-2</v>
      </c>
      <c r="J22" s="2">
        <f>((1000*coeffs!$D$8/($D$2*coeffs!$D$6))^2*H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3029.3249431311256</v>
      </c>
      <c r="K22" s="10">
        <f>((1000*coeffs!$D$8/($D$2*coeffs!$D$6))^2*I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3280.5402018954123</v>
      </c>
      <c r="L22" s="10">
        <f t="shared" si="3"/>
        <v>50901312.934757583</v>
      </c>
      <c r="M22" s="1">
        <f t="shared" si="4"/>
        <v>20911130.618039466</v>
      </c>
      <c r="N22" s="10">
        <f t="shared" si="5"/>
        <v>19440012.541752379</v>
      </c>
    </row>
    <row r="23" spans="1:14" x14ac:dyDescent="0.25">
      <c r="A23">
        <v>-21.66</v>
      </c>
      <c r="B23">
        <v>0.13223140495867769</v>
      </c>
      <c r="C23" s="10">
        <f>-LN(1-B23)/0.000001-EXP(blanks!$BZ$18*b928_9!A23+blanks!$BZ$17)</f>
        <v>107779.62537478851</v>
      </c>
      <c r="D23" s="1">
        <f>C23*0.000001*coeffs!$D$8/($D$2*coeffs!$D$6/1000)</f>
        <v>8987.6310923778219</v>
      </c>
      <c r="E23">
        <f t="shared" si="0"/>
        <v>0.14183019543921771</v>
      </c>
      <c r="F23">
        <v>0.1263</v>
      </c>
      <c r="G23">
        <v>0.1653</v>
      </c>
      <c r="H23">
        <f t="shared" si="1"/>
        <v>1.5530195439217714E-2</v>
      </c>
      <c r="I23">
        <f t="shared" si="2"/>
        <v>2.3469804560782292E-2</v>
      </c>
      <c r="J23" s="2">
        <f>((1000*coeffs!$D$8/($D$2*coeffs!$D$6))^2*H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3229.6081989919062</v>
      </c>
      <c r="K23" s="10">
        <f>((1000*coeffs!$D$8/($D$2*coeffs!$D$6))^2*I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3547.3302269125656</v>
      </c>
      <c r="L23" s="10">
        <f t="shared" si="3"/>
        <v>55000150.668056689</v>
      </c>
      <c r="M23" s="1">
        <f t="shared" si="4"/>
        <v>22610419.152368098</v>
      </c>
      <c r="N23" s="10">
        <f t="shared" si="5"/>
        <v>20750832.867672693</v>
      </c>
    </row>
    <row r="24" spans="1:14" x14ac:dyDescent="0.25">
      <c r="A24">
        <v>-21.8</v>
      </c>
      <c r="B24">
        <v>0.14049586776859505</v>
      </c>
      <c r="C24" s="10">
        <f>-LN(1-B24)/0.000001-EXP(blanks!$BZ$18*b928_9!A24+blanks!$BZ$17)</f>
        <v>115580.10505600303</v>
      </c>
      <c r="D24" s="1">
        <f>C24*0.000001*coeffs!$D$8/($D$2*coeffs!$D$6/1000)</f>
        <v>9638.1049966482715</v>
      </c>
      <c r="E24">
        <f t="shared" si="0"/>
        <v>0.15139964645536841</v>
      </c>
      <c r="F24">
        <v>0.13589999999999999</v>
      </c>
      <c r="G24">
        <v>0.1779</v>
      </c>
      <c r="H24">
        <f t="shared" si="1"/>
        <v>1.5499646455368415E-2</v>
      </c>
      <c r="I24">
        <f t="shared" si="2"/>
        <v>2.6500353544631594E-2</v>
      </c>
      <c r="J24" s="2">
        <f>((1000*coeffs!$D$8/($D$2*coeffs!$D$6))^2*H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3412.4486758153066</v>
      </c>
      <c r="K24" s="10">
        <f>((1000*coeffs!$D$8/($D$2*coeffs!$D$6))^2*I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3854.5597220272502</v>
      </c>
      <c r="L24" s="10">
        <f t="shared" si="3"/>
        <v>58980750.491613604</v>
      </c>
      <c r="M24" s="1">
        <f t="shared" si="4"/>
        <v>24543651.939897966</v>
      </c>
      <c r="N24" s="10">
        <f t="shared" si="5"/>
        <v>21956197.170070615</v>
      </c>
    </row>
    <row r="25" spans="1:14" x14ac:dyDescent="0.25">
      <c r="A25">
        <v>-21.83</v>
      </c>
      <c r="B25">
        <v>0.1487603305785124</v>
      </c>
      <c r="C25" s="10">
        <f>-LN(1-B25)/0.000001-EXP(blanks!$BZ$18*b928_9!A25+blanks!$BZ$17)</f>
        <v>124851.15327286741</v>
      </c>
      <c r="D25" s="1">
        <f>C25*0.000001*coeffs!$D$8/($D$2*coeffs!$D$6/1000)</f>
        <v>10411.208084760467</v>
      </c>
      <c r="E25">
        <f t="shared" si="0"/>
        <v>0.16106155736710526</v>
      </c>
      <c r="F25">
        <v>0.14269999999999999</v>
      </c>
      <c r="G25">
        <v>0.18679999999999999</v>
      </c>
      <c r="H25">
        <f t="shared" si="1"/>
        <v>1.8361557367105263E-2</v>
      </c>
      <c r="I25">
        <f t="shared" si="2"/>
        <v>2.5738442632894737E-2</v>
      </c>
      <c r="J25" s="2">
        <f>((1000*coeffs!$D$8/($D$2*coeffs!$D$6))^2*H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3692.2020092978237</v>
      </c>
      <c r="K25" s="10">
        <f>((1000*coeffs!$D$8/($D$2*coeffs!$D$6))^2*I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3986.7962065940214</v>
      </c>
      <c r="L25" s="10">
        <f t="shared" si="3"/>
        <v>63711784.27471707</v>
      </c>
      <c r="M25" s="1">
        <f t="shared" si="4"/>
        <v>25473438.570396189</v>
      </c>
      <c r="N25" s="10">
        <f t="shared" si="5"/>
        <v>23752472.638012424</v>
      </c>
    </row>
    <row r="26" spans="1:14" x14ac:dyDescent="0.25">
      <c r="A26">
        <v>-22.03</v>
      </c>
      <c r="B26">
        <v>0.15702479338842976</v>
      </c>
      <c r="C26" s="10">
        <f>-LN(1-B26)/0.000001-EXP(blanks!$BZ$18*b928_9!A26+blanks!$BZ$17)</f>
        <v>131890.30469530242</v>
      </c>
      <c r="D26" s="1">
        <f>C26*0.000001*coeffs!$D$8/($D$2*coeffs!$D$6/1000)</f>
        <v>10998.19561573616</v>
      </c>
      <c r="E26">
        <f t="shared" si="0"/>
        <v>0.17081773231247005</v>
      </c>
      <c r="F26">
        <v>0.15359999999999999</v>
      </c>
      <c r="G26">
        <v>0.1961</v>
      </c>
      <c r="H26">
        <f t="shared" si="1"/>
        <v>1.7217732312470063E-2</v>
      </c>
      <c r="I26">
        <f t="shared" si="2"/>
        <v>2.5282267687529947E-2</v>
      </c>
      <c r="J26" s="2">
        <f>((1000*coeffs!$D$8/($D$2*coeffs!$D$6))^2*H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3841.652868994508</v>
      </c>
      <c r="K26" s="10">
        <f>((1000*coeffs!$D$8/($D$2*coeffs!$D$6))^2*I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4140.2455918616197</v>
      </c>
      <c r="L26" s="10">
        <f t="shared" si="3"/>
        <v>67303876.819694057</v>
      </c>
      <c r="M26" s="1">
        <f t="shared" si="4"/>
        <v>26491884.443795405</v>
      </c>
      <c r="N26" s="10">
        <f t="shared" si="5"/>
        <v>24750090.232802868</v>
      </c>
    </row>
    <row r="27" spans="1:14" x14ac:dyDescent="0.25">
      <c r="A27">
        <v>-22.26</v>
      </c>
      <c r="B27">
        <v>0.16528925619834711</v>
      </c>
      <c r="C27" s="10">
        <f>-LN(1-B27)/0.000001-EXP(blanks!$BZ$18*b928_9!A27+blanks!$BZ$17)</f>
        <v>138365.05885107428</v>
      </c>
      <c r="D27" s="1">
        <f>C27*0.000001*coeffs!$D$8/($D$2*coeffs!$D$6/1000)</f>
        <v>11538.118644449249</v>
      </c>
      <c r="E27">
        <f t="shared" si="0"/>
        <v>0.18067002875548163</v>
      </c>
      <c r="F27">
        <v>0.1613</v>
      </c>
      <c r="G27">
        <v>0.21110000000000001</v>
      </c>
      <c r="H27">
        <f t="shared" si="1"/>
        <v>1.9370028755481633E-2</v>
      </c>
      <c r="I27">
        <f t="shared" si="2"/>
        <v>3.0429971244518378E-2</v>
      </c>
      <c r="J27" s="2">
        <f>((1000*coeffs!$D$8/($D$2*coeffs!$D$6))^2*H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4100.3371660987996</v>
      </c>
      <c r="K27" s="10">
        <f>((1000*coeffs!$D$8/($D$2*coeffs!$D$6))^2*I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4543.4315157014098</v>
      </c>
      <c r="L27" s="10">
        <f t="shared" si="3"/>
        <v>70607956.351124495</v>
      </c>
      <c r="M27" s="1">
        <f t="shared" si="4"/>
        <v>28964761.431048047</v>
      </c>
      <c r="N27" s="10">
        <f t="shared" si="5"/>
        <v>26372874.645605534</v>
      </c>
    </row>
    <row r="28" spans="1:14" x14ac:dyDescent="0.25">
      <c r="A28">
        <v>-22.33</v>
      </c>
      <c r="B28">
        <v>0.17355371900826447</v>
      </c>
      <c r="C28" s="10">
        <f>-LN(1-B28)/0.000001-EXP(blanks!$BZ$18*b928_9!A28+blanks!$BZ$17)</f>
        <v>147230.40383313783</v>
      </c>
      <c r="D28" s="1">
        <f>C28*0.000001*coeffs!$D$8/($D$2*coeffs!$D$6/1000)</f>
        <v>12277.390560902653</v>
      </c>
      <c r="E28">
        <f t="shared" si="0"/>
        <v>0.1906203596086497</v>
      </c>
      <c r="F28">
        <v>0.1694</v>
      </c>
      <c r="G28">
        <v>0.22170000000000001</v>
      </c>
      <c r="H28">
        <f t="shared" si="1"/>
        <v>2.1220359608649708E-2</v>
      </c>
      <c r="I28">
        <f t="shared" si="2"/>
        <v>3.1079640391350305E-2</v>
      </c>
      <c r="J28" s="2">
        <f>((1000*coeffs!$D$8/($D$2*coeffs!$D$6))^2*H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4352.3146342098635</v>
      </c>
      <c r="K28" s="10">
        <f>((1000*coeffs!$D$8/($D$2*coeffs!$D$6))^2*I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4746.3945279119798</v>
      </c>
      <c r="L28" s="10">
        <f t="shared" si="3"/>
        <v>75131958.991161987</v>
      </c>
      <c r="M28" s="1">
        <f t="shared" si="4"/>
        <v>30303192.112235483</v>
      </c>
      <c r="N28" s="10">
        <f t="shared" si="5"/>
        <v>28000116.801034831</v>
      </c>
    </row>
    <row r="29" spans="1:14" x14ac:dyDescent="0.25">
      <c r="A29">
        <v>-22.37</v>
      </c>
      <c r="B29">
        <v>0.18181818181818182</v>
      </c>
      <c r="C29" s="10">
        <f>-LN(1-B29)/0.000001-EXP(blanks!$BZ$18*b928_9!A29+blanks!$BZ$17)</f>
        <v>156648.29964152354</v>
      </c>
      <c r="D29" s="1">
        <f>C29*0.000001*coeffs!$D$8/($D$2*coeffs!$D$6/1000)</f>
        <v>13062.739117254399</v>
      </c>
      <c r="E29">
        <f t="shared" si="0"/>
        <v>0.20067069546215124</v>
      </c>
      <c r="F29">
        <v>0.1779</v>
      </c>
      <c r="G29">
        <v>0.23280000000000001</v>
      </c>
      <c r="H29">
        <f t="shared" si="1"/>
        <v>2.2770695462151241E-2</v>
      </c>
      <c r="I29">
        <f t="shared" si="2"/>
        <v>3.2129304537848763E-2</v>
      </c>
      <c r="J29" s="2">
        <f>((1000*coeffs!$D$8/($D$2*coeffs!$D$6))^2*H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4596.5349311174778</v>
      </c>
      <c r="K29" s="10">
        <f>((1000*coeffs!$D$8/($D$2*coeffs!$D$6))^2*I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4969.9968040875401</v>
      </c>
      <c r="L29" s="10">
        <f t="shared" si="3"/>
        <v>79937929.383395687</v>
      </c>
      <c r="M29" s="1">
        <f t="shared" si="4"/>
        <v>31772594.166211788</v>
      </c>
      <c r="N29" s="10">
        <f t="shared" si="5"/>
        <v>29592284.448759373</v>
      </c>
    </row>
    <row r="30" spans="1:14" x14ac:dyDescent="0.25">
      <c r="A30">
        <v>-22.63</v>
      </c>
      <c r="B30">
        <v>0.19008264462809918</v>
      </c>
      <c r="C30" s="10">
        <f>-LN(1-B30)/0.000001-EXP(blanks!$BZ$18*b928_9!A30+blanks!$BZ$17)</f>
        <v>162459.01162006965</v>
      </c>
      <c r="D30" s="1">
        <f>C30*0.000001*coeffs!$D$8/($D$2*coeffs!$D$6/1000)</f>
        <v>13547.288358037431</v>
      </c>
      <c r="E30">
        <f t="shared" si="0"/>
        <v>0.2108230669261692</v>
      </c>
      <c r="F30">
        <v>0.18679999999999999</v>
      </c>
      <c r="G30">
        <v>0.24440000000000001</v>
      </c>
      <c r="H30">
        <f t="shared" si="1"/>
        <v>2.4023066926169206E-2</v>
      </c>
      <c r="I30">
        <f t="shared" si="2"/>
        <v>3.3576933073830806E-2</v>
      </c>
      <c r="J30" s="2">
        <f>((1000*coeffs!$D$8/($D$2*coeffs!$D$6))^2*H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4832.5466663306079</v>
      </c>
      <c r="K30" s="10">
        <f>((1000*coeffs!$D$8/($D$2*coeffs!$D$6))^2*I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5213.4592691972102</v>
      </c>
      <c r="L30" s="10">
        <f t="shared" si="3"/>
        <v>82903146.911266923</v>
      </c>
      <c r="M30" s="1">
        <f t="shared" si="4"/>
        <v>33297563.73234012</v>
      </c>
      <c r="N30" s="10">
        <f t="shared" si="5"/>
        <v>31071280.881404802</v>
      </c>
    </row>
    <row r="31" spans="1:14" x14ac:dyDescent="0.25">
      <c r="A31">
        <v>-22.68</v>
      </c>
      <c r="B31">
        <v>0.19834710743801653</v>
      </c>
      <c r="C31" s="10">
        <f>-LN(1-B31)/0.000001-EXP(blanks!$BZ$18*b928_9!A31+blanks!$BZ$17)</f>
        <v>171832.73568993804</v>
      </c>
      <c r="D31" s="1">
        <f>C31*0.000001*coeffs!$D$8/($D$2*coeffs!$D$6/1000)</f>
        <v>14328.953478961357</v>
      </c>
      <c r="E31">
        <f t="shared" si="0"/>
        <v>0.22107956709335827</v>
      </c>
      <c r="F31">
        <v>0.1961</v>
      </c>
      <c r="G31">
        <v>0.25669999999999998</v>
      </c>
      <c r="H31">
        <f t="shared" si="1"/>
        <v>2.4979567093358274E-2</v>
      </c>
      <c r="I31">
        <f t="shared" si="2"/>
        <v>3.5620432906641714E-2</v>
      </c>
      <c r="J31" s="2">
        <f>((1000*coeffs!$D$8/($D$2*coeffs!$D$6))^2*H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5060.3388878036058</v>
      </c>
      <c r="K31" s="10">
        <f>((1000*coeffs!$D$8/($D$2*coeffs!$D$6))^2*I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5485.5301710729973</v>
      </c>
      <c r="L31" s="10">
        <f t="shared" si="3"/>
        <v>87686576.380155668</v>
      </c>
      <c r="M31" s="1">
        <f t="shared" si="4"/>
        <v>35050318.596591473</v>
      </c>
      <c r="N31" s="10">
        <f t="shared" si="5"/>
        <v>32566919.123916894</v>
      </c>
    </row>
    <row r="32" spans="1:14" x14ac:dyDescent="0.25">
      <c r="A32">
        <v>-22.77</v>
      </c>
      <c r="B32">
        <v>0.20661157024793389</v>
      </c>
      <c r="C32" s="10">
        <f>-LN(1-B32)/0.000001-EXP(blanks!$BZ$18*b928_9!A32+blanks!$BZ$17)</f>
        <v>180565.72334122381</v>
      </c>
      <c r="D32" s="1">
        <f>C32*0.000001*coeffs!$D$8/($D$2*coeffs!$D$6/1000)</f>
        <v>15057.18825497875</v>
      </c>
      <c r="E32">
        <f t="shared" si="0"/>
        <v>0.23144235412890482</v>
      </c>
      <c r="F32">
        <v>0.20599999999999999</v>
      </c>
      <c r="G32">
        <v>0.26960000000000001</v>
      </c>
      <c r="H32">
        <f t="shared" si="1"/>
        <v>2.5442354128904832E-2</v>
      </c>
      <c r="I32">
        <f t="shared" si="2"/>
        <v>3.8157645871095186E-2</v>
      </c>
      <c r="J32" s="2">
        <f>((1000*coeffs!$D$8/($D$2*coeffs!$D$6))^2*H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5273.5035771128278</v>
      </c>
      <c r="K32" s="10">
        <f>((1000*coeffs!$D$8/($D$2*coeffs!$D$6))^2*I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5782.1501846168085</v>
      </c>
      <c r="L32" s="10">
        <f t="shared" si="3"/>
        <v>92143036.819062978</v>
      </c>
      <c r="M32" s="1">
        <f t="shared" si="4"/>
        <v>36936186.522454098</v>
      </c>
      <c r="N32" s="10">
        <f t="shared" si="5"/>
        <v>33966039.17186141</v>
      </c>
    </row>
    <row r="33" spans="1:14" x14ac:dyDescent="0.25">
      <c r="A33">
        <v>-22.95</v>
      </c>
      <c r="B33">
        <v>0.21487603305785125</v>
      </c>
      <c r="C33" s="10">
        <f>-LN(1-B33)/0.000001-EXP(blanks!$BZ$18*b928_9!A33+blanks!$BZ$17)</f>
        <v>187613.82720926919</v>
      </c>
      <c r="D33" s="1">
        <f>C33*0.000001*coeffs!$D$8/($D$2*coeffs!$D$6/1000)</f>
        <v>15644.922321101889</v>
      </c>
      <c r="E33">
        <f t="shared" si="0"/>
        <v>0.24191365399620018</v>
      </c>
      <c r="F33">
        <v>0.21629999999999999</v>
      </c>
      <c r="G33">
        <v>0.2762</v>
      </c>
      <c r="H33">
        <f t="shared" si="1"/>
        <v>2.5613653996200192E-2</v>
      </c>
      <c r="I33">
        <f t="shared" si="2"/>
        <v>3.4286346003799817E-2</v>
      </c>
      <c r="J33" s="2">
        <f>((1000*coeffs!$D$8/($D$2*coeffs!$D$6))^2*H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5479.7356023056063</v>
      </c>
      <c r="K33" s="10">
        <f>((1000*coeffs!$D$8/($D$2*coeffs!$D$6))^2*I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5799.9930443100848</v>
      </c>
      <c r="L33" s="10">
        <f t="shared" si="3"/>
        <v>95739697.814298585</v>
      </c>
      <c r="M33" s="1">
        <f t="shared" si="4"/>
        <v>37161201.127831504</v>
      </c>
      <c r="N33" s="10">
        <f t="shared" si="5"/>
        <v>35294112.541599929</v>
      </c>
    </row>
    <row r="34" spans="1:14" x14ac:dyDescent="0.25">
      <c r="A34">
        <v>-23.05</v>
      </c>
      <c r="B34">
        <v>0.2231404958677686</v>
      </c>
      <c r="C34" s="10">
        <f>-LN(1-B34)/0.000001-EXP(blanks!$BZ$18*b928_9!A34+blanks!$BZ$17)</f>
        <v>196195.60561413143</v>
      </c>
      <c r="D34" s="1">
        <f>C34*0.000001*coeffs!$D$8/($D$2*coeffs!$D$6/1000)</f>
        <v>16360.547915004523</v>
      </c>
      <c r="E34">
        <f t="shared" si="0"/>
        <v>0.25249576332673723</v>
      </c>
      <c r="F34">
        <v>0.2271</v>
      </c>
      <c r="G34">
        <v>0.29010000000000002</v>
      </c>
      <c r="H34">
        <f t="shared" si="1"/>
        <v>2.5395763326737236E-2</v>
      </c>
      <c r="I34">
        <f t="shared" si="2"/>
        <v>3.7604236673262792E-2</v>
      </c>
      <c r="J34" s="2">
        <f>((1000*coeffs!$D$8/($D$2*coeffs!$D$6))^2*H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5676.8680053273183</v>
      </c>
      <c r="K34" s="10">
        <f>((1000*coeffs!$D$8/($D$2*coeffs!$D$6))^2*I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6129.8589551229788</v>
      </c>
      <c r="L34" s="10">
        <f t="shared" si="3"/>
        <v>100118995.88316819</v>
      </c>
      <c r="M34" s="1">
        <f t="shared" si="4"/>
        <v>39238562.730214931</v>
      </c>
      <c r="N34" s="10">
        <f t="shared" si="5"/>
        <v>36597488.444298357</v>
      </c>
    </row>
    <row r="35" spans="1:14" x14ac:dyDescent="0.25">
      <c r="A35">
        <v>-23.24</v>
      </c>
      <c r="B35">
        <v>0.23140495867768596</v>
      </c>
      <c r="C35" s="10">
        <f>-LN(1-B35)/0.000001-EXP(blanks!$BZ$18*b928_9!A35+blanks!$BZ$17)</f>
        <v>202885.00998403179</v>
      </c>
      <c r="D35" s="1">
        <f>C35*0.000001*coeffs!$D$8/($D$2*coeffs!$D$6/1000)</f>
        <v>16918.370402282049</v>
      </c>
      <c r="E35">
        <f t="shared" si="0"/>
        <v>0.26319105244348517</v>
      </c>
      <c r="F35">
        <v>0.23280000000000001</v>
      </c>
      <c r="G35">
        <v>0.30459999999999998</v>
      </c>
      <c r="H35">
        <f t="shared" si="1"/>
        <v>3.0391052443485167E-2</v>
      </c>
      <c r="I35">
        <f t="shared" si="2"/>
        <v>4.1408947556514808E-2</v>
      </c>
      <c r="J35" s="2">
        <f>((1000*coeffs!$D$8/($D$2*coeffs!$D$6))^2*H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6046.8686656064865</v>
      </c>
      <c r="K35" s="10">
        <f>((1000*coeffs!$D$8/($D$2*coeffs!$D$6))^2*I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6485.8000694059865</v>
      </c>
      <c r="L35" s="10">
        <f t="shared" si="3"/>
        <v>103532611.83279403</v>
      </c>
      <c r="M35" s="1">
        <f t="shared" si="4"/>
        <v>41436900.418618545</v>
      </c>
      <c r="N35" s="10">
        <f t="shared" si="5"/>
        <v>38871735.769618288</v>
      </c>
    </row>
    <row r="36" spans="1:14" x14ac:dyDescent="0.25">
      <c r="A36">
        <v>-23.24</v>
      </c>
      <c r="B36">
        <v>0.23966942148760331</v>
      </c>
      <c r="C36" s="10">
        <f>-LN(1-B36)/0.000001-EXP(blanks!$BZ$18*b928_9!A36+blanks!$BZ$17)</f>
        <v>213695.92608824739</v>
      </c>
      <c r="D36" s="1">
        <f>C36*0.000001*coeffs!$D$8/($D$2*coeffs!$D$6/1000)</f>
        <v>17819.881475246537</v>
      </c>
      <c r="E36">
        <f t="shared" si="0"/>
        <v>0.27400196854770076</v>
      </c>
      <c r="F36">
        <v>0.24440000000000001</v>
      </c>
      <c r="G36">
        <v>0.31219999999999998</v>
      </c>
      <c r="H36">
        <f t="shared" si="1"/>
        <v>2.9601968547700752E-2</v>
      </c>
      <c r="I36">
        <f t="shared" si="2"/>
        <v>3.8198031452299219E-2</v>
      </c>
      <c r="J36" s="2">
        <f>((1000*coeffs!$D$8/($D$2*coeffs!$D$6))^2*H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6225.9570363286375</v>
      </c>
      <c r="K36" s="10">
        <f>((1000*coeffs!$D$8/($D$2*coeffs!$D$6))^2*I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6543.3370155065677</v>
      </c>
      <c r="L36" s="10">
        <f t="shared" si="3"/>
        <v>109049443.1682522</v>
      </c>
      <c r="M36" s="1">
        <f t="shared" si="4"/>
        <v>41959449.219178014</v>
      </c>
      <c r="N36" s="10">
        <f t="shared" si="5"/>
        <v>40110175.271394417</v>
      </c>
    </row>
    <row r="37" spans="1:14" x14ac:dyDescent="0.25">
      <c r="A37">
        <v>-23.28</v>
      </c>
      <c r="B37">
        <v>0.24793388429752067</v>
      </c>
      <c r="C37" s="10">
        <f>-LN(1-B37)/0.000001-EXP(blanks!$BZ$18*b928_9!A37+blanks!$BZ$17)</f>
        <v>223745.99235476993</v>
      </c>
      <c r="D37" s="1">
        <f>C37*0.000001*coeffs!$D$8/($D$2*coeffs!$D$6/1000)</f>
        <v>18657.946069954105</v>
      </c>
      <c r="E37">
        <f t="shared" si="0"/>
        <v>0.28493103907989115</v>
      </c>
      <c r="F37">
        <v>0.2505</v>
      </c>
      <c r="G37">
        <v>0.32779999999999998</v>
      </c>
      <c r="H37">
        <f t="shared" si="1"/>
        <v>3.4431039079891146E-2</v>
      </c>
      <c r="I37">
        <f t="shared" si="2"/>
        <v>4.2868960920108834E-2</v>
      </c>
      <c r="J37" s="2">
        <f>((1000*coeffs!$D$8/($D$2*coeffs!$D$6))^2*H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6600.8244494263909</v>
      </c>
      <c r="K37" s="10">
        <f>((1000*coeffs!$D$8/($D$2*coeffs!$D$6))^2*I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6935.8817803988804</v>
      </c>
      <c r="L37" s="10">
        <f t="shared" si="3"/>
        <v>114178011.36433348</v>
      </c>
      <c r="M37" s="1">
        <f t="shared" si="4"/>
        <v>44428364.88807898</v>
      </c>
      <c r="N37" s="10">
        <f t="shared" si="5"/>
        <v>42473851.921305045</v>
      </c>
    </row>
    <row r="38" spans="1:14" x14ac:dyDescent="0.25">
      <c r="A38">
        <v>-23.46</v>
      </c>
      <c r="B38">
        <v>0.256198347107438</v>
      </c>
      <c r="C38" s="10">
        <f>-LN(1-B38)/0.000001-EXP(blanks!$BZ$18*b928_9!A38+blanks!$BZ$17)</f>
        <v>230679.03849608969</v>
      </c>
      <c r="D38" s="1">
        <f>C38*0.000001*coeffs!$D$8/($D$2*coeffs!$D$6/1000)</f>
        <v>19236.085591667372</v>
      </c>
      <c r="E38">
        <f t="shared" si="0"/>
        <v>0.2959808752664761</v>
      </c>
      <c r="F38">
        <v>0.2631</v>
      </c>
      <c r="G38">
        <v>0.34420000000000001</v>
      </c>
      <c r="H38">
        <f t="shared" si="1"/>
        <v>3.2880875266476095E-2</v>
      </c>
      <c r="I38">
        <f t="shared" si="2"/>
        <v>4.821912473352391E-2</v>
      </c>
      <c r="J38" s="2">
        <f>((1000*coeffs!$D$8/($D$2*coeffs!$D$6))^2*H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6755.6248491461529</v>
      </c>
      <c r="K38" s="10">
        <f>((1000*coeffs!$D$8/($D$2*coeffs!$D$6))^2*I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7368.067650378649</v>
      </c>
      <c r="L38" s="10">
        <f t="shared" si="3"/>
        <v>117715958.17974681</v>
      </c>
      <c r="M38" s="1">
        <f t="shared" si="4"/>
        <v>47076884.702746689</v>
      </c>
      <c r="N38" s="10">
        <f t="shared" si="5"/>
        <v>43500610.898133688</v>
      </c>
    </row>
    <row r="39" spans="1:14" x14ac:dyDescent="0.25">
      <c r="A39">
        <v>-23.52</v>
      </c>
      <c r="B39">
        <v>0.26446280991735538</v>
      </c>
      <c r="C39" s="10">
        <f>-LN(1-B39)/0.000001-EXP(blanks!$BZ$18*b928_9!A39+blanks!$BZ$17)</f>
        <v>240419.41672421343</v>
      </c>
      <c r="D39" s="1">
        <f>C39*0.000001*coeffs!$D$8/($D$2*coeffs!$D$6/1000)</f>
        <v>20048.325622287139</v>
      </c>
      <c r="E39">
        <f t="shared" si="0"/>
        <v>0.30715417586460125</v>
      </c>
      <c r="F39">
        <v>0.26960000000000001</v>
      </c>
      <c r="G39">
        <v>0.3528</v>
      </c>
      <c r="H39">
        <f t="shared" si="1"/>
        <v>3.7554175864601247E-2</v>
      </c>
      <c r="I39">
        <f t="shared" si="2"/>
        <v>4.5645824135398749E-2</v>
      </c>
      <c r="J39" s="2">
        <f>((1000*coeffs!$D$8/($D$2*coeffs!$D$6))^2*H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7131.6061024328992</v>
      </c>
      <c r="K39" s="10">
        <f>((1000*coeffs!$D$8/($D$2*coeffs!$D$6))^2*I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7452.5984741859484</v>
      </c>
      <c r="L39" s="10">
        <f t="shared" si="3"/>
        <v>122686491.97263919</v>
      </c>
      <c r="M39" s="1">
        <f t="shared" si="4"/>
        <v>47738315.46426405</v>
      </c>
      <c r="N39" s="10">
        <f t="shared" si="5"/>
        <v>45865384.69260975</v>
      </c>
    </row>
    <row r="40" spans="1:14" x14ac:dyDescent="0.25">
      <c r="A40">
        <v>-23.54</v>
      </c>
      <c r="B40">
        <v>0.27272727272727271</v>
      </c>
      <c r="C40" s="10">
        <f>-LN(1-B40)/0.000001-EXP(blanks!$BZ$18*b928_9!A40+blanks!$BZ$17)</f>
        <v>251234.37768358435</v>
      </c>
      <c r="D40" s="1">
        <f>C40*0.000001*coeffs!$D$8/($D$2*coeffs!$D$6/1000)</f>
        <v>20950.173991524753</v>
      </c>
      <c r="E40">
        <f t="shared" si="0"/>
        <v>0.31845373111853459</v>
      </c>
      <c r="F40">
        <v>0.28310000000000002</v>
      </c>
      <c r="G40">
        <v>0.3705</v>
      </c>
      <c r="H40">
        <f t="shared" si="1"/>
        <v>3.535373111853457E-2</v>
      </c>
      <c r="I40">
        <f t="shared" si="2"/>
        <v>5.2046268881465407E-2</v>
      </c>
      <c r="J40" s="2">
        <f>((1000*coeffs!$D$8/($D$2*coeffs!$D$6))^2*H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7267.7560127604238</v>
      </c>
      <c r="K40" s="10">
        <f>((1000*coeffs!$D$8/($D$2*coeffs!$D$6))^2*I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7935.0646764782778</v>
      </c>
      <c r="L40" s="10">
        <f t="shared" si="3"/>
        <v>128205387.4054831</v>
      </c>
      <c r="M40" s="1">
        <f t="shared" si="4"/>
        <v>50747150.297299191</v>
      </c>
      <c r="N40" s="10">
        <f t="shared" si="5"/>
        <v>46854633.792870671</v>
      </c>
    </row>
    <row r="41" spans="1:14" x14ac:dyDescent="0.25">
      <c r="A41">
        <v>-23.61</v>
      </c>
      <c r="B41">
        <v>0.28099173553719009</v>
      </c>
      <c r="C41" s="10">
        <f>-LN(1-B41)/0.000001-EXP(blanks!$BZ$18*b928_9!A41+blanks!$BZ$17)</f>
        <v>260939.11414955943</v>
      </c>
      <c r="D41" s="1">
        <f>C41*0.000001*coeffs!$D$8/($D$2*coeffs!$D$6/1000)</f>
        <v>21759.441892592571</v>
      </c>
      <c r="E41">
        <f t="shared" si="0"/>
        <v>0.3298824269421573</v>
      </c>
      <c r="F41">
        <v>0.29010000000000002</v>
      </c>
      <c r="G41">
        <v>0.37959999999999999</v>
      </c>
      <c r="H41">
        <f t="shared" si="1"/>
        <v>3.9782426942157278E-2</v>
      </c>
      <c r="I41">
        <f t="shared" si="2"/>
        <v>4.971757305784269E-2</v>
      </c>
      <c r="J41" s="2">
        <f>((1000*coeffs!$D$8/($D$2*coeffs!$D$6))^2*H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7639.267299381394</v>
      </c>
      <c r="K41" s="10">
        <f>((1000*coeffs!$D$8/($D$2*coeffs!$D$6))^2*I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8033.7799974933314</v>
      </c>
      <c r="L41" s="10">
        <f t="shared" si="3"/>
        <v>133157733.13842042</v>
      </c>
      <c r="M41" s="1">
        <f t="shared" si="4"/>
        <v>51491928.241161764</v>
      </c>
      <c r="N41" s="10">
        <f t="shared" si="5"/>
        <v>49192123.15424297</v>
      </c>
    </row>
    <row r="42" spans="1:14" x14ac:dyDescent="0.25">
      <c r="A42">
        <v>-23.99</v>
      </c>
      <c r="B42">
        <v>0.28925619834710742</v>
      </c>
      <c r="C42" s="10">
        <f>-LN(1-B42)/0.000001-EXP(blanks!$BZ$18*b928_9!A42+blanks!$BZ$17)</f>
        <v>262339.95268357912</v>
      </c>
      <c r="D42" s="1">
        <f>C42*0.000001*coeffs!$D$8/($D$2*coeffs!$D$6/1000)</f>
        <v>21876.256363973185</v>
      </c>
      <c r="E42">
        <f t="shared" si="0"/>
        <v>0.34144324934323322</v>
      </c>
      <c r="F42">
        <v>0.30459999999999998</v>
      </c>
      <c r="G42">
        <v>0.38900000000000001</v>
      </c>
      <c r="H42">
        <f t="shared" si="1"/>
        <v>3.6843249343233242E-2</v>
      </c>
      <c r="I42">
        <f t="shared" si="2"/>
        <v>4.7556750656766789E-2</v>
      </c>
      <c r="J42" s="2">
        <f>((1000*coeffs!$D$8/($D$2*coeffs!$D$6))^2*H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7756.8988883148186</v>
      </c>
      <c r="K42" s="10">
        <f>((1000*coeffs!$D$8/($D$2*coeffs!$D$6))^2*I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8152.1266398459602</v>
      </c>
      <c r="L42" s="10">
        <f t="shared" si="3"/>
        <v>133872583.74366964</v>
      </c>
      <c r="M42" s="1">
        <f t="shared" si="4"/>
        <v>52208018.441837549</v>
      </c>
      <c r="N42" s="10">
        <f t="shared" si="5"/>
        <v>49902015.417240873</v>
      </c>
    </row>
    <row r="43" spans="1:14" x14ac:dyDescent="0.25">
      <c r="A43">
        <v>-24.02</v>
      </c>
      <c r="B43">
        <v>0.2975206611570248</v>
      </c>
      <c r="C43" s="10">
        <f>-LN(1-B43)/0.000001-EXP(blanks!$BZ$18*b928_9!A43+blanks!$BZ$17)</f>
        <v>273172.81758473162</v>
      </c>
      <c r="D43" s="1">
        <f>C43*0.000001*coeffs!$D$8/($D$2*coeffs!$D$6/1000)</f>
        <v>22779.597724332943</v>
      </c>
      <c r="E43">
        <f t="shared" si="0"/>
        <v>0.35313928910642467</v>
      </c>
      <c r="F43">
        <v>0.31219999999999998</v>
      </c>
      <c r="G43">
        <v>0.40849999999999997</v>
      </c>
      <c r="H43">
        <f t="shared" si="1"/>
        <v>4.0939289106424692E-2</v>
      </c>
      <c r="I43">
        <f t="shared" si="2"/>
        <v>5.5360710893575305E-2</v>
      </c>
      <c r="J43" s="2">
        <f>((1000*coeffs!$D$8/($D$2*coeffs!$D$6))^2*H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8119.1113791243515</v>
      </c>
      <c r="K43" s="10">
        <f>((1000*coeffs!$D$8/($D$2*coeffs!$D$6))^2*I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8693.5134292469538</v>
      </c>
      <c r="L43" s="10">
        <f t="shared" si="3"/>
        <v>139400615.59253022</v>
      </c>
      <c r="M43" s="1">
        <f t="shared" si="4"/>
        <v>55562415.621978387</v>
      </c>
      <c r="N43" s="10">
        <f t="shared" si="5"/>
        <v>52206625.699450023</v>
      </c>
    </row>
    <row r="44" spans="1:14" x14ac:dyDescent="0.25">
      <c r="A44">
        <v>-24.1</v>
      </c>
      <c r="B44">
        <v>0.30578512396694213</v>
      </c>
      <c r="C44" s="10">
        <f>-LN(1-B44)/0.000001-EXP(blanks!$BZ$18*b928_9!A44+blanks!$BZ$17)</f>
        <v>282659.14768536267</v>
      </c>
      <c r="D44" s="1">
        <f>C44*0.000001*coeffs!$D$8/($D$2*coeffs!$D$6/1000)</f>
        <v>23570.652945285074</v>
      </c>
      <c r="E44">
        <f t="shared" si="0"/>
        <v>0.36497374675342742</v>
      </c>
      <c r="F44">
        <v>0.31990000000000002</v>
      </c>
      <c r="G44">
        <v>0.41860000000000003</v>
      </c>
      <c r="H44">
        <f t="shared" si="1"/>
        <v>4.5073746753427402E-2</v>
      </c>
      <c r="I44">
        <f t="shared" si="2"/>
        <v>5.3626253246572608E-2</v>
      </c>
      <c r="J44" s="2">
        <f>((1000*coeffs!$D$8/($D$2*coeffs!$D$6))^2*H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8490.6344675066775</v>
      </c>
      <c r="K44" s="10">
        <f>((1000*coeffs!$D$8/($D$2*coeffs!$D$6))^2*I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8829.537536118396</v>
      </c>
      <c r="L44" s="10">
        <f t="shared" si="3"/>
        <v>144241508.13606352</v>
      </c>
      <c r="M44" s="1">
        <f t="shared" si="4"/>
        <v>56520760.332919471</v>
      </c>
      <c r="N44" s="10">
        <f t="shared" si="5"/>
        <v>54541520.623501018</v>
      </c>
    </row>
    <row r="45" spans="1:14" x14ac:dyDescent="0.25">
      <c r="A45">
        <v>-24.12</v>
      </c>
      <c r="B45">
        <v>0.31404958677685951</v>
      </c>
      <c r="C45" s="10">
        <f>-LN(1-B45)/0.000001-EXP(blanks!$BZ$18*b928_9!A45+blanks!$BZ$17)</f>
        <v>294037.61146698624</v>
      </c>
      <c r="D45" s="1">
        <f>C45*0.000001*coeffs!$D$8/($D$2*coeffs!$D$6/1000)</f>
        <v>24519.491229994277</v>
      </c>
      <c r="E45">
        <f t="shared" si="0"/>
        <v>0.37694993780014324</v>
      </c>
      <c r="F45">
        <v>0.33589999999999998</v>
      </c>
      <c r="G45">
        <v>0.43959999999999999</v>
      </c>
      <c r="H45">
        <f t="shared" si="1"/>
        <v>4.1049937800143266E-2</v>
      </c>
      <c r="I45">
        <f t="shared" si="2"/>
        <v>6.2650062199856749E-2</v>
      </c>
      <c r="J45" s="2">
        <f>((1000*coeffs!$D$8/($D$2*coeffs!$D$6))^2*H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8575.9845689355443</v>
      </c>
      <c r="K45" s="10">
        <f>((1000*coeffs!$D$8/($D$2*coeffs!$D$6))^2*I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9440.5177444432084</v>
      </c>
      <c r="L45" s="10">
        <f t="shared" si="3"/>
        <v>150047960.14574653</v>
      </c>
      <c r="M45" s="1">
        <f t="shared" si="4"/>
        <v>60292740.274008043</v>
      </c>
      <c r="N45" s="10">
        <f t="shared" si="5"/>
        <v>55244166.686793163</v>
      </c>
    </row>
    <row r="46" spans="1:14" x14ac:dyDescent="0.25">
      <c r="A46">
        <v>-24.14</v>
      </c>
      <c r="B46">
        <v>0.32231404958677684</v>
      </c>
      <c r="C46" s="10">
        <f>-LN(1-B46)/0.000001-EXP(blanks!$BZ$18*b928_9!A46+blanks!$BZ$17)</f>
        <v>305556.90433912689</v>
      </c>
      <c r="D46" s="1">
        <f>C46*0.000001*coeffs!$D$8/($D$2*coeffs!$D$6/1000)</f>
        <v>25480.073106391064</v>
      </c>
      <c r="E46">
        <f t="shared" si="0"/>
        <v>0.38907129833248805</v>
      </c>
      <c r="F46">
        <v>0.34420000000000001</v>
      </c>
      <c r="G46">
        <v>0.45050000000000001</v>
      </c>
      <c r="H46">
        <f t="shared" si="1"/>
        <v>4.4871298332488041E-2</v>
      </c>
      <c r="I46">
        <f t="shared" si="2"/>
        <v>6.1428701667511965E-2</v>
      </c>
      <c r="J46" s="2">
        <f>((1000*coeffs!$D$8/($D$2*coeffs!$D$6))^2*H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8937.0606609416063</v>
      </c>
      <c r="K46" s="10">
        <f>((1000*coeffs!$D$8/($D$2*coeffs!$D$6))^2*I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9597.3934016026215</v>
      </c>
      <c r="L46" s="10">
        <f t="shared" si="3"/>
        <v>155926277.51189137</v>
      </c>
      <c r="M46" s="1">
        <f t="shared" si="4"/>
        <v>61407143.784961715</v>
      </c>
      <c r="N46" s="10">
        <f t="shared" si="5"/>
        <v>57554370.737478524</v>
      </c>
    </row>
    <row r="47" spans="1:14" x14ac:dyDescent="0.25">
      <c r="A47">
        <v>-24.17</v>
      </c>
      <c r="B47">
        <v>0.33057851239669422</v>
      </c>
      <c r="C47" s="10">
        <f>-LN(1-B47)/0.000001-EXP(blanks!$BZ$18*b928_9!A47+blanks!$BZ$17)</f>
        <v>316915.68819214572</v>
      </c>
      <c r="D47" s="1">
        <f>C47*0.000001*coeffs!$D$8/($D$2*coeffs!$D$6/1000)</f>
        <v>26427.2703022803</v>
      </c>
      <c r="E47">
        <f t="shared" si="0"/>
        <v>0.40134139092430232</v>
      </c>
      <c r="F47">
        <v>0.3528</v>
      </c>
      <c r="G47">
        <v>0.4617</v>
      </c>
      <c r="H47">
        <f t="shared" si="1"/>
        <v>4.8541390924302319E-2</v>
      </c>
      <c r="I47">
        <f t="shared" si="2"/>
        <v>6.0358609075697678E-2</v>
      </c>
      <c r="J47" s="2">
        <f>((1000*coeffs!$D$8/($D$2*coeffs!$D$6))^2*H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9299.204948862769</v>
      </c>
      <c r="K47" s="10">
        <f>((1000*coeffs!$D$8/($D$2*coeffs!$D$6))^2*I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9768.5167390712049</v>
      </c>
      <c r="L47" s="10">
        <f t="shared" si="3"/>
        <v>161722686.81605721</v>
      </c>
      <c r="M47" s="1">
        <f t="shared" si="4"/>
        <v>62604178.577221759</v>
      </c>
      <c r="N47" s="10">
        <f t="shared" si="5"/>
        <v>59867899.01639273</v>
      </c>
    </row>
    <row r="48" spans="1:14" x14ac:dyDescent="0.25">
      <c r="A48">
        <v>-24.17</v>
      </c>
      <c r="B48">
        <v>0.33884297520661155</v>
      </c>
      <c r="C48" s="10">
        <f>-LN(1-B48)/0.000001-EXP(blanks!$BZ$18*b928_9!A48+blanks!$BZ$17)</f>
        <v>329338.20819070289</v>
      </c>
      <c r="D48" s="1">
        <f>C48*0.000001*coeffs!$D$8/($D$2*coeffs!$D$6/1000)</f>
        <v>27463.171351263103</v>
      </c>
      <c r="E48">
        <f t="shared" si="0"/>
        <v>0.41376391092285947</v>
      </c>
      <c r="F48">
        <v>0.36149999999999999</v>
      </c>
      <c r="G48">
        <v>0.47310000000000002</v>
      </c>
      <c r="H48">
        <f t="shared" si="1"/>
        <v>5.226391092285948E-2</v>
      </c>
      <c r="I48">
        <f t="shared" si="2"/>
        <v>5.9336089077140552E-2</v>
      </c>
      <c r="J48" s="2">
        <f>((1000*coeffs!$D$8/($D$2*coeffs!$D$6))^2*H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9669.0584323403527</v>
      </c>
      <c r="K48" s="10">
        <f>((1000*coeffs!$D$8/($D$2*coeffs!$D$6))^2*I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9948.8164634757577</v>
      </c>
      <c r="L48" s="10">
        <f t="shared" si="3"/>
        <v>168061922.72657102</v>
      </c>
      <c r="M48" s="1">
        <f t="shared" si="4"/>
        <v>63875296.73253528</v>
      </c>
      <c r="N48" s="10">
        <f t="shared" si="5"/>
        <v>62245683.781406164</v>
      </c>
    </row>
    <row r="49" spans="1:14" x14ac:dyDescent="0.25">
      <c r="A49">
        <v>-24.22</v>
      </c>
      <c r="B49">
        <v>0.34710743801652894</v>
      </c>
      <c r="C49" s="10">
        <f>-LN(1-B49)/0.000001-EXP(blanks!$BZ$18*b928_9!A49+blanks!$BZ$17)</f>
        <v>340375.99074607075</v>
      </c>
      <c r="D49" s="1">
        <f>C49*0.000001*coeffs!$D$8/($D$2*coeffs!$D$6/1000)</f>
        <v>28383.600582117855</v>
      </c>
      <c r="E49">
        <f t="shared" si="0"/>
        <v>0.42634269312971951</v>
      </c>
      <c r="F49">
        <v>0.37959999999999999</v>
      </c>
      <c r="G49">
        <v>0.49680000000000002</v>
      </c>
      <c r="H49">
        <f t="shared" si="1"/>
        <v>4.6742693129719515E-2</v>
      </c>
      <c r="I49">
        <f t="shared" si="2"/>
        <v>7.0457306870280512E-2</v>
      </c>
      <c r="J49" s="2">
        <f>((1000*coeffs!$D$8/($D$2*coeffs!$D$6))^2*H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9710.1955511879296</v>
      </c>
      <c r="K49" s="10">
        <f>((1000*coeffs!$D$8/($D$2*coeffs!$D$6))^2*I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10659.021320839563</v>
      </c>
      <c r="L49" s="10">
        <f t="shared" si="3"/>
        <v>173694524.44953534</v>
      </c>
      <c r="M49" s="1">
        <f t="shared" si="4"/>
        <v>68217262.709381521</v>
      </c>
      <c r="N49" s="10">
        <f t="shared" si="5"/>
        <v>62688348.871709168</v>
      </c>
    </row>
    <row r="50" spans="1:14" x14ac:dyDescent="0.25">
      <c r="A50">
        <v>-24.28</v>
      </c>
      <c r="B50">
        <v>0.35537190082644626</v>
      </c>
      <c r="C50" s="10">
        <f>-LN(1-B50)/0.000001-EXP(blanks!$BZ$18*b928_9!A50+blanks!$BZ$17)</f>
        <v>351228.64368908969</v>
      </c>
      <c r="D50" s="1">
        <f>C50*0.000001*coeffs!$D$8/($D$2*coeffs!$D$6/1000)</f>
        <v>29288.592046750269</v>
      </c>
      <c r="E50">
        <f t="shared" si="0"/>
        <v>0.43908171890714925</v>
      </c>
      <c r="F50">
        <v>0.38900000000000001</v>
      </c>
      <c r="G50">
        <v>0.5091</v>
      </c>
      <c r="H50">
        <f t="shared" si="1"/>
        <v>5.0081718907149242E-2</v>
      </c>
      <c r="I50">
        <f t="shared" si="2"/>
        <v>7.0018281092850743E-2</v>
      </c>
      <c r="J50" s="2">
        <f>((1000*coeffs!$D$8/($D$2*coeffs!$D$6))^2*H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10066.445232644812</v>
      </c>
      <c r="K50" s="10">
        <f>((1000*coeffs!$D$8/($D$2*coeffs!$D$6))^2*I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10862.005942154818</v>
      </c>
      <c r="L50" s="10">
        <f t="shared" si="3"/>
        <v>179232654.17431906</v>
      </c>
      <c r="M50" s="1">
        <f t="shared" si="4"/>
        <v>69591867.591460958</v>
      </c>
      <c r="N50" s="10">
        <f t="shared" si="5"/>
        <v>64957770.108312234</v>
      </c>
    </row>
    <row r="51" spans="1:14" x14ac:dyDescent="0.25">
      <c r="A51">
        <v>-24.31</v>
      </c>
      <c r="B51">
        <v>0.36363636363636365</v>
      </c>
      <c r="C51" s="10">
        <f>-LN(1-B51)/0.000001-EXP(blanks!$BZ$18*b928_9!A51+blanks!$BZ$17)</f>
        <v>363173.39611374238</v>
      </c>
      <c r="D51" s="1">
        <f>C51*0.000001*coeffs!$D$8/($D$2*coeffs!$D$6/1000)</f>
        <v>30284.652553634125</v>
      </c>
      <c r="E51">
        <f t="shared" si="0"/>
        <v>0.45198512374305727</v>
      </c>
      <c r="F51">
        <v>0.3987</v>
      </c>
      <c r="G51">
        <v>0.52170000000000005</v>
      </c>
      <c r="H51">
        <f t="shared" si="1"/>
        <v>5.3285123743057272E-2</v>
      </c>
      <c r="I51">
        <f t="shared" si="2"/>
        <v>6.9714876256942782E-2</v>
      </c>
      <c r="J51" s="2">
        <f>((1000*coeffs!$D$8/($D$2*coeffs!$D$6))^2*H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10423.00558375093</v>
      </c>
      <c r="K51" s="10">
        <f>((1000*coeffs!$D$8/($D$2*coeffs!$D$6))^2*I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11076.621095915179</v>
      </c>
      <c r="L51" s="10">
        <f t="shared" si="3"/>
        <v>185328084.37055546</v>
      </c>
      <c r="M51" s="1">
        <f t="shared" si="4"/>
        <v>71054406.666490167</v>
      </c>
      <c r="N51" s="10">
        <f t="shared" si="5"/>
        <v>67249391.024891153</v>
      </c>
    </row>
    <row r="52" spans="1:14" x14ac:dyDescent="0.25">
      <c r="A52">
        <v>-24.39</v>
      </c>
      <c r="B52">
        <v>0.37190082644628097</v>
      </c>
      <c r="C52" s="10">
        <f>-LN(1-B52)/0.000001-EXP(blanks!$BZ$18*b928_9!A52+blanks!$BZ$17)</f>
        <v>373637.61891080166</v>
      </c>
      <c r="D52" s="1">
        <f>C52*0.000001*coeffs!$D$8/($D$2*coeffs!$D$6/1000)</f>
        <v>31157.253231557977</v>
      </c>
      <c r="E52">
        <f t="shared" si="0"/>
        <v>0.46505720531041</v>
      </c>
      <c r="F52">
        <v>0.40849999999999997</v>
      </c>
      <c r="G52">
        <v>0.53459999999999996</v>
      </c>
      <c r="H52">
        <f t="shared" si="1"/>
        <v>5.655720531041003E-2</v>
      </c>
      <c r="I52">
        <f t="shared" si="2"/>
        <v>6.954279468958996E-2</v>
      </c>
      <c r="J52" s="2">
        <f>((1000*coeffs!$D$8/($D$2*coeffs!$D$6))^2*H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10786.780299414095</v>
      </c>
      <c r="K52" s="10">
        <f>((1000*coeffs!$D$8/($D$2*coeffs!$D$6))^2*I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11302.266348949894</v>
      </c>
      <c r="L52" s="10">
        <f t="shared" si="3"/>
        <v>190667997.44281787</v>
      </c>
      <c r="M52" s="1">
        <f t="shared" si="4"/>
        <v>72556030.65971303</v>
      </c>
      <c r="N52" s="10">
        <f t="shared" si="5"/>
        <v>69555473.282676473</v>
      </c>
    </row>
    <row r="53" spans="1:14" x14ac:dyDescent="0.25">
      <c r="A53">
        <v>-24.39</v>
      </c>
      <c r="B53">
        <v>0.38016528925619836</v>
      </c>
      <c r="C53" s="10">
        <f>-LN(1-B53)/0.000001-EXP(blanks!$BZ$18*b928_9!A53+blanks!$BZ$17)</f>
        <v>386882.84566082247</v>
      </c>
      <c r="D53" s="1">
        <f>C53*0.000001*coeffs!$D$8/($D$2*coeffs!$D$6/1000)</f>
        <v>32261.758942633933</v>
      </c>
      <c r="E53">
        <f t="shared" si="0"/>
        <v>0.47830243206043077</v>
      </c>
      <c r="F53">
        <v>0.41860000000000003</v>
      </c>
      <c r="G53">
        <v>0.54790000000000005</v>
      </c>
      <c r="H53">
        <f t="shared" si="1"/>
        <v>5.9702432060430743E-2</v>
      </c>
      <c r="I53">
        <f t="shared" si="2"/>
        <v>6.9597567939569283E-2</v>
      </c>
      <c r="J53" s="2">
        <f>((1000*coeffs!$D$8/($D$2*coeffs!$D$6))^2*H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11150.535699337479</v>
      </c>
      <c r="K53" s="10">
        <f>((1000*coeffs!$D$8/($D$2*coeffs!$D$6))^2*I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11542.587233726732</v>
      </c>
      <c r="L53" s="10">
        <f t="shared" si="3"/>
        <v>197427062.19508895</v>
      </c>
      <c r="M53" s="1">
        <f t="shared" si="4"/>
        <v>74193360.661986291</v>
      </c>
      <c r="N53" s="10">
        <f t="shared" si="5"/>
        <v>71912989.105179191</v>
      </c>
    </row>
    <row r="54" spans="1:14" x14ac:dyDescent="0.25">
      <c r="A54">
        <v>-24.41</v>
      </c>
      <c r="B54">
        <v>0.38842975206611569</v>
      </c>
      <c r="C54" s="10">
        <f>-LN(1-B54)/0.000001-EXP(blanks!$BZ$18*b928_9!A54+blanks!$BZ$17)</f>
        <v>399642.02288404724</v>
      </c>
      <c r="D54" s="1">
        <f>C54*0.000001*coeffs!$D$8/($D$2*coeffs!$D$6/1000)</f>
        <v>33325.733488155391</v>
      </c>
      <c r="E54">
        <f t="shared" si="0"/>
        <v>0.49172545239257137</v>
      </c>
      <c r="F54">
        <v>0.42899999999999999</v>
      </c>
      <c r="G54">
        <v>0.56140000000000001</v>
      </c>
      <c r="H54">
        <f t="shared" si="1"/>
        <v>6.2725452392571379E-2</v>
      </c>
      <c r="I54">
        <f t="shared" si="2"/>
        <v>6.9674547607428639E-2</v>
      </c>
      <c r="J54" s="2">
        <f>((1000*coeffs!$D$8/($D$2*coeffs!$D$6))^2*H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11514.073209603572</v>
      </c>
      <c r="K54" s="10">
        <f>((1000*coeffs!$D$8/($D$2*coeffs!$D$6))^2*I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11788.626807666933</v>
      </c>
      <c r="L54" s="10">
        <f t="shared" si="3"/>
        <v>203938094.93655133</v>
      </c>
      <c r="M54" s="1">
        <f t="shared" si="4"/>
        <v>75856280.454981163</v>
      </c>
      <c r="N54" s="10">
        <f t="shared" si="5"/>
        <v>74260246.38235338</v>
      </c>
    </row>
    <row r="55" spans="1:14" x14ac:dyDescent="0.25">
      <c r="A55">
        <v>-24.53</v>
      </c>
      <c r="B55">
        <v>0.39669421487603307</v>
      </c>
      <c r="C55" s="10">
        <f>-LN(1-B55)/0.000001-EXP(blanks!$BZ$18*b928_9!A55+blanks!$BZ$17)</f>
        <v>409162.15181238705</v>
      </c>
      <c r="D55" s="1">
        <f>C55*0.000001*coeffs!$D$8/($D$2*coeffs!$D$6/1000)</f>
        <v>34119.607158269369</v>
      </c>
      <c r="E55">
        <f t="shared" si="0"/>
        <v>0.50533110444834994</v>
      </c>
      <c r="F55">
        <v>0.43959999999999999</v>
      </c>
      <c r="G55">
        <v>0.57530000000000003</v>
      </c>
      <c r="H55">
        <f t="shared" si="1"/>
        <v>6.5731104448349953E-2</v>
      </c>
      <c r="I55">
        <f t="shared" si="2"/>
        <v>6.996889555165009E-2</v>
      </c>
      <c r="J55" s="2">
        <f>((1000*coeffs!$D$8/($D$2*coeffs!$D$6))^2*H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11881.146501310601</v>
      </c>
      <c r="K55" s="10">
        <f>((1000*coeffs!$D$8/($D$2*coeffs!$D$6))^2*I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12048.257351919687</v>
      </c>
      <c r="L55" s="10">
        <f t="shared" si="3"/>
        <v>208796235.08704123</v>
      </c>
      <c r="M55" s="1">
        <f t="shared" si="4"/>
        <v>77539967.438516036</v>
      </c>
      <c r="N55" s="10">
        <f t="shared" si="5"/>
        <v>76568231.946417049</v>
      </c>
    </row>
    <row r="56" spans="1:14" x14ac:dyDescent="0.25">
      <c r="A56">
        <v>-24.53</v>
      </c>
      <c r="B56">
        <v>0.4049586776859504</v>
      </c>
      <c r="C56" s="10">
        <f>-LN(1-B56)/0.000001-EXP(blanks!$BZ$18*b928_9!A56+blanks!$BZ$17)</f>
        <v>422955.47394472279</v>
      </c>
      <c r="D56" s="1">
        <f>C56*0.000001*coeffs!$D$8/($D$2*coeffs!$D$6/1000)</f>
        <v>35269.817974392339</v>
      </c>
      <c r="E56">
        <f t="shared" si="0"/>
        <v>0.51912442658068569</v>
      </c>
      <c r="F56">
        <v>0.45050000000000001</v>
      </c>
      <c r="G56">
        <v>0.60419999999999996</v>
      </c>
      <c r="H56">
        <f t="shared" si="1"/>
        <v>6.8624426580685682E-2</v>
      </c>
      <c r="I56">
        <f t="shared" si="2"/>
        <v>8.5075573419314265E-2</v>
      </c>
      <c r="J56" s="2">
        <f>((1000*coeffs!$D$8/($D$2*coeffs!$D$6))^2*H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12248.004731823214</v>
      </c>
      <c r="K56" s="10">
        <f>((1000*coeffs!$D$8/($D$2*coeffs!$D$6))^2*I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12945.902261485118</v>
      </c>
      <c r="L56" s="10">
        <f t="shared" si="3"/>
        <v>215834993.96983987</v>
      </c>
      <c r="M56" s="1">
        <f t="shared" si="4"/>
        <v>83019016.849266917</v>
      </c>
      <c r="N56" s="10">
        <f t="shared" si="5"/>
        <v>78953813.314525396</v>
      </c>
    </row>
    <row r="57" spans="1:14" x14ac:dyDescent="0.25">
      <c r="A57">
        <v>-24.56</v>
      </c>
      <c r="B57">
        <v>0.41322314049586778</v>
      </c>
      <c r="C57" s="10">
        <f>-LN(1-B57)/0.000001-EXP(blanks!$BZ$18*b928_9!A57+blanks!$BZ$17)</f>
        <v>435892.32068652922</v>
      </c>
      <c r="D57" s="1">
        <f>C57*0.000001*coeffs!$D$8/($D$2*coeffs!$D$6/1000)</f>
        <v>36348.608196659938</v>
      </c>
      <c r="E57">
        <f t="shared" si="0"/>
        <v>0.53311066855542555</v>
      </c>
      <c r="F57">
        <v>0.47310000000000002</v>
      </c>
      <c r="G57">
        <v>0.61909999999999998</v>
      </c>
      <c r="H57">
        <f t="shared" si="1"/>
        <v>6.0010668555425528E-2</v>
      </c>
      <c r="I57">
        <f t="shared" si="2"/>
        <v>8.5989331444574435E-2</v>
      </c>
      <c r="J57" s="2">
        <f>((1000*coeffs!$D$8/($D$2*coeffs!$D$6))^2*H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12194.776680653551</v>
      </c>
      <c r="K57" s="10">
        <f>((1000*coeffs!$D$8/($D$2*coeffs!$D$6))^2*I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13232.053251293566</v>
      </c>
      <c r="L57" s="10">
        <f t="shared" si="3"/>
        <v>222436691.80924758</v>
      </c>
      <c r="M57" s="1">
        <f t="shared" si="4"/>
        <v>84917206.420445621</v>
      </c>
      <c r="N57" s="10">
        <f t="shared" si="5"/>
        <v>78887478.002652347</v>
      </c>
    </row>
    <row r="58" spans="1:14" x14ac:dyDescent="0.25">
      <c r="A58">
        <v>-24.58</v>
      </c>
      <c r="B58">
        <v>0.42148760330578511</v>
      </c>
      <c r="C58" s="10">
        <f>-LN(1-B58)/0.000001-EXP(blanks!$BZ$18*b928_9!A58+blanks!$BZ$17)</f>
        <v>449371.00487697113</v>
      </c>
      <c r="D58" s="1">
        <f>C58*0.000001*coeffs!$D$8/($D$2*coeffs!$D$6/1000)</f>
        <v>37472.58168138031</v>
      </c>
      <c r="E58">
        <f t="shared" si="0"/>
        <v>0.54729530354738198</v>
      </c>
      <c r="F58">
        <v>0.48480000000000001</v>
      </c>
      <c r="G58">
        <v>0.63449999999999995</v>
      </c>
      <c r="H58">
        <f t="shared" si="1"/>
        <v>6.2495303547381975E-2</v>
      </c>
      <c r="I58">
        <f t="shared" si="2"/>
        <v>8.7204696452617969E-2</v>
      </c>
      <c r="J58" s="2">
        <f>((1000*coeffs!$D$8/($D$2*coeffs!$D$6))^2*H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12549.812208266372</v>
      </c>
      <c r="K58" s="10">
        <f>((1000*coeffs!$D$8/($D$2*coeffs!$D$6))^2*I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13535.862219718276</v>
      </c>
      <c r="L58" s="10">
        <f t="shared" si="3"/>
        <v>229314890.34355861</v>
      </c>
      <c r="M58" s="1">
        <f t="shared" si="4"/>
        <v>86928461.642267615</v>
      </c>
      <c r="N58" s="10">
        <f t="shared" si="5"/>
        <v>81199193.638249725</v>
      </c>
    </row>
    <row r="59" spans="1:14" x14ac:dyDescent="0.25">
      <c r="A59">
        <v>-24.58</v>
      </c>
      <c r="B59">
        <v>0.42975206611570249</v>
      </c>
      <c r="C59" s="10">
        <f>-LN(1-B59)/0.000001-EXP(blanks!$BZ$18*b928_9!A59+blanks!$BZ$17)</f>
        <v>463759.74232907093</v>
      </c>
      <c r="D59" s="1">
        <f>C59*0.000001*coeffs!$D$8/($D$2*coeffs!$D$6/1000)</f>
        <v>38672.443563019428</v>
      </c>
      <c r="E59">
        <f t="shared" si="0"/>
        <v>0.56168404099948177</v>
      </c>
      <c r="F59">
        <v>0.49680000000000002</v>
      </c>
      <c r="G59">
        <v>0.6502</v>
      </c>
      <c r="H59">
        <f t="shared" si="1"/>
        <v>6.4884040999481751E-2</v>
      </c>
      <c r="I59">
        <f t="shared" si="2"/>
        <v>8.851595900051823E-2</v>
      </c>
      <c r="J59" s="2">
        <f>((1000*coeffs!$D$8/($D$2*coeffs!$D$6))^2*H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12905.700614156542</v>
      </c>
      <c r="K59" s="10">
        <f>((1000*coeffs!$D$8/($D$2*coeffs!$D$6))^2*I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13847.934392718138</v>
      </c>
      <c r="L59" s="10">
        <f t="shared" si="3"/>
        <v>236657490.81221557</v>
      </c>
      <c r="M59" s="1">
        <f t="shared" si="4"/>
        <v>89004594.869627342</v>
      </c>
      <c r="N59" s="10">
        <f t="shared" si="5"/>
        <v>83533246.220595703</v>
      </c>
    </row>
    <row r="60" spans="1:14" x14ac:dyDescent="0.25">
      <c r="A60">
        <v>-24.7</v>
      </c>
      <c r="B60">
        <v>0.43801652892561982</v>
      </c>
      <c r="C60" s="10">
        <f>-LN(1-B60)/0.000001-EXP(blanks!$BZ$18*b928_9!A60+blanks!$BZ$17)</f>
        <v>474013.87312643847</v>
      </c>
      <c r="D60" s="1">
        <f>C60*0.000001*coeffs!$D$8/($D$2*coeffs!$D$6/1000)</f>
        <v>39527.524887149615</v>
      </c>
      <c r="E60">
        <f t="shared" si="0"/>
        <v>0.57628284042063438</v>
      </c>
      <c r="F60">
        <v>0.49680000000000002</v>
      </c>
      <c r="G60">
        <v>0.6663</v>
      </c>
      <c r="H60">
        <f t="shared" si="1"/>
        <v>7.948284042063436E-2</v>
      </c>
      <c r="I60">
        <f t="shared" si="2"/>
        <v>9.0017159579365624E-2</v>
      </c>
      <c r="J60" s="2">
        <f>((1000*coeffs!$D$8/($D$2*coeffs!$D$6))^2*H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13727.404541924134</v>
      </c>
      <c r="K60" s="10">
        <f>((1000*coeffs!$D$8/($D$2*coeffs!$D$6))^2*I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14172.436886440317</v>
      </c>
      <c r="L60" s="10">
        <f t="shared" si="3"/>
        <v>241890193.53189957</v>
      </c>
      <c r="M60" s="1">
        <f t="shared" si="4"/>
        <v>91079269.306741714</v>
      </c>
      <c r="N60" s="10">
        <f t="shared" si="5"/>
        <v>88489870.815849066</v>
      </c>
    </row>
    <row r="61" spans="1:14" x14ac:dyDescent="0.25">
      <c r="A61">
        <v>-24.7</v>
      </c>
      <c r="B61">
        <v>0.4462809917355372</v>
      </c>
      <c r="C61" s="10">
        <f>-LN(1-B61)/0.000001-EXP(blanks!$BZ$18*b928_9!A61+blanks!$BZ$17)</f>
        <v>488828.95891157934</v>
      </c>
      <c r="D61" s="1">
        <f>C61*0.000001*coeffs!$D$8/($D$2*coeffs!$D$6/1000)</f>
        <v>40762.939513761623</v>
      </c>
      <c r="E61">
        <f t="shared" si="0"/>
        <v>0.59109792620577517</v>
      </c>
      <c r="F61">
        <v>0.52170000000000005</v>
      </c>
      <c r="G61">
        <v>0.68279999999999996</v>
      </c>
      <c r="H61">
        <f t="shared" si="1"/>
        <v>6.9397926205775118E-2</v>
      </c>
      <c r="I61">
        <f t="shared" si="2"/>
        <v>9.1702073794224792E-2</v>
      </c>
      <c r="J61" s="2">
        <f>((1000*coeffs!$D$8/($D$2*coeffs!$D$6))^2*H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13620.818009518895</v>
      </c>
      <c r="K61" s="10">
        <f>((1000*coeffs!$D$8/($D$2*coeffs!$D$6))^2*I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14509.05833133245</v>
      </c>
      <c r="L61" s="10">
        <f t="shared" si="3"/>
        <v>249450360.37706596</v>
      </c>
      <c r="M61" s="1">
        <f t="shared" si="4"/>
        <v>93306502.987256467</v>
      </c>
      <c r="N61" s="10">
        <f t="shared" si="5"/>
        <v>88149904.935833842</v>
      </c>
    </row>
    <row r="62" spans="1:14" x14ac:dyDescent="0.25">
      <c r="A62">
        <v>-24.76</v>
      </c>
      <c r="B62">
        <v>0.45454545454545453</v>
      </c>
      <c r="C62" s="10">
        <f>-LN(1-B62)/0.000001-EXP(blanks!$BZ$18*b928_9!A62+blanks!$BZ$17)</f>
        <v>501622.74180281919</v>
      </c>
      <c r="D62" s="1">
        <f>C62*0.000001*coeffs!$D$8/($D$2*coeffs!$D$6/1000)</f>
        <v>41829.799790020632</v>
      </c>
      <c r="E62">
        <f t="shared" si="0"/>
        <v>0.6061358035703156</v>
      </c>
      <c r="F62">
        <v>0.53459999999999996</v>
      </c>
      <c r="G62">
        <v>0.69969999999999999</v>
      </c>
      <c r="H62">
        <f t="shared" si="1"/>
        <v>7.1535803570315637E-2</v>
      </c>
      <c r="I62">
        <f t="shared" si="2"/>
        <v>9.3564196429684388E-2</v>
      </c>
      <c r="J62" s="2">
        <f>((1000*coeffs!$D$8/($D$2*coeffs!$D$6))^2*H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13980.560015546196</v>
      </c>
      <c r="K62" s="10">
        <f>((1000*coeffs!$D$8/($D$2*coeffs!$D$6))^2*I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14857.521770493762</v>
      </c>
      <c r="L62" s="10">
        <f t="shared" si="3"/>
        <v>255979052.45764911</v>
      </c>
      <c r="M62" s="1">
        <f t="shared" si="4"/>
        <v>95566462.712953746</v>
      </c>
      <c r="N62" s="10">
        <f t="shared" si="5"/>
        <v>90475819.654272527</v>
      </c>
    </row>
    <row r="63" spans="1:14" x14ac:dyDescent="0.25">
      <c r="A63">
        <v>-24.89</v>
      </c>
      <c r="B63">
        <v>0.46280991735537191</v>
      </c>
      <c r="C63" s="10">
        <f>-LN(1-B63)/0.000001-EXP(blanks!$BZ$18*b928_9!A63+blanks!$BZ$17)</f>
        <v>511857.6379177958</v>
      </c>
      <c r="D63" s="1">
        <f>C63*0.000001*coeffs!$D$8/($D$2*coeffs!$D$6/1000)</f>
        <v>42683.277153950476</v>
      </c>
      <c r="E63">
        <f t="shared" si="0"/>
        <v>0.62140327570110399</v>
      </c>
      <c r="F63">
        <v>0.54790000000000005</v>
      </c>
      <c r="G63">
        <v>0.71699999999999997</v>
      </c>
      <c r="H63">
        <f t="shared" si="1"/>
        <v>7.3503275701103932E-2</v>
      </c>
      <c r="I63">
        <f t="shared" si="2"/>
        <v>9.5596724298895985E-2</v>
      </c>
      <c r="J63" s="2">
        <f>((1000*coeffs!$D$8/($D$2*coeffs!$D$6))^2*H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14338.60332802095</v>
      </c>
      <c r="K63" s="10">
        <f>((1000*coeffs!$D$8/($D$2*coeffs!$D$6))^2*I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15217.577158334891</v>
      </c>
      <c r="L63" s="10">
        <f t="shared" si="3"/>
        <v>261201939.68181732</v>
      </c>
      <c r="M63" s="1">
        <f t="shared" si="4"/>
        <v>97847746.700189576</v>
      </c>
      <c r="N63" s="10">
        <f t="shared" si="5"/>
        <v>92743174.774793595</v>
      </c>
    </row>
    <row r="64" spans="1:14" x14ac:dyDescent="0.25">
      <c r="A64">
        <v>-24.89</v>
      </c>
      <c r="B64">
        <v>0.47107438016528924</v>
      </c>
      <c r="C64" s="10">
        <f>-LN(1-B64)/0.000001-EXP(blanks!$BZ$18*b928_9!A64+blanks!$BZ$17)</f>
        <v>527361.82445376099</v>
      </c>
      <c r="D64" s="1">
        <f>C64*0.000001*coeffs!$D$8/($D$2*coeffs!$D$6/1000)</f>
        <v>43976.155176935907</v>
      </c>
      <c r="E64">
        <f t="shared" si="0"/>
        <v>0.63690746223706918</v>
      </c>
      <c r="F64">
        <v>0.56140000000000001</v>
      </c>
      <c r="G64">
        <v>0.73470000000000002</v>
      </c>
      <c r="H64">
        <f t="shared" si="1"/>
        <v>7.5507462237069167E-2</v>
      </c>
      <c r="I64">
        <f t="shared" si="2"/>
        <v>9.7792537762930842E-2</v>
      </c>
      <c r="J64" s="2">
        <f>((1000*coeffs!$D$8/($D$2*coeffs!$D$6))^2*H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14702.430265900279</v>
      </c>
      <c r="K64" s="10">
        <f>((1000*coeffs!$D$8/($D$2*coeffs!$D$6))^2*I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15588.994304880694</v>
      </c>
      <c r="L64" s="10">
        <f t="shared" si="3"/>
        <v>269113755.96897262</v>
      </c>
      <c r="M64" s="1">
        <f t="shared" si="4"/>
        <v>100290300.03159729</v>
      </c>
      <c r="N64" s="10">
        <f t="shared" si="5"/>
        <v>95144350.46566321</v>
      </c>
    </row>
    <row r="65" spans="1:14" x14ac:dyDescent="0.25">
      <c r="A65">
        <v>-24.95</v>
      </c>
      <c r="B65">
        <v>0.47933884297520662</v>
      </c>
      <c r="C65" s="10">
        <f>-LN(1-B65)/0.000001-EXP(blanks!$BZ$18*b928_9!A65+blanks!$BZ$17)</f>
        <v>540706.41450386215</v>
      </c>
      <c r="D65" s="1">
        <f>C65*0.000001*coeffs!$D$8/($D$2*coeffs!$D$6/1000)</f>
        <v>45088.946690473487</v>
      </c>
      <c r="E65">
        <f t="shared" si="0"/>
        <v>0.65265581920520832</v>
      </c>
      <c r="F65">
        <v>0.57530000000000003</v>
      </c>
      <c r="G65">
        <v>0.75290000000000001</v>
      </c>
      <c r="H65">
        <f t="shared" si="1"/>
        <v>7.7355819205208287E-2</v>
      </c>
      <c r="I65">
        <f t="shared" si="2"/>
        <v>0.10024418079479169</v>
      </c>
      <c r="J65" s="2">
        <f>((1000*coeffs!$D$8/($D$2*coeffs!$D$6))^2*H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15065.300381201541</v>
      </c>
      <c r="K65" s="10">
        <f>((1000*coeffs!$D$8/($D$2*coeffs!$D$6))^2*I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15975.917991413795</v>
      </c>
      <c r="L65" s="10">
        <f t="shared" si="3"/>
        <v>275923526.00488418</v>
      </c>
      <c r="M65" s="1">
        <f t="shared" si="4"/>
        <v>102784159.33501768</v>
      </c>
      <c r="N65" s="10">
        <f t="shared" si="5"/>
        <v>97498880.405238926</v>
      </c>
    </row>
    <row r="66" spans="1:14" x14ac:dyDescent="0.25">
      <c r="A66">
        <v>-24.95</v>
      </c>
      <c r="B66">
        <v>0.48760330578512395</v>
      </c>
      <c r="C66" s="10">
        <f>-LN(1-B66)/0.000001-EXP(blanks!$BZ$18*b928_9!A66+blanks!$BZ$17)</f>
        <v>556706.75585030334</v>
      </c>
      <c r="D66" s="1">
        <f>C66*0.000001*coeffs!$D$8/($D$2*coeffs!$D$6/1000)</f>
        <v>46423.198548130909</v>
      </c>
      <c r="E66">
        <f t="shared" si="0"/>
        <v>0.66865616055164945</v>
      </c>
      <c r="F66">
        <v>0.58960000000000001</v>
      </c>
      <c r="G66">
        <v>0.77159999999999995</v>
      </c>
      <c r="H66">
        <f t="shared" si="1"/>
        <v>7.9056160551649435E-2</v>
      </c>
      <c r="I66">
        <f t="shared" si="2"/>
        <v>0.1029438394483505</v>
      </c>
      <c r="J66" s="2">
        <f>((1000*coeffs!$D$8/($D$2*coeffs!$D$6))^2*H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15427.642886865231</v>
      </c>
      <c r="K66" s="10">
        <f>((1000*coeffs!$D$8/($D$2*coeffs!$D$6))^2*I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16378.15186847818</v>
      </c>
      <c r="L66" s="10">
        <f t="shared" si="3"/>
        <v>284088531.0485968</v>
      </c>
      <c r="M66" s="1">
        <f t="shared" si="4"/>
        <v>105415318.61954884</v>
      </c>
      <c r="N66" s="10">
        <f t="shared" si="5"/>
        <v>99901203.086786449</v>
      </c>
    </row>
    <row r="67" spans="1:14" x14ac:dyDescent="0.25">
      <c r="A67">
        <v>-24.98</v>
      </c>
      <c r="B67">
        <v>0.49586776859504134</v>
      </c>
      <c r="C67" s="10">
        <f>-LN(1-B67)/0.000001-EXP(blanks!$BZ$18*b928_9!A67+blanks!$BZ$17)</f>
        <v>571745.68525827688</v>
      </c>
      <c r="D67" s="1">
        <f>C67*0.000001*coeffs!$D$8/($D$2*coeffs!$D$6/1000)</f>
        <v>47677.279262117096</v>
      </c>
      <c r="E67">
        <f t="shared" si="0"/>
        <v>0.68491668142342987</v>
      </c>
      <c r="F67">
        <v>0.60419999999999996</v>
      </c>
      <c r="G67">
        <v>0.79069999999999996</v>
      </c>
      <c r="H67">
        <f t="shared" si="1"/>
        <v>8.0716681423429915E-2</v>
      </c>
      <c r="I67">
        <f t="shared" si="2"/>
        <v>0.10578331857657008</v>
      </c>
      <c r="J67" s="2">
        <f>((1000*coeffs!$D$8/($D$2*coeffs!$D$6))^2*H67^2+(1000*(E67-coeffs!$D$2*blanks!$BZ$18*A67-coeffs!$D$2*blanks!$BZ$17)/($D$2*coeffs!$D$6))^2*coeffs!$E$8^2+(1000*coeffs!$D$2*coeffs!$D$8*(E67/coeffs!$D$2-blanks!$BZ$18*A67-blanks!$BZ$17)/($D$2^2*coeffs!$D$6))^2*coeffs!$D$11^2+(1000*coeffs!$D$2*coeffs!$D$8*(E67/coeffs!$D$2-blanks!$BZ$18*A67-blanks!$BZ$17)/($D$2*coeffs!$D$6^2))^2*coeffs!$E$6^2 +(-1000*coeffs!$D$8*blanks!$BZ$18*A67/($D$2*coeffs!$D$6)-1000*coeffs!$D$8*blanks!$BZ$17/($D$2*coeffs!$D$6))^2*coeffs!$E$2^2 + (1000*coeffs!$D$2*coeffs!$D$8*A67/($D$2*coeffs!$D$6))^2*blanks!$CA$18^2+(1000*coeffs!$D$2*coeffs!$D$8/($D$2*coeffs!$D$6))^2*blanks!$CA$17^2)^0.5</f>
        <v>15793.492626065208</v>
      </c>
      <c r="K67" s="10">
        <f>((1000*coeffs!$D$8/($D$2*coeffs!$D$6))^2*I67^2+(1000*(E67-coeffs!$D$2*blanks!$BZ$18*A67-coeffs!$D$2*blanks!$BZ$17)/($D$2*coeffs!$D$6))^2*coeffs!$E$8^2+(1000*coeffs!$D$2*coeffs!$D$8*(E67/coeffs!$D$2-blanks!$BZ$18*A67-blanks!$BZ$17)/($D$2^2*coeffs!$D$6))^2*coeffs!$D$11^2+(1000*coeffs!$D$2*coeffs!$D$8*(E67/coeffs!$D$2-blanks!$BZ$18*A67-blanks!$BZ$17)/($D$2*coeffs!$D$6^2))^2*coeffs!$E$6^2 +(-1000*coeffs!$D$8*blanks!$BZ$18*A67/($D$2*coeffs!$D$6)-1000*coeffs!$D$8*blanks!$BZ$17/($D$2*coeffs!$D$6))^2*coeffs!$E$2^2 + (1000*coeffs!$D$2*coeffs!$D$8*A67/($D$2*coeffs!$D$6))^2*blanks!$CA$18^2+(1000*coeffs!$D$2*coeffs!$D$8/($D$2*coeffs!$D$6))^2*blanks!$CA$17^2)^0.5</f>
        <v>16791.144802421204</v>
      </c>
      <c r="L67" s="10">
        <f t="shared" si="3"/>
        <v>291762925.72614866</v>
      </c>
      <c r="M67" s="1">
        <f t="shared" si="4"/>
        <v>108091694.16104892</v>
      </c>
      <c r="N67" s="10">
        <f t="shared" si="5"/>
        <v>102305549.55073333</v>
      </c>
    </row>
    <row r="68" spans="1:14" x14ac:dyDescent="0.25">
      <c r="A68">
        <v>-25.07</v>
      </c>
      <c r="B68">
        <v>0.50413223140495866</v>
      </c>
      <c r="C68" s="10">
        <f>-LN(1-B68)/0.000001-EXP(blanks!$BZ$18*b928_9!A68+blanks!$BZ$17)</f>
        <v>584529.64939566539</v>
      </c>
      <c r="D68" s="1">
        <f>C68*0.000001*coeffs!$D$8/($D$2*coeffs!$D$6/1000)</f>
        <v>48743.320762683601</v>
      </c>
      <c r="E68">
        <f t="shared" si="0"/>
        <v>0.70144598337464037</v>
      </c>
      <c r="F68">
        <v>0.60419999999999996</v>
      </c>
      <c r="G68">
        <v>0.81020000000000003</v>
      </c>
      <c r="H68">
        <f t="shared" si="1"/>
        <v>9.724598337464041E-2</v>
      </c>
      <c r="I68">
        <f t="shared" si="2"/>
        <v>0.10875401662535966</v>
      </c>
      <c r="J68" s="2">
        <f>((1000*coeffs!$D$8/($D$2*coeffs!$D$6))^2*H68^2+(1000*(E68-coeffs!$D$2*blanks!$BZ$18*A68-coeffs!$D$2*blanks!$BZ$17)/($D$2*coeffs!$D$6))^2*coeffs!$E$8^2+(1000*coeffs!$D$2*coeffs!$D$8*(E68/coeffs!$D$2-blanks!$BZ$18*A68-blanks!$BZ$17)/($D$2^2*coeffs!$D$6))^2*coeffs!$D$11^2+(1000*coeffs!$D$2*coeffs!$D$8*(E68/coeffs!$D$2-blanks!$BZ$18*A68-blanks!$BZ$17)/($D$2*coeffs!$D$6^2))^2*coeffs!$E$6^2 +(-1000*coeffs!$D$8*blanks!$BZ$18*A68/($D$2*coeffs!$D$6)-1000*coeffs!$D$8*blanks!$BZ$17/($D$2*coeffs!$D$6))^2*coeffs!$E$2^2 + (1000*coeffs!$D$2*coeffs!$D$8*A68/($D$2*coeffs!$D$6))^2*blanks!$CA$18^2+(1000*coeffs!$D$2*coeffs!$D$8/($D$2*coeffs!$D$6))^2*blanks!$CA$17^2)^0.5</f>
        <v>16729.046419364342</v>
      </c>
      <c r="K68" s="10">
        <f>((1000*coeffs!$D$8/($D$2*coeffs!$D$6))^2*I68^2+(1000*(E68-coeffs!$D$2*blanks!$BZ$18*A68-coeffs!$D$2*blanks!$BZ$17)/($D$2*coeffs!$D$6))^2*coeffs!$E$8^2+(1000*coeffs!$D$2*coeffs!$D$8*(E68/coeffs!$D$2-blanks!$BZ$18*A68-blanks!$BZ$17)/($D$2^2*coeffs!$D$6))^2*coeffs!$D$11^2+(1000*coeffs!$D$2*coeffs!$D$8*(E68/coeffs!$D$2-blanks!$BZ$18*A68-blanks!$BZ$17)/($D$2*coeffs!$D$6^2))^2*coeffs!$E$6^2 +(-1000*coeffs!$D$8*blanks!$BZ$18*A68/($D$2*coeffs!$D$6)-1000*coeffs!$D$8*blanks!$BZ$17/($D$2*coeffs!$D$6))^2*coeffs!$E$2^2 + (1000*coeffs!$D$2*coeffs!$D$8*A68/($D$2*coeffs!$D$6))^2*blanks!$CA$18^2+(1000*coeffs!$D$2*coeffs!$D$8/($D$2*coeffs!$D$6))^2*blanks!$CA$17^2)^0.5</f>
        <v>17214.699002898535</v>
      </c>
      <c r="L68" s="10">
        <f t="shared" si="3"/>
        <v>298286607.27770722</v>
      </c>
      <c r="M68" s="1">
        <f t="shared" si="4"/>
        <v>110788496.25014789</v>
      </c>
      <c r="N68" s="10">
        <f t="shared" si="5"/>
        <v>107966445.13710891</v>
      </c>
    </row>
    <row r="69" spans="1:14" x14ac:dyDescent="0.25">
      <c r="A69">
        <v>-25.07</v>
      </c>
      <c r="B69">
        <v>0.51239669421487599</v>
      </c>
      <c r="C69" s="10">
        <f>-LN(1-B69)/0.000001-EXP(blanks!$BZ$18*b928_9!A69+blanks!$BZ$17)</f>
        <v>601336.76771204663</v>
      </c>
      <c r="D69" s="1">
        <f>C69*0.000001*coeffs!$D$8/($D$2*coeffs!$D$6/1000)</f>
        <v>50144.848914486924</v>
      </c>
      <c r="E69">
        <f t="shared" si="0"/>
        <v>0.71825310169102152</v>
      </c>
      <c r="F69">
        <v>0.61909999999999998</v>
      </c>
      <c r="G69">
        <v>0.83030000000000004</v>
      </c>
      <c r="H69">
        <f t="shared" si="1"/>
        <v>9.9153101691021539E-2</v>
      </c>
      <c r="I69">
        <f t="shared" si="2"/>
        <v>0.11204689830897852</v>
      </c>
      <c r="J69" s="2">
        <f>((1000*coeffs!$D$8/($D$2*coeffs!$D$6))^2*H69^2+(1000*(E69-coeffs!$D$2*blanks!$BZ$18*A69-coeffs!$D$2*blanks!$BZ$17)/($D$2*coeffs!$D$6))^2*coeffs!$E$8^2+(1000*coeffs!$D$2*coeffs!$D$8*(E69/coeffs!$D$2-blanks!$BZ$18*A69-blanks!$BZ$17)/($D$2^2*coeffs!$D$6))^2*coeffs!$D$11^2+(1000*coeffs!$D$2*coeffs!$D$8*(E69/coeffs!$D$2-blanks!$BZ$18*A69-blanks!$BZ$17)/($D$2*coeffs!$D$6^2))^2*coeffs!$E$6^2 +(-1000*coeffs!$D$8*blanks!$BZ$18*A69/($D$2*coeffs!$D$6)-1000*coeffs!$D$8*blanks!$BZ$17/($D$2*coeffs!$D$6))^2*coeffs!$E$2^2 + (1000*coeffs!$D$2*coeffs!$D$8*A69/($D$2*coeffs!$D$6))^2*blanks!$CA$18^2+(1000*coeffs!$D$2*coeffs!$D$8/($D$2*coeffs!$D$6))^2*blanks!$CA$17^2)^0.5</f>
        <v>17112.816532140525</v>
      </c>
      <c r="K69" s="10">
        <f>((1000*coeffs!$D$8/($D$2*coeffs!$D$6))^2*I69^2+(1000*(E69-coeffs!$D$2*blanks!$BZ$18*A69-coeffs!$D$2*blanks!$BZ$17)/($D$2*coeffs!$D$6))^2*coeffs!$E$8^2+(1000*coeffs!$D$2*coeffs!$D$8*(E69/coeffs!$D$2-blanks!$BZ$18*A69-blanks!$BZ$17)/($D$2^2*coeffs!$D$6))^2*coeffs!$D$11^2+(1000*coeffs!$D$2*coeffs!$D$8*(E69/coeffs!$D$2-blanks!$BZ$18*A69-blanks!$BZ$17)/($D$2*coeffs!$D$6^2))^2*coeffs!$E$6^2 +(-1000*coeffs!$D$8*blanks!$BZ$18*A69/($D$2*coeffs!$D$6)-1000*coeffs!$D$8*blanks!$BZ$17/($D$2*coeffs!$D$6))^2*coeffs!$E$2^2 + (1000*coeffs!$D$2*coeffs!$D$8*A69/($D$2*coeffs!$D$6))^2*blanks!$CA$18^2+(1000*coeffs!$D$2*coeffs!$D$8/($D$2*coeffs!$D$6))^2*blanks!$CA$17^2)^0.5</f>
        <v>17657.424714439232</v>
      </c>
      <c r="L69" s="10">
        <f t="shared" si="3"/>
        <v>306863312.16494703</v>
      </c>
      <c r="M69" s="1">
        <f t="shared" si="4"/>
        <v>113670013.70711452</v>
      </c>
      <c r="N69" s="10">
        <f t="shared" si="5"/>
        <v>110506726.69468726</v>
      </c>
    </row>
    <row r="70" spans="1:14" x14ac:dyDescent="0.25">
      <c r="A70">
        <v>-25.1</v>
      </c>
      <c r="B70">
        <v>0.52066115702479343</v>
      </c>
      <c r="C70" s="10">
        <f>-LN(1-B70)/0.000001-EXP(blanks!$BZ$18*b928_9!A70+blanks!$BZ$17)</f>
        <v>617155.4104947974</v>
      </c>
      <c r="D70" s="1">
        <f>C70*0.000001*coeffs!$D$8/($D$2*coeffs!$D$6/1000)</f>
        <v>51463.949117508462</v>
      </c>
      <c r="E70">
        <f t="shared" si="0"/>
        <v>0.7353475350503218</v>
      </c>
      <c r="F70">
        <v>0.63449999999999995</v>
      </c>
      <c r="G70">
        <v>0.85089999999999999</v>
      </c>
      <c r="H70">
        <f t="shared" si="1"/>
        <v>0.10084753505032185</v>
      </c>
      <c r="I70">
        <f t="shared" si="2"/>
        <v>0.11555246494967819</v>
      </c>
      <c r="J70" s="2">
        <f>((1000*coeffs!$D$8/($D$2*coeffs!$D$6))^2*H70^2+(1000*(E70-coeffs!$D$2*blanks!$BZ$18*A70-coeffs!$D$2*blanks!$BZ$17)/($D$2*coeffs!$D$6))^2*coeffs!$E$8^2+(1000*coeffs!$D$2*coeffs!$D$8*(E70/coeffs!$D$2-blanks!$BZ$18*A70-blanks!$BZ$17)/($D$2^2*coeffs!$D$6))^2*coeffs!$D$11^2+(1000*coeffs!$D$2*coeffs!$D$8*(E70/coeffs!$D$2-blanks!$BZ$18*A70-blanks!$BZ$17)/($D$2*coeffs!$D$6^2))^2*coeffs!$E$6^2 +(-1000*coeffs!$D$8*blanks!$BZ$18*A70/($D$2*coeffs!$D$6)-1000*coeffs!$D$8*blanks!$BZ$17/($D$2*coeffs!$D$6))^2*coeffs!$E$2^2 + (1000*coeffs!$D$2*coeffs!$D$8*A70/($D$2*coeffs!$D$6))^2*blanks!$CA$18^2+(1000*coeffs!$D$2*coeffs!$D$8/($D$2*coeffs!$D$6))^2*blanks!$CA$17^2)^0.5</f>
        <v>17493.359527145942</v>
      </c>
      <c r="K70" s="10">
        <f>((1000*coeffs!$D$8/($D$2*coeffs!$D$6))^2*I70^2+(1000*(E70-coeffs!$D$2*blanks!$BZ$18*A70-coeffs!$D$2*blanks!$BZ$17)/($D$2*coeffs!$D$6))^2*coeffs!$E$8^2+(1000*coeffs!$D$2*coeffs!$D$8*(E70/coeffs!$D$2-blanks!$BZ$18*A70-blanks!$BZ$17)/($D$2^2*coeffs!$D$6))^2*coeffs!$D$11^2+(1000*coeffs!$D$2*coeffs!$D$8*(E70/coeffs!$D$2-blanks!$BZ$18*A70-blanks!$BZ$17)/($D$2*coeffs!$D$6^2))^2*coeffs!$E$6^2 +(-1000*coeffs!$D$8*blanks!$BZ$18*A70/($D$2*coeffs!$D$6)-1000*coeffs!$D$8*blanks!$BZ$17/($D$2*coeffs!$D$6))^2*coeffs!$E$2^2 + (1000*coeffs!$D$2*coeffs!$D$8*A70/($D$2*coeffs!$D$6))^2*blanks!$CA$18^2+(1000*coeffs!$D$2*coeffs!$D$8/($D$2*coeffs!$D$6))^2*blanks!$CA$17^2)^0.5</f>
        <v>18114.783531826331</v>
      </c>
      <c r="L70" s="10">
        <f t="shared" si="3"/>
        <v>314935596.08122587</v>
      </c>
      <c r="M70" s="1">
        <f t="shared" si="4"/>
        <v>116618695.52917835</v>
      </c>
      <c r="N70" s="10">
        <f t="shared" si="5"/>
        <v>113010014.91140974</v>
      </c>
    </row>
    <row r="71" spans="1:14" x14ac:dyDescent="0.25">
      <c r="A71">
        <v>-25.1</v>
      </c>
      <c r="B71">
        <v>0.52892561983471076</v>
      </c>
      <c r="C71" s="10">
        <f>-LN(1-B71)/0.000001-EXP(blanks!$BZ$18*b928_9!A71+blanks!$BZ$17)</f>
        <v>634547.15320666658</v>
      </c>
      <c r="D71" s="1">
        <f>C71*0.000001*coeffs!$D$8/($D$2*coeffs!$D$6/1000)</f>
        <v>52914.228490852751</v>
      </c>
      <c r="E71">
        <f t="shared" si="0"/>
        <v>0.75273927776219096</v>
      </c>
      <c r="F71">
        <v>0.6502</v>
      </c>
      <c r="G71">
        <v>0.87190000000000001</v>
      </c>
      <c r="H71">
        <f t="shared" si="1"/>
        <v>0.10253927776219096</v>
      </c>
      <c r="I71">
        <f t="shared" si="2"/>
        <v>0.11916072223780905</v>
      </c>
      <c r="J71" s="2">
        <f>((1000*coeffs!$D$8/($D$2*coeffs!$D$6))^2*H71^2+(1000*(E71-coeffs!$D$2*blanks!$BZ$18*A71-coeffs!$D$2*blanks!$BZ$17)/($D$2*coeffs!$D$6))^2*coeffs!$E$8^2+(1000*coeffs!$D$2*coeffs!$D$8*(E71/coeffs!$D$2-blanks!$BZ$18*A71-blanks!$BZ$17)/($D$2^2*coeffs!$D$6))^2*coeffs!$D$11^2+(1000*coeffs!$D$2*coeffs!$D$8*(E71/coeffs!$D$2-blanks!$BZ$18*A71-blanks!$BZ$17)/($D$2*coeffs!$D$6^2))^2*coeffs!$E$6^2 +(-1000*coeffs!$D$8*blanks!$BZ$18*A71/($D$2*coeffs!$D$6)-1000*coeffs!$D$8*blanks!$BZ$17/($D$2*coeffs!$D$6))^2*coeffs!$E$2^2 + (1000*coeffs!$D$2*coeffs!$D$8*A71/($D$2*coeffs!$D$6))^2*blanks!$CA$18^2+(1000*coeffs!$D$2*coeffs!$D$8/($D$2*coeffs!$D$6))^2*blanks!$CA$17^2)^0.5</f>
        <v>17879.370787742875</v>
      </c>
      <c r="K71" s="10">
        <f>((1000*coeffs!$D$8/($D$2*coeffs!$D$6))^2*I71^2+(1000*(E71-coeffs!$D$2*blanks!$BZ$18*A71-coeffs!$D$2*blanks!$BZ$17)/($D$2*coeffs!$D$6))^2*coeffs!$E$8^2+(1000*coeffs!$D$2*coeffs!$D$8*(E71/coeffs!$D$2-blanks!$BZ$18*A71-blanks!$BZ$17)/($D$2^2*coeffs!$D$6))^2*coeffs!$D$11^2+(1000*coeffs!$D$2*coeffs!$D$8*(E71/coeffs!$D$2-blanks!$BZ$18*A71-blanks!$BZ$17)/($D$2*coeffs!$D$6^2))^2*coeffs!$E$6^2 +(-1000*coeffs!$D$8*blanks!$BZ$18*A71/($D$2*coeffs!$D$6)-1000*coeffs!$D$8*blanks!$BZ$17/($D$2*coeffs!$D$6))^2*coeffs!$E$2^2 + (1000*coeffs!$D$2*coeffs!$D$8*A71/($D$2*coeffs!$D$6))^2*blanks!$CA$18^2+(1000*coeffs!$D$2*coeffs!$D$8/($D$2*coeffs!$D$6))^2*blanks!$CA$17^2)^0.5</f>
        <v>18582.146677306693</v>
      </c>
      <c r="L71" s="10">
        <f t="shared" si="3"/>
        <v>323810635.92485696</v>
      </c>
      <c r="M71" s="1">
        <f t="shared" si="4"/>
        <v>119654262.77734384</v>
      </c>
      <c r="N71" s="10">
        <f t="shared" si="5"/>
        <v>115574848.53866446</v>
      </c>
    </row>
    <row r="72" spans="1:14" x14ac:dyDescent="0.25">
      <c r="A72">
        <v>-25.1</v>
      </c>
      <c r="B72">
        <v>0.53719008264462809</v>
      </c>
      <c r="C72" s="10">
        <f>-LN(1-B72)/0.000001-EXP(blanks!$BZ$18*b928_9!A72+blanks!$BZ$17)</f>
        <v>652246.73030606739</v>
      </c>
      <c r="D72" s="1">
        <f>C72*0.000001*coeffs!$D$8/($D$2*coeffs!$D$6/1000)</f>
        <v>54390.177854262998</v>
      </c>
      <c r="E72">
        <f t="shared" si="0"/>
        <v>0.7704388548615918</v>
      </c>
      <c r="F72">
        <v>0.6663</v>
      </c>
      <c r="G72">
        <v>0.89349999999999996</v>
      </c>
      <c r="H72">
        <f t="shared" si="1"/>
        <v>0.1041388548615918</v>
      </c>
      <c r="I72">
        <f t="shared" si="2"/>
        <v>0.12306114513840816</v>
      </c>
      <c r="J72" s="2">
        <f>((1000*coeffs!$D$8/($D$2*coeffs!$D$6))^2*H72^2+(1000*(E72-coeffs!$D$2*blanks!$BZ$18*A72-coeffs!$D$2*blanks!$BZ$17)/($D$2*coeffs!$D$6))^2*coeffs!$E$8^2+(1000*coeffs!$D$2*coeffs!$D$8*(E72/coeffs!$D$2-blanks!$BZ$18*A72-blanks!$BZ$17)/($D$2^2*coeffs!$D$6))^2*coeffs!$D$11^2+(1000*coeffs!$D$2*coeffs!$D$8*(E72/coeffs!$D$2-blanks!$BZ$18*A72-blanks!$BZ$17)/($D$2*coeffs!$D$6^2))^2*coeffs!$E$6^2 +(-1000*coeffs!$D$8*blanks!$BZ$18*A72/($D$2*coeffs!$D$6)-1000*coeffs!$D$8*blanks!$BZ$17/($D$2*coeffs!$D$6))^2*coeffs!$E$2^2 + (1000*coeffs!$D$2*coeffs!$D$8*A72/($D$2*coeffs!$D$6))^2*blanks!$CA$18^2+(1000*coeffs!$D$2*coeffs!$D$8/($D$2*coeffs!$D$6))^2*blanks!$CA$17^2)^0.5</f>
        <v>18267.51298623046</v>
      </c>
      <c r="K72" s="10">
        <f>((1000*coeffs!$D$8/($D$2*coeffs!$D$6))^2*I72^2+(1000*(E72-coeffs!$D$2*blanks!$BZ$18*A72-coeffs!$D$2*blanks!$BZ$17)/($D$2*coeffs!$D$6))^2*coeffs!$E$8^2+(1000*coeffs!$D$2*coeffs!$D$8*(E72/coeffs!$D$2-blanks!$BZ$18*A72-blanks!$BZ$17)/($D$2^2*coeffs!$D$6))^2*coeffs!$D$11^2+(1000*coeffs!$D$2*coeffs!$D$8*(E72/coeffs!$D$2-blanks!$BZ$18*A72-blanks!$BZ$17)/($D$2*coeffs!$D$6^2))^2*coeffs!$E$6^2 +(-1000*coeffs!$D$8*blanks!$BZ$18*A72/($D$2*coeffs!$D$6)-1000*coeffs!$D$8*blanks!$BZ$17/($D$2*coeffs!$D$6))^2*coeffs!$E$2^2 + (1000*coeffs!$D$2*coeffs!$D$8*A72/($D$2*coeffs!$D$6))^2*blanks!$CA$18^2+(1000*coeffs!$D$2*coeffs!$D$8/($D$2*coeffs!$D$6))^2*blanks!$CA$17^2)^0.5</f>
        <v>19068.221533173099</v>
      </c>
      <c r="L72" s="10">
        <f t="shared" si="3"/>
        <v>332842764.25006497</v>
      </c>
      <c r="M72" s="1">
        <f t="shared" si="4"/>
        <v>122804315.48565012</v>
      </c>
      <c r="N72" s="10">
        <f t="shared" si="5"/>
        <v>118158233.18748075</v>
      </c>
    </row>
    <row r="73" spans="1:14" x14ac:dyDescent="0.25">
      <c r="A73">
        <v>-25.13</v>
      </c>
      <c r="B73">
        <v>0.54545454545454541</v>
      </c>
      <c r="C73" s="10">
        <f>-LN(1-B73)/0.000001-EXP(blanks!$BZ$18*b928_9!A73+blanks!$BZ$17)</f>
        <v>668975.52381044242</v>
      </c>
      <c r="D73" s="1">
        <f>C73*0.000001*coeffs!$D$8/($D$2*coeffs!$D$6/1000)</f>
        <v>55785.174581288717</v>
      </c>
      <c r="E73">
        <f t="shared" ref="E73:E90" si="6">-LN(1-B73)</f>
        <v>0.78845736036427005</v>
      </c>
      <c r="F73">
        <v>0.68279999999999996</v>
      </c>
      <c r="G73">
        <v>0.91559999999999997</v>
      </c>
      <c r="H73">
        <f t="shared" ref="H73:H90" si="7">E73-F73</f>
        <v>0.10565736036427009</v>
      </c>
      <c r="I73">
        <f t="shared" ref="I73:I90" si="8">G73-E73</f>
        <v>0.12714263963572991</v>
      </c>
      <c r="J73" s="2">
        <f>((1000*coeffs!$D$8/($D$2*coeffs!$D$6))^2*H73^2+(1000*(E73-coeffs!$D$2*blanks!$BZ$18*A73-coeffs!$D$2*blanks!$BZ$17)/($D$2*coeffs!$D$6))^2*coeffs!$E$8^2+(1000*coeffs!$D$2*coeffs!$D$8*(E73/coeffs!$D$2-blanks!$BZ$18*A73-blanks!$BZ$17)/($D$2^2*coeffs!$D$6))^2*coeffs!$D$11^2+(1000*coeffs!$D$2*coeffs!$D$8*(E73/coeffs!$D$2-blanks!$BZ$18*A73-blanks!$BZ$17)/($D$2*coeffs!$D$6^2))^2*coeffs!$E$6^2 +(-1000*coeffs!$D$8*blanks!$BZ$18*A73/($D$2*coeffs!$D$6)-1000*coeffs!$D$8*blanks!$BZ$17/($D$2*coeffs!$D$6))^2*coeffs!$E$2^2 + (1000*coeffs!$D$2*coeffs!$D$8*A73/($D$2*coeffs!$D$6))^2*blanks!$CA$18^2+(1000*coeffs!$D$2*coeffs!$D$8/($D$2*coeffs!$D$6))^2*blanks!$CA$17^2)^0.5</f>
        <v>18658.510340050521</v>
      </c>
      <c r="K73" s="10">
        <f>((1000*coeffs!$D$8/($D$2*coeffs!$D$6))^2*I73^2+(1000*(E73-coeffs!$D$2*blanks!$BZ$18*A73-coeffs!$D$2*blanks!$BZ$17)/($D$2*coeffs!$D$6))^2*coeffs!$E$8^2+(1000*coeffs!$D$2*coeffs!$D$8*(E73/coeffs!$D$2-blanks!$BZ$18*A73-blanks!$BZ$17)/($D$2^2*coeffs!$D$6))^2*coeffs!$D$11^2+(1000*coeffs!$D$2*coeffs!$D$8*(E73/coeffs!$D$2-blanks!$BZ$18*A73-blanks!$BZ$17)/($D$2*coeffs!$D$6^2))^2*coeffs!$E$6^2 +(-1000*coeffs!$D$8*blanks!$BZ$18*A73/($D$2*coeffs!$D$6)-1000*coeffs!$D$8*blanks!$BZ$17/($D$2*coeffs!$D$6))^2*coeffs!$E$2^2 + (1000*coeffs!$D$2*coeffs!$D$8*A73/($D$2*coeffs!$D$6))^2*blanks!$CA$18^2+(1000*coeffs!$D$2*coeffs!$D$8/($D$2*coeffs!$D$6))^2*blanks!$CA$17^2)^0.5</f>
        <v>19568.365596795251</v>
      </c>
      <c r="L73" s="10">
        <f t="shared" ref="L73:L128" si="9">1000000000000*D73/(1000000*$D$3)</f>
        <v>341379499.8346985</v>
      </c>
      <c r="M73" s="1">
        <f t="shared" ref="M73:M128" si="10">((1/(0.000001*$D$3))^2*K73^2+(D73/(0.000001*$D$3)^2)^2*(0.000001*$E$3)^2)^0.5</f>
        <v>126018443.10349312</v>
      </c>
      <c r="N73" s="10">
        <f t="shared" ref="N73:N128" si="11">((1/(0.000001*$D$3))^2*J73^2+(D73/(0.000001*$D$3)^2)^2*(0.000001*$E$3)^2)^0.5</f>
        <v>120739993.39277492</v>
      </c>
    </row>
    <row r="74" spans="1:14" x14ac:dyDescent="0.25">
      <c r="A74">
        <v>-25.26</v>
      </c>
      <c r="B74">
        <v>0.55371900826446285</v>
      </c>
      <c r="C74" s="10">
        <f>-LN(1-B74)/0.000001-EXP(blanks!$BZ$18*b928_9!A74+blanks!$BZ$17)</f>
        <v>681571.3009868135</v>
      </c>
      <c r="D74" s="1">
        <f>C74*0.000001*coeffs!$D$8/($D$2*coeffs!$D$6/1000)</f>
        <v>56835.52336650074</v>
      </c>
      <c r="E74">
        <f t="shared" si="6"/>
        <v>0.80680649903246682</v>
      </c>
      <c r="F74">
        <v>0.69969999999999999</v>
      </c>
      <c r="G74">
        <v>0.93830000000000002</v>
      </c>
      <c r="H74">
        <f t="shared" si="7"/>
        <v>0.10710649903246683</v>
      </c>
      <c r="I74">
        <f t="shared" si="8"/>
        <v>0.13149350096753321</v>
      </c>
      <c r="J74" s="2">
        <f>((1000*coeffs!$D$8/($D$2*coeffs!$D$6))^2*H74^2+(1000*(E74-coeffs!$D$2*blanks!$BZ$18*A74-coeffs!$D$2*blanks!$BZ$17)/($D$2*coeffs!$D$6))^2*coeffs!$E$8^2+(1000*coeffs!$D$2*coeffs!$D$8*(E74/coeffs!$D$2-blanks!$BZ$18*A74-blanks!$BZ$17)/($D$2^2*coeffs!$D$6))^2*coeffs!$D$11^2+(1000*coeffs!$D$2*coeffs!$D$8*(E74/coeffs!$D$2-blanks!$BZ$18*A74-blanks!$BZ$17)/($D$2*coeffs!$D$6^2))^2*coeffs!$E$6^2 +(-1000*coeffs!$D$8*blanks!$BZ$18*A74/($D$2*coeffs!$D$6)-1000*coeffs!$D$8*blanks!$BZ$17/($D$2*coeffs!$D$6))^2*coeffs!$E$2^2 + (1000*coeffs!$D$2*coeffs!$D$8*A74/($D$2*coeffs!$D$6))^2*blanks!$CA$18^2+(1000*coeffs!$D$2*coeffs!$D$8/($D$2*coeffs!$D$6))^2*blanks!$CA$17^2)^0.5</f>
        <v>19053.119214733895</v>
      </c>
      <c r="K74" s="10">
        <f>((1000*coeffs!$D$8/($D$2*coeffs!$D$6))^2*I74^2+(1000*(E74-coeffs!$D$2*blanks!$BZ$18*A74-coeffs!$D$2*blanks!$BZ$17)/($D$2*coeffs!$D$6))^2*coeffs!$E$8^2+(1000*coeffs!$D$2*coeffs!$D$8*(E74/coeffs!$D$2-blanks!$BZ$18*A74-blanks!$BZ$17)/($D$2^2*coeffs!$D$6))^2*coeffs!$D$11^2+(1000*coeffs!$D$2*coeffs!$D$8*(E74/coeffs!$D$2-blanks!$BZ$18*A74-blanks!$BZ$17)/($D$2*coeffs!$D$6^2))^2*coeffs!$E$6^2 +(-1000*coeffs!$D$8*blanks!$BZ$18*A74/($D$2*coeffs!$D$6)-1000*coeffs!$D$8*blanks!$BZ$17/($D$2*coeffs!$D$6))^2*coeffs!$E$2^2 + (1000*coeffs!$D$2*coeffs!$D$8*A74/($D$2*coeffs!$D$6))^2*blanks!$CA$18^2+(1000*coeffs!$D$2*coeffs!$D$8/($D$2*coeffs!$D$6))^2*blanks!$CA$17^2)^0.5</f>
        <v>20086.891879310049</v>
      </c>
      <c r="L74" s="10">
        <f t="shared" si="9"/>
        <v>347807149.21715522</v>
      </c>
      <c r="M74" s="1">
        <f t="shared" si="10"/>
        <v>129264247.94574031</v>
      </c>
      <c r="N74" s="10">
        <f t="shared" si="11"/>
        <v>123263941.85440169</v>
      </c>
    </row>
    <row r="75" spans="1:14" x14ac:dyDescent="0.25">
      <c r="A75">
        <v>-25.29</v>
      </c>
      <c r="B75">
        <v>0.56198347107438018</v>
      </c>
      <c r="C75" s="10">
        <f>-LN(1-B75)/0.000001-EXP(blanks!$BZ$18*b928_9!A75+blanks!$BZ$17)</f>
        <v>698896.86801043875</v>
      </c>
      <c r="D75" s="1">
        <f>C75*0.000001*coeffs!$D$8/($D$2*coeffs!$D$6/1000)</f>
        <v>58280.284417888048</v>
      </c>
      <c r="E75">
        <f t="shared" si="6"/>
        <v>0.82549863204461926</v>
      </c>
      <c r="F75">
        <v>0.71699999999999997</v>
      </c>
      <c r="G75">
        <v>0.96150000000000002</v>
      </c>
      <c r="H75">
        <f t="shared" si="7"/>
        <v>0.10849863204461929</v>
      </c>
      <c r="I75">
        <f t="shared" si="8"/>
        <v>0.13600136795538076</v>
      </c>
      <c r="J75" s="2">
        <f>((1000*coeffs!$D$8/($D$2*coeffs!$D$6))^2*H75^2+(1000*(E75-coeffs!$D$2*blanks!$BZ$18*A75-coeffs!$D$2*blanks!$BZ$17)/($D$2*coeffs!$D$6))^2*coeffs!$E$8^2+(1000*coeffs!$D$2*coeffs!$D$8*(E75/coeffs!$D$2-blanks!$BZ$18*A75-blanks!$BZ$17)/($D$2^2*coeffs!$D$6))^2*coeffs!$D$11^2+(1000*coeffs!$D$2*coeffs!$D$8*(E75/coeffs!$D$2-blanks!$BZ$18*A75-blanks!$BZ$17)/($D$2*coeffs!$D$6^2))^2*coeffs!$E$6^2 +(-1000*coeffs!$D$8*blanks!$BZ$18*A75/($D$2*coeffs!$D$6)-1000*coeffs!$D$8*blanks!$BZ$17/($D$2*coeffs!$D$6))^2*coeffs!$E$2^2 + (1000*coeffs!$D$2*coeffs!$D$8*A75/($D$2*coeffs!$D$6))^2*blanks!$CA$18^2+(1000*coeffs!$D$2*coeffs!$D$8/($D$2*coeffs!$D$6))^2*blanks!$CA$17^2)^0.5</f>
        <v>19452.126851367546</v>
      </c>
      <c r="K75" s="10">
        <f>((1000*coeffs!$D$8/($D$2*coeffs!$D$6))^2*I75^2+(1000*(E75-coeffs!$D$2*blanks!$BZ$18*A75-coeffs!$D$2*blanks!$BZ$17)/($D$2*coeffs!$D$6))^2*coeffs!$E$8^2+(1000*coeffs!$D$2*coeffs!$D$8*(E75/coeffs!$D$2-blanks!$BZ$18*A75-blanks!$BZ$17)/($D$2^2*coeffs!$D$6))^2*coeffs!$D$11^2+(1000*coeffs!$D$2*coeffs!$D$8*(E75/coeffs!$D$2-blanks!$BZ$18*A75-blanks!$BZ$17)/($D$2*coeffs!$D$6^2))^2*coeffs!$E$6^2 +(-1000*coeffs!$D$8*blanks!$BZ$18*A75/($D$2*coeffs!$D$6)-1000*coeffs!$D$8*blanks!$BZ$17/($D$2*coeffs!$D$6))^2*coeffs!$E$2^2 + (1000*coeffs!$D$2*coeffs!$D$8*A75/($D$2*coeffs!$D$6))^2*blanks!$CA$18^2+(1000*coeffs!$D$2*coeffs!$D$8/($D$2*coeffs!$D$6))^2*blanks!$CA$17^2)^0.5</f>
        <v>20619.043592960992</v>
      </c>
      <c r="L75" s="10">
        <f t="shared" si="9"/>
        <v>356648419.47946405</v>
      </c>
      <c r="M75" s="1">
        <f t="shared" si="10"/>
        <v>132675516.81571928</v>
      </c>
      <c r="N75" s="10">
        <f t="shared" si="11"/>
        <v>125903534.05227301</v>
      </c>
    </row>
    <row r="76" spans="1:14" x14ac:dyDescent="0.25">
      <c r="A76">
        <v>-25.34</v>
      </c>
      <c r="B76">
        <v>0.57024793388429751</v>
      </c>
      <c r="C76" s="10">
        <f>-LN(1-B76)/0.000001-EXP(blanks!$BZ$18*b928_9!A76+blanks!$BZ$17)</f>
        <v>715634.23502304195</v>
      </c>
      <c r="D76" s="1">
        <f>C76*0.000001*coeffs!$D$8/($D$2*coeffs!$D$6/1000)</f>
        <v>59675.996080866236</v>
      </c>
      <c r="E76">
        <f t="shared" si="6"/>
        <v>0.84454682701531369</v>
      </c>
      <c r="F76">
        <v>0.73470000000000002</v>
      </c>
      <c r="G76">
        <v>0.98529999999999995</v>
      </c>
      <c r="H76">
        <f t="shared" si="7"/>
        <v>0.10984682701531367</v>
      </c>
      <c r="I76">
        <f t="shared" si="8"/>
        <v>0.14075317298468626</v>
      </c>
      <c r="J76" s="2">
        <f>((1000*coeffs!$D$8/($D$2*coeffs!$D$6))^2*H76^2+(1000*(E76-coeffs!$D$2*blanks!$BZ$18*A76-coeffs!$D$2*blanks!$BZ$17)/($D$2*coeffs!$D$6))^2*coeffs!$E$8^2+(1000*coeffs!$D$2*coeffs!$D$8*(E76/coeffs!$D$2-blanks!$BZ$18*A76-blanks!$BZ$17)/($D$2^2*coeffs!$D$6))^2*coeffs!$D$11^2+(1000*coeffs!$D$2*coeffs!$D$8*(E76/coeffs!$D$2-blanks!$BZ$18*A76-blanks!$BZ$17)/($D$2*coeffs!$D$6^2))^2*coeffs!$E$6^2 +(-1000*coeffs!$D$8*blanks!$BZ$18*A76/($D$2*coeffs!$D$6)-1000*coeffs!$D$8*blanks!$BZ$17/($D$2*coeffs!$D$6))^2*coeffs!$E$2^2 + (1000*coeffs!$D$2*coeffs!$D$8*A76/($D$2*coeffs!$D$6))^2*blanks!$CA$18^2+(1000*coeffs!$D$2*coeffs!$D$8/($D$2*coeffs!$D$6))^2*blanks!$CA$17^2)^0.5</f>
        <v>19856.350728394002</v>
      </c>
      <c r="K76" s="10">
        <f>((1000*coeffs!$D$8/($D$2*coeffs!$D$6))^2*I76^2+(1000*(E76-coeffs!$D$2*blanks!$BZ$18*A76-coeffs!$D$2*blanks!$BZ$17)/($D$2*coeffs!$D$6))^2*coeffs!$E$8^2+(1000*coeffs!$D$2*coeffs!$D$8*(E76/coeffs!$D$2-blanks!$BZ$18*A76-blanks!$BZ$17)/($D$2^2*coeffs!$D$6))^2*coeffs!$D$11^2+(1000*coeffs!$D$2*coeffs!$D$8*(E76/coeffs!$D$2-blanks!$BZ$18*A76-blanks!$BZ$17)/($D$2*coeffs!$D$6^2))^2*coeffs!$E$6^2 +(-1000*coeffs!$D$8*blanks!$BZ$18*A76/($D$2*coeffs!$D$6)-1000*coeffs!$D$8*blanks!$BZ$17/($D$2*coeffs!$D$6))^2*coeffs!$E$2^2 + (1000*coeffs!$D$2*coeffs!$D$8*A76/($D$2*coeffs!$D$6))^2*blanks!$CA$18^2+(1000*coeffs!$D$2*coeffs!$D$8/($D$2*coeffs!$D$6))^2*blanks!$CA$17^2)^0.5</f>
        <v>21169.13139304881</v>
      </c>
      <c r="L76" s="10">
        <f t="shared" si="9"/>
        <v>365189530.14187944</v>
      </c>
      <c r="M76" s="1">
        <f t="shared" si="10"/>
        <v>136180552.19458988</v>
      </c>
      <c r="N76" s="10">
        <f t="shared" si="11"/>
        <v>128562235.72605023</v>
      </c>
    </row>
    <row r="77" spans="1:14" x14ac:dyDescent="0.25">
      <c r="A77">
        <v>-25.36</v>
      </c>
      <c r="B77">
        <v>0.57851239669421484</v>
      </c>
      <c r="C77" s="10">
        <f>-LN(1-B77)/0.000001-EXP(blanks!$BZ$18*b928_9!A77+blanks!$BZ$17)</f>
        <v>734116.22240040975</v>
      </c>
      <c r="D77" s="1">
        <f>C77*0.000001*coeffs!$D$8/($D$2*coeffs!$D$6/1000)</f>
        <v>61217.189825269634</v>
      </c>
      <c r="E77">
        <f t="shared" si="6"/>
        <v>0.86396491287241517</v>
      </c>
      <c r="F77">
        <v>0.75290000000000001</v>
      </c>
      <c r="G77">
        <v>1.0097</v>
      </c>
      <c r="H77">
        <f t="shared" si="7"/>
        <v>0.11106491287241516</v>
      </c>
      <c r="I77">
        <f t="shared" si="8"/>
        <v>0.14573508712758487</v>
      </c>
      <c r="J77" s="2">
        <f>((1000*coeffs!$D$8/($D$2*coeffs!$D$6))^2*H77^2+(1000*(E77-coeffs!$D$2*blanks!$BZ$18*A77-coeffs!$D$2*blanks!$BZ$17)/($D$2*coeffs!$D$6))^2*coeffs!$E$8^2+(1000*coeffs!$D$2*coeffs!$D$8*(E77/coeffs!$D$2-blanks!$BZ$18*A77-blanks!$BZ$17)/($D$2^2*coeffs!$D$6))^2*coeffs!$D$11^2+(1000*coeffs!$D$2*coeffs!$D$8*(E77/coeffs!$D$2-blanks!$BZ$18*A77-blanks!$BZ$17)/($D$2*coeffs!$D$6^2))^2*coeffs!$E$6^2 +(-1000*coeffs!$D$8*blanks!$BZ$18*A77/($D$2*coeffs!$D$6)-1000*coeffs!$D$8*blanks!$BZ$17/($D$2*coeffs!$D$6))^2*coeffs!$E$2^2 + (1000*coeffs!$D$2*coeffs!$D$8*A77/($D$2*coeffs!$D$6))^2*blanks!$CA$18^2+(1000*coeffs!$D$2*coeffs!$D$8/($D$2*coeffs!$D$6))^2*blanks!$CA$17^2)^0.5</f>
        <v>20262.825752909976</v>
      </c>
      <c r="K77" s="10">
        <f>((1000*coeffs!$D$8/($D$2*coeffs!$D$6))^2*I77^2+(1000*(E77-coeffs!$D$2*blanks!$BZ$18*A77-coeffs!$D$2*blanks!$BZ$17)/($D$2*coeffs!$D$6))^2*coeffs!$E$8^2+(1000*coeffs!$D$2*coeffs!$D$8*(E77/coeffs!$D$2-blanks!$BZ$18*A77-blanks!$BZ$17)/($D$2^2*coeffs!$D$6))^2*coeffs!$D$11^2+(1000*coeffs!$D$2*coeffs!$D$8*(E77/coeffs!$D$2-blanks!$BZ$18*A77-blanks!$BZ$17)/($D$2*coeffs!$D$6^2))^2*coeffs!$E$6^2 +(-1000*coeffs!$D$8*blanks!$BZ$18*A77/($D$2*coeffs!$D$6)-1000*coeffs!$D$8*blanks!$BZ$17/($D$2*coeffs!$D$6))^2*coeffs!$E$2^2 + (1000*coeffs!$D$2*coeffs!$D$8*A77/($D$2*coeffs!$D$6))^2*blanks!$CA$18^2+(1000*coeffs!$D$2*coeffs!$D$8/($D$2*coeffs!$D$6))^2*blanks!$CA$17^2)^0.5</f>
        <v>21736.907761444028</v>
      </c>
      <c r="L77" s="10">
        <f t="shared" si="9"/>
        <v>374620923.94071269</v>
      </c>
      <c r="M77" s="1">
        <f t="shared" si="10"/>
        <v>139820169.02299577</v>
      </c>
      <c r="N77" s="10">
        <f t="shared" si="11"/>
        <v>131267621.31978105</v>
      </c>
    </row>
    <row r="78" spans="1:14" x14ac:dyDescent="0.25">
      <c r="A78">
        <v>-25.39</v>
      </c>
      <c r="B78">
        <v>0.58677685950413228</v>
      </c>
      <c r="C78" s="10">
        <f>-LN(1-B78)/0.000001-EXP(blanks!$BZ$18*b928_9!A78+blanks!$BZ$17)</f>
        <v>752501.94129685103</v>
      </c>
      <c r="D78" s="1">
        <f>C78*0.000001*coeffs!$D$8/($D$2*coeffs!$D$6/1000)</f>
        <v>62750.355840968434</v>
      </c>
      <c r="E78">
        <f t="shared" si="6"/>
        <v>0.88376754016859516</v>
      </c>
      <c r="F78">
        <v>0.77159999999999995</v>
      </c>
      <c r="G78">
        <v>1.0347</v>
      </c>
      <c r="H78">
        <f t="shared" si="7"/>
        <v>0.1121675401685952</v>
      </c>
      <c r="I78">
        <f t="shared" si="8"/>
        <v>0.1509324598314048</v>
      </c>
      <c r="J78" s="2">
        <f>((1000*coeffs!$D$8/($D$2*coeffs!$D$6))^2*H78^2+(1000*(E78-coeffs!$D$2*blanks!$BZ$18*A78-coeffs!$D$2*blanks!$BZ$17)/($D$2*coeffs!$D$6))^2*coeffs!$E$8^2+(1000*coeffs!$D$2*coeffs!$D$8*(E78/coeffs!$D$2-blanks!$BZ$18*A78-blanks!$BZ$17)/($D$2^2*coeffs!$D$6))^2*coeffs!$D$11^2+(1000*coeffs!$D$2*coeffs!$D$8*(E78/coeffs!$D$2-blanks!$BZ$18*A78-blanks!$BZ$17)/($D$2*coeffs!$D$6^2))^2*coeffs!$E$6^2 +(-1000*coeffs!$D$8*blanks!$BZ$18*A78/($D$2*coeffs!$D$6)-1000*coeffs!$D$8*blanks!$BZ$17/($D$2*coeffs!$D$6))^2*coeffs!$E$2^2 + (1000*coeffs!$D$2*coeffs!$D$8*A78/($D$2*coeffs!$D$6))^2*blanks!$CA$18^2+(1000*coeffs!$D$2*coeffs!$D$8/($D$2*coeffs!$D$6))^2*blanks!$CA$17^2)^0.5</f>
        <v>20672.538062537984</v>
      </c>
      <c r="K78" s="10">
        <f>((1000*coeffs!$D$8/($D$2*coeffs!$D$6))^2*I78^2+(1000*(E78-coeffs!$D$2*blanks!$BZ$18*A78-coeffs!$D$2*blanks!$BZ$17)/($D$2*coeffs!$D$6))^2*coeffs!$E$8^2+(1000*coeffs!$D$2*coeffs!$D$8*(E78/coeffs!$D$2-blanks!$BZ$18*A78-blanks!$BZ$17)/($D$2^2*coeffs!$D$6))^2*coeffs!$D$11^2+(1000*coeffs!$D$2*coeffs!$D$8*(E78/coeffs!$D$2-blanks!$BZ$18*A78-blanks!$BZ$17)/($D$2*coeffs!$D$6^2))^2*coeffs!$E$6^2 +(-1000*coeffs!$D$8*blanks!$BZ$18*A78/($D$2*coeffs!$D$6)-1000*coeffs!$D$8*blanks!$BZ$17/($D$2*coeffs!$D$6))^2*coeffs!$E$2^2 + (1000*coeffs!$D$2*coeffs!$D$8*A78/($D$2*coeffs!$D$6))^2*blanks!$CA$18^2+(1000*coeffs!$D$2*coeffs!$D$8/($D$2*coeffs!$D$6))^2*blanks!$CA$17^2)^0.5</f>
        <v>22322.077864563496</v>
      </c>
      <c r="L78" s="10">
        <f t="shared" si="9"/>
        <v>384003191.74808758</v>
      </c>
      <c r="M78" s="1">
        <f t="shared" si="10"/>
        <v>143559336.47581765</v>
      </c>
      <c r="N78" s="10">
        <f t="shared" si="11"/>
        <v>133990179.45282127</v>
      </c>
    </row>
    <row r="79" spans="1:14" x14ac:dyDescent="0.25">
      <c r="A79">
        <v>-25.41</v>
      </c>
      <c r="B79">
        <v>0.5950413223140496</v>
      </c>
      <c r="C79" s="10">
        <f>-LN(1-B79)/0.000001-EXP(blanks!$BZ$18*b928_9!A79+blanks!$BZ$17)</f>
        <v>771751.46378078556</v>
      </c>
      <c r="D79" s="1">
        <f>C79*0.000001*coeffs!$D$8/($D$2*coeffs!$D$6/1000)</f>
        <v>64355.553541261288</v>
      </c>
      <c r="E79">
        <f t="shared" si="6"/>
        <v>0.90397024748611454</v>
      </c>
      <c r="F79">
        <v>0.79069999999999996</v>
      </c>
      <c r="G79">
        <v>1.0604</v>
      </c>
      <c r="H79">
        <f t="shared" si="7"/>
        <v>0.11327024748611458</v>
      </c>
      <c r="I79">
        <f t="shared" si="8"/>
        <v>0.15642975251388547</v>
      </c>
      <c r="J79" s="2">
        <f>((1000*coeffs!$D$8/($D$2*coeffs!$D$6))^2*H79^2+(1000*(E79-coeffs!$D$2*blanks!$BZ$18*A79-coeffs!$D$2*blanks!$BZ$17)/($D$2*coeffs!$D$6))^2*coeffs!$E$8^2+(1000*coeffs!$D$2*coeffs!$D$8*(E79/coeffs!$D$2-blanks!$BZ$18*A79-blanks!$BZ$17)/($D$2^2*coeffs!$D$6))^2*coeffs!$D$11^2+(1000*coeffs!$D$2*coeffs!$D$8*(E79/coeffs!$D$2-blanks!$BZ$18*A79-blanks!$BZ$17)/($D$2*coeffs!$D$6^2))^2*coeffs!$E$6^2 +(-1000*coeffs!$D$8*blanks!$BZ$18*A79/($D$2*coeffs!$D$6)-1000*coeffs!$D$8*blanks!$BZ$17/($D$2*coeffs!$D$6))^2*coeffs!$E$2^2 + (1000*coeffs!$D$2*coeffs!$D$8*A79/($D$2*coeffs!$D$6))^2*blanks!$CA$18^2+(1000*coeffs!$D$2*coeffs!$D$8/($D$2*coeffs!$D$6))^2*blanks!$CA$17^2)^0.5</f>
        <v>21090.247526273182</v>
      </c>
      <c r="K79" s="10">
        <f>((1000*coeffs!$D$8/($D$2*coeffs!$D$6))^2*I79^2+(1000*(E79-coeffs!$D$2*blanks!$BZ$18*A79-coeffs!$D$2*blanks!$BZ$17)/($D$2*coeffs!$D$6))^2*coeffs!$E$8^2+(1000*coeffs!$D$2*coeffs!$D$8*(E79/coeffs!$D$2-blanks!$BZ$18*A79-blanks!$BZ$17)/($D$2^2*coeffs!$D$6))^2*coeffs!$D$11^2+(1000*coeffs!$D$2*coeffs!$D$8*(E79/coeffs!$D$2-blanks!$BZ$18*A79-blanks!$BZ$17)/($D$2*coeffs!$D$6^2))^2*coeffs!$E$6^2 +(-1000*coeffs!$D$8*blanks!$BZ$18*A79/($D$2*coeffs!$D$6)-1000*coeffs!$D$8*blanks!$BZ$17/($D$2*coeffs!$D$6))^2*coeffs!$E$2^2 + (1000*coeffs!$D$2*coeffs!$D$8*A79/($D$2*coeffs!$D$6))^2*blanks!$CA$18^2+(1000*coeffs!$D$2*coeffs!$D$8/($D$2*coeffs!$D$6))^2*blanks!$CA$17^2)^0.5</f>
        <v>22929.035171183757</v>
      </c>
      <c r="L79" s="10">
        <f t="shared" si="9"/>
        <v>393826260.19189572</v>
      </c>
      <c r="M79" s="1">
        <f t="shared" si="10"/>
        <v>147440992.86978659</v>
      </c>
      <c r="N79" s="10">
        <f t="shared" si="11"/>
        <v>136775969.09624773</v>
      </c>
    </row>
    <row r="80" spans="1:14" x14ac:dyDescent="0.25">
      <c r="A80">
        <v>-25.42</v>
      </c>
      <c r="B80">
        <v>0.60330578512396693</v>
      </c>
      <c r="C80" s="10">
        <f>-LN(1-B80)/0.000001-EXP(blanks!$BZ$18*b928_9!A80+blanks!$BZ$17)</f>
        <v>791891.56611848192</v>
      </c>
      <c r="D80" s="1">
        <f>C80*0.000001*coeffs!$D$8/($D$2*coeffs!$D$6/1000)</f>
        <v>66035.015771200458</v>
      </c>
      <c r="E80">
        <f t="shared" si="6"/>
        <v>0.92458953468885008</v>
      </c>
      <c r="F80">
        <v>0.79069999999999996</v>
      </c>
      <c r="G80">
        <v>1.0866</v>
      </c>
      <c r="H80">
        <f t="shared" si="7"/>
        <v>0.13388953468885012</v>
      </c>
      <c r="I80">
        <f t="shared" si="8"/>
        <v>0.16201046531114993</v>
      </c>
      <c r="J80" s="2">
        <f>((1000*coeffs!$D$8/($D$2*coeffs!$D$6))^2*H80^2+(1000*(E80-coeffs!$D$2*blanks!$BZ$18*A80-coeffs!$D$2*blanks!$BZ$17)/($D$2*coeffs!$D$6))^2*coeffs!$E$8^2+(1000*coeffs!$D$2*coeffs!$D$8*(E80/coeffs!$D$2-blanks!$BZ$18*A80-blanks!$BZ$17)/($D$2^2*coeffs!$D$6))^2*coeffs!$D$11^2+(1000*coeffs!$D$2*coeffs!$D$8*(E80/coeffs!$D$2-blanks!$BZ$18*A80-blanks!$BZ$17)/($D$2*coeffs!$D$6^2))^2*coeffs!$E$6^2 +(-1000*coeffs!$D$8*blanks!$BZ$18*A80/($D$2*coeffs!$D$6)-1000*coeffs!$D$8*blanks!$BZ$17/($D$2*coeffs!$D$6))^2*coeffs!$E$2^2 + (1000*coeffs!$D$2*coeffs!$D$8*A80/($D$2*coeffs!$D$6))^2*blanks!$CA$18^2+(1000*coeffs!$D$2*coeffs!$D$8/($D$2*coeffs!$D$6))^2*blanks!$CA$17^2)^0.5</f>
        <v>22285.486221481708</v>
      </c>
      <c r="K80" s="10">
        <f>((1000*coeffs!$D$8/($D$2*coeffs!$D$6))^2*I80^2+(1000*(E80-coeffs!$D$2*blanks!$BZ$18*A80-coeffs!$D$2*blanks!$BZ$17)/($D$2*coeffs!$D$6))^2*coeffs!$E$8^2+(1000*coeffs!$D$2*coeffs!$D$8*(E80/coeffs!$D$2-blanks!$BZ$18*A80-blanks!$BZ$17)/($D$2^2*coeffs!$D$6))^2*coeffs!$D$11^2+(1000*coeffs!$D$2*coeffs!$D$8*(E80/coeffs!$D$2-blanks!$BZ$18*A80-blanks!$BZ$17)/($D$2*coeffs!$D$6^2))^2*coeffs!$E$6^2 +(-1000*coeffs!$D$8*blanks!$BZ$18*A80/($D$2*coeffs!$D$6)-1000*coeffs!$D$8*blanks!$BZ$17/($D$2*coeffs!$D$6))^2*coeffs!$E$2^2 + (1000*coeffs!$D$2*coeffs!$D$8*A80/($D$2*coeffs!$D$6))^2*blanks!$CA$18^2+(1000*coeffs!$D$2*coeffs!$D$8/($D$2*coeffs!$D$6))^2*blanks!$CA$17^2)^0.5</f>
        <v>23547.922971140943</v>
      </c>
      <c r="L80" s="10">
        <f t="shared" si="9"/>
        <v>404103793.25244844</v>
      </c>
      <c r="M80" s="1">
        <f t="shared" si="10"/>
        <v>151408198.56376263</v>
      </c>
      <c r="N80" s="10">
        <f t="shared" si="11"/>
        <v>144074950.88027817</v>
      </c>
    </row>
    <row r="81" spans="1:14" x14ac:dyDescent="0.25">
      <c r="A81">
        <v>-25.58</v>
      </c>
      <c r="B81">
        <v>0.61157024793388426</v>
      </c>
      <c r="C81" s="10">
        <f>-LN(1-B81)/0.000001-EXP(blanks!$BZ$18*b928_9!A81+blanks!$BZ$17)</f>
        <v>805037.49799372116</v>
      </c>
      <c r="D81" s="1">
        <f>C81*0.000001*coeffs!$D$8/($D$2*coeffs!$D$6/1000)</f>
        <v>67131.241385729445</v>
      </c>
      <c r="E81">
        <f t="shared" si="6"/>
        <v>0.94564294388668235</v>
      </c>
      <c r="F81">
        <v>0.83030000000000004</v>
      </c>
      <c r="G81">
        <v>1.0866</v>
      </c>
      <c r="H81">
        <f t="shared" si="7"/>
        <v>0.11534294388668231</v>
      </c>
      <c r="I81">
        <f t="shared" si="8"/>
        <v>0.14095705611331766</v>
      </c>
      <c r="J81" s="2">
        <f>((1000*coeffs!$D$8/($D$2*coeffs!$D$6))^2*H81^2+(1000*(E81-coeffs!$D$2*blanks!$BZ$18*A81-coeffs!$D$2*blanks!$BZ$17)/($D$2*coeffs!$D$6))^2*coeffs!$E$8^2+(1000*coeffs!$D$2*coeffs!$D$8*(E81/coeffs!$D$2-blanks!$BZ$18*A81-blanks!$BZ$17)/($D$2^2*coeffs!$D$6))^2*coeffs!$D$11^2+(1000*coeffs!$D$2*coeffs!$D$8*(E81/coeffs!$D$2-blanks!$BZ$18*A81-blanks!$BZ$17)/($D$2*coeffs!$D$6^2))^2*coeffs!$E$6^2 +(-1000*coeffs!$D$8*blanks!$BZ$18*A81/($D$2*coeffs!$D$6)-1000*coeffs!$D$8*blanks!$BZ$17/($D$2*coeffs!$D$6))^2*coeffs!$E$2^2 + (1000*coeffs!$D$2*coeffs!$D$8*A81/($D$2*coeffs!$D$6))^2*blanks!$CA$18^2+(1000*coeffs!$D$2*coeffs!$D$8/($D$2*coeffs!$D$6))^2*blanks!$CA$17^2)^0.5</f>
        <v>21946.150866634463</v>
      </c>
      <c r="K81" s="10">
        <f>((1000*coeffs!$D$8/($D$2*coeffs!$D$6))^2*I81^2+(1000*(E81-coeffs!$D$2*blanks!$BZ$18*A81-coeffs!$D$2*blanks!$BZ$17)/($D$2*coeffs!$D$6))^2*coeffs!$E$8^2+(1000*coeffs!$D$2*coeffs!$D$8*(E81/coeffs!$D$2-blanks!$BZ$18*A81-blanks!$BZ$17)/($D$2^2*coeffs!$D$6))^2*coeffs!$D$11^2+(1000*coeffs!$D$2*coeffs!$D$8*(E81/coeffs!$D$2-blanks!$BZ$18*A81-blanks!$BZ$17)/($D$2*coeffs!$D$6^2))^2*coeffs!$E$6^2 +(-1000*coeffs!$D$8*blanks!$BZ$18*A81/($D$2*coeffs!$D$6)-1000*coeffs!$D$8*blanks!$BZ$17/($D$2*coeffs!$D$6))^2*coeffs!$E$2^2 + (1000*coeffs!$D$2*coeffs!$D$8*A81/($D$2*coeffs!$D$6))^2*blanks!$CA$18^2+(1000*coeffs!$D$2*coeffs!$D$8/($D$2*coeffs!$D$6))^2*blanks!$CA$17^2)^0.5</f>
        <v>22962.66505829063</v>
      </c>
      <c r="L81" s="10">
        <f t="shared" si="9"/>
        <v>410812187.63864106</v>
      </c>
      <c r="M81" s="1">
        <f t="shared" si="10"/>
        <v>148247551.37341705</v>
      </c>
      <c r="N81" s="10">
        <f t="shared" si="11"/>
        <v>142364969.06987649</v>
      </c>
    </row>
    <row r="82" spans="1:14" x14ac:dyDescent="0.25">
      <c r="A82">
        <v>-25.66</v>
      </c>
      <c r="B82">
        <v>0.6198347107438017</v>
      </c>
      <c r="C82" s="10">
        <f>-LN(1-B82)/0.000001-EXP(blanks!$BZ$18*b928_9!A82+blanks!$BZ$17)</f>
        <v>822414.9788332223</v>
      </c>
      <c r="D82" s="1">
        <f>C82*0.000001*coeffs!$D$8/($D$2*coeffs!$D$6/1000)</f>
        <v>68580.331476339779</v>
      </c>
      <c r="E82">
        <f t="shared" si="6"/>
        <v>0.96714914910764616</v>
      </c>
      <c r="F82">
        <v>0.83030000000000004</v>
      </c>
      <c r="G82">
        <v>1.1411</v>
      </c>
      <c r="H82">
        <f t="shared" si="7"/>
        <v>0.13684914910764612</v>
      </c>
      <c r="I82">
        <f t="shared" si="8"/>
        <v>0.17395085089235385</v>
      </c>
      <c r="J82" s="2">
        <f>((1000*coeffs!$D$8/($D$2*coeffs!$D$6))^2*H82^2+(1000*(E82-coeffs!$D$2*blanks!$BZ$18*A82-coeffs!$D$2*blanks!$BZ$17)/($D$2*coeffs!$D$6))^2*coeffs!$E$8^2+(1000*coeffs!$D$2*coeffs!$D$8*(E82/coeffs!$D$2-blanks!$BZ$18*A82-blanks!$BZ$17)/($D$2^2*coeffs!$D$6))^2*coeffs!$D$11^2+(1000*coeffs!$D$2*coeffs!$D$8*(E82/coeffs!$D$2-blanks!$BZ$18*A82-blanks!$BZ$17)/($D$2*coeffs!$D$6^2))^2*coeffs!$E$6^2 +(-1000*coeffs!$D$8*blanks!$BZ$18*A82/($D$2*coeffs!$D$6)-1000*coeffs!$D$8*blanks!$BZ$17/($D$2*coeffs!$D$6))^2*coeffs!$E$2^2 + (1000*coeffs!$D$2*coeffs!$D$8*A82/($D$2*coeffs!$D$6))^2*blanks!$CA$18^2+(1000*coeffs!$D$2*coeffs!$D$8/($D$2*coeffs!$D$6))^2*blanks!$CA$17^2)^0.5</f>
        <v>23178.627343622469</v>
      </c>
      <c r="K82" s="10">
        <f>((1000*coeffs!$D$8/($D$2*coeffs!$D$6))^2*I82^2+(1000*(E82-coeffs!$D$2*blanks!$BZ$18*A82-coeffs!$D$2*blanks!$BZ$17)/($D$2*coeffs!$D$6))^2*coeffs!$E$8^2+(1000*coeffs!$D$2*coeffs!$D$8*(E82/coeffs!$D$2-blanks!$BZ$18*A82-blanks!$BZ$17)/($D$2^2*coeffs!$D$6))^2*coeffs!$D$11^2+(1000*coeffs!$D$2*coeffs!$D$8*(E82/coeffs!$D$2-blanks!$BZ$18*A82-blanks!$BZ$17)/($D$2*coeffs!$D$6^2))^2*coeffs!$E$6^2 +(-1000*coeffs!$D$8*blanks!$BZ$18*A82/($D$2*coeffs!$D$6)-1000*coeffs!$D$8*blanks!$BZ$17/($D$2*coeffs!$D$6))^2*coeffs!$E$2^2 + (1000*coeffs!$D$2*coeffs!$D$8*A82/($D$2*coeffs!$D$6))^2*blanks!$CA$18^2+(1000*coeffs!$D$2*coeffs!$D$8/($D$2*coeffs!$D$6))^2*blanks!$CA$17^2)^0.5</f>
        <v>24848.210237412033</v>
      </c>
      <c r="L82" s="10">
        <f t="shared" si="9"/>
        <v>419679949.62130052</v>
      </c>
      <c r="M82" s="1">
        <f t="shared" si="10"/>
        <v>159532723.59526283</v>
      </c>
      <c r="N82" s="10">
        <f t="shared" si="11"/>
        <v>149826133.15670761</v>
      </c>
    </row>
    <row r="83" spans="1:14" x14ac:dyDescent="0.25">
      <c r="A83">
        <v>-25.66</v>
      </c>
      <c r="B83">
        <v>0.62809917355371903</v>
      </c>
      <c r="C83" s="10">
        <f>-LN(1-B83)/0.000001-EXP(blanks!$BZ$18*b928_9!A83+blanks!$BZ$17)</f>
        <v>844393.88555199746</v>
      </c>
      <c r="D83" s="1">
        <f>C83*0.000001*coeffs!$D$8/($D$2*coeffs!$D$6/1000)</f>
        <v>70413.129695068259</v>
      </c>
      <c r="E83">
        <f t="shared" si="6"/>
        <v>0.98912805582642138</v>
      </c>
      <c r="F83">
        <v>0.85089999999999999</v>
      </c>
      <c r="G83">
        <v>1.1693</v>
      </c>
      <c r="H83">
        <f t="shared" si="7"/>
        <v>0.13822805582642139</v>
      </c>
      <c r="I83">
        <f t="shared" si="8"/>
        <v>0.18017194417357862</v>
      </c>
      <c r="J83" s="2">
        <f>((1000*coeffs!$D$8/($D$2*coeffs!$D$6))^2*H83^2+(1000*(E83-coeffs!$D$2*blanks!$BZ$18*A83-coeffs!$D$2*blanks!$BZ$17)/($D$2*coeffs!$D$6))^2*coeffs!$E$8^2+(1000*coeffs!$D$2*coeffs!$D$8*(E83/coeffs!$D$2-blanks!$BZ$18*A83-blanks!$BZ$17)/($D$2^2*coeffs!$D$6))^2*coeffs!$D$11^2+(1000*coeffs!$D$2*coeffs!$D$8*(E83/coeffs!$D$2-blanks!$BZ$18*A83-blanks!$BZ$17)/($D$2*coeffs!$D$6^2))^2*coeffs!$E$6^2 +(-1000*coeffs!$D$8*blanks!$BZ$18*A83/($D$2*coeffs!$D$6)-1000*coeffs!$D$8*blanks!$BZ$17/($D$2*coeffs!$D$6))^2*coeffs!$E$2^2 + (1000*coeffs!$D$2*coeffs!$D$8*A83/($D$2*coeffs!$D$6))^2*blanks!$CA$18^2+(1000*coeffs!$D$2*coeffs!$D$8/($D$2*coeffs!$D$6))^2*blanks!$CA$17^2)^0.5</f>
        <v>23634.636955795962</v>
      </c>
      <c r="K83" s="10">
        <f>((1000*coeffs!$D$8/($D$2*coeffs!$D$6))^2*I83^2+(1000*(E83-coeffs!$D$2*blanks!$BZ$18*A83-coeffs!$D$2*blanks!$BZ$17)/($D$2*coeffs!$D$6))^2*coeffs!$E$8^2+(1000*coeffs!$D$2*coeffs!$D$8*(E83/coeffs!$D$2-blanks!$BZ$18*A83-blanks!$BZ$17)/($D$2^2*coeffs!$D$6))^2*coeffs!$D$11^2+(1000*coeffs!$D$2*coeffs!$D$8*(E83/coeffs!$D$2-blanks!$BZ$18*A83-blanks!$BZ$17)/($D$2*coeffs!$D$6^2))^2*coeffs!$E$6^2 +(-1000*coeffs!$D$8*blanks!$BZ$18*A83/($D$2*coeffs!$D$6)-1000*coeffs!$D$8*blanks!$BZ$17/($D$2*coeffs!$D$6))^2*coeffs!$E$2^2 + (1000*coeffs!$D$2*coeffs!$D$8*A83/($D$2*coeffs!$D$6))^2*blanks!$CA$18^2+(1000*coeffs!$D$2*coeffs!$D$8/($D$2*coeffs!$D$6))^2*blanks!$CA$17^2)^0.5</f>
        <v>25523.763880236267</v>
      </c>
      <c r="L83" s="10">
        <f t="shared" si="9"/>
        <v>430895828.10341817</v>
      </c>
      <c r="M83" s="1">
        <f t="shared" si="10"/>
        <v>163863226.51142079</v>
      </c>
      <c r="N83" s="10">
        <f t="shared" si="11"/>
        <v>152883696.19018999</v>
      </c>
    </row>
    <row r="84" spans="1:14" x14ac:dyDescent="0.25">
      <c r="A84">
        <v>-25.66</v>
      </c>
      <c r="B84">
        <v>0.63636363636363635</v>
      </c>
      <c r="C84" s="10">
        <f>-LN(1-B84)/0.000001-EXP(blanks!$BZ$18*b928_9!A84+blanks!$BZ$17)</f>
        <v>866866.74140405585</v>
      </c>
      <c r="D84" s="1">
        <f>C84*0.000001*coeffs!$D$8/($D$2*coeffs!$D$6/1000)</f>
        <v>72287.117819336985</v>
      </c>
      <c r="E84">
        <f t="shared" si="6"/>
        <v>1.0116009116784799</v>
      </c>
      <c r="F84">
        <v>0.87190000000000001</v>
      </c>
      <c r="G84">
        <v>1.1693</v>
      </c>
      <c r="H84">
        <f t="shared" si="7"/>
        <v>0.13970091167847987</v>
      </c>
      <c r="I84">
        <f t="shared" si="8"/>
        <v>0.15769908832152013</v>
      </c>
      <c r="J84" s="2">
        <f>((1000*coeffs!$D$8/($D$2*coeffs!$D$6))^2*H84^2+(1000*(E84-coeffs!$D$2*blanks!$BZ$18*A84-coeffs!$D$2*blanks!$BZ$17)/($D$2*coeffs!$D$6))^2*coeffs!$E$8^2+(1000*coeffs!$D$2*coeffs!$D$8*(E84/coeffs!$D$2-blanks!$BZ$18*A84-blanks!$BZ$17)/($D$2^2*coeffs!$D$6))^2*coeffs!$D$11^2+(1000*coeffs!$D$2*coeffs!$D$8*(E84/coeffs!$D$2-blanks!$BZ$18*A84-blanks!$BZ$17)/($D$2*coeffs!$D$6^2))^2*coeffs!$E$6^2 +(-1000*coeffs!$D$8*blanks!$BZ$18*A84/($D$2*coeffs!$D$6)-1000*coeffs!$D$8*blanks!$BZ$17/($D$2*coeffs!$D$6))^2*coeffs!$E$2^2 + (1000*coeffs!$D$2*coeffs!$D$8*A84/($D$2*coeffs!$D$6))^2*blanks!$CA$18^2+(1000*coeffs!$D$2*coeffs!$D$8/($D$2*coeffs!$D$6))^2*blanks!$CA$17^2)^0.5</f>
        <v>24104.095975731401</v>
      </c>
      <c r="K84" s="10">
        <f>((1000*coeffs!$D$8/($D$2*coeffs!$D$6))^2*I84^2+(1000*(E84-coeffs!$D$2*blanks!$BZ$18*A84-coeffs!$D$2*blanks!$BZ$17)/($D$2*coeffs!$D$6))^2*coeffs!$E$8^2+(1000*coeffs!$D$2*coeffs!$D$8*(E84/coeffs!$D$2-blanks!$BZ$18*A84-blanks!$BZ$17)/($D$2^2*coeffs!$D$6))^2*coeffs!$D$11^2+(1000*coeffs!$D$2*coeffs!$D$8*(E84/coeffs!$D$2-blanks!$BZ$18*A84-blanks!$BZ$17)/($D$2*coeffs!$D$6^2))^2*coeffs!$E$6^2 +(-1000*coeffs!$D$8*blanks!$BZ$18*A84/($D$2*coeffs!$D$6)-1000*coeffs!$D$8*blanks!$BZ$17/($D$2*coeffs!$D$6))^2*coeffs!$E$2^2 + (1000*coeffs!$D$2*coeffs!$D$8*A84/($D$2*coeffs!$D$6))^2*blanks!$CA$18^2+(1000*coeffs!$D$2*coeffs!$D$8/($D$2*coeffs!$D$6))^2*blanks!$CA$17^2)^0.5</f>
        <v>24864.197565268139</v>
      </c>
      <c r="L84" s="10">
        <f t="shared" si="9"/>
        <v>442363769.78076851</v>
      </c>
      <c r="M84" s="1">
        <f t="shared" si="10"/>
        <v>160433713.14299172</v>
      </c>
      <c r="N84" s="10">
        <f t="shared" si="11"/>
        <v>156029167.48720738</v>
      </c>
    </row>
    <row r="85" spans="1:14" x14ac:dyDescent="0.25">
      <c r="A85">
        <v>-25.7</v>
      </c>
      <c r="B85">
        <v>0.64462809917355368</v>
      </c>
      <c r="C85" s="10">
        <f>-LN(1-B85)/0.000001-EXP(blanks!$BZ$18*b928_9!A85+blanks!$BZ$17)</f>
        <v>887746.65422487434</v>
      </c>
      <c r="D85" s="1">
        <f>C85*0.000001*coeffs!$D$8/($D$2*coeffs!$D$6/1000)</f>
        <v>74028.272077592759</v>
      </c>
      <c r="E85">
        <f t="shared" si="6"/>
        <v>1.0345904299031785</v>
      </c>
      <c r="F85">
        <v>0.89349999999999996</v>
      </c>
      <c r="G85">
        <v>1.1982999999999999</v>
      </c>
      <c r="H85">
        <f t="shared" si="7"/>
        <v>0.14109042990317855</v>
      </c>
      <c r="I85">
        <f t="shared" si="8"/>
        <v>0.16370957009682141</v>
      </c>
      <c r="J85" s="2">
        <f>((1000*coeffs!$D$8/($D$2*coeffs!$D$6))^2*H85^2+(1000*(E85-coeffs!$D$2*blanks!$BZ$18*A85-coeffs!$D$2*blanks!$BZ$17)/($D$2*coeffs!$D$6))^2*coeffs!$E$8^2+(1000*coeffs!$D$2*coeffs!$D$8*(E85/coeffs!$D$2-blanks!$BZ$18*A85-blanks!$BZ$17)/($D$2^2*coeffs!$D$6))^2*coeffs!$D$11^2+(1000*coeffs!$D$2*coeffs!$D$8*(E85/coeffs!$D$2-blanks!$BZ$18*A85-blanks!$BZ$17)/($D$2*coeffs!$D$6^2))^2*coeffs!$E$6^2 +(-1000*coeffs!$D$8*blanks!$BZ$18*A85/($D$2*coeffs!$D$6)-1000*coeffs!$D$8*blanks!$BZ$17/($D$2*coeffs!$D$6))^2*coeffs!$E$2^2 + (1000*coeffs!$D$2*coeffs!$D$8*A85/($D$2*coeffs!$D$6))^2*blanks!$CA$18^2+(1000*coeffs!$D$2*coeffs!$D$8/($D$2*coeffs!$D$6))^2*blanks!$CA$17^2)^0.5</f>
        <v>24580.27695959041</v>
      </c>
      <c r="K85" s="10">
        <f>((1000*coeffs!$D$8/($D$2*coeffs!$D$6))^2*I85^2+(1000*(E85-coeffs!$D$2*blanks!$BZ$18*A85-coeffs!$D$2*blanks!$BZ$17)/($D$2*coeffs!$D$6))^2*coeffs!$E$8^2+(1000*coeffs!$D$2*coeffs!$D$8*(E85/coeffs!$D$2-blanks!$BZ$18*A85-blanks!$BZ$17)/($D$2^2*coeffs!$D$6))^2*coeffs!$D$11^2+(1000*coeffs!$D$2*coeffs!$D$8*(E85/coeffs!$D$2-blanks!$BZ$18*A85-blanks!$BZ$17)/($D$2*coeffs!$D$6^2))^2*coeffs!$E$6^2 +(-1000*coeffs!$D$8*blanks!$BZ$18*A85/($D$2*coeffs!$D$6)-1000*coeffs!$D$8*blanks!$BZ$17/($D$2*coeffs!$D$6))^2*coeffs!$E$2^2 + (1000*coeffs!$D$2*coeffs!$D$8*A85/($D$2*coeffs!$D$6))^2*blanks!$CA$18^2+(1000*coeffs!$D$2*coeffs!$D$8/($D$2*coeffs!$D$6))^2*blanks!$CA$17^2)^0.5</f>
        <v>25536.85840410773</v>
      </c>
      <c r="L85" s="10">
        <f t="shared" si="9"/>
        <v>453018829.5574888</v>
      </c>
      <c r="M85" s="1">
        <f t="shared" si="10"/>
        <v>164726210.43243849</v>
      </c>
      <c r="N85" s="10">
        <f t="shared" si="11"/>
        <v>159183508.88429224</v>
      </c>
    </row>
    <row r="86" spans="1:14" x14ac:dyDescent="0.25">
      <c r="A86">
        <v>-25.7</v>
      </c>
      <c r="B86">
        <v>0.65289256198347112</v>
      </c>
      <c r="C86" s="10">
        <f>-LN(1-B86)/0.000001-EXP(blanks!$BZ$18*b928_9!A86+blanks!$BZ$17)</f>
        <v>911277.1516350687</v>
      </c>
      <c r="D86" s="1">
        <f>C86*0.000001*coeffs!$D$8/($D$2*coeffs!$D$6/1000)</f>
        <v>75990.455833637316</v>
      </c>
      <c r="E86">
        <f t="shared" si="6"/>
        <v>1.0581209273133729</v>
      </c>
      <c r="F86">
        <v>0.91559999999999997</v>
      </c>
      <c r="G86">
        <v>1.2279</v>
      </c>
      <c r="H86">
        <f t="shared" si="7"/>
        <v>0.14252092731337296</v>
      </c>
      <c r="I86">
        <f t="shared" si="8"/>
        <v>0.16977907268662706</v>
      </c>
      <c r="J86" s="2">
        <f>((1000*coeffs!$D$8/($D$2*coeffs!$D$6))^2*H86^2+(1000*(E86-coeffs!$D$2*blanks!$BZ$18*A86-coeffs!$D$2*blanks!$BZ$17)/($D$2*coeffs!$D$6))^2*coeffs!$E$8^2+(1000*coeffs!$D$2*coeffs!$D$8*(E86/coeffs!$D$2-blanks!$BZ$18*A86-blanks!$BZ$17)/($D$2^2*coeffs!$D$6))^2*coeffs!$D$11^2+(1000*coeffs!$D$2*coeffs!$D$8*(E86/coeffs!$D$2-blanks!$BZ$18*A86-blanks!$BZ$17)/($D$2*coeffs!$D$6^2))^2*coeffs!$E$6^2 +(-1000*coeffs!$D$8*blanks!$BZ$18*A86/($D$2*coeffs!$D$6)-1000*coeffs!$D$8*blanks!$BZ$17/($D$2*coeffs!$D$6))^2*coeffs!$E$2^2 + (1000*coeffs!$D$2*coeffs!$D$8*A86/($D$2*coeffs!$D$6))^2*blanks!$CA$18^2+(1000*coeffs!$D$2*coeffs!$D$8/($D$2*coeffs!$D$6))^2*blanks!$CA$17^2)^0.5</f>
        <v>25068.678762733871</v>
      </c>
      <c r="K86" s="10">
        <f>((1000*coeffs!$D$8/($D$2*coeffs!$D$6))^2*I86^2+(1000*(E86-coeffs!$D$2*blanks!$BZ$18*A86-coeffs!$D$2*blanks!$BZ$17)/($D$2*coeffs!$D$6))^2*coeffs!$E$8^2+(1000*coeffs!$D$2*coeffs!$D$8*(E86/coeffs!$D$2-blanks!$BZ$18*A86-blanks!$BZ$17)/($D$2^2*coeffs!$D$6))^2*coeffs!$D$11^2+(1000*coeffs!$D$2*coeffs!$D$8*(E86/coeffs!$D$2-blanks!$BZ$18*A86-blanks!$BZ$17)/($D$2*coeffs!$D$6^2))^2*coeffs!$E$6^2 +(-1000*coeffs!$D$8*blanks!$BZ$18*A86/($D$2*coeffs!$D$6)-1000*coeffs!$D$8*blanks!$BZ$17/($D$2*coeffs!$D$6))^2*coeffs!$E$2^2 + (1000*coeffs!$D$2*coeffs!$D$8*A86/($D$2*coeffs!$D$6))^2*blanks!$CA$18^2+(1000*coeffs!$D$2*coeffs!$D$8/($D$2*coeffs!$D$6))^2*blanks!$CA$17^2)^0.5</f>
        <v>26222.77081717876</v>
      </c>
      <c r="L86" s="10">
        <f t="shared" si="9"/>
        <v>465026487.76148301</v>
      </c>
      <c r="M86" s="1">
        <f t="shared" si="10"/>
        <v>169144880.27498934</v>
      </c>
      <c r="N86" s="10">
        <f t="shared" si="11"/>
        <v>162459871.81871951</v>
      </c>
    </row>
    <row r="87" spans="1:14" x14ac:dyDescent="0.25">
      <c r="A87">
        <v>-25.74</v>
      </c>
      <c r="B87">
        <v>0.66115702479338845</v>
      </c>
      <c r="C87" s="10">
        <f>-LN(1-B87)/0.000001-EXP(blanks!$BZ$18*b928_9!A87+blanks!$BZ$17)</f>
        <v>933234.34878290026</v>
      </c>
      <c r="D87" s="1">
        <f>C87*0.000001*coeffs!$D$8/($D$2*coeffs!$D$6/1000)</f>
        <v>77821.44371377783</v>
      </c>
      <c r="E87">
        <f t="shared" si="6"/>
        <v>1.0822184788924334</v>
      </c>
      <c r="F87">
        <v>0.93830000000000002</v>
      </c>
      <c r="G87">
        <v>1.2583</v>
      </c>
      <c r="H87">
        <f t="shared" si="7"/>
        <v>0.14391847889243337</v>
      </c>
      <c r="I87">
        <f t="shared" si="8"/>
        <v>0.17608152110756659</v>
      </c>
      <c r="J87" s="2">
        <f>((1000*coeffs!$D$8/($D$2*coeffs!$D$6))^2*H87^2+(1000*(E87-coeffs!$D$2*blanks!$BZ$18*A87-coeffs!$D$2*blanks!$BZ$17)/($D$2*coeffs!$D$6))^2*coeffs!$E$8^2+(1000*coeffs!$D$2*coeffs!$D$8*(E87/coeffs!$D$2-blanks!$BZ$18*A87-blanks!$BZ$17)/($D$2^2*coeffs!$D$6))^2*coeffs!$D$11^2+(1000*coeffs!$D$2*coeffs!$D$8*(E87/coeffs!$D$2-blanks!$BZ$18*A87-blanks!$BZ$17)/($D$2*coeffs!$D$6^2))^2*coeffs!$E$6^2 +(-1000*coeffs!$D$8*blanks!$BZ$18*A87/($D$2*coeffs!$D$6)-1000*coeffs!$D$8*blanks!$BZ$17/($D$2*coeffs!$D$6))^2*coeffs!$E$2^2 + (1000*coeffs!$D$2*coeffs!$D$8*A87/($D$2*coeffs!$D$6))^2*blanks!$CA$18^2+(1000*coeffs!$D$2*coeffs!$D$8/($D$2*coeffs!$D$6))^2*blanks!$CA$17^2)^0.5</f>
        <v>25566.884798505085</v>
      </c>
      <c r="K87" s="10">
        <f>((1000*coeffs!$D$8/($D$2*coeffs!$D$6))^2*I87^2+(1000*(E87-coeffs!$D$2*blanks!$BZ$18*A87-coeffs!$D$2*blanks!$BZ$17)/($D$2*coeffs!$D$6))^2*coeffs!$E$8^2+(1000*coeffs!$D$2*coeffs!$D$8*(E87/coeffs!$D$2-blanks!$BZ$18*A87-blanks!$BZ$17)/($D$2^2*coeffs!$D$6))^2*coeffs!$D$11^2+(1000*coeffs!$D$2*coeffs!$D$8*(E87/coeffs!$D$2-blanks!$BZ$18*A87-blanks!$BZ$17)/($D$2*coeffs!$D$6^2))^2*coeffs!$E$6^2 +(-1000*coeffs!$D$8*blanks!$BZ$18*A87/($D$2*coeffs!$D$6)-1000*coeffs!$D$8*blanks!$BZ$17/($D$2*coeffs!$D$6))^2*coeffs!$E$2^2 + (1000*coeffs!$D$2*coeffs!$D$8*A87/($D$2*coeffs!$D$6))^2*blanks!$CA$18^2+(1000*coeffs!$D$2*coeffs!$D$8/($D$2*coeffs!$D$6))^2*blanks!$CA$17^2)^0.5</f>
        <v>26930.177881528063</v>
      </c>
      <c r="L87" s="10">
        <f t="shared" si="9"/>
        <v>476231287.80768418</v>
      </c>
      <c r="M87" s="1">
        <f t="shared" si="10"/>
        <v>173659222.93156856</v>
      </c>
      <c r="N87" s="10">
        <f t="shared" si="11"/>
        <v>165762965.68329</v>
      </c>
    </row>
    <row r="88" spans="1:14" x14ac:dyDescent="0.25">
      <c r="A88">
        <v>-25.74</v>
      </c>
      <c r="B88">
        <v>0.66942148760330578</v>
      </c>
      <c r="C88" s="10">
        <f>-LN(1-B88)/0.000001-EXP(blanks!$BZ$18*b928_9!A88+blanks!$BZ$17)</f>
        <v>957926.96137327165</v>
      </c>
      <c r="D88" s="1">
        <f>C88*0.000001*coeffs!$D$8/($D$2*coeffs!$D$6/1000)</f>
        <v>79880.535048504011</v>
      </c>
      <c r="E88">
        <f t="shared" si="6"/>
        <v>1.1069110914828049</v>
      </c>
      <c r="F88">
        <v>0.93830000000000002</v>
      </c>
      <c r="G88">
        <v>1.2895000000000001</v>
      </c>
      <c r="H88">
        <f t="shared" si="7"/>
        <v>0.16861109148280484</v>
      </c>
      <c r="I88">
        <f t="shared" si="8"/>
        <v>0.18258890851719523</v>
      </c>
      <c r="J88" s="2">
        <f>((1000*coeffs!$D$8/($D$2*coeffs!$D$6))^2*H88^2+(1000*(E88-coeffs!$D$2*blanks!$BZ$18*A88-coeffs!$D$2*blanks!$BZ$17)/($D$2*coeffs!$D$6))^2*coeffs!$E$8^2+(1000*coeffs!$D$2*coeffs!$D$8*(E88/coeffs!$D$2-blanks!$BZ$18*A88-blanks!$BZ$17)/($D$2^2*coeffs!$D$6))^2*coeffs!$D$11^2+(1000*coeffs!$D$2*coeffs!$D$8*(E88/coeffs!$D$2-blanks!$BZ$18*A88-blanks!$BZ$17)/($D$2*coeffs!$D$6^2))^2*coeffs!$E$6^2 +(-1000*coeffs!$D$8*blanks!$BZ$18*A88/($D$2*coeffs!$D$6)-1000*coeffs!$D$8*blanks!$BZ$17/($D$2*coeffs!$D$6))^2*coeffs!$E$2^2 + (1000*coeffs!$D$2*coeffs!$D$8*A88/($D$2*coeffs!$D$6))^2*blanks!$CA$18^2+(1000*coeffs!$D$2*coeffs!$D$8/($D$2*coeffs!$D$6))^2*blanks!$CA$17^2)^0.5</f>
        <v>27034.244298608526</v>
      </c>
      <c r="K88" s="10">
        <f>((1000*coeffs!$D$8/($D$2*coeffs!$D$6))^2*I88^2+(1000*(E88-coeffs!$D$2*blanks!$BZ$18*A88-coeffs!$D$2*blanks!$BZ$17)/($D$2*coeffs!$D$6))^2*coeffs!$E$8^2+(1000*coeffs!$D$2*coeffs!$D$8*(E88/coeffs!$D$2-blanks!$BZ$18*A88-blanks!$BZ$17)/($D$2^2*coeffs!$D$6))^2*coeffs!$D$11^2+(1000*coeffs!$D$2*coeffs!$D$8*(E88/coeffs!$D$2-blanks!$BZ$18*A88-blanks!$BZ$17)/($D$2*coeffs!$D$6^2))^2*coeffs!$E$6^2 +(-1000*coeffs!$D$8*blanks!$BZ$18*A88/($D$2*coeffs!$D$6)-1000*coeffs!$D$8*blanks!$BZ$17/($D$2*coeffs!$D$6))^2*coeffs!$E$2^2 + (1000*coeffs!$D$2*coeffs!$D$8*A88/($D$2*coeffs!$D$6))^2*blanks!$CA$18^2+(1000*coeffs!$D$2*coeffs!$D$8/($D$2*coeffs!$D$6))^2*blanks!$CA$17^2)^0.5</f>
        <v>27658.384557118145</v>
      </c>
      <c r="L88" s="10">
        <f t="shared" si="9"/>
        <v>488831975.62911415</v>
      </c>
      <c r="M88" s="1">
        <f t="shared" si="10"/>
        <v>178345027.54125866</v>
      </c>
      <c r="N88" s="10">
        <f t="shared" si="11"/>
        <v>174724363.66636965</v>
      </c>
    </row>
    <row r="89" spans="1:14" x14ac:dyDescent="0.25">
      <c r="A89">
        <v>-25.76</v>
      </c>
      <c r="B89">
        <v>0.6776859504132231</v>
      </c>
      <c r="C89" s="10">
        <f>-LN(1-B89)/0.000001-EXP(blanks!$BZ$18*b928_9!A89+blanks!$BZ$17)</f>
        <v>982162.92145159142</v>
      </c>
      <c r="D89" s="1">
        <f>C89*0.000001*coeffs!$D$8/($D$2*coeffs!$D$6/1000)</f>
        <v>81901.546604223215</v>
      </c>
      <c r="E89">
        <f t="shared" si="6"/>
        <v>1.1322288994670946</v>
      </c>
      <c r="F89">
        <v>0.98529999999999995</v>
      </c>
      <c r="G89">
        <v>1.3213999999999999</v>
      </c>
      <c r="H89">
        <f t="shared" si="7"/>
        <v>0.14692889946709464</v>
      </c>
      <c r="I89">
        <f t="shared" si="8"/>
        <v>0.18917110053290531</v>
      </c>
      <c r="J89" s="2">
        <f>((1000*coeffs!$D$8/($D$2*coeffs!$D$6))^2*H89^2+(1000*(E89-coeffs!$D$2*blanks!$BZ$18*A89-coeffs!$D$2*blanks!$BZ$17)/($D$2*coeffs!$D$6))^2*coeffs!$E$8^2+(1000*coeffs!$D$2*coeffs!$D$8*(E89/coeffs!$D$2-blanks!$BZ$18*A89-blanks!$BZ$17)/($D$2^2*coeffs!$D$6))^2*coeffs!$D$11^2+(1000*coeffs!$D$2*coeffs!$D$8*(E89/coeffs!$D$2-blanks!$BZ$18*A89-blanks!$BZ$17)/($D$2*coeffs!$D$6^2))^2*coeffs!$E$6^2 +(-1000*coeffs!$D$8*blanks!$BZ$18*A89/($D$2*coeffs!$D$6)-1000*coeffs!$D$8*blanks!$BZ$17/($D$2*coeffs!$D$6))^2*coeffs!$E$2^2 + (1000*coeffs!$D$2*coeffs!$D$8*A89/($D$2*coeffs!$D$6))^2*blanks!$CA$18^2+(1000*coeffs!$D$2*coeffs!$D$8/($D$2*coeffs!$D$6))^2*blanks!$CA$17^2)^0.5</f>
        <v>26607.217813890067</v>
      </c>
      <c r="K89" s="10">
        <f>((1000*coeffs!$D$8/($D$2*coeffs!$D$6))^2*I89^2+(1000*(E89-coeffs!$D$2*blanks!$BZ$18*A89-coeffs!$D$2*blanks!$BZ$17)/($D$2*coeffs!$D$6))^2*coeffs!$E$8^2+(1000*coeffs!$D$2*coeffs!$D$8*(E89/coeffs!$D$2-blanks!$BZ$18*A89-blanks!$BZ$17)/($D$2^2*coeffs!$D$6))^2*coeffs!$D$11^2+(1000*coeffs!$D$2*coeffs!$D$8*(E89/coeffs!$D$2-blanks!$BZ$18*A89-blanks!$BZ$17)/($D$2*coeffs!$D$6^2))^2*coeffs!$E$6^2 +(-1000*coeffs!$D$8*blanks!$BZ$18*A89/($D$2*coeffs!$D$6)-1000*coeffs!$D$8*blanks!$BZ$17/($D$2*coeffs!$D$6))^2*coeffs!$E$2^2 + (1000*coeffs!$D$2*coeffs!$D$8*A89/($D$2*coeffs!$D$6))^2*blanks!$CA$18^2+(1000*coeffs!$D$2*coeffs!$D$8/($D$2*coeffs!$D$6))^2*blanks!$CA$17^2)^0.5</f>
        <v>28401.939843525426</v>
      </c>
      <c r="L89" s="10">
        <f t="shared" si="9"/>
        <v>501199632.79304779</v>
      </c>
      <c r="M89" s="1">
        <f t="shared" si="10"/>
        <v>183111549.67496803</v>
      </c>
      <c r="N89" s="10">
        <f t="shared" si="11"/>
        <v>172721362.87904382</v>
      </c>
    </row>
    <row r="90" spans="1:14" x14ac:dyDescent="0.25">
      <c r="A90">
        <v>-25.81</v>
      </c>
      <c r="B90">
        <v>0.68595041322314054</v>
      </c>
      <c r="C90" s="10">
        <f>-LN(1-B90)/0.000001-EXP(blanks!$BZ$18*b928_9!A90+blanks!$BZ$17)</f>
        <v>1005399.2939080442</v>
      </c>
      <c r="D90" s="1">
        <f>C90*0.000001*coeffs!$D$8/($D$2*coeffs!$D$6/1000)</f>
        <v>83839.203585656185</v>
      </c>
      <c r="E90">
        <f t="shared" si="6"/>
        <v>1.1582043858703555</v>
      </c>
      <c r="F90">
        <v>0.98529999999999995</v>
      </c>
      <c r="G90">
        <v>1.3541000000000001</v>
      </c>
      <c r="H90">
        <f t="shared" si="7"/>
        <v>0.1729043858703555</v>
      </c>
      <c r="I90">
        <f t="shared" si="8"/>
        <v>0.19589561412964462</v>
      </c>
      <c r="J90" s="2">
        <f>((1000*coeffs!$D$8/($D$2*coeffs!$D$6))^2*H90^2+(1000*(E90-coeffs!$D$2*blanks!$BZ$18*A90-coeffs!$D$2*blanks!$BZ$17)/($D$2*coeffs!$D$6))^2*coeffs!$E$8^2+(1000*coeffs!$D$2*coeffs!$D$8*(E90/coeffs!$D$2-blanks!$BZ$18*A90-blanks!$BZ$17)/($D$2^2*coeffs!$D$6))^2*coeffs!$D$11^2+(1000*coeffs!$D$2*coeffs!$D$8*(E90/coeffs!$D$2-blanks!$BZ$18*A90-blanks!$BZ$17)/($D$2*coeffs!$D$6^2))^2*coeffs!$E$6^2 +(-1000*coeffs!$D$8*blanks!$BZ$18*A90/($D$2*coeffs!$D$6)-1000*coeffs!$D$8*blanks!$BZ$17/($D$2*coeffs!$D$6))^2*coeffs!$E$2^2 + (1000*coeffs!$D$2*coeffs!$D$8*A90/($D$2*coeffs!$D$6))^2*blanks!$CA$18^2+(1000*coeffs!$D$2*coeffs!$D$8/($D$2*coeffs!$D$6))^2*blanks!$CA$17^2)^0.5</f>
        <v>28135.4424935026</v>
      </c>
      <c r="K90" s="10">
        <f>((1000*coeffs!$D$8/($D$2*coeffs!$D$6))^2*I90^2+(1000*(E90-coeffs!$D$2*blanks!$BZ$18*A90-coeffs!$D$2*blanks!$BZ$17)/($D$2*coeffs!$D$6))^2*coeffs!$E$8^2+(1000*coeffs!$D$2*coeffs!$D$8*(E90/coeffs!$D$2-blanks!$BZ$18*A90-blanks!$BZ$17)/($D$2^2*coeffs!$D$6))^2*coeffs!$D$11^2+(1000*coeffs!$D$2*coeffs!$D$8*(E90/coeffs!$D$2-blanks!$BZ$18*A90-blanks!$BZ$17)/($D$2*coeffs!$D$6^2))^2*coeffs!$E$6^2 +(-1000*coeffs!$D$8*blanks!$BZ$18*A90/($D$2*coeffs!$D$6)-1000*coeffs!$D$8*blanks!$BZ$17/($D$2*coeffs!$D$6))^2*coeffs!$E$2^2 + (1000*coeffs!$D$2*coeffs!$D$8*A90/($D$2*coeffs!$D$6))^2*blanks!$CA$18^2+(1000*coeffs!$D$2*coeffs!$D$8/($D$2*coeffs!$D$6))^2*blanks!$CA$17^2)^0.5</f>
        <v>29164.445047085199</v>
      </c>
      <c r="L90" s="10">
        <f t="shared" si="9"/>
        <v>513057198.46596533</v>
      </c>
      <c r="M90" s="1">
        <f t="shared" si="10"/>
        <v>187969785.15539986</v>
      </c>
      <c r="N90" s="10">
        <f t="shared" si="11"/>
        <v>182001640.77304223</v>
      </c>
    </row>
    <row r="91" spans="1:14" x14ac:dyDescent="0.25">
      <c r="A91">
        <v>-25.81</v>
      </c>
      <c r="B91">
        <v>0.69421487603305787</v>
      </c>
      <c r="C91" s="10">
        <f>-LN(1-B91)/0.000001-EXP(blanks!$BZ$18*b928_9!A91+blanks!$BZ$17)</f>
        <v>1032067.5409902057</v>
      </c>
      <c r="D91" s="1">
        <f>C91*0.000001*coeffs!$D$8/($D$2*coeffs!$D$6/1000)</f>
        <v>86063.041030083899</v>
      </c>
      <c r="E91">
        <f t="shared" ref="E91:E128" si="12">-LN(1-B91)</f>
        <v>1.1848726329525168</v>
      </c>
      <c r="F91">
        <v>1.0097</v>
      </c>
      <c r="G91">
        <v>1.3876999999999999</v>
      </c>
      <c r="H91">
        <f t="shared" ref="H91:H128" si="13">E91-F91</f>
        <v>0.17517263295251673</v>
      </c>
      <c r="I91">
        <f t="shared" ref="I91:I128" si="14">G91-E91</f>
        <v>0.20282736704748316</v>
      </c>
      <c r="J91" s="2">
        <f>((1000*coeffs!$D$8/($D$2*coeffs!$D$6))^2*H91^2+(1000*(E91-coeffs!$D$2*blanks!$BZ$18*A91-coeffs!$D$2*blanks!$BZ$17)/($D$2*coeffs!$D$6))^2*coeffs!$E$8^2+(1000*coeffs!$D$2*coeffs!$D$8*(E91/coeffs!$D$2-blanks!$BZ$18*A91-blanks!$BZ$17)/($D$2^2*coeffs!$D$6))^2*coeffs!$D$11^2+(1000*coeffs!$D$2*coeffs!$D$8*(E91/coeffs!$D$2-blanks!$BZ$18*A91-blanks!$BZ$17)/($D$2*coeffs!$D$6^2))^2*coeffs!$E$6^2 +(-1000*coeffs!$D$8*blanks!$BZ$18*A91/($D$2*coeffs!$D$6)-1000*coeffs!$D$8*blanks!$BZ$17/($D$2*coeffs!$D$6))^2*coeffs!$E$2^2 + (1000*coeffs!$D$2*coeffs!$D$8*A91/($D$2*coeffs!$D$6))^2*blanks!$CA$18^2+(1000*coeffs!$D$2*coeffs!$D$8/($D$2*coeffs!$D$6))^2*blanks!$CA$17^2)^0.5</f>
        <v>28710.336313243621</v>
      </c>
      <c r="K91" s="10">
        <f>((1000*coeffs!$D$8/($D$2*coeffs!$D$6))^2*I91^2+(1000*(E91-coeffs!$D$2*blanks!$BZ$18*A91-coeffs!$D$2*blanks!$BZ$17)/($D$2*coeffs!$D$6))^2*coeffs!$E$8^2+(1000*coeffs!$D$2*coeffs!$D$8*(E91/coeffs!$D$2-blanks!$BZ$18*A91-blanks!$BZ$17)/($D$2^2*coeffs!$D$6))^2*coeffs!$D$11^2+(1000*coeffs!$D$2*coeffs!$D$8*(E91/coeffs!$D$2-blanks!$BZ$18*A91-blanks!$BZ$17)/($D$2*coeffs!$D$6^2))^2*coeffs!$E$6^2 +(-1000*coeffs!$D$8*blanks!$BZ$18*A91/($D$2*coeffs!$D$6)-1000*coeffs!$D$8*blanks!$BZ$17/($D$2*coeffs!$D$6))^2*coeffs!$E$2^2 + (1000*coeffs!$D$2*coeffs!$D$8*A91/($D$2*coeffs!$D$6))^2*blanks!$CA$18^2+(1000*coeffs!$D$2*coeffs!$D$8/($D$2*coeffs!$D$6))^2*blanks!$CA$17^2)^0.5</f>
        <v>29949.524864980012</v>
      </c>
      <c r="L91" s="10">
        <f t="shared" si="9"/>
        <v>526666056.37831551</v>
      </c>
      <c r="M91" s="1">
        <f t="shared" si="10"/>
        <v>193022463.48456392</v>
      </c>
      <c r="N91" s="10">
        <f t="shared" si="11"/>
        <v>185837290.42290422</v>
      </c>
    </row>
    <row r="92" spans="1:14" x14ac:dyDescent="0.25">
      <c r="A92">
        <v>-25.84</v>
      </c>
      <c r="B92">
        <v>0.7024793388429752</v>
      </c>
      <c r="C92" s="10">
        <f>-LN(1-B92)/0.000001-EXP(blanks!$BZ$18*b928_9!A92+blanks!$BZ$17)</f>
        <v>1057799.1066158058</v>
      </c>
      <c r="D92" s="1">
        <f>C92*0.000001*coeffs!$D$8/($D$2*coeffs!$D$6/1000)</f>
        <v>88208.76958005807</v>
      </c>
      <c r="E92">
        <f t="shared" si="12"/>
        <v>1.212271607140631</v>
      </c>
      <c r="F92">
        <v>1.0347</v>
      </c>
      <c r="G92">
        <v>1.4219999999999999</v>
      </c>
      <c r="H92">
        <f t="shared" si="13"/>
        <v>0.17757160714063103</v>
      </c>
      <c r="I92">
        <f t="shared" si="14"/>
        <v>0.20972839285936895</v>
      </c>
      <c r="J92" s="2">
        <f>((1000*coeffs!$D$8/($D$2*coeffs!$D$6))^2*H92^2+(1000*(E92-coeffs!$D$2*blanks!$BZ$18*A92-coeffs!$D$2*blanks!$BZ$17)/($D$2*coeffs!$D$6))^2*coeffs!$E$8^2+(1000*coeffs!$D$2*coeffs!$D$8*(E92/coeffs!$D$2-blanks!$BZ$18*A92-blanks!$BZ$17)/($D$2^2*coeffs!$D$6))^2*coeffs!$D$11^2+(1000*coeffs!$D$2*coeffs!$D$8*(E92/coeffs!$D$2-blanks!$BZ$18*A92-blanks!$BZ$17)/($D$2*coeffs!$D$6^2))^2*coeffs!$E$6^2 +(-1000*coeffs!$D$8*blanks!$BZ$18*A92/($D$2*coeffs!$D$6)-1000*coeffs!$D$8*blanks!$BZ$17/($D$2*coeffs!$D$6))^2*coeffs!$E$2^2 + (1000*coeffs!$D$2*coeffs!$D$8*A92/($D$2*coeffs!$D$6))^2*blanks!$CA$18^2+(1000*coeffs!$D$2*coeffs!$D$8/($D$2*coeffs!$D$6))^2*blanks!$CA$17^2)^0.5</f>
        <v>29304.395781408253</v>
      </c>
      <c r="K92" s="10">
        <f>((1000*coeffs!$D$8/($D$2*coeffs!$D$6))^2*I92^2+(1000*(E92-coeffs!$D$2*blanks!$BZ$18*A92-coeffs!$D$2*blanks!$BZ$17)/($D$2*coeffs!$D$6))^2*coeffs!$E$8^2+(1000*coeffs!$D$2*coeffs!$D$8*(E92/coeffs!$D$2-blanks!$BZ$18*A92-blanks!$BZ$17)/($D$2^2*coeffs!$D$6))^2*coeffs!$D$11^2+(1000*coeffs!$D$2*coeffs!$D$8*(E92/coeffs!$D$2-blanks!$BZ$18*A92-blanks!$BZ$17)/($D$2*coeffs!$D$6^2))^2*coeffs!$E$6^2 +(-1000*coeffs!$D$8*blanks!$BZ$18*A92/($D$2*coeffs!$D$6)-1000*coeffs!$D$8*blanks!$BZ$17/($D$2*coeffs!$D$6))^2*coeffs!$E$2^2 + (1000*coeffs!$D$2*coeffs!$D$8*A92/($D$2*coeffs!$D$6))^2*blanks!$CA$18^2+(1000*coeffs!$D$2*coeffs!$D$8/($D$2*coeffs!$D$6))^2*blanks!$CA$17^2)^0.5</f>
        <v>30746.5685124107</v>
      </c>
      <c r="L92" s="10">
        <f t="shared" si="9"/>
        <v>539796923.9371115</v>
      </c>
      <c r="M92" s="1">
        <f t="shared" si="10"/>
        <v>198127440.85970297</v>
      </c>
      <c r="N92" s="10">
        <f t="shared" si="11"/>
        <v>189766374.06524932</v>
      </c>
    </row>
    <row r="93" spans="1:14" x14ac:dyDescent="0.25">
      <c r="A93">
        <v>-25.93</v>
      </c>
      <c r="B93">
        <v>0.71074380165289253</v>
      </c>
      <c r="C93" s="10">
        <f>-LN(1-B93)/0.000001-EXP(blanks!$BZ$18*b928_9!A93+blanks!$BZ$17)</f>
        <v>1080857.7930300131</v>
      </c>
      <c r="D93" s="1">
        <f>C93*0.000001*coeffs!$D$8/($D$2*coeffs!$D$6/1000)</f>
        <v>90131.609506853696</v>
      </c>
      <c r="E93">
        <f t="shared" si="12"/>
        <v>1.2404424841073274</v>
      </c>
      <c r="F93">
        <v>1.0604</v>
      </c>
      <c r="G93">
        <v>1.4572000000000001</v>
      </c>
      <c r="H93">
        <f t="shared" si="13"/>
        <v>0.18004248410732737</v>
      </c>
      <c r="I93">
        <f t="shared" si="14"/>
        <v>0.21675751589267267</v>
      </c>
      <c r="J93" s="2">
        <f>((1000*coeffs!$D$8/($D$2*coeffs!$D$6))^2*H93^2+(1000*(E93-coeffs!$D$2*blanks!$BZ$18*A93-coeffs!$D$2*blanks!$BZ$17)/($D$2*coeffs!$D$6))^2*coeffs!$E$8^2+(1000*coeffs!$D$2*coeffs!$D$8*(E93/coeffs!$D$2-blanks!$BZ$18*A93-blanks!$BZ$17)/($D$2^2*coeffs!$D$6))^2*coeffs!$D$11^2+(1000*coeffs!$D$2*coeffs!$D$8*(E93/coeffs!$D$2-blanks!$BZ$18*A93-blanks!$BZ$17)/($D$2*coeffs!$D$6^2))^2*coeffs!$E$6^2 +(-1000*coeffs!$D$8*blanks!$BZ$18*A93/($D$2*coeffs!$D$6)-1000*coeffs!$D$8*blanks!$BZ$17/($D$2*coeffs!$D$6))^2*coeffs!$E$2^2 + (1000*coeffs!$D$2*coeffs!$D$8*A93/($D$2*coeffs!$D$6))^2*blanks!$CA$18^2+(1000*coeffs!$D$2*coeffs!$D$8/($D$2*coeffs!$D$6))^2*blanks!$CA$17^2)^0.5</f>
        <v>29915.852280694933</v>
      </c>
      <c r="K93" s="10">
        <f>((1000*coeffs!$D$8/($D$2*coeffs!$D$6))^2*I93^2+(1000*(E93-coeffs!$D$2*blanks!$BZ$18*A93-coeffs!$D$2*blanks!$BZ$17)/($D$2*coeffs!$D$6))^2*coeffs!$E$8^2+(1000*coeffs!$D$2*coeffs!$D$8*(E93/coeffs!$D$2-blanks!$BZ$18*A93-blanks!$BZ$17)/($D$2^2*coeffs!$D$6))^2*coeffs!$D$11^2+(1000*coeffs!$D$2*coeffs!$D$8*(E93/coeffs!$D$2-blanks!$BZ$18*A93-blanks!$BZ$17)/($D$2*coeffs!$D$6^2))^2*coeffs!$E$6^2 +(-1000*coeffs!$D$8*blanks!$BZ$18*A93/($D$2*coeffs!$D$6)-1000*coeffs!$D$8*blanks!$BZ$17/($D$2*coeffs!$D$6))^2*coeffs!$E$2^2 + (1000*coeffs!$D$2*coeffs!$D$8*A93/($D$2*coeffs!$D$6))^2*blanks!$CA$18^2+(1000*coeffs!$D$2*coeffs!$D$8/($D$2*coeffs!$D$6))^2*blanks!$CA$17^2)^0.5</f>
        <v>31563.644339815328</v>
      </c>
      <c r="L93" s="10">
        <f t="shared" si="9"/>
        <v>551563816.08002591</v>
      </c>
      <c r="M93" s="1">
        <f t="shared" si="10"/>
        <v>203299923.4072206</v>
      </c>
      <c r="N93" s="10">
        <f t="shared" si="11"/>
        <v>193744929.36245582</v>
      </c>
    </row>
    <row r="94" spans="1:14" x14ac:dyDescent="0.25">
      <c r="A94">
        <v>-25.93</v>
      </c>
      <c r="B94">
        <v>0.71900826446280997</v>
      </c>
      <c r="C94" s="10">
        <f>-LN(1-B94)/0.000001-EXP(blanks!$BZ$18*b928_9!A94+blanks!$BZ$17)</f>
        <v>1109845.3299032655</v>
      </c>
      <c r="D94" s="1">
        <f>C94*0.000001*coeffs!$D$8/($D$2*coeffs!$D$6/1000)</f>
        <v>92548.850119701805</v>
      </c>
      <c r="E94">
        <f t="shared" si="12"/>
        <v>1.2694300209805798</v>
      </c>
      <c r="F94">
        <v>1.0866</v>
      </c>
      <c r="G94">
        <v>1.4933000000000001</v>
      </c>
      <c r="H94">
        <f t="shared" si="13"/>
        <v>0.18283002098057977</v>
      </c>
      <c r="I94">
        <f t="shared" si="14"/>
        <v>0.2238699790194203</v>
      </c>
      <c r="J94" s="2">
        <f>((1000*coeffs!$D$8/($D$2*coeffs!$D$6))^2*H94^2+(1000*(E94-coeffs!$D$2*blanks!$BZ$18*A94-coeffs!$D$2*blanks!$BZ$17)/($D$2*coeffs!$D$6))^2*coeffs!$E$8^2+(1000*coeffs!$D$2*coeffs!$D$8*(E94/coeffs!$D$2-blanks!$BZ$18*A94-blanks!$BZ$17)/($D$2^2*coeffs!$D$6))^2*coeffs!$D$11^2+(1000*coeffs!$D$2*coeffs!$D$8*(E94/coeffs!$D$2-blanks!$BZ$18*A94-blanks!$BZ$17)/($D$2*coeffs!$D$6^2))^2*coeffs!$E$6^2 +(-1000*coeffs!$D$8*blanks!$BZ$18*A94/($D$2*coeffs!$D$6)-1000*coeffs!$D$8*blanks!$BZ$17/($D$2*coeffs!$D$6))^2*coeffs!$E$2^2 + (1000*coeffs!$D$2*coeffs!$D$8*A94/($D$2*coeffs!$D$6))^2*blanks!$CA$18^2+(1000*coeffs!$D$2*coeffs!$D$8/($D$2*coeffs!$D$6))^2*blanks!$CA$17^2)^0.5</f>
        <v>30555.699726055933</v>
      </c>
      <c r="K94" s="10">
        <f>((1000*coeffs!$D$8/($D$2*coeffs!$D$6))^2*I94^2+(1000*(E94-coeffs!$D$2*blanks!$BZ$18*A94-coeffs!$D$2*blanks!$BZ$17)/($D$2*coeffs!$D$6))^2*coeffs!$E$8^2+(1000*coeffs!$D$2*coeffs!$D$8*(E94/coeffs!$D$2-blanks!$BZ$18*A94-blanks!$BZ$17)/($D$2^2*coeffs!$D$6))^2*coeffs!$D$11^2+(1000*coeffs!$D$2*coeffs!$D$8*(E94/coeffs!$D$2-blanks!$BZ$18*A94-blanks!$BZ$17)/($D$2*coeffs!$D$6^2))^2*coeffs!$E$6^2 +(-1000*coeffs!$D$8*blanks!$BZ$18*A94/($D$2*coeffs!$D$6)-1000*coeffs!$D$8*blanks!$BZ$17/($D$2*coeffs!$D$6))^2*coeffs!$E$2^2 + (1000*coeffs!$D$2*coeffs!$D$8*A94/($D$2*coeffs!$D$6))^2*blanks!$CA$18^2+(1000*coeffs!$D$2*coeffs!$D$8/($D$2*coeffs!$D$6))^2*blanks!$CA$17^2)^0.5</f>
        <v>32399.305059059123</v>
      </c>
      <c r="L94" s="10">
        <f t="shared" si="9"/>
        <v>566356212.0452255</v>
      </c>
      <c r="M94" s="1">
        <f t="shared" si="10"/>
        <v>208689172.68269858</v>
      </c>
      <c r="N94" s="10">
        <f t="shared" si="11"/>
        <v>198001799.67440528</v>
      </c>
    </row>
    <row r="95" spans="1:14" x14ac:dyDescent="0.25">
      <c r="A95">
        <v>-25.96</v>
      </c>
      <c r="B95">
        <v>0.72727272727272729</v>
      </c>
      <c r="C95" s="10">
        <f>-LN(1-B95)/0.000001-EXP(blanks!$BZ$18*b928_9!A95+blanks!$BZ$17)</f>
        <v>1137956.9055315538</v>
      </c>
      <c r="D95" s="1">
        <f>C95*0.000001*coeffs!$D$8/($D$2*coeffs!$D$6/1000)</f>
        <v>94893.045233518147</v>
      </c>
      <c r="E95">
        <f t="shared" si="12"/>
        <v>1.2992829841302609</v>
      </c>
      <c r="F95">
        <v>1.1134999999999999</v>
      </c>
      <c r="G95">
        <v>1.5303</v>
      </c>
      <c r="H95">
        <f t="shared" si="13"/>
        <v>0.18578298413026095</v>
      </c>
      <c r="I95">
        <f t="shared" si="14"/>
        <v>0.23101701586973911</v>
      </c>
      <c r="J95" s="2">
        <f>((1000*coeffs!$D$8/($D$2*coeffs!$D$6))^2*H95^2+(1000*(E95-coeffs!$D$2*blanks!$BZ$18*A95-coeffs!$D$2*blanks!$BZ$17)/($D$2*coeffs!$D$6))^2*coeffs!$E$8^2+(1000*coeffs!$D$2*coeffs!$D$8*(E95/coeffs!$D$2-blanks!$BZ$18*A95-blanks!$BZ$17)/($D$2^2*coeffs!$D$6))^2*coeffs!$D$11^2+(1000*coeffs!$D$2*coeffs!$D$8*(E95/coeffs!$D$2-blanks!$BZ$18*A95-blanks!$BZ$17)/($D$2*coeffs!$D$6^2))^2*coeffs!$E$6^2 +(-1000*coeffs!$D$8*blanks!$BZ$18*A95/($D$2*coeffs!$D$6)-1000*coeffs!$D$8*blanks!$BZ$17/($D$2*coeffs!$D$6))^2*coeffs!$E$2^2 + (1000*coeffs!$D$2*coeffs!$D$8*A95/($D$2*coeffs!$D$6))^2*blanks!$CA$18^2+(1000*coeffs!$D$2*coeffs!$D$8/($D$2*coeffs!$D$6))^2*blanks!$CA$17^2)^0.5</f>
        <v>31218.394916330384</v>
      </c>
      <c r="K95" s="10">
        <f>((1000*coeffs!$D$8/($D$2*coeffs!$D$6))^2*I95^2+(1000*(E95-coeffs!$D$2*blanks!$BZ$18*A95-coeffs!$D$2*blanks!$BZ$17)/($D$2*coeffs!$D$6))^2*coeffs!$E$8^2+(1000*coeffs!$D$2*coeffs!$D$8*(E95/coeffs!$D$2-blanks!$BZ$18*A95-blanks!$BZ$17)/($D$2^2*coeffs!$D$6))^2*coeffs!$D$11^2+(1000*coeffs!$D$2*coeffs!$D$8*(E95/coeffs!$D$2-blanks!$BZ$18*A95-blanks!$BZ$17)/($D$2*coeffs!$D$6^2))^2*coeffs!$E$6^2 +(-1000*coeffs!$D$8*blanks!$BZ$18*A95/($D$2*coeffs!$D$6)-1000*coeffs!$D$8*blanks!$BZ$17/($D$2*coeffs!$D$6))^2*coeffs!$E$2^2 + (1000*coeffs!$D$2*coeffs!$D$8*A95/($D$2*coeffs!$D$6))^2*blanks!$CA$18^2+(1000*coeffs!$D$2*coeffs!$D$8/($D$2*coeffs!$D$6))^2*blanks!$CA$17^2)^0.5</f>
        <v>33251.923721426159</v>
      </c>
      <c r="L95" s="10">
        <f t="shared" si="9"/>
        <v>580701603.2979399</v>
      </c>
      <c r="M95" s="1">
        <f t="shared" si="10"/>
        <v>214160986.47569546</v>
      </c>
      <c r="N95" s="10">
        <f t="shared" si="11"/>
        <v>202374191.12911037</v>
      </c>
    </row>
    <row r="96" spans="1:14" x14ac:dyDescent="0.25">
      <c r="A96">
        <v>-26</v>
      </c>
      <c r="B96">
        <v>0.73553719008264462</v>
      </c>
      <c r="C96" s="10">
        <f>-LN(1-B96)/0.000001-EXP(blanks!$BZ$18*b928_9!A96+blanks!$BZ$17)</f>
        <v>1166377.1197083618</v>
      </c>
      <c r="D96" s="1">
        <f>C96*0.000001*coeffs!$D$8/($D$2*coeffs!$D$6/1000)</f>
        <v>97262.977395550552</v>
      </c>
      <c r="E96">
        <f t="shared" si="12"/>
        <v>1.3300546427970146</v>
      </c>
      <c r="F96">
        <v>1.1411</v>
      </c>
      <c r="G96">
        <v>1.5682</v>
      </c>
      <c r="H96">
        <f t="shared" si="13"/>
        <v>0.18895464279701457</v>
      </c>
      <c r="I96">
        <f t="shared" si="14"/>
        <v>0.23814535720298546</v>
      </c>
      <c r="J96" s="2">
        <f>((1000*coeffs!$D$8/($D$2*coeffs!$D$6))^2*H96^2+(1000*(E96-coeffs!$D$2*blanks!$BZ$18*A96-coeffs!$D$2*blanks!$BZ$17)/($D$2*coeffs!$D$6))^2*coeffs!$E$8^2+(1000*coeffs!$D$2*coeffs!$D$8*(E96/coeffs!$D$2-blanks!$BZ$18*A96-blanks!$BZ$17)/($D$2^2*coeffs!$D$6))^2*coeffs!$D$11^2+(1000*coeffs!$D$2*coeffs!$D$8*(E96/coeffs!$D$2-blanks!$BZ$18*A96-blanks!$BZ$17)/($D$2*coeffs!$D$6^2))^2*coeffs!$E$6^2 +(-1000*coeffs!$D$8*blanks!$BZ$18*A96/($D$2*coeffs!$D$6)-1000*coeffs!$D$8*blanks!$BZ$17/($D$2*coeffs!$D$6))^2*coeffs!$E$2^2 + (1000*coeffs!$D$2*coeffs!$D$8*A96/($D$2*coeffs!$D$6))^2*blanks!$CA$18^2+(1000*coeffs!$D$2*coeffs!$D$8/($D$2*coeffs!$D$6))^2*blanks!$CA$17^2)^0.5</f>
        <v>31907.050353187027</v>
      </c>
      <c r="K96" s="10">
        <f>((1000*coeffs!$D$8/($D$2*coeffs!$D$6))^2*I96^2+(1000*(E96-coeffs!$D$2*blanks!$BZ$18*A96-coeffs!$D$2*blanks!$BZ$17)/($D$2*coeffs!$D$6))^2*coeffs!$E$8^2+(1000*coeffs!$D$2*coeffs!$D$8*(E96/coeffs!$D$2-blanks!$BZ$18*A96-blanks!$BZ$17)/($D$2^2*coeffs!$D$6))^2*coeffs!$D$11^2+(1000*coeffs!$D$2*coeffs!$D$8*(E96/coeffs!$D$2-blanks!$BZ$18*A96-blanks!$BZ$17)/($D$2*coeffs!$D$6^2))^2*coeffs!$E$6^2 +(-1000*coeffs!$D$8*blanks!$BZ$18*A96/($D$2*coeffs!$D$6)-1000*coeffs!$D$8*blanks!$BZ$17/($D$2*coeffs!$D$6))^2*coeffs!$E$2^2 + (1000*coeffs!$D$2*coeffs!$D$8*A96/($D$2*coeffs!$D$6))^2*blanks!$CA$18^2+(1000*coeffs!$D$2*coeffs!$D$8/($D$2*coeffs!$D$6))^2*blanks!$CA$17^2)^0.5</f>
        <v>34119.686503280136</v>
      </c>
      <c r="L96" s="10">
        <f t="shared" si="9"/>
        <v>595204493.39713407</v>
      </c>
      <c r="M96" s="1">
        <f t="shared" si="10"/>
        <v>219726522.06904814</v>
      </c>
      <c r="N96" s="10">
        <f t="shared" si="11"/>
        <v>206902729.29927021</v>
      </c>
    </row>
    <row r="97" spans="1:14" x14ac:dyDescent="0.25">
      <c r="A97">
        <v>-26.09</v>
      </c>
      <c r="B97">
        <v>0.74380165289256195</v>
      </c>
      <c r="C97" s="10">
        <f>-LN(1-B97)/0.000001-EXP(blanks!$BZ$18*b928_9!A97+blanks!$BZ$17)</f>
        <v>1192708.9918283392</v>
      </c>
      <c r="D97" s="1">
        <f>C97*0.000001*coeffs!$D$8/($D$2*coeffs!$D$6/1000)</f>
        <v>99458.764881015188</v>
      </c>
      <c r="E97">
        <f t="shared" si="12"/>
        <v>1.3618033411115946</v>
      </c>
      <c r="F97">
        <v>1.1693</v>
      </c>
      <c r="G97">
        <v>1.607</v>
      </c>
      <c r="H97">
        <f t="shared" si="13"/>
        <v>0.19250334111159462</v>
      </c>
      <c r="I97">
        <f t="shared" si="14"/>
        <v>0.24519665888840536</v>
      </c>
      <c r="J97" s="2">
        <f>((1000*coeffs!$D$8/($D$2*coeffs!$D$6))^2*H97^2+(1000*(E97-coeffs!$D$2*blanks!$BZ$18*A97-coeffs!$D$2*blanks!$BZ$17)/($D$2*coeffs!$D$6))^2*coeffs!$E$8^2+(1000*coeffs!$D$2*coeffs!$D$8*(E97/coeffs!$D$2-blanks!$BZ$18*A97-blanks!$BZ$17)/($D$2^2*coeffs!$D$6))^2*coeffs!$D$11^2+(1000*coeffs!$D$2*coeffs!$D$8*(E97/coeffs!$D$2-blanks!$BZ$18*A97-blanks!$BZ$17)/($D$2*coeffs!$D$6^2))^2*coeffs!$E$6^2 +(-1000*coeffs!$D$8*blanks!$BZ$18*A97/($D$2*coeffs!$D$6)-1000*coeffs!$D$8*blanks!$BZ$17/($D$2*coeffs!$D$6))^2*coeffs!$E$2^2 + (1000*coeffs!$D$2*coeffs!$D$8*A97/($D$2*coeffs!$D$6))^2*blanks!$CA$18^2+(1000*coeffs!$D$2*coeffs!$D$8/($D$2*coeffs!$D$6))^2*blanks!$CA$17^2)^0.5</f>
        <v>32629.150636786118</v>
      </c>
      <c r="K97" s="10">
        <f>((1000*coeffs!$D$8/($D$2*coeffs!$D$6))^2*I97^2+(1000*(E97-coeffs!$D$2*blanks!$BZ$18*A97-coeffs!$D$2*blanks!$BZ$17)/($D$2*coeffs!$D$6))^2*coeffs!$E$8^2+(1000*coeffs!$D$2*coeffs!$D$8*(E97/coeffs!$D$2-blanks!$BZ$18*A97-blanks!$BZ$17)/($D$2^2*coeffs!$D$6))^2*coeffs!$D$11^2+(1000*coeffs!$D$2*coeffs!$D$8*(E97/coeffs!$D$2-blanks!$BZ$18*A97-blanks!$BZ$17)/($D$2*coeffs!$D$6^2))^2*coeffs!$E$6^2 +(-1000*coeffs!$D$8*blanks!$BZ$18*A97/($D$2*coeffs!$D$6)-1000*coeffs!$D$8*blanks!$BZ$17/($D$2*coeffs!$D$6))^2*coeffs!$E$2^2 + (1000*coeffs!$D$2*coeffs!$D$8*A97/($D$2*coeffs!$D$6))^2*blanks!$CA$18^2+(1000*coeffs!$D$2*coeffs!$D$8/($D$2*coeffs!$D$6))^2*blanks!$CA$17^2)^0.5</f>
        <v>35000.587263068803</v>
      </c>
      <c r="L97" s="10">
        <f t="shared" si="9"/>
        <v>608641698.51762557</v>
      </c>
      <c r="M97" s="1">
        <f t="shared" si="10"/>
        <v>225330401.53124145</v>
      </c>
      <c r="N97" s="10">
        <f t="shared" si="11"/>
        <v>211583963.25705194</v>
      </c>
    </row>
    <row r="98" spans="1:14" x14ac:dyDescent="0.25">
      <c r="A98">
        <v>-26.09</v>
      </c>
      <c r="B98">
        <v>0.75206611570247939</v>
      </c>
      <c r="C98" s="10">
        <f>-LN(1-B98)/0.000001-EXP(blanks!$BZ$18*b928_9!A98+blanks!$BZ$17)</f>
        <v>1225498.8146513305</v>
      </c>
      <c r="D98" s="1">
        <f>C98*0.000001*coeffs!$D$8/($D$2*coeffs!$D$6/1000)</f>
        <v>102193.07417270819</v>
      </c>
      <c r="E98">
        <f t="shared" si="12"/>
        <v>1.3945931639345859</v>
      </c>
      <c r="F98">
        <v>1.1982999999999999</v>
      </c>
      <c r="G98">
        <v>1.6468</v>
      </c>
      <c r="H98">
        <f t="shared" si="13"/>
        <v>0.19629316393458596</v>
      </c>
      <c r="I98">
        <f t="shared" si="14"/>
        <v>0.25220683606541416</v>
      </c>
      <c r="J98" s="2">
        <f>((1000*coeffs!$D$8/($D$2*coeffs!$D$6))^2*H98^2+(1000*(E98-coeffs!$D$2*blanks!$BZ$18*A98-coeffs!$D$2*blanks!$BZ$17)/($D$2*coeffs!$D$6))^2*coeffs!$E$8^2+(1000*coeffs!$D$2*coeffs!$D$8*(E98/coeffs!$D$2-blanks!$BZ$18*A98-blanks!$BZ$17)/($D$2^2*coeffs!$D$6))^2*coeffs!$D$11^2+(1000*coeffs!$D$2*coeffs!$D$8*(E98/coeffs!$D$2-blanks!$BZ$18*A98-blanks!$BZ$17)/($D$2*coeffs!$D$6^2))^2*coeffs!$E$6^2 +(-1000*coeffs!$D$8*blanks!$BZ$18*A98/($D$2*coeffs!$D$6)-1000*coeffs!$D$8*blanks!$BZ$17/($D$2*coeffs!$D$6))^2*coeffs!$E$2^2 + (1000*coeffs!$D$2*coeffs!$D$8*A98/($D$2*coeffs!$D$6))^2*blanks!$CA$18^2+(1000*coeffs!$D$2*coeffs!$D$8/($D$2*coeffs!$D$6))^2*blanks!$CA$17^2)^0.5</f>
        <v>33380.180199295806</v>
      </c>
      <c r="K98" s="10">
        <f>((1000*coeffs!$D$8/($D$2*coeffs!$D$6))^2*I98^2+(1000*(E98-coeffs!$D$2*blanks!$BZ$18*A98-coeffs!$D$2*blanks!$BZ$17)/($D$2*coeffs!$D$6))^2*coeffs!$E$8^2+(1000*coeffs!$D$2*coeffs!$D$8*(E98/coeffs!$D$2-blanks!$BZ$18*A98-blanks!$BZ$17)/($D$2^2*coeffs!$D$6))^2*coeffs!$D$11^2+(1000*coeffs!$D$2*coeffs!$D$8*(E98/coeffs!$D$2-blanks!$BZ$18*A98-blanks!$BZ$17)/($D$2*coeffs!$D$6^2))^2*coeffs!$E$6^2 +(-1000*coeffs!$D$8*blanks!$BZ$18*A98/($D$2*coeffs!$D$6)-1000*coeffs!$D$8*blanks!$BZ$17/($D$2*coeffs!$D$6))^2*coeffs!$E$2^2 + (1000*coeffs!$D$2*coeffs!$D$8*A98/($D$2*coeffs!$D$6))^2*blanks!$CA$18^2+(1000*coeffs!$D$2*coeffs!$D$8/($D$2*coeffs!$D$6))^2*blanks!$CA$17^2)^0.5</f>
        <v>35897.309119024365</v>
      </c>
      <c r="L98" s="10">
        <f t="shared" si="9"/>
        <v>625374408.33520174</v>
      </c>
      <c r="M98" s="1">
        <f t="shared" si="10"/>
        <v>231144124.90090215</v>
      </c>
      <c r="N98" s="10">
        <f t="shared" si="11"/>
        <v>216557798.70735663</v>
      </c>
    </row>
    <row r="99" spans="1:14" x14ac:dyDescent="0.25">
      <c r="A99">
        <v>-26.09</v>
      </c>
      <c r="B99">
        <v>0.76033057851239672</v>
      </c>
      <c r="C99" s="10">
        <f>-LN(1-B99)/0.000001-EXP(blanks!$BZ$18*b928_9!A99+blanks!$BZ$17)</f>
        <v>1259400.366327012</v>
      </c>
      <c r="D99" s="1">
        <f>C99*0.000001*coeffs!$D$8/($D$2*coeffs!$D$6/1000)</f>
        <v>105020.08937953116</v>
      </c>
      <c r="E99">
        <f t="shared" si="12"/>
        <v>1.4284947156102672</v>
      </c>
      <c r="F99">
        <v>1.2279</v>
      </c>
      <c r="G99">
        <v>1.6875</v>
      </c>
      <c r="H99">
        <f t="shared" si="13"/>
        <v>0.2005947156102672</v>
      </c>
      <c r="I99">
        <f t="shared" si="14"/>
        <v>0.2590052843897328</v>
      </c>
      <c r="J99" s="2">
        <f>((1000*coeffs!$D$8/($D$2*coeffs!$D$6))^2*H99^2+(1000*(E99-coeffs!$D$2*blanks!$BZ$18*A99-coeffs!$D$2*blanks!$BZ$17)/($D$2*coeffs!$D$6))^2*coeffs!$E$8^2+(1000*coeffs!$D$2*coeffs!$D$8*(E99/coeffs!$D$2-blanks!$BZ$18*A99-blanks!$BZ$17)/($D$2^2*coeffs!$D$6))^2*coeffs!$D$11^2+(1000*coeffs!$D$2*coeffs!$D$8*(E99/coeffs!$D$2-blanks!$BZ$18*A99-blanks!$BZ$17)/($D$2*coeffs!$D$6^2))^2*coeffs!$E$6^2 +(-1000*coeffs!$D$8*blanks!$BZ$18*A99/($D$2*coeffs!$D$6)-1000*coeffs!$D$8*blanks!$BZ$17/($D$2*coeffs!$D$6))^2*coeffs!$E$2^2 + (1000*coeffs!$D$2*coeffs!$D$8*A99/($D$2*coeffs!$D$6))^2*blanks!$CA$18^2+(1000*coeffs!$D$2*coeffs!$D$8/($D$2*coeffs!$D$6))^2*blanks!$CA$17^2)^0.5</f>
        <v>34172.41840675479</v>
      </c>
      <c r="K99" s="10">
        <f>((1000*coeffs!$D$8/($D$2*coeffs!$D$6))^2*I99^2+(1000*(E99-coeffs!$D$2*blanks!$BZ$18*A99-coeffs!$D$2*blanks!$BZ$17)/($D$2*coeffs!$D$6))^2*coeffs!$E$8^2+(1000*coeffs!$D$2*coeffs!$D$8*(E99/coeffs!$D$2-blanks!$BZ$18*A99-blanks!$BZ$17)/($D$2^2*coeffs!$D$6))^2*coeffs!$D$11^2+(1000*coeffs!$D$2*coeffs!$D$8*(E99/coeffs!$D$2-blanks!$BZ$18*A99-blanks!$BZ$17)/($D$2*coeffs!$D$6^2))^2*coeffs!$E$6^2 +(-1000*coeffs!$D$8*blanks!$BZ$18*A99/($D$2*coeffs!$D$6)-1000*coeffs!$D$8*blanks!$BZ$17/($D$2*coeffs!$D$6))^2*coeffs!$E$2^2 + (1000*coeffs!$D$2*coeffs!$D$8*A99/($D$2*coeffs!$D$6))^2*blanks!$CA$18^2+(1000*coeffs!$D$2*coeffs!$D$8/($D$2*coeffs!$D$6))^2*blanks!$CA$17^2)^0.5</f>
        <v>36802.584488729342</v>
      </c>
      <c r="L99" s="10">
        <f t="shared" si="9"/>
        <v>642674435.53013349</v>
      </c>
      <c r="M99" s="1">
        <f t="shared" si="10"/>
        <v>237027978.75832266</v>
      </c>
      <c r="N99" s="10">
        <f t="shared" si="11"/>
        <v>221791521.17402929</v>
      </c>
    </row>
    <row r="100" spans="1:14" x14ac:dyDescent="0.25">
      <c r="A100">
        <v>-26.12</v>
      </c>
      <c r="B100">
        <v>0.76859504132231404</v>
      </c>
      <c r="C100" s="10">
        <f>-LN(1-B100)/0.000001-EXP(blanks!$BZ$18*b928_9!A100+blanks!$BZ$17)</f>
        <v>1292646.5292639469</v>
      </c>
      <c r="D100" s="1">
        <f>C100*0.000001*coeffs!$D$8/($D$2*coeffs!$D$6/1000)</f>
        <v>107792.45239967717</v>
      </c>
      <c r="E100">
        <f t="shared" si="12"/>
        <v>1.4635860354215371</v>
      </c>
      <c r="F100">
        <v>1.2583</v>
      </c>
      <c r="G100">
        <v>1.7293000000000001</v>
      </c>
      <c r="H100">
        <f t="shared" si="13"/>
        <v>0.20528603542153712</v>
      </c>
      <c r="I100">
        <f t="shared" si="14"/>
        <v>0.26571396457846297</v>
      </c>
      <c r="J100" s="2">
        <f>((1000*coeffs!$D$8/($D$2*coeffs!$D$6))^2*H100^2+(1000*(E100-coeffs!$D$2*blanks!$BZ$18*A100-coeffs!$D$2*blanks!$BZ$17)/($D$2*coeffs!$D$6))^2*coeffs!$E$8^2+(1000*coeffs!$D$2*coeffs!$D$8*(E100/coeffs!$D$2-blanks!$BZ$18*A100-blanks!$BZ$17)/($D$2^2*coeffs!$D$6))^2*coeffs!$D$11^2+(1000*coeffs!$D$2*coeffs!$D$8*(E100/coeffs!$D$2-blanks!$BZ$18*A100-blanks!$BZ$17)/($D$2*coeffs!$D$6^2))^2*coeffs!$E$6^2 +(-1000*coeffs!$D$8*blanks!$BZ$18*A100/($D$2*coeffs!$D$6)-1000*coeffs!$D$8*blanks!$BZ$17/($D$2*coeffs!$D$6))^2*coeffs!$E$2^2 + (1000*coeffs!$D$2*coeffs!$D$8*A100/($D$2*coeffs!$D$6))^2*blanks!$CA$18^2+(1000*coeffs!$D$2*coeffs!$D$8/($D$2*coeffs!$D$6))^2*blanks!$CA$17^2)^0.5</f>
        <v>35002.229339263176</v>
      </c>
      <c r="K100" s="10">
        <f>((1000*coeffs!$D$8/($D$2*coeffs!$D$6))^2*I100^2+(1000*(E100-coeffs!$D$2*blanks!$BZ$18*A100-coeffs!$D$2*blanks!$BZ$17)/($D$2*coeffs!$D$6))^2*coeffs!$E$8^2+(1000*coeffs!$D$2*coeffs!$D$8*(E100/coeffs!$D$2-blanks!$BZ$18*A100-blanks!$BZ$17)/($D$2^2*coeffs!$D$6))^2*coeffs!$D$11^2+(1000*coeffs!$D$2*coeffs!$D$8*(E100/coeffs!$D$2-blanks!$BZ$18*A100-blanks!$BZ$17)/($D$2*coeffs!$D$6^2))^2*coeffs!$E$6^2 +(-1000*coeffs!$D$8*blanks!$BZ$18*A100/($D$2*coeffs!$D$6)-1000*coeffs!$D$8*blanks!$BZ$17/($D$2*coeffs!$D$6))^2*coeffs!$E$2^2 + (1000*coeffs!$D$2*coeffs!$D$8*A100/($D$2*coeffs!$D$6))^2*blanks!$CA$18^2+(1000*coeffs!$D$2*coeffs!$D$8/($D$2*coeffs!$D$6))^2*blanks!$CA$17^2)^0.5</f>
        <v>37723.596220445754</v>
      </c>
      <c r="L100" s="10">
        <f t="shared" si="9"/>
        <v>659640016.5878489</v>
      </c>
      <c r="M100" s="1">
        <f t="shared" si="10"/>
        <v>242991420.30441418</v>
      </c>
      <c r="N100" s="10">
        <f t="shared" si="11"/>
        <v>227229426.28335628</v>
      </c>
    </row>
    <row r="101" spans="1:14" x14ac:dyDescent="0.25">
      <c r="A101">
        <v>-26.15</v>
      </c>
      <c r="B101">
        <v>0.77685950413223137</v>
      </c>
      <c r="C101" s="10">
        <f>-LN(1-B101)/0.000001-EXP(blanks!$BZ$18*b928_9!A101+blanks!$BZ$17)</f>
        <v>1327148.8822159308</v>
      </c>
      <c r="D101" s="1">
        <f>C101*0.000001*coeffs!$D$8/($D$2*coeffs!$D$6/1000)</f>
        <v>110669.56780134176</v>
      </c>
      <c r="E101">
        <f t="shared" si="12"/>
        <v>1.4999536795924118</v>
      </c>
      <c r="F101">
        <v>1.2583</v>
      </c>
      <c r="G101">
        <v>1.7721</v>
      </c>
      <c r="H101">
        <f t="shared" si="13"/>
        <v>0.2416536795924118</v>
      </c>
      <c r="I101">
        <f t="shared" si="14"/>
        <v>0.27214632040758824</v>
      </c>
      <c r="J101" s="2">
        <f>((1000*coeffs!$D$8/($D$2*coeffs!$D$6))^2*H101^2+(1000*(E101-coeffs!$D$2*blanks!$BZ$18*A101-coeffs!$D$2*blanks!$BZ$17)/($D$2*coeffs!$D$6))^2*coeffs!$E$8^2+(1000*coeffs!$D$2*coeffs!$D$8*(E101/coeffs!$D$2-blanks!$BZ$18*A101-blanks!$BZ$17)/($D$2^2*coeffs!$D$6))^2*coeffs!$D$11^2+(1000*coeffs!$D$2*coeffs!$D$8*(E101/coeffs!$D$2-blanks!$BZ$18*A101-blanks!$BZ$17)/($D$2*coeffs!$D$6^2))^2*coeffs!$E$6^2 +(-1000*coeffs!$D$8*blanks!$BZ$18*A101/($D$2*coeffs!$D$6)-1000*coeffs!$D$8*blanks!$BZ$17/($D$2*coeffs!$D$6))^2*coeffs!$E$2^2 + (1000*coeffs!$D$2*coeffs!$D$8*A101/($D$2*coeffs!$D$6))^2*blanks!$CA$18^2+(1000*coeffs!$D$2*coeffs!$D$8/($D$2*coeffs!$D$6))^2*blanks!$CA$17^2)^0.5</f>
        <v>37216.677088196295</v>
      </c>
      <c r="K101" s="10">
        <f>((1000*coeffs!$D$8/($D$2*coeffs!$D$6))^2*I101^2+(1000*(E101-coeffs!$D$2*blanks!$BZ$18*A101-coeffs!$D$2*blanks!$BZ$17)/($D$2*coeffs!$D$6))^2*coeffs!$E$8^2+(1000*coeffs!$D$2*coeffs!$D$8*(E101/coeffs!$D$2-blanks!$BZ$18*A101-blanks!$BZ$17)/($D$2^2*coeffs!$D$6))^2*coeffs!$D$11^2+(1000*coeffs!$D$2*coeffs!$D$8*(E101/coeffs!$D$2-blanks!$BZ$18*A101-blanks!$BZ$17)/($D$2*coeffs!$D$6^2))^2*coeffs!$E$6^2 +(-1000*coeffs!$D$8*blanks!$BZ$18*A101/($D$2*coeffs!$D$6)-1000*coeffs!$D$8*blanks!$BZ$17/($D$2*coeffs!$D$6))^2*coeffs!$E$2^2 + (1000*coeffs!$D$2*coeffs!$D$8*A101/($D$2*coeffs!$D$6))^2*blanks!$CA$18^2+(1000*coeffs!$D$2*coeffs!$D$8/($D$2*coeffs!$D$6))^2*blanks!$CA$17^2)^0.5</f>
        <v>38652.629864483722</v>
      </c>
      <c r="L101" s="10">
        <f t="shared" si="9"/>
        <v>677246633.83264661</v>
      </c>
      <c r="M101" s="1">
        <f t="shared" si="10"/>
        <v>249024569.24590766</v>
      </c>
      <c r="N101" s="10">
        <f t="shared" si="11"/>
        <v>240693564.70858347</v>
      </c>
    </row>
    <row r="102" spans="1:14" x14ac:dyDescent="0.25">
      <c r="A102">
        <v>-26.18</v>
      </c>
      <c r="B102">
        <v>0.78512396694214881</v>
      </c>
      <c r="C102" s="10">
        <f>-LN(1-B102)/0.000001-EXP(blanks!$BZ$18*b928_9!A102+blanks!$BZ$17)</f>
        <v>1363003.5649294432</v>
      </c>
      <c r="D102" s="1">
        <f>C102*0.000001*coeffs!$D$8/($D$2*coeffs!$D$6/1000)</f>
        <v>113659.45257819761</v>
      </c>
      <c r="E102">
        <f t="shared" si="12"/>
        <v>1.5376940075752592</v>
      </c>
      <c r="F102">
        <v>1.2895000000000001</v>
      </c>
      <c r="G102">
        <v>1.8160000000000001</v>
      </c>
      <c r="H102">
        <f t="shared" si="13"/>
        <v>0.24819400757525911</v>
      </c>
      <c r="I102">
        <f t="shared" si="14"/>
        <v>0.27830599242474086</v>
      </c>
      <c r="J102" s="2">
        <f>((1000*coeffs!$D$8/($D$2*coeffs!$D$6))^2*H102^2+(1000*(E102-coeffs!$D$2*blanks!$BZ$18*A102-coeffs!$D$2*blanks!$BZ$17)/($D$2*coeffs!$D$6))^2*coeffs!$E$8^2+(1000*coeffs!$D$2*coeffs!$D$8*(E102/coeffs!$D$2-blanks!$BZ$18*A102-blanks!$BZ$17)/($D$2^2*coeffs!$D$6))^2*coeffs!$D$11^2+(1000*coeffs!$D$2*coeffs!$D$8*(E102/coeffs!$D$2-blanks!$BZ$18*A102-blanks!$BZ$17)/($D$2*coeffs!$D$6^2))^2*coeffs!$E$6^2 +(-1000*coeffs!$D$8*blanks!$BZ$18*A102/($D$2*coeffs!$D$6)-1000*coeffs!$D$8*blanks!$BZ$17/($D$2*coeffs!$D$6))^2*coeffs!$E$2^2 + (1000*coeffs!$D$2*coeffs!$D$8*A102/($D$2*coeffs!$D$6))^2*blanks!$CA$18^2+(1000*coeffs!$D$2*coeffs!$D$8/($D$2*coeffs!$D$6))^2*blanks!$CA$17^2)^0.5</f>
        <v>38173.872745463763</v>
      </c>
      <c r="K102" s="10">
        <f>((1000*coeffs!$D$8/($D$2*coeffs!$D$6))^2*I102^2+(1000*(E102-coeffs!$D$2*blanks!$BZ$18*A102-coeffs!$D$2*blanks!$BZ$17)/($D$2*coeffs!$D$6))^2*coeffs!$E$8^2+(1000*coeffs!$D$2*coeffs!$D$8*(E102/coeffs!$D$2-blanks!$BZ$18*A102-blanks!$BZ$17)/($D$2^2*coeffs!$D$6))^2*coeffs!$D$11^2+(1000*coeffs!$D$2*coeffs!$D$8*(E102/coeffs!$D$2-blanks!$BZ$18*A102-blanks!$BZ$17)/($D$2*coeffs!$D$6^2))^2*coeffs!$E$6^2 +(-1000*coeffs!$D$8*blanks!$BZ$18*A102/($D$2*coeffs!$D$6)-1000*coeffs!$D$8*blanks!$BZ$17/($D$2*coeffs!$D$6))^2*coeffs!$E$2^2 + (1000*coeffs!$D$2*coeffs!$D$8*A102/($D$2*coeffs!$D$6))^2*blanks!$CA$18^2+(1000*coeffs!$D$2*coeffs!$D$8/($D$2*coeffs!$D$6))^2*blanks!$CA$17^2)^0.5</f>
        <v>39591.521104275293</v>
      </c>
      <c r="L102" s="10">
        <f t="shared" si="9"/>
        <v>695543347.56254828</v>
      </c>
      <c r="M102" s="1">
        <f t="shared" si="10"/>
        <v>255139952.32488224</v>
      </c>
      <c r="N102" s="10">
        <f t="shared" si="11"/>
        <v>246916780.16991192</v>
      </c>
    </row>
    <row r="103" spans="1:14" x14ac:dyDescent="0.25">
      <c r="A103">
        <v>-26.21</v>
      </c>
      <c r="B103">
        <v>0.79338842975206614</v>
      </c>
      <c r="C103" s="10">
        <f>-LN(1-B103)/0.000001-EXP(blanks!$BZ$18*b928_9!A103+blanks!$BZ$17)</f>
        <v>1400318.0566596265</v>
      </c>
      <c r="D103" s="1">
        <f>C103*0.000001*coeffs!$D$8/($D$2*coeffs!$D$6/1000)</f>
        <v>116771.06931377517</v>
      </c>
      <c r="E103">
        <f t="shared" si="12"/>
        <v>1.5769147207285406</v>
      </c>
      <c r="F103">
        <v>1.3213999999999999</v>
      </c>
      <c r="G103">
        <v>1.861</v>
      </c>
      <c r="H103">
        <f t="shared" si="13"/>
        <v>0.25551472072854065</v>
      </c>
      <c r="I103">
        <f t="shared" si="14"/>
        <v>0.28408527927145943</v>
      </c>
      <c r="J103" s="2">
        <f>((1000*coeffs!$D$8/($D$2*coeffs!$D$6))^2*H103^2+(1000*(E103-coeffs!$D$2*blanks!$BZ$18*A103-coeffs!$D$2*blanks!$BZ$17)/($D$2*coeffs!$D$6))^2*coeffs!$E$8^2+(1000*coeffs!$D$2*coeffs!$D$8*(E103/coeffs!$D$2-blanks!$BZ$18*A103-blanks!$BZ$17)/($D$2^2*coeffs!$D$6))^2*coeffs!$D$11^2+(1000*coeffs!$D$2*coeffs!$D$8*(E103/coeffs!$D$2-blanks!$BZ$18*A103-blanks!$BZ$17)/($D$2*coeffs!$D$6^2))^2*coeffs!$E$6^2 +(-1000*coeffs!$D$8*blanks!$BZ$18*A103/($D$2*coeffs!$D$6)-1000*coeffs!$D$8*blanks!$BZ$17/($D$2*coeffs!$D$6))^2*coeffs!$E$2^2 + (1000*coeffs!$D$2*coeffs!$D$8*A103/($D$2*coeffs!$D$6))^2*blanks!$CA$18^2+(1000*coeffs!$D$2*coeffs!$D$8/($D$2*coeffs!$D$6))^2*blanks!$CA$17^2)^0.5</f>
        <v>39192.373254247097</v>
      </c>
      <c r="K103" s="10">
        <f>((1000*coeffs!$D$8/($D$2*coeffs!$D$6))^2*I103^2+(1000*(E103-coeffs!$D$2*blanks!$BZ$18*A103-coeffs!$D$2*blanks!$BZ$17)/($D$2*coeffs!$D$6))^2*coeffs!$E$8^2+(1000*coeffs!$D$2*coeffs!$D$8*(E103/coeffs!$D$2-blanks!$BZ$18*A103-blanks!$BZ$17)/($D$2^2*coeffs!$D$6))^2*coeffs!$D$11^2+(1000*coeffs!$D$2*coeffs!$D$8*(E103/coeffs!$D$2-blanks!$BZ$18*A103-blanks!$BZ$17)/($D$2*coeffs!$D$6^2))^2*coeffs!$E$6^2 +(-1000*coeffs!$D$8*blanks!$BZ$18*A103/($D$2*coeffs!$D$6)-1000*coeffs!$D$8*blanks!$BZ$17/($D$2*coeffs!$D$6))^2*coeffs!$E$2^2 + (1000*coeffs!$D$2*coeffs!$D$8*A103/($D$2*coeffs!$D$6))^2*blanks!$CA$18^2+(1000*coeffs!$D$2*coeffs!$D$8/($D$2*coeffs!$D$6))^2*blanks!$CA$17^2)^0.5</f>
        <v>40536.96258840755</v>
      </c>
      <c r="L103" s="10">
        <f t="shared" si="9"/>
        <v>714585004.64871323</v>
      </c>
      <c r="M103" s="1">
        <f t="shared" si="10"/>
        <v>261320461.14446861</v>
      </c>
      <c r="N103" s="10">
        <f t="shared" si="11"/>
        <v>253522696.09041446</v>
      </c>
    </row>
    <row r="104" spans="1:14" x14ac:dyDescent="0.25">
      <c r="A104">
        <v>-26.28</v>
      </c>
      <c r="B104">
        <v>0.80165289256198347</v>
      </c>
      <c r="C104" s="10">
        <f>-LN(1-B104)/0.000001-EXP(blanks!$BZ$18*b928_9!A104+blanks!$BZ$17)</f>
        <v>1436610.9169946564</v>
      </c>
      <c r="D104" s="1">
        <f>C104*0.000001*coeffs!$D$8/($D$2*coeffs!$D$6/1000)</f>
        <v>119797.49326769197</v>
      </c>
      <c r="E104">
        <f t="shared" si="12"/>
        <v>1.6177367152487954</v>
      </c>
      <c r="F104">
        <v>1.3541000000000001</v>
      </c>
      <c r="G104">
        <v>1.907</v>
      </c>
      <c r="H104">
        <f t="shared" si="13"/>
        <v>0.26363671524879528</v>
      </c>
      <c r="I104">
        <f t="shared" si="14"/>
        <v>0.28926328475120466</v>
      </c>
      <c r="J104" s="2">
        <f>((1000*coeffs!$D$8/($D$2*coeffs!$D$6))^2*H104^2+(1000*(E104-coeffs!$D$2*blanks!$BZ$18*A104-coeffs!$D$2*blanks!$BZ$17)/($D$2*coeffs!$D$6))^2*coeffs!$E$8^2+(1000*coeffs!$D$2*coeffs!$D$8*(E104/coeffs!$D$2-blanks!$BZ$18*A104-blanks!$BZ$17)/($D$2^2*coeffs!$D$6))^2*coeffs!$D$11^2+(1000*coeffs!$D$2*coeffs!$D$8*(E104/coeffs!$D$2-blanks!$BZ$18*A104-blanks!$BZ$17)/($D$2*coeffs!$D$6^2))^2*coeffs!$E$6^2 +(-1000*coeffs!$D$8*blanks!$BZ$18*A104/($D$2*coeffs!$D$6)-1000*coeffs!$D$8*blanks!$BZ$17/($D$2*coeffs!$D$6))^2*coeffs!$E$2^2 + (1000*coeffs!$D$2*coeffs!$D$8*A104/($D$2*coeffs!$D$6))^2*blanks!$CA$18^2+(1000*coeffs!$D$2*coeffs!$D$8/($D$2*coeffs!$D$6))^2*blanks!$CA$17^2)^0.5</f>
        <v>40275.432964981948</v>
      </c>
      <c r="K104" s="10">
        <f>((1000*coeffs!$D$8/($D$2*coeffs!$D$6))^2*I104^2+(1000*(E104-coeffs!$D$2*blanks!$BZ$18*A104-coeffs!$D$2*blanks!$BZ$17)/($D$2*coeffs!$D$6))^2*coeffs!$E$8^2+(1000*coeffs!$D$2*coeffs!$D$8*(E104/coeffs!$D$2-blanks!$BZ$18*A104-blanks!$BZ$17)/($D$2^2*coeffs!$D$6))^2*coeffs!$D$11^2+(1000*coeffs!$D$2*coeffs!$D$8*(E104/coeffs!$D$2-blanks!$BZ$18*A104-blanks!$BZ$17)/($D$2*coeffs!$D$6^2))^2*coeffs!$E$6^2 +(-1000*coeffs!$D$8*blanks!$BZ$18*A104/($D$2*coeffs!$D$6)-1000*coeffs!$D$8*blanks!$BZ$17/($D$2*coeffs!$D$6))^2*coeffs!$E$2^2 + (1000*coeffs!$D$2*coeffs!$D$8*A104/($D$2*coeffs!$D$6))^2*blanks!$CA$18^2+(1000*coeffs!$D$2*coeffs!$D$8/($D$2*coeffs!$D$6))^2*blanks!$CA$17^2)^0.5</f>
        <v>41480.564848278656</v>
      </c>
      <c r="L104" s="10">
        <f t="shared" si="9"/>
        <v>733105321.26384497</v>
      </c>
      <c r="M104" s="1">
        <f t="shared" si="10"/>
        <v>267471648.97034869</v>
      </c>
      <c r="N104" s="10">
        <f t="shared" si="11"/>
        <v>260482973.30897683</v>
      </c>
    </row>
    <row r="105" spans="1:14" x14ac:dyDescent="0.25">
      <c r="A105">
        <v>-26.35</v>
      </c>
      <c r="B105">
        <v>0.80991735537190079</v>
      </c>
      <c r="C105" s="10">
        <f>-LN(1-B105)/0.000001-EXP(blanks!$BZ$18*b928_9!A105+blanks!$BZ$17)</f>
        <v>1474525.2395613994</v>
      </c>
      <c r="D105" s="1">
        <f>C105*0.000001*coeffs!$D$8/($D$2*coeffs!$D$6/1000)</f>
        <v>122959.12927414828</v>
      </c>
      <c r="E105">
        <f t="shared" si="12"/>
        <v>1.6602963296675912</v>
      </c>
      <c r="F105">
        <v>1.3876999999999999</v>
      </c>
      <c r="G105">
        <v>1.9542999999999999</v>
      </c>
      <c r="H105">
        <f t="shared" si="13"/>
        <v>0.27259632966759129</v>
      </c>
      <c r="I105">
        <f t="shared" si="14"/>
        <v>0.29400367033240871</v>
      </c>
      <c r="J105" s="2">
        <f>((1000*coeffs!$D$8/($D$2*coeffs!$D$6))^2*H105^2+(1000*(E105-coeffs!$D$2*blanks!$BZ$18*A105-coeffs!$D$2*blanks!$BZ$17)/($D$2*coeffs!$D$6))^2*coeffs!$E$8^2+(1000*coeffs!$D$2*coeffs!$D$8*(E105/coeffs!$D$2-blanks!$BZ$18*A105-blanks!$BZ$17)/($D$2^2*coeffs!$D$6))^2*coeffs!$D$11^2+(1000*coeffs!$D$2*coeffs!$D$8*(E105/coeffs!$D$2-blanks!$BZ$18*A105-blanks!$BZ$17)/($D$2*coeffs!$D$6^2))^2*coeffs!$E$6^2 +(-1000*coeffs!$D$8*blanks!$BZ$18*A105/($D$2*coeffs!$D$6)-1000*coeffs!$D$8*blanks!$BZ$17/($D$2*coeffs!$D$6))^2*coeffs!$E$2^2 + (1000*coeffs!$D$2*coeffs!$D$8*A105/($D$2*coeffs!$D$6))^2*blanks!$CA$18^2+(1000*coeffs!$D$2*coeffs!$D$8/($D$2*coeffs!$D$6))^2*blanks!$CA$17^2)^0.5</f>
        <v>41427.365803679917</v>
      </c>
      <c r="K105" s="10">
        <f>((1000*coeffs!$D$8/($D$2*coeffs!$D$6))^2*I105^2+(1000*(E105-coeffs!$D$2*blanks!$BZ$18*A105-coeffs!$D$2*blanks!$BZ$17)/($D$2*coeffs!$D$6))^2*coeffs!$E$8^2+(1000*coeffs!$D$2*coeffs!$D$8*(E105/coeffs!$D$2-blanks!$BZ$18*A105-blanks!$BZ$17)/($D$2^2*coeffs!$D$6))^2*coeffs!$D$11^2+(1000*coeffs!$D$2*coeffs!$D$8*(E105/coeffs!$D$2-blanks!$BZ$18*A105-blanks!$BZ$17)/($D$2*coeffs!$D$6^2))^2*coeffs!$E$6^2 +(-1000*coeffs!$D$8*blanks!$BZ$18*A105/($D$2*coeffs!$D$6)-1000*coeffs!$D$8*blanks!$BZ$17/($D$2*coeffs!$D$6))^2*coeffs!$E$2^2 + (1000*coeffs!$D$2*coeffs!$D$8*A105/($D$2*coeffs!$D$6))^2*blanks!$CA$18^2+(1000*coeffs!$D$2*coeffs!$D$8/($D$2*coeffs!$D$6))^2*blanks!$CA$17^2)^0.5</f>
        <v>42433.136476032509</v>
      </c>
      <c r="L105" s="10">
        <f t="shared" si="9"/>
        <v>752453073.18260384</v>
      </c>
      <c r="M105" s="1">
        <f t="shared" si="10"/>
        <v>273705126.07823229</v>
      </c>
      <c r="N105" s="10">
        <f t="shared" si="11"/>
        <v>267872922.75351396</v>
      </c>
    </row>
    <row r="106" spans="1:14" x14ac:dyDescent="0.25">
      <c r="A106">
        <v>-26.39</v>
      </c>
      <c r="B106">
        <v>0.81818181818181823</v>
      </c>
      <c r="C106" s="10">
        <f>-LN(1-B106)/0.000001-EXP(blanks!$BZ$18*b928_9!A106+blanks!$BZ$17)</f>
        <v>1516269.2538870908</v>
      </c>
      <c r="D106" s="1">
        <f>C106*0.000001*coeffs!$D$8/($D$2*coeffs!$D$6/1000)</f>
        <v>126440.11930143417</v>
      </c>
      <c r="E106">
        <f t="shared" si="12"/>
        <v>1.7047480922384255</v>
      </c>
      <c r="F106">
        <v>1.4219999999999999</v>
      </c>
      <c r="G106">
        <v>2.0026000000000002</v>
      </c>
      <c r="H106">
        <f t="shared" si="13"/>
        <v>0.28274809223842556</v>
      </c>
      <c r="I106">
        <f t="shared" si="14"/>
        <v>0.29785190776157466</v>
      </c>
      <c r="J106" s="2">
        <f>((1000*coeffs!$D$8/($D$2*coeffs!$D$6))^2*H106^2+(1000*(E106-coeffs!$D$2*blanks!$BZ$18*A106-coeffs!$D$2*blanks!$BZ$17)/($D$2*coeffs!$D$6))^2*coeffs!$E$8^2+(1000*coeffs!$D$2*coeffs!$D$8*(E106/coeffs!$D$2-blanks!$BZ$18*A106-blanks!$BZ$17)/($D$2^2*coeffs!$D$6))^2*coeffs!$D$11^2+(1000*coeffs!$D$2*coeffs!$D$8*(E106/coeffs!$D$2-blanks!$BZ$18*A106-blanks!$BZ$17)/($D$2*coeffs!$D$6^2))^2*coeffs!$E$6^2 +(-1000*coeffs!$D$8*blanks!$BZ$18*A106/($D$2*coeffs!$D$6)-1000*coeffs!$D$8*blanks!$BZ$17/($D$2*coeffs!$D$6))^2*coeffs!$E$2^2 + (1000*coeffs!$D$2*coeffs!$D$8*A106/($D$2*coeffs!$D$6))^2*blanks!$CA$18^2+(1000*coeffs!$D$2*coeffs!$D$8/($D$2*coeffs!$D$6))^2*blanks!$CA$17^2)^0.5</f>
        <v>42667.542865574091</v>
      </c>
      <c r="K106" s="10">
        <f>((1000*coeffs!$D$8/($D$2*coeffs!$D$6))^2*I106^2+(1000*(E106-coeffs!$D$2*blanks!$BZ$18*A106-coeffs!$D$2*blanks!$BZ$17)/($D$2*coeffs!$D$6))^2*coeffs!$E$8^2+(1000*coeffs!$D$2*coeffs!$D$8*(E106/coeffs!$D$2-blanks!$BZ$18*A106-blanks!$BZ$17)/($D$2^2*coeffs!$D$6))^2*coeffs!$D$11^2+(1000*coeffs!$D$2*coeffs!$D$8*(E106/coeffs!$D$2-blanks!$BZ$18*A106-blanks!$BZ$17)/($D$2*coeffs!$D$6^2))^2*coeffs!$E$6^2 +(-1000*coeffs!$D$8*blanks!$BZ$18*A106/($D$2*coeffs!$D$6)-1000*coeffs!$D$8*blanks!$BZ$17/($D$2*coeffs!$D$6))^2*coeffs!$E$2^2 + (1000*coeffs!$D$2*coeffs!$D$8*A106/($D$2*coeffs!$D$6))^2*blanks!$CA$18^2+(1000*coeffs!$D$2*coeffs!$D$8/($D$2*coeffs!$D$6))^2*blanks!$CA$17^2)^0.5</f>
        <v>43376.241081532091</v>
      </c>
      <c r="L106" s="10">
        <f t="shared" si="9"/>
        <v>773755124.19102752</v>
      </c>
      <c r="M106" s="1">
        <f t="shared" si="10"/>
        <v>279955249.5337522</v>
      </c>
      <c r="N106" s="10">
        <f t="shared" si="11"/>
        <v>275846609.17178148</v>
      </c>
    </row>
    <row r="107" spans="1:14" x14ac:dyDescent="0.25">
      <c r="A107">
        <v>-26.41</v>
      </c>
      <c r="B107">
        <v>0.82644628099173556</v>
      </c>
      <c r="C107" s="10">
        <f>-LN(1-B107)/0.000001-EXP(blanks!$BZ$18*b928_9!A107+blanks!$BZ$17)</f>
        <v>1561420.6308861771</v>
      </c>
      <c r="D107" s="1">
        <f>C107*0.000001*coeffs!$D$8/($D$2*coeffs!$D$6/1000)</f>
        <v>130205.24576545307</v>
      </c>
      <c r="E107">
        <f t="shared" si="12"/>
        <v>1.7512681078733183</v>
      </c>
      <c r="F107">
        <v>1.4572000000000001</v>
      </c>
      <c r="G107">
        <v>2.1030000000000002</v>
      </c>
      <c r="H107">
        <f t="shared" si="13"/>
        <v>0.29406810787331827</v>
      </c>
      <c r="I107">
        <f t="shared" si="14"/>
        <v>0.35173189212668188</v>
      </c>
      <c r="J107" s="2">
        <f>((1000*coeffs!$D$8/($D$2*coeffs!$D$6))^2*H107^2+(1000*(E107-coeffs!$D$2*blanks!$BZ$18*A107-coeffs!$D$2*blanks!$BZ$17)/($D$2*coeffs!$D$6))^2*coeffs!$E$8^2+(1000*coeffs!$D$2*coeffs!$D$8*(E107/coeffs!$D$2-blanks!$BZ$18*A107-blanks!$BZ$17)/($D$2^2*coeffs!$D$6))^2*coeffs!$D$11^2+(1000*coeffs!$D$2*coeffs!$D$8*(E107/coeffs!$D$2-blanks!$BZ$18*A107-blanks!$BZ$17)/($D$2*coeffs!$D$6^2))^2*coeffs!$E$6^2 +(-1000*coeffs!$D$8*blanks!$BZ$18*A107/($D$2*coeffs!$D$6)-1000*coeffs!$D$8*blanks!$BZ$17/($D$2*coeffs!$D$6))^2*coeffs!$E$2^2 + (1000*coeffs!$D$2*coeffs!$D$8*A107/($D$2*coeffs!$D$6))^2*blanks!$CA$18^2+(1000*coeffs!$D$2*coeffs!$D$8/($D$2*coeffs!$D$6))^2*blanks!$CA$17^2)^0.5</f>
        <v>43998.67529001816</v>
      </c>
      <c r="K107" s="10">
        <f>((1000*coeffs!$D$8/($D$2*coeffs!$D$6))^2*I107^2+(1000*(E107-coeffs!$D$2*blanks!$BZ$18*A107-coeffs!$D$2*blanks!$BZ$17)/($D$2*coeffs!$D$6))^2*coeffs!$E$8^2+(1000*coeffs!$D$2*coeffs!$D$8*(E107/coeffs!$D$2-blanks!$BZ$18*A107-blanks!$BZ$17)/($D$2^2*coeffs!$D$6))^2*coeffs!$D$11^2+(1000*coeffs!$D$2*coeffs!$D$8*(E107/coeffs!$D$2-blanks!$BZ$18*A107-blanks!$BZ$17)/($D$2*coeffs!$D$6^2))^2*coeffs!$E$6^2 +(-1000*coeffs!$D$8*blanks!$BZ$18*A107/($D$2*coeffs!$D$6)-1000*coeffs!$D$8*blanks!$BZ$17/($D$2*coeffs!$D$6))^2*coeffs!$E$2^2 + (1000*coeffs!$D$2*coeffs!$D$8*A107/($D$2*coeffs!$D$6))^2*blanks!$CA$18^2+(1000*coeffs!$D$2*coeffs!$D$8/($D$2*coeffs!$D$6))^2*blanks!$CA$17^2)^0.5</f>
        <v>46849.06465932251</v>
      </c>
      <c r="L107" s="10">
        <f t="shared" si="9"/>
        <v>796795958.94235015</v>
      </c>
      <c r="M107" s="1">
        <f t="shared" si="10"/>
        <v>300977437.89153391</v>
      </c>
      <c r="N107" s="10">
        <f t="shared" si="11"/>
        <v>284411693.93464601</v>
      </c>
    </row>
    <row r="108" spans="1:14" x14ac:dyDescent="0.25">
      <c r="A108">
        <v>-26.44</v>
      </c>
      <c r="B108">
        <v>0.83471074380165289</v>
      </c>
      <c r="C108" s="10">
        <f>-LN(1-B108)/0.000001-EXP(blanks!$BZ$18*b928_9!A108+blanks!$BZ$17)</f>
        <v>1608139.1801333905</v>
      </c>
      <c r="D108" s="1">
        <f>C108*0.000001*coeffs!$D$8/($D$2*coeffs!$D$6/1000)</f>
        <v>134101.0570966294</v>
      </c>
      <c r="E108">
        <f t="shared" si="12"/>
        <v>1.80005827204275</v>
      </c>
      <c r="F108">
        <v>1.4933000000000001</v>
      </c>
      <c r="G108">
        <v>2.1551</v>
      </c>
      <c r="H108">
        <f t="shared" si="13"/>
        <v>0.30675827204274997</v>
      </c>
      <c r="I108">
        <f t="shared" si="14"/>
        <v>0.35504172795724998</v>
      </c>
      <c r="J108" s="2">
        <f>((1000*coeffs!$D$8/($D$2*coeffs!$D$6))^2*H108^2+(1000*(E108-coeffs!$D$2*blanks!$BZ$18*A108-coeffs!$D$2*blanks!$BZ$17)/($D$2*coeffs!$D$6))^2*coeffs!$E$8^2+(1000*coeffs!$D$2*coeffs!$D$8*(E108/coeffs!$D$2-blanks!$BZ$18*A108-blanks!$BZ$17)/($D$2^2*coeffs!$D$6))^2*coeffs!$D$11^2+(1000*coeffs!$D$2*coeffs!$D$8*(E108/coeffs!$D$2-blanks!$BZ$18*A108-blanks!$BZ$17)/($D$2*coeffs!$D$6^2))^2*coeffs!$E$6^2 +(-1000*coeffs!$D$8*blanks!$BZ$18*A108/($D$2*coeffs!$D$6)-1000*coeffs!$D$8*blanks!$BZ$17/($D$2*coeffs!$D$6))^2*coeffs!$E$2^2 + (1000*coeffs!$D$2*coeffs!$D$8*A108/($D$2*coeffs!$D$6))^2*blanks!$CA$18^2+(1000*coeffs!$D$2*coeffs!$D$8/($D$2*coeffs!$D$6))^2*blanks!$CA$17^2)^0.5</f>
        <v>45434.563427737216</v>
      </c>
      <c r="K108" s="10">
        <f>((1000*coeffs!$D$8/($D$2*coeffs!$D$6))^2*I108^2+(1000*(E108-coeffs!$D$2*blanks!$BZ$18*A108-coeffs!$D$2*blanks!$BZ$17)/($D$2*coeffs!$D$6))^2*coeffs!$E$8^2+(1000*coeffs!$D$2*coeffs!$D$8*(E108/coeffs!$D$2-blanks!$BZ$18*A108-blanks!$BZ$17)/($D$2^2*coeffs!$D$6))^2*coeffs!$D$11^2+(1000*coeffs!$D$2*coeffs!$D$8*(E108/coeffs!$D$2-blanks!$BZ$18*A108-blanks!$BZ$17)/($D$2*coeffs!$D$6^2))^2*coeffs!$E$6^2 +(-1000*coeffs!$D$8*blanks!$BZ$18*A108/($D$2*coeffs!$D$6)-1000*coeffs!$D$8*blanks!$BZ$17/($D$2*coeffs!$D$6))^2*coeffs!$E$2^2 + (1000*coeffs!$D$2*coeffs!$D$8*A108/($D$2*coeffs!$D$6))^2*blanks!$CA$18^2+(1000*coeffs!$D$2*coeffs!$D$8/($D$2*coeffs!$D$6))^2*blanks!$CA$17^2)^0.5</f>
        <v>47817.34652741794</v>
      </c>
      <c r="L108" s="10">
        <f t="shared" si="9"/>
        <v>820636524.71398473</v>
      </c>
      <c r="M108" s="1">
        <f t="shared" si="10"/>
        <v>307457164.50355583</v>
      </c>
      <c r="N108" s="10">
        <f t="shared" si="11"/>
        <v>293613404.37270856</v>
      </c>
    </row>
    <row r="109" spans="1:14" x14ac:dyDescent="0.25">
      <c r="A109">
        <v>-26.68</v>
      </c>
      <c r="B109">
        <v>0.84297520661157022</v>
      </c>
      <c r="C109" s="10">
        <f>-LN(1-B109)/0.000001-EXP(blanks!$BZ$18*b928_9!A109+blanks!$BZ$17)</f>
        <v>1642024.695592846</v>
      </c>
      <c r="D109" s="1">
        <f>C109*0.000001*coeffs!$D$8/($D$2*coeffs!$D$6/1000)</f>
        <v>136926.73506002573</v>
      </c>
      <c r="E109">
        <f t="shared" si="12"/>
        <v>1.8513515664303004</v>
      </c>
      <c r="F109">
        <v>1.5303</v>
      </c>
      <c r="G109">
        <v>2.2084999999999999</v>
      </c>
      <c r="H109">
        <f t="shared" si="13"/>
        <v>0.32105156643030042</v>
      </c>
      <c r="I109">
        <f t="shared" si="14"/>
        <v>0.3571484335696995</v>
      </c>
      <c r="J109" s="2">
        <f>((1000*coeffs!$D$8/($D$2*coeffs!$D$6))^2*H109^2+(1000*(E109-coeffs!$D$2*blanks!$BZ$18*A109-coeffs!$D$2*blanks!$BZ$17)/($D$2*coeffs!$D$6))^2*coeffs!$E$8^2+(1000*coeffs!$D$2*coeffs!$D$8*(E109/coeffs!$D$2-blanks!$BZ$18*A109-blanks!$BZ$17)/($D$2^2*coeffs!$D$6))^2*coeffs!$D$11^2+(1000*coeffs!$D$2*coeffs!$D$8*(E109/coeffs!$D$2-blanks!$BZ$18*A109-blanks!$BZ$17)/($D$2*coeffs!$D$6^2))^2*coeffs!$E$6^2 +(-1000*coeffs!$D$8*blanks!$BZ$18*A109/($D$2*coeffs!$D$6)-1000*coeffs!$D$8*blanks!$BZ$17/($D$2*coeffs!$D$6))^2*coeffs!$E$2^2 + (1000*coeffs!$D$2*coeffs!$D$8*A109/($D$2*coeffs!$D$6))^2*blanks!$CA$18^2+(1000*coeffs!$D$2*coeffs!$D$8/($D$2*coeffs!$D$6))^2*blanks!$CA$17^2)^0.5</f>
        <v>46991.461568602033</v>
      </c>
      <c r="K109" s="10">
        <f>((1000*coeffs!$D$8/($D$2*coeffs!$D$6))^2*I109^2+(1000*(E109-coeffs!$D$2*blanks!$BZ$18*A109-coeffs!$D$2*blanks!$BZ$17)/($D$2*coeffs!$D$6))^2*coeffs!$E$8^2+(1000*coeffs!$D$2*coeffs!$D$8*(E109/coeffs!$D$2-blanks!$BZ$18*A109-blanks!$BZ$17)/($D$2^2*coeffs!$D$6))^2*coeffs!$D$11^2+(1000*coeffs!$D$2*coeffs!$D$8*(E109/coeffs!$D$2-blanks!$BZ$18*A109-blanks!$BZ$17)/($D$2*coeffs!$D$6^2))^2*coeffs!$E$6^2 +(-1000*coeffs!$D$8*blanks!$BZ$18*A109/($D$2*coeffs!$D$6)-1000*coeffs!$D$8*blanks!$BZ$17/($D$2*coeffs!$D$6))^2*coeffs!$E$2^2 + (1000*coeffs!$D$2*coeffs!$D$8*A109/($D$2*coeffs!$D$6))^2*blanks!$CA$18^2+(1000*coeffs!$D$2*coeffs!$D$8/($D$2*coeffs!$D$6))^2*blanks!$CA$17^2)^0.5</f>
        <v>48769.15753813347</v>
      </c>
      <c r="L109" s="10">
        <f t="shared" si="9"/>
        <v>837928368.59685242</v>
      </c>
      <c r="M109" s="1">
        <f t="shared" si="10"/>
        <v>313610928.74516118</v>
      </c>
      <c r="N109" s="10">
        <f t="shared" si="11"/>
        <v>303276758.46383727</v>
      </c>
    </row>
    <row r="110" spans="1:14" x14ac:dyDescent="0.25">
      <c r="A110">
        <v>-26.68</v>
      </c>
      <c r="B110">
        <v>0.85123966942148765</v>
      </c>
      <c r="C110" s="10">
        <f>-LN(1-B110)/0.000001-EXP(blanks!$BZ$18*b928_9!A110+blanks!$BZ$17)</f>
        <v>1696091.9168631225</v>
      </c>
      <c r="D110" s="1">
        <f>C110*0.000001*coeffs!$D$8/($D$2*coeffs!$D$6/1000)</f>
        <v>141435.34452380362</v>
      </c>
      <c r="E110">
        <f t="shared" si="12"/>
        <v>1.9054187877005768</v>
      </c>
      <c r="F110">
        <v>1.607</v>
      </c>
      <c r="G110">
        <v>2.2631000000000001</v>
      </c>
      <c r="H110">
        <f t="shared" si="13"/>
        <v>0.29841878770057684</v>
      </c>
      <c r="I110">
        <f t="shared" si="14"/>
        <v>0.35768121229942329</v>
      </c>
      <c r="J110" s="2">
        <f>((1000*coeffs!$D$8/($D$2*coeffs!$D$6))^2*H110^2+(1000*(E110-coeffs!$D$2*blanks!$BZ$18*A110-coeffs!$D$2*blanks!$BZ$17)/($D$2*coeffs!$D$6))^2*coeffs!$E$8^2+(1000*coeffs!$D$2*coeffs!$D$8*(E110/coeffs!$D$2-blanks!$BZ$18*A110-blanks!$BZ$17)/($D$2^2*coeffs!$D$6))^2*coeffs!$D$11^2+(1000*coeffs!$D$2*coeffs!$D$8*(E110/coeffs!$D$2-blanks!$BZ$18*A110-blanks!$BZ$17)/($D$2*coeffs!$D$6^2))^2*coeffs!$E$6^2 +(-1000*coeffs!$D$8*blanks!$BZ$18*A110/($D$2*coeffs!$D$6)-1000*coeffs!$D$8*blanks!$BZ$17/($D$2*coeffs!$D$6))^2*coeffs!$E$2^2 + (1000*coeffs!$D$2*coeffs!$D$8*A110/($D$2*coeffs!$D$6))^2*blanks!$CA$18^2+(1000*coeffs!$D$2*coeffs!$D$8/($D$2*coeffs!$D$6))^2*blanks!$CA$17^2)^0.5</f>
        <v>46894.446832634523</v>
      </c>
      <c r="K110" s="10">
        <f>((1000*coeffs!$D$8/($D$2*coeffs!$D$6))^2*I110^2+(1000*(E110-coeffs!$D$2*blanks!$BZ$18*A110-coeffs!$D$2*blanks!$BZ$17)/($D$2*coeffs!$D$6))^2*coeffs!$E$8^2+(1000*coeffs!$D$2*coeffs!$D$8*(E110/coeffs!$D$2-blanks!$BZ$18*A110-blanks!$BZ$17)/($D$2^2*coeffs!$D$6))^2*coeffs!$D$11^2+(1000*coeffs!$D$2*coeffs!$D$8*(E110/coeffs!$D$2-blanks!$BZ$18*A110-blanks!$BZ$17)/($D$2*coeffs!$D$6^2))^2*coeffs!$E$6^2 +(-1000*coeffs!$D$8*blanks!$BZ$18*A110/($D$2*coeffs!$D$6)-1000*coeffs!$D$8*blanks!$BZ$17/($D$2*coeffs!$D$6))^2*coeffs!$E$2^2 + (1000*coeffs!$D$2*coeffs!$D$8*A110/($D$2*coeffs!$D$6))^2*blanks!$CA$18^2+(1000*coeffs!$D$2*coeffs!$D$8/($D$2*coeffs!$D$6))^2*blanks!$CA$17^2)^0.5</f>
        <v>49693.703621417531</v>
      </c>
      <c r="L110" s="10">
        <f t="shared" si="9"/>
        <v>865518975.8728354</v>
      </c>
      <c r="M110" s="1">
        <f t="shared" si="10"/>
        <v>319972287.28526962</v>
      </c>
      <c r="N110" s="10">
        <f t="shared" si="11"/>
        <v>303738470.59852874</v>
      </c>
    </row>
    <row r="111" spans="1:14" x14ac:dyDescent="0.25">
      <c r="A111">
        <v>-26.77</v>
      </c>
      <c r="B111">
        <v>0.85950413223140498</v>
      </c>
      <c r="C111" s="10">
        <f>-LN(1-B111)/0.000001-EXP(blanks!$BZ$18*b928_9!A111+blanks!$BZ$17)</f>
        <v>1746322.7620559551</v>
      </c>
      <c r="D111" s="1">
        <f>C111*0.000001*coeffs!$D$8/($D$2*coeffs!$D$6/1000)</f>
        <v>145624.04256837047</v>
      </c>
      <c r="E111">
        <f t="shared" si="12"/>
        <v>1.9625772015405252</v>
      </c>
      <c r="F111">
        <v>1.6468</v>
      </c>
      <c r="G111">
        <v>2.3765999999999998</v>
      </c>
      <c r="H111">
        <f t="shared" si="13"/>
        <v>0.31577720154052513</v>
      </c>
      <c r="I111">
        <f t="shared" si="14"/>
        <v>0.41402279845947465</v>
      </c>
      <c r="J111" s="2">
        <f>((1000*coeffs!$D$8/($D$2*coeffs!$D$6))^2*H111^2+(1000*(E111-coeffs!$D$2*blanks!$BZ$18*A111-coeffs!$D$2*blanks!$BZ$17)/($D$2*coeffs!$D$6))^2*coeffs!$E$8^2+(1000*coeffs!$D$2*coeffs!$D$8*(E111/coeffs!$D$2-blanks!$BZ$18*A111-blanks!$BZ$17)/($D$2^2*coeffs!$D$6))^2*coeffs!$D$11^2+(1000*coeffs!$D$2*coeffs!$D$8*(E111/coeffs!$D$2-blanks!$BZ$18*A111-blanks!$BZ$17)/($D$2*coeffs!$D$6^2))^2*coeffs!$E$6^2 +(-1000*coeffs!$D$8*blanks!$BZ$18*A111/($D$2*coeffs!$D$6)-1000*coeffs!$D$8*blanks!$BZ$17/($D$2*coeffs!$D$6))^2*coeffs!$E$2^2 + (1000*coeffs!$D$2*coeffs!$D$8*A111/($D$2*coeffs!$D$6))^2*blanks!$CA$18^2+(1000*coeffs!$D$2*coeffs!$D$8/($D$2*coeffs!$D$6))^2*blanks!$CA$17^2)^0.5</f>
        <v>48676.799554306272</v>
      </c>
      <c r="K111" s="10">
        <f>((1000*coeffs!$D$8/($D$2*coeffs!$D$6))^2*I111^2+(1000*(E111-coeffs!$D$2*blanks!$BZ$18*A111-coeffs!$D$2*blanks!$BZ$17)/($D$2*coeffs!$D$6))^2*coeffs!$E$8^2+(1000*coeffs!$D$2*coeffs!$D$8*(E111/coeffs!$D$2-blanks!$BZ$18*A111-blanks!$BZ$17)/($D$2^2*coeffs!$D$6))^2*coeffs!$D$11^2+(1000*coeffs!$D$2*coeffs!$D$8*(E111/coeffs!$D$2-blanks!$BZ$18*A111-blanks!$BZ$17)/($D$2*coeffs!$D$6^2))^2*coeffs!$E$6^2 +(-1000*coeffs!$D$8*blanks!$BZ$18*A111/($D$2*coeffs!$D$6)-1000*coeffs!$D$8*blanks!$BZ$17/($D$2*coeffs!$D$6))^2*coeffs!$E$2^2 + (1000*coeffs!$D$2*coeffs!$D$8*A111/($D$2*coeffs!$D$6))^2*blanks!$CA$18^2+(1000*coeffs!$D$2*coeffs!$D$8/($D$2*coeffs!$D$6))^2*blanks!$CA$17^2)^0.5</f>
        <v>53553.804160356376</v>
      </c>
      <c r="L111" s="10">
        <f t="shared" si="9"/>
        <v>891151873.03853571</v>
      </c>
      <c r="M111" s="1">
        <f t="shared" si="10"/>
        <v>343369498.54815704</v>
      </c>
      <c r="N111" s="10">
        <f t="shared" si="11"/>
        <v>315010236.96297079</v>
      </c>
    </row>
    <row r="112" spans="1:14" x14ac:dyDescent="0.25">
      <c r="A112">
        <v>-26.97</v>
      </c>
      <c r="B112">
        <v>0.86776859504132231</v>
      </c>
      <c r="C112" s="10">
        <f>-LN(1-B112)/0.000001-EXP(blanks!$BZ$18*b928_9!A112+blanks!$BZ$17)</f>
        <v>1790720.8762231399</v>
      </c>
      <c r="D112" s="1">
        <f>C112*0.000001*coeffs!$D$8/($D$2*coeffs!$D$6/1000)</f>
        <v>149326.35522667062</v>
      </c>
      <c r="E112">
        <f t="shared" si="12"/>
        <v>2.0232018233569597</v>
      </c>
      <c r="F112">
        <v>1.6875</v>
      </c>
      <c r="G112">
        <v>2.4354</v>
      </c>
      <c r="H112">
        <f t="shared" si="13"/>
        <v>0.33570182335695975</v>
      </c>
      <c r="I112">
        <f t="shared" si="14"/>
        <v>0.41219817664304026</v>
      </c>
      <c r="J112" s="2">
        <f>((1000*coeffs!$D$8/($D$2*coeffs!$D$6))^2*H112^2+(1000*(E112-coeffs!$D$2*blanks!$BZ$18*A112-coeffs!$D$2*blanks!$BZ$17)/($D$2*coeffs!$D$6))^2*coeffs!$E$8^2+(1000*coeffs!$D$2*coeffs!$D$8*(E112/coeffs!$D$2-blanks!$BZ$18*A112-blanks!$BZ$17)/($D$2^2*coeffs!$D$6))^2*coeffs!$D$11^2+(1000*coeffs!$D$2*coeffs!$D$8*(E112/coeffs!$D$2-blanks!$BZ$18*A112-blanks!$BZ$17)/($D$2*coeffs!$D$6^2))^2*coeffs!$E$6^2 +(-1000*coeffs!$D$8*blanks!$BZ$18*A112/($D$2*coeffs!$D$6)-1000*coeffs!$D$8*blanks!$BZ$17/($D$2*coeffs!$D$6))^2*coeffs!$E$2^2 + (1000*coeffs!$D$2*coeffs!$D$8*A112/($D$2*coeffs!$D$6))^2*blanks!$CA$18^2+(1000*coeffs!$D$2*coeffs!$D$8/($D$2*coeffs!$D$6))^2*blanks!$CA$17^2)^0.5</f>
        <v>50644.243619326131</v>
      </c>
      <c r="K112" s="10">
        <f>((1000*coeffs!$D$8/($D$2*coeffs!$D$6))^2*I112^2+(1000*(E112-coeffs!$D$2*blanks!$BZ$18*A112-coeffs!$D$2*blanks!$BZ$17)/($D$2*coeffs!$D$6))^2*coeffs!$E$8^2+(1000*coeffs!$D$2*coeffs!$D$8*(E112/coeffs!$D$2-blanks!$BZ$18*A112-blanks!$BZ$17)/($D$2^2*coeffs!$D$6))^2*coeffs!$D$11^2+(1000*coeffs!$D$2*coeffs!$D$8*(E112/coeffs!$D$2-blanks!$BZ$18*A112-blanks!$BZ$17)/($D$2*coeffs!$D$6^2))^2*coeffs!$E$6^2 +(-1000*coeffs!$D$8*blanks!$BZ$18*A112/($D$2*coeffs!$D$6)-1000*coeffs!$D$8*blanks!$BZ$17/($D$2*coeffs!$D$6))^2*coeffs!$E$2^2 + (1000*coeffs!$D$2*coeffs!$D$8*A112/($D$2*coeffs!$D$6))^2*blanks!$CA$18^2+(1000*coeffs!$D$2*coeffs!$D$8/($D$2*coeffs!$D$6))^2*blanks!$CA$17^2)^0.5</f>
        <v>54430.441471231592</v>
      </c>
      <c r="L112" s="10">
        <f t="shared" si="9"/>
        <v>913808316.31416738</v>
      </c>
      <c r="M112" s="1">
        <f t="shared" si="10"/>
        <v>349268193.03973597</v>
      </c>
      <c r="N112" s="10">
        <f t="shared" si="11"/>
        <v>327245936.75287414</v>
      </c>
    </row>
    <row r="113" spans="1:14" x14ac:dyDescent="0.25">
      <c r="A113">
        <v>-26.97</v>
      </c>
      <c r="B113">
        <v>0.87603305785123964</v>
      </c>
      <c r="C113" s="10">
        <f>-LN(1-B113)/0.000001-EXP(blanks!$BZ$18*b928_9!A113+blanks!$BZ$17)</f>
        <v>1855259.3973607114</v>
      </c>
      <c r="D113" s="1">
        <f>C113*0.000001*coeffs!$D$8/($D$2*coeffs!$D$6/1000)</f>
        <v>154708.15551791384</v>
      </c>
      <c r="E113">
        <f t="shared" si="12"/>
        <v>2.0877403444945308</v>
      </c>
      <c r="F113">
        <v>1.7293000000000001</v>
      </c>
      <c r="G113">
        <v>2.5575000000000001</v>
      </c>
      <c r="H113">
        <f t="shared" si="13"/>
        <v>0.35844034449453077</v>
      </c>
      <c r="I113">
        <f t="shared" si="14"/>
        <v>0.46975965550546928</v>
      </c>
      <c r="J113" s="2">
        <f>((1000*coeffs!$D$8/($D$2*coeffs!$D$6))^2*H113^2+(1000*(E113-coeffs!$D$2*blanks!$BZ$18*A113-coeffs!$D$2*blanks!$BZ$17)/($D$2*coeffs!$D$6))^2*coeffs!$E$8^2+(1000*coeffs!$D$2*coeffs!$D$8*(E113/coeffs!$D$2-blanks!$BZ$18*A113-blanks!$BZ$17)/($D$2^2*coeffs!$D$6))^2*coeffs!$D$11^2+(1000*coeffs!$D$2*coeffs!$D$8*(E113/coeffs!$D$2-blanks!$BZ$18*A113-blanks!$BZ$17)/($D$2*coeffs!$D$6^2))^2*coeffs!$E$6^2 +(-1000*coeffs!$D$8*blanks!$BZ$18*A113/($D$2*coeffs!$D$6)-1000*coeffs!$D$8*blanks!$BZ$17/($D$2*coeffs!$D$6))^2*coeffs!$E$2^2 + (1000*coeffs!$D$2*coeffs!$D$8*A113/($D$2*coeffs!$D$6))^2*blanks!$CA$18^2+(1000*coeffs!$D$2*coeffs!$D$8/($D$2*coeffs!$D$6))^2*blanks!$CA$17^2)^0.5</f>
        <v>52820.871920668527</v>
      </c>
      <c r="K113" s="10">
        <f>((1000*coeffs!$D$8/($D$2*coeffs!$D$6))^2*I113^2+(1000*(E113-coeffs!$D$2*blanks!$BZ$18*A113-coeffs!$D$2*blanks!$BZ$17)/($D$2*coeffs!$D$6))^2*coeffs!$E$8^2+(1000*coeffs!$D$2*coeffs!$D$8*(E113/coeffs!$D$2-blanks!$BZ$18*A113-blanks!$BZ$17)/($D$2^2*coeffs!$D$6))^2*coeffs!$D$11^2+(1000*coeffs!$D$2*coeffs!$D$8*(E113/coeffs!$D$2-blanks!$BZ$18*A113-blanks!$BZ$17)/($D$2*coeffs!$D$6^2))^2*coeffs!$E$6^2 +(-1000*coeffs!$D$8*blanks!$BZ$18*A113/($D$2*coeffs!$D$6)-1000*coeffs!$D$8*blanks!$BZ$17/($D$2*coeffs!$D$6))^2*coeffs!$E$2^2 + (1000*coeffs!$D$2*coeffs!$D$8*A113/($D$2*coeffs!$D$6))^2*blanks!$CA$18^2+(1000*coeffs!$D$2*coeffs!$D$8/($D$2*coeffs!$D$6))^2*blanks!$CA$17^2)^0.5</f>
        <v>58575.935527504</v>
      </c>
      <c r="L113" s="10">
        <f t="shared" si="9"/>
        <v>946742448.10500133</v>
      </c>
      <c r="M113" s="1">
        <f t="shared" si="10"/>
        <v>374622328.00725579</v>
      </c>
      <c r="N113" s="10">
        <f t="shared" si="11"/>
        <v>341077202.3864755</v>
      </c>
    </row>
    <row r="114" spans="1:14" x14ac:dyDescent="0.25">
      <c r="A114">
        <v>-27.07</v>
      </c>
      <c r="B114">
        <v>0.88429752066115708</v>
      </c>
      <c r="C114" s="10">
        <f>-LN(1-B114)/0.000001-EXP(blanks!$BZ$18*b928_9!A114+blanks!$BZ$17)</f>
        <v>1915687.9905488258</v>
      </c>
      <c r="D114" s="1">
        <f>C114*0.000001*coeffs!$D$8/($D$2*coeffs!$D$6/1000)</f>
        <v>159747.23318326627</v>
      </c>
      <c r="E114">
        <f t="shared" si="12"/>
        <v>2.1567332159814829</v>
      </c>
      <c r="F114">
        <v>1.7721</v>
      </c>
      <c r="G114">
        <v>2.6208</v>
      </c>
      <c r="H114">
        <f t="shared" si="13"/>
        <v>0.38463321598148292</v>
      </c>
      <c r="I114">
        <f t="shared" si="14"/>
        <v>0.46406678401851709</v>
      </c>
      <c r="J114" s="2">
        <f>((1000*coeffs!$D$8/($D$2*coeffs!$D$6))^2*H114^2+(1000*(E114-coeffs!$D$2*blanks!$BZ$18*A114-coeffs!$D$2*blanks!$BZ$17)/($D$2*coeffs!$D$6))^2*coeffs!$E$8^2+(1000*coeffs!$D$2*coeffs!$D$8*(E114/coeffs!$D$2-blanks!$BZ$18*A114-blanks!$BZ$17)/($D$2^2*coeffs!$D$6))^2*coeffs!$D$11^2+(1000*coeffs!$D$2*coeffs!$D$8*(E114/coeffs!$D$2-blanks!$BZ$18*A114-blanks!$BZ$17)/($D$2*coeffs!$D$6^2))^2*coeffs!$E$6^2 +(-1000*coeffs!$D$8*blanks!$BZ$18*A114/($D$2*coeffs!$D$6)-1000*coeffs!$D$8*blanks!$BZ$17/($D$2*coeffs!$D$6))^2*coeffs!$E$2^2 + (1000*coeffs!$D$2*coeffs!$D$8*A114/($D$2*coeffs!$D$6))^2*blanks!$CA$18^2+(1000*coeffs!$D$2*coeffs!$D$8/($D$2*coeffs!$D$6))^2*blanks!$CA$17^2)^0.5</f>
        <v>55252.262687747621</v>
      </c>
      <c r="K114" s="10">
        <f>((1000*coeffs!$D$8/($D$2*coeffs!$D$6))^2*I114^2+(1000*(E114-coeffs!$D$2*blanks!$BZ$18*A114-coeffs!$D$2*blanks!$BZ$17)/($D$2*coeffs!$D$6))^2*coeffs!$E$8^2+(1000*coeffs!$D$2*coeffs!$D$8*(E114/coeffs!$D$2-blanks!$BZ$18*A114-blanks!$BZ$17)/($D$2^2*coeffs!$D$6))^2*coeffs!$D$11^2+(1000*coeffs!$D$2*coeffs!$D$8*(E114/coeffs!$D$2-blanks!$BZ$18*A114-blanks!$BZ$17)/($D$2*coeffs!$D$6^2))^2*coeffs!$E$6^2 +(-1000*coeffs!$D$8*blanks!$BZ$18*A114/($D$2*coeffs!$D$6)-1000*coeffs!$D$8*blanks!$BZ$17/($D$2*coeffs!$D$6))^2*coeffs!$E$2^2 + (1000*coeffs!$D$2*coeffs!$D$8*A114/($D$2*coeffs!$D$6))^2*blanks!$CA$18^2+(1000*coeffs!$D$2*coeffs!$D$8/($D$2*coeffs!$D$6))^2*blanks!$CA$17^2)^0.5</f>
        <v>59343.065054582876</v>
      </c>
      <c r="L114" s="10">
        <f t="shared" si="9"/>
        <v>977579275.73775399</v>
      </c>
      <c r="M114" s="1">
        <f t="shared" si="10"/>
        <v>380149951.95070505</v>
      </c>
      <c r="N114" s="10">
        <f t="shared" si="11"/>
        <v>356312372.26794058</v>
      </c>
    </row>
    <row r="115" spans="1:14" x14ac:dyDescent="0.25">
      <c r="A115">
        <v>-27.09</v>
      </c>
      <c r="B115">
        <v>0.8925619834710744</v>
      </c>
      <c r="C115" s="10">
        <f>-LN(1-B115)/0.000001-EXP(blanks!$BZ$18*b928_9!A115+blanks!$BZ$17)</f>
        <v>1988045.613372142</v>
      </c>
      <c r="D115" s="1">
        <f>C115*0.000001*coeffs!$D$8/($D$2*coeffs!$D$6/1000)</f>
        <v>165781.06024840934</v>
      </c>
      <c r="E115">
        <f t="shared" si="12"/>
        <v>2.2308411881352046</v>
      </c>
      <c r="F115">
        <v>1.861</v>
      </c>
      <c r="G115">
        <v>2.7522000000000002</v>
      </c>
      <c r="H115">
        <f t="shared" si="13"/>
        <v>0.36984118813520461</v>
      </c>
      <c r="I115">
        <f t="shared" si="14"/>
        <v>0.5213588118647956</v>
      </c>
      <c r="J115" s="2">
        <f>((1000*coeffs!$D$8/($D$2*coeffs!$D$6))^2*H115^2+(1000*(E115-coeffs!$D$2*blanks!$BZ$18*A115-coeffs!$D$2*blanks!$BZ$17)/($D$2*coeffs!$D$6))^2*coeffs!$E$8^2+(1000*coeffs!$D$2*coeffs!$D$8*(E115/coeffs!$D$2-blanks!$BZ$18*A115-blanks!$BZ$17)/($D$2^2*coeffs!$D$6))^2*coeffs!$D$11^2+(1000*coeffs!$D$2*coeffs!$D$8*(E115/coeffs!$D$2-blanks!$BZ$18*A115-blanks!$BZ$17)/($D$2*coeffs!$D$6^2))^2*coeffs!$E$6^2 +(-1000*coeffs!$D$8*blanks!$BZ$18*A115/($D$2*coeffs!$D$6)-1000*coeffs!$D$8*blanks!$BZ$17/($D$2*coeffs!$D$6))^2*coeffs!$E$2^2 + (1000*coeffs!$D$2*coeffs!$D$8*A115/($D$2*coeffs!$D$6))^2*blanks!$CA$18^2+(1000*coeffs!$D$2*coeffs!$D$8/($D$2*coeffs!$D$6))^2*blanks!$CA$17^2)^0.5</f>
        <v>55827.374472572832</v>
      </c>
      <c r="K115" s="10">
        <f>((1000*coeffs!$D$8/($D$2*coeffs!$D$6))^2*I115^2+(1000*(E115-coeffs!$D$2*blanks!$BZ$18*A115-coeffs!$D$2*blanks!$BZ$17)/($D$2*coeffs!$D$6))^2*coeffs!$E$8^2+(1000*coeffs!$D$2*coeffs!$D$8*(E115/coeffs!$D$2-blanks!$BZ$18*A115-blanks!$BZ$17)/($D$2^2*coeffs!$D$6))^2*coeffs!$D$11^2+(1000*coeffs!$D$2*coeffs!$D$8*(E115/coeffs!$D$2-blanks!$BZ$18*A115-blanks!$BZ$17)/($D$2*coeffs!$D$6^2))^2*coeffs!$E$6^2 +(-1000*coeffs!$D$8*blanks!$BZ$18*A115/($D$2*coeffs!$D$6)-1000*coeffs!$D$8*blanks!$BZ$17/($D$2*coeffs!$D$6))^2*coeffs!$E$2^2 + (1000*coeffs!$D$2*coeffs!$D$8*A115/($D$2*coeffs!$D$6))^2*blanks!$CA$18^2+(1000*coeffs!$D$2*coeffs!$D$8/($D$2*coeffs!$D$6))^2*blanks!$CA$17^2)^0.5</f>
        <v>63684.172635826879</v>
      </c>
      <c r="L115" s="10">
        <f t="shared" si="9"/>
        <v>1014503510.1969665</v>
      </c>
      <c r="M115" s="1">
        <f t="shared" si="10"/>
        <v>406800772.53730184</v>
      </c>
      <c r="N115" s="10">
        <f t="shared" si="11"/>
        <v>361003207.46390688</v>
      </c>
    </row>
    <row r="116" spans="1:14" x14ac:dyDescent="0.25">
      <c r="A116">
        <v>-27.1</v>
      </c>
      <c r="B116">
        <v>0.90082644628099173</v>
      </c>
      <c r="C116" s="10">
        <f>-LN(1-B116)/0.000001-EXP(blanks!$BZ$18*b928_9!A116+blanks!$BZ$17)</f>
        <v>2067208.3858241872</v>
      </c>
      <c r="D116" s="1">
        <f>C116*0.000001*coeffs!$D$8/($D$2*coeffs!$D$6/1000)</f>
        <v>172382.36167782833</v>
      </c>
      <c r="E116">
        <f t="shared" si="12"/>
        <v>2.3108838958087405</v>
      </c>
      <c r="F116">
        <v>1.907</v>
      </c>
      <c r="G116">
        <v>2.8203</v>
      </c>
      <c r="H116">
        <f t="shared" si="13"/>
        <v>0.40388389580874051</v>
      </c>
      <c r="I116">
        <f t="shared" si="14"/>
        <v>0.50941610419125949</v>
      </c>
      <c r="J116" s="2">
        <f>((1000*coeffs!$D$8/($D$2*coeffs!$D$6))^2*H116^2+(1000*(E116-coeffs!$D$2*blanks!$BZ$18*A116-coeffs!$D$2*blanks!$BZ$17)/($D$2*coeffs!$D$6))^2*coeffs!$E$8^2+(1000*coeffs!$D$2*coeffs!$D$8*(E116/coeffs!$D$2-blanks!$BZ$18*A116-blanks!$BZ$17)/($D$2^2*coeffs!$D$6))^2*coeffs!$D$11^2+(1000*coeffs!$D$2*coeffs!$D$8*(E116/coeffs!$D$2-blanks!$BZ$18*A116-blanks!$BZ$17)/($D$2*coeffs!$D$6^2))^2*coeffs!$E$6^2 +(-1000*coeffs!$D$8*blanks!$BZ$18*A116/($D$2*coeffs!$D$6)-1000*coeffs!$D$8*blanks!$BZ$17/($D$2*coeffs!$D$6))^2*coeffs!$E$2^2 + (1000*coeffs!$D$2*coeffs!$D$8*A116/($D$2*coeffs!$D$6))^2*blanks!$CA$18^2+(1000*coeffs!$D$2*coeffs!$D$8/($D$2*coeffs!$D$6))^2*blanks!$CA$17^2)^0.5</f>
        <v>58805.12296711497</v>
      </c>
      <c r="K116" s="10">
        <f>((1000*coeffs!$D$8/($D$2*coeffs!$D$6))^2*I116^2+(1000*(E116-coeffs!$D$2*blanks!$BZ$18*A116-coeffs!$D$2*blanks!$BZ$17)/($D$2*coeffs!$D$6))^2*coeffs!$E$8^2+(1000*coeffs!$D$2*coeffs!$D$8*(E116/coeffs!$D$2-blanks!$BZ$18*A116-blanks!$BZ$17)/($D$2^2*coeffs!$D$6))^2*coeffs!$D$11^2+(1000*coeffs!$D$2*coeffs!$D$8*(E116/coeffs!$D$2-blanks!$BZ$18*A116-blanks!$BZ$17)/($D$2*coeffs!$D$6^2))^2*coeffs!$E$6^2 +(-1000*coeffs!$D$8*blanks!$BZ$18*A116/($D$2*coeffs!$D$6)-1000*coeffs!$D$8*blanks!$BZ$17/($D$2*coeffs!$D$6))^2*coeffs!$E$2^2 + (1000*coeffs!$D$2*coeffs!$D$8*A116/($D$2*coeffs!$D$6))^2*blanks!$CA$18^2+(1000*coeffs!$D$2*coeffs!$D$8/($D$2*coeffs!$D$6))^2*blanks!$CA$17^2)^0.5</f>
        <v>64251.535130264128</v>
      </c>
      <c r="L116" s="10">
        <f t="shared" si="9"/>
        <v>1054900425.6345855</v>
      </c>
      <c r="M116" s="1">
        <f t="shared" si="10"/>
        <v>411473374.30025005</v>
      </c>
      <c r="N116" s="10">
        <f t="shared" si="11"/>
        <v>379751946.58239317</v>
      </c>
    </row>
    <row r="117" spans="1:14" x14ac:dyDescent="0.25">
      <c r="A117">
        <v>-27.2</v>
      </c>
      <c r="B117">
        <v>0.90909090909090906</v>
      </c>
      <c r="C117" s="10">
        <f>-LN(1-B117)/0.000001-EXP(blanks!$BZ$18*b928_9!A117+blanks!$BZ$17)</f>
        <v>2145243.0922184512</v>
      </c>
      <c r="D117" s="1">
        <f>C117*0.000001*coeffs!$D$8/($D$2*coeffs!$D$6/1000)</f>
        <v>178889.59484954167</v>
      </c>
      <c r="E117">
        <f t="shared" si="12"/>
        <v>2.3978952727983702</v>
      </c>
      <c r="F117">
        <v>1.9542999999999999</v>
      </c>
      <c r="G117">
        <v>2.9617</v>
      </c>
      <c r="H117">
        <f t="shared" si="13"/>
        <v>0.4435952727983703</v>
      </c>
      <c r="I117">
        <f t="shared" si="14"/>
        <v>0.56380472720162977</v>
      </c>
      <c r="J117" s="2">
        <f>((1000*coeffs!$D$8/($D$2*coeffs!$D$6))^2*H117^2+(1000*(E117-coeffs!$D$2*blanks!$BZ$18*A117-coeffs!$D$2*blanks!$BZ$17)/($D$2*coeffs!$D$6))^2*coeffs!$E$8^2+(1000*coeffs!$D$2*coeffs!$D$8*(E117/coeffs!$D$2-blanks!$BZ$18*A117-blanks!$BZ$17)/($D$2^2*coeffs!$D$6))^2*coeffs!$D$11^2+(1000*coeffs!$D$2*coeffs!$D$8*(E117/coeffs!$D$2-blanks!$BZ$18*A117-blanks!$BZ$17)/($D$2*coeffs!$D$6^2))^2*coeffs!$E$6^2 +(-1000*coeffs!$D$8*blanks!$BZ$18*A117/($D$2*coeffs!$D$6)-1000*coeffs!$D$8*blanks!$BZ$17/($D$2*coeffs!$D$6))^2*coeffs!$E$2^2 + (1000*coeffs!$D$2*coeffs!$D$8*A117/($D$2*coeffs!$D$6))^2*blanks!$CA$18^2+(1000*coeffs!$D$2*coeffs!$D$8/($D$2*coeffs!$D$6))^2*blanks!$CA$17^2)^0.5</f>
        <v>62212.152784236816</v>
      </c>
      <c r="K117" s="10">
        <f>((1000*coeffs!$D$8/($D$2*coeffs!$D$6))^2*I117^2+(1000*(E117-coeffs!$D$2*blanks!$BZ$18*A117-coeffs!$D$2*blanks!$BZ$17)/($D$2*coeffs!$D$6))^2*coeffs!$E$8^2+(1000*coeffs!$D$2*coeffs!$D$8*(E117/coeffs!$D$2-blanks!$BZ$18*A117-blanks!$BZ$17)/($D$2^2*coeffs!$D$6))^2*coeffs!$D$11^2+(1000*coeffs!$D$2*coeffs!$D$8*(E117/coeffs!$D$2-blanks!$BZ$18*A117-blanks!$BZ$17)/($D$2*coeffs!$D$6^2))^2*coeffs!$E$6^2 +(-1000*coeffs!$D$8*blanks!$BZ$18*A117/($D$2*coeffs!$D$6)-1000*coeffs!$D$8*blanks!$BZ$17/($D$2*coeffs!$D$6))^2*coeffs!$E$2^2 + (1000*coeffs!$D$2*coeffs!$D$8*A117/($D$2*coeffs!$D$6))^2*blanks!$CA$18^2+(1000*coeffs!$D$2*coeffs!$D$8/($D$2*coeffs!$D$6))^2*blanks!$CA$17^2)^0.5</f>
        <v>68647.216993934038</v>
      </c>
      <c r="L117" s="10">
        <f t="shared" si="9"/>
        <v>1094721686.7875867</v>
      </c>
      <c r="M117" s="1">
        <f t="shared" si="10"/>
        <v>438541754.3082096</v>
      </c>
      <c r="N117" s="10">
        <f t="shared" si="11"/>
        <v>400978445.43920761</v>
      </c>
    </row>
    <row r="118" spans="1:14" x14ac:dyDescent="0.25">
      <c r="A118">
        <v>-27.2</v>
      </c>
      <c r="B118">
        <v>0.9173553719008265</v>
      </c>
      <c r="C118" s="10">
        <f>-LN(1-B118)/0.000001-EXP(blanks!$BZ$18*b928_9!A118+blanks!$BZ$17)</f>
        <v>2240553.2720227772</v>
      </c>
      <c r="D118" s="1">
        <f>C118*0.000001*coeffs!$D$8/($D$2*coeffs!$D$6/1000)</f>
        <v>186837.41181820093</v>
      </c>
      <c r="E118">
        <f t="shared" si="12"/>
        <v>2.4932054526026959</v>
      </c>
      <c r="F118">
        <v>2.0522</v>
      </c>
      <c r="G118">
        <v>3.1101999999999999</v>
      </c>
      <c r="H118">
        <f t="shared" si="13"/>
        <v>0.44100545260269586</v>
      </c>
      <c r="I118">
        <f t="shared" si="14"/>
        <v>0.61699454739730397</v>
      </c>
      <c r="J118" s="2">
        <f>((1000*coeffs!$D$8/($D$2*coeffs!$D$6))^2*H118^2+(1000*(E118-coeffs!$D$2*blanks!$BZ$18*A118-coeffs!$D$2*blanks!$BZ$17)/($D$2*coeffs!$D$6))^2*coeffs!$E$8^2+(1000*coeffs!$D$2*coeffs!$D$8*(E118/coeffs!$D$2-blanks!$BZ$18*A118-blanks!$BZ$17)/($D$2^2*coeffs!$D$6))^2*coeffs!$D$11^2+(1000*coeffs!$D$2*coeffs!$D$8*(E118/coeffs!$D$2-blanks!$BZ$18*A118-blanks!$BZ$17)/($D$2*coeffs!$D$6^2))^2*coeffs!$E$6^2 +(-1000*coeffs!$D$8*blanks!$BZ$18*A118/($D$2*coeffs!$D$6)-1000*coeffs!$D$8*blanks!$BZ$17/($D$2*coeffs!$D$6))^2*coeffs!$E$2^2 + (1000*coeffs!$D$2*coeffs!$D$8*A118/($D$2*coeffs!$D$6))^2*blanks!$CA$18^2+(1000*coeffs!$D$2*coeffs!$D$8/($D$2*coeffs!$D$6))^2*blanks!$CA$17^2)^0.5</f>
        <v>63696.718865602117</v>
      </c>
      <c r="K118" s="10">
        <f>((1000*coeffs!$D$8/($D$2*coeffs!$D$6))^2*I118^2+(1000*(E118-coeffs!$D$2*blanks!$BZ$18*A118-coeffs!$D$2*blanks!$BZ$17)/($D$2*coeffs!$D$6))^2*coeffs!$E$8^2+(1000*coeffs!$D$2*coeffs!$D$8*(E118/coeffs!$D$2-blanks!$BZ$18*A118-blanks!$BZ$17)/($D$2^2*coeffs!$D$6))^2*coeffs!$D$11^2+(1000*coeffs!$D$2*coeffs!$D$8*(E118/coeffs!$D$2-blanks!$BZ$18*A118-blanks!$BZ$17)/($D$2*coeffs!$D$6^2))^2*coeffs!$E$6^2 +(-1000*coeffs!$D$8*blanks!$BZ$18*A118/($D$2*coeffs!$D$6)-1000*coeffs!$D$8*blanks!$BZ$17/($D$2*coeffs!$D$6))^2*coeffs!$E$2^2 + (1000*coeffs!$D$2*coeffs!$D$8*A118/($D$2*coeffs!$D$6))^2*blanks!$CA$18^2+(1000*coeffs!$D$2*coeffs!$D$8/($D$2*coeffs!$D$6))^2*blanks!$CA$17^2)^0.5</f>
        <v>73157.568787748663</v>
      </c>
      <c r="L118" s="10">
        <f t="shared" si="9"/>
        <v>1143358655.3352962</v>
      </c>
      <c r="M118" s="1">
        <f t="shared" si="10"/>
        <v>466593840.60426849</v>
      </c>
      <c r="N118" s="10">
        <f t="shared" si="11"/>
        <v>411366932.21370822</v>
      </c>
    </row>
    <row r="119" spans="1:14" x14ac:dyDescent="0.25">
      <c r="A119">
        <v>-27.23</v>
      </c>
      <c r="B119">
        <v>0.92561983471074383</v>
      </c>
      <c r="C119" s="10">
        <f>-LN(1-B119)/0.000001-EXP(blanks!$BZ$18*b928_9!A119+blanks!$BZ$17)</f>
        <v>2343156.8480797904</v>
      </c>
      <c r="D119" s="1">
        <f>C119*0.000001*coeffs!$D$8/($D$2*coeffs!$D$6/1000)</f>
        <v>195393.41753034247</v>
      </c>
      <c r="E119">
        <f t="shared" si="12"/>
        <v>2.5985659682605222</v>
      </c>
      <c r="F119">
        <v>2.1030000000000002</v>
      </c>
      <c r="G119">
        <v>3.2660999999999998</v>
      </c>
      <c r="H119">
        <f t="shared" si="13"/>
        <v>0.49556596826052202</v>
      </c>
      <c r="I119">
        <f t="shared" si="14"/>
        <v>0.66753403173947756</v>
      </c>
      <c r="J119" s="2">
        <f>((1000*coeffs!$D$8/($D$2*coeffs!$D$6))^2*H119^2+(1000*(E119-coeffs!$D$2*blanks!$BZ$18*A119-coeffs!$D$2*blanks!$BZ$17)/($D$2*coeffs!$D$6))^2*coeffs!$E$8^2+(1000*coeffs!$D$2*coeffs!$D$8*(E119/coeffs!$D$2-blanks!$BZ$18*A119-blanks!$BZ$17)/($D$2^2*coeffs!$D$6))^2*coeffs!$D$11^2+(1000*coeffs!$D$2*coeffs!$D$8*(E119/coeffs!$D$2-blanks!$BZ$18*A119-blanks!$BZ$17)/($D$2*coeffs!$D$6^2))^2*coeffs!$E$6^2 +(-1000*coeffs!$D$8*blanks!$BZ$18*A119/($D$2*coeffs!$D$6)-1000*coeffs!$D$8*blanks!$BZ$17/($D$2*coeffs!$D$6))^2*coeffs!$E$2^2 + (1000*coeffs!$D$2*coeffs!$D$8*A119/($D$2*coeffs!$D$6))^2*blanks!$CA$18^2+(1000*coeffs!$D$2*coeffs!$D$8/($D$2*coeffs!$D$6))^2*blanks!$CA$17^2)^0.5</f>
        <v>68161.917051706841</v>
      </c>
      <c r="K119" s="10">
        <f>((1000*coeffs!$D$8/($D$2*coeffs!$D$6))^2*I119^2+(1000*(E119-coeffs!$D$2*blanks!$BZ$18*A119-coeffs!$D$2*blanks!$BZ$17)/($D$2*coeffs!$D$6))^2*coeffs!$E$8^2+(1000*coeffs!$D$2*coeffs!$D$8*(E119/coeffs!$D$2-blanks!$BZ$18*A119-blanks!$BZ$17)/($D$2^2*coeffs!$D$6))^2*coeffs!$D$11^2+(1000*coeffs!$D$2*coeffs!$D$8*(E119/coeffs!$D$2-blanks!$BZ$18*A119-blanks!$BZ$17)/($D$2*coeffs!$D$6^2))^2*coeffs!$E$6^2 +(-1000*coeffs!$D$8*blanks!$BZ$18*A119/($D$2*coeffs!$D$6)-1000*coeffs!$D$8*blanks!$BZ$17/($D$2*coeffs!$D$6))^2*coeffs!$E$2^2 + (1000*coeffs!$D$2*coeffs!$D$8*A119/($D$2*coeffs!$D$6))^2*blanks!$CA$18^2+(1000*coeffs!$D$2*coeffs!$D$8/($D$2*coeffs!$D$6))^2*blanks!$CA$17^2)^0.5</f>
        <v>77697.505588102606</v>
      </c>
      <c r="L119" s="10">
        <f t="shared" si="9"/>
        <v>1195717458.0551393</v>
      </c>
      <c r="M119" s="1">
        <f t="shared" si="10"/>
        <v>494951091.79663372</v>
      </c>
      <c r="N119" s="10">
        <f t="shared" si="11"/>
        <v>439193341.13216287</v>
      </c>
    </row>
    <row r="120" spans="1:14" x14ac:dyDescent="0.25">
      <c r="A120">
        <v>-27.43</v>
      </c>
      <c r="B120">
        <v>0.93388429752066116</v>
      </c>
      <c r="C120" s="10">
        <f>-LN(1-B120)/0.000001-EXP(blanks!$BZ$18*b928_9!A120+blanks!$BZ$17)</f>
        <v>2441775.4307326707</v>
      </c>
      <c r="D120" s="1">
        <f>C120*0.000001*coeffs!$D$8/($D$2*coeffs!$D$6/1000)</f>
        <v>203617.11877865455</v>
      </c>
      <c r="E120">
        <f t="shared" si="12"/>
        <v>2.7163490039169051</v>
      </c>
      <c r="F120">
        <v>2.2084999999999999</v>
      </c>
      <c r="G120">
        <v>3.4298000000000002</v>
      </c>
      <c r="H120">
        <f t="shared" si="13"/>
        <v>0.50784900391690524</v>
      </c>
      <c r="I120">
        <f t="shared" si="14"/>
        <v>0.71345099608309503</v>
      </c>
      <c r="J120" s="2">
        <f>((1000*coeffs!$D$8/($D$2*coeffs!$D$6))^2*H120^2+(1000*(E120-coeffs!$D$2*blanks!$BZ$18*A120-coeffs!$D$2*blanks!$BZ$17)/($D$2*coeffs!$D$6))^2*coeffs!$E$8^2+(1000*coeffs!$D$2*coeffs!$D$8*(E120/coeffs!$D$2-blanks!$BZ$18*A120-blanks!$BZ$17)/($D$2^2*coeffs!$D$6))^2*coeffs!$D$11^2+(1000*coeffs!$D$2*coeffs!$D$8*(E120/coeffs!$D$2-blanks!$BZ$18*A120-blanks!$BZ$17)/($D$2*coeffs!$D$6^2))^2*coeffs!$E$6^2 +(-1000*coeffs!$D$8*blanks!$BZ$18*A120/($D$2*coeffs!$D$6)-1000*coeffs!$D$8*blanks!$BZ$17/($D$2*coeffs!$D$6))^2*coeffs!$E$2^2 + (1000*coeffs!$D$2*coeffs!$D$8*A120/($D$2*coeffs!$D$6))^2*blanks!$CA$18^2+(1000*coeffs!$D$2*coeffs!$D$8/($D$2*coeffs!$D$6))^2*blanks!$CA$17^2)^0.5</f>
        <v>70740.038354505319</v>
      </c>
      <c r="K120" s="10">
        <f>((1000*coeffs!$D$8/($D$2*coeffs!$D$6))^2*I120^2+(1000*(E120-coeffs!$D$2*blanks!$BZ$18*A120-coeffs!$D$2*blanks!$BZ$17)/($D$2*coeffs!$D$6))^2*coeffs!$E$8^2+(1000*coeffs!$D$2*coeffs!$D$8*(E120/coeffs!$D$2-blanks!$BZ$18*A120-blanks!$BZ$17)/($D$2^2*coeffs!$D$6))^2*coeffs!$D$11^2+(1000*coeffs!$D$2*coeffs!$D$8*(E120/coeffs!$D$2-blanks!$BZ$18*A120-blanks!$BZ$17)/($D$2*coeffs!$D$6^2))^2*coeffs!$E$6^2 +(-1000*coeffs!$D$8*blanks!$BZ$18*A120/($D$2*coeffs!$D$6)-1000*coeffs!$D$8*blanks!$BZ$17/($D$2*coeffs!$D$6))^2*coeffs!$E$2^2 + (1000*coeffs!$D$2*coeffs!$D$8*A120/($D$2*coeffs!$D$6))^2*blanks!$CA$18^2+(1000*coeffs!$D$2*coeffs!$D$8/($D$2*coeffs!$D$6))^2*blanks!$CA$17^2)^0.5</f>
        <v>82159.867198334556</v>
      </c>
      <c r="L120" s="10">
        <f t="shared" si="9"/>
        <v>1246042710.9563003</v>
      </c>
      <c r="M120" s="1">
        <f t="shared" si="10"/>
        <v>522795287.28367311</v>
      </c>
      <c r="N120" s="10">
        <f t="shared" si="11"/>
        <v>455989038.16798419</v>
      </c>
    </row>
    <row r="121" spans="1:14" x14ac:dyDescent="0.25">
      <c r="A121">
        <v>-27.48</v>
      </c>
      <c r="B121">
        <v>0.94214876033057848</v>
      </c>
      <c r="C121" s="10">
        <f>-LN(1-B121)/0.000001-EXP(blanks!$BZ$18*b928_9!A121+blanks!$BZ$17)</f>
        <v>2570295.1057535121</v>
      </c>
      <c r="D121" s="1">
        <f>C121*0.000001*coeffs!$D$8/($D$2*coeffs!$D$6/1000)</f>
        <v>214334.24108431255</v>
      </c>
      <c r="E121">
        <f t="shared" si="12"/>
        <v>2.8498803965414274</v>
      </c>
      <c r="F121">
        <v>2.2631000000000001</v>
      </c>
      <c r="G121">
        <v>3.6017000000000001</v>
      </c>
      <c r="H121">
        <f t="shared" si="13"/>
        <v>0.58678039654142733</v>
      </c>
      <c r="I121">
        <f t="shared" si="14"/>
        <v>0.75181960345857268</v>
      </c>
      <c r="J121" s="2">
        <f>((1000*coeffs!$D$8/($D$2*coeffs!$D$6))^2*H121^2+(1000*(E121-coeffs!$D$2*blanks!$BZ$18*A121-coeffs!$D$2*blanks!$BZ$17)/($D$2*coeffs!$D$6))^2*coeffs!$E$8^2+(1000*coeffs!$D$2*coeffs!$D$8*(E121/coeffs!$D$2-blanks!$BZ$18*A121-blanks!$BZ$17)/($D$2^2*coeffs!$D$6))^2*coeffs!$D$11^2+(1000*coeffs!$D$2*coeffs!$D$8*(E121/coeffs!$D$2-blanks!$BZ$18*A121-blanks!$BZ$17)/($D$2*coeffs!$D$6^2))^2*coeffs!$E$6^2 +(-1000*coeffs!$D$8*blanks!$BZ$18*A121/($D$2*coeffs!$D$6)-1000*coeffs!$D$8*blanks!$BZ$17/($D$2*coeffs!$D$6))^2*coeffs!$E$2^2 + (1000*coeffs!$D$2*coeffs!$D$8*A121/($D$2*coeffs!$D$6))^2*blanks!$CA$18^2+(1000*coeffs!$D$2*coeffs!$D$8/($D$2*coeffs!$D$6))^2*blanks!$CA$17^2)^0.5</f>
        <v>76996.005213492201</v>
      </c>
      <c r="K121" s="10">
        <f>((1000*coeffs!$D$8/($D$2*coeffs!$D$6))^2*I121^2+(1000*(E121-coeffs!$D$2*blanks!$BZ$18*A121-coeffs!$D$2*blanks!$BZ$17)/($D$2*coeffs!$D$6))^2*coeffs!$E$8^2+(1000*coeffs!$D$2*coeffs!$D$8*(E121/coeffs!$D$2-blanks!$BZ$18*A121-blanks!$BZ$17)/($D$2^2*coeffs!$D$6))^2*coeffs!$D$11^2+(1000*coeffs!$D$2*coeffs!$D$8*(E121/coeffs!$D$2-blanks!$BZ$18*A121-blanks!$BZ$17)/($D$2*coeffs!$D$6^2))^2*coeffs!$E$6^2 +(-1000*coeffs!$D$8*blanks!$BZ$18*A121/($D$2*coeffs!$D$6)-1000*coeffs!$D$8*blanks!$BZ$17/($D$2*coeffs!$D$6))^2*coeffs!$E$2^2 + (1000*coeffs!$D$2*coeffs!$D$8*A121/($D$2*coeffs!$D$6))^2*blanks!$CA$18^2+(1000*coeffs!$D$2*coeffs!$D$8/($D$2*coeffs!$D$6))^2*blanks!$CA$17^2)^0.5</f>
        <v>86397.978722380329</v>
      </c>
      <c r="L121" s="10">
        <f t="shared" si="9"/>
        <v>1311626548.9532862</v>
      </c>
      <c r="M121" s="1">
        <f t="shared" si="10"/>
        <v>549804257.50566912</v>
      </c>
      <c r="N121" s="10">
        <f t="shared" si="11"/>
        <v>494727184.77173495</v>
      </c>
    </row>
    <row r="122" spans="1:14" x14ac:dyDescent="0.25">
      <c r="A122">
        <v>-27.57</v>
      </c>
      <c r="B122">
        <v>0.95041322314049592</v>
      </c>
      <c r="C122" s="10">
        <f>-LN(1-B122)/0.000001-EXP(blanks!$BZ$18*b928_9!A122+blanks!$BZ$17)</f>
        <v>2715193.0494800112</v>
      </c>
      <c r="D122" s="1">
        <f>C122*0.000001*coeffs!$D$8/($D$2*coeffs!$D$6/1000)</f>
        <v>226417.13021785117</v>
      </c>
      <c r="E122">
        <f t="shared" si="12"/>
        <v>3.0040310763686873</v>
      </c>
      <c r="F122">
        <v>2.3765999999999998</v>
      </c>
      <c r="G122">
        <v>3.8759000000000001</v>
      </c>
      <c r="H122">
        <f t="shared" si="13"/>
        <v>0.62743107636868745</v>
      </c>
      <c r="I122">
        <f t="shared" si="14"/>
        <v>0.87186892363131285</v>
      </c>
      <c r="J122" s="2">
        <f>((1000*coeffs!$D$8/($D$2*coeffs!$D$6))^2*H122^2+(1000*(E122-coeffs!$D$2*blanks!$BZ$18*A122-coeffs!$D$2*blanks!$BZ$17)/($D$2*coeffs!$D$6))^2*coeffs!$E$8^2+(1000*coeffs!$D$2*coeffs!$D$8*(E122/coeffs!$D$2-blanks!$BZ$18*A122-blanks!$BZ$17)/($D$2^2*coeffs!$D$6))^2*coeffs!$D$11^2+(1000*coeffs!$D$2*coeffs!$D$8*(E122/coeffs!$D$2-blanks!$BZ$18*A122-blanks!$BZ$17)/($D$2*coeffs!$D$6^2))^2*coeffs!$E$6^2 +(-1000*coeffs!$D$8*blanks!$BZ$18*A122/($D$2*coeffs!$D$6)-1000*coeffs!$D$8*blanks!$BZ$17/($D$2*coeffs!$D$6))^2*coeffs!$E$2^2 + (1000*coeffs!$D$2*coeffs!$D$8*A122/($D$2*coeffs!$D$6))^2*blanks!$CA$18^2+(1000*coeffs!$D$2*coeffs!$D$8/($D$2*coeffs!$D$6))^2*blanks!$CA$17^2)^0.5</f>
        <v>81635.011763141287</v>
      </c>
      <c r="K122" s="10">
        <f>((1000*coeffs!$D$8/($D$2*coeffs!$D$6))^2*I122^2+(1000*(E122-coeffs!$D$2*blanks!$BZ$18*A122-coeffs!$D$2*blanks!$BZ$17)/($D$2*coeffs!$D$6))^2*coeffs!$E$8^2+(1000*coeffs!$D$2*coeffs!$D$8*(E122/coeffs!$D$2-blanks!$BZ$18*A122-blanks!$BZ$17)/($D$2^2*coeffs!$D$6))^2*coeffs!$D$11^2+(1000*coeffs!$D$2*coeffs!$D$8*(E122/coeffs!$D$2-blanks!$BZ$18*A122-blanks!$BZ$17)/($D$2*coeffs!$D$6^2))^2*coeffs!$E$6^2 +(-1000*coeffs!$D$8*blanks!$BZ$18*A122/($D$2*coeffs!$D$6)-1000*coeffs!$D$8*blanks!$BZ$17/($D$2*coeffs!$D$6))^2*coeffs!$E$2^2 + (1000*coeffs!$D$2*coeffs!$D$8*A122/($D$2*coeffs!$D$6))^2*blanks!$CA$18^2+(1000*coeffs!$D$2*coeffs!$D$8/($D$2*coeffs!$D$6))^2*blanks!$CA$17^2)^0.5</f>
        <v>95982.881138224067</v>
      </c>
      <c r="L122" s="10">
        <f t="shared" si="9"/>
        <v>1385568249.0541778</v>
      </c>
      <c r="M122" s="1">
        <f t="shared" si="10"/>
        <v>608593171.98086381</v>
      </c>
      <c r="N122" s="10">
        <f t="shared" si="11"/>
        <v>524356585.53434235</v>
      </c>
    </row>
    <row r="123" spans="1:14" x14ac:dyDescent="0.25">
      <c r="A123">
        <v>-27.8</v>
      </c>
      <c r="B123">
        <v>0.95867768595041325</v>
      </c>
      <c r="C123" s="10">
        <f>-LN(1-B123)/0.000001-EXP(blanks!$BZ$18*b928_9!A123+blanks!$BZ$17)</f>
        <v>2872453.5449684616</v>
      </c>
      <c r="D123" s="1">
        <f>C123*0.000001*coeffs!$D$8/($D$2*coeffs!$D$6/1000)</f>
        <v>239530.91971136484</v>
      </c>
      <c r="E123">
        <f t="shared" si="12"/>
        <v>3.1863526331626413</v>
      </c>
      <c r="F123">
        <v>2.4956999999999998</v>
      </c>
      <c r="G123">
        <v>4.1710000000000003</v>
      </c>
      <c r="H123">
        <f t="shared" si="13"/>
        <v>0.69065263316264147</v>
      </c>
      <c r="I123">
        <f t="shared" si="14"/>
        <v>0.98464736683735898</v>
      </c>
      <c r="J123" s="2">
        <f>((1000*coeffs!$D$8/($D$2*coeffs!$D$6))^2*H123^2+(1000*(E123-coeffs!$D$2*blanks!$BZ$18*A123-coeffs!$D$2*blanks!$BZ$17)/($D$2*coeffs!$D$6))^2*coeffs!$E$8^2+(1000*coeffs!$D$2*coeffs!$D$8*(E123/coeffs!$D$2-blanks!$BZ$18*A123-blanks!$BZ$17)/($D$2^2*coeffs!$D$6))^2*coeffs!$D$11^2+(1000*coeffs!$D$2*coeffs!$D$8*(E123/coeffs!$D$2-blanks!$BZ$18*A123-blanks!$BZ$17)/($D$2*coeffs!$D$6^2))^2*coeffs!$E$6^2 +(-1000*coeffs!$D$8*blanks!$BZ$18*A123/($D$2*coeffs!$D$6)-1000*coeffs!$D$8*blanks!$BZ$17/($D$2*coeffs!$D$6))^2*coeffs!$E$2^2 + (1000*coeffs!$D$2*coeffs!$D$8*A123/($D$2*coeffs!$D$6))^2*blanks!$CA$18^2+(1000*coeffs!$D$2*coeffs!$D$8/($D$2*coeffs!$D$6))^2*blanks!$CA$17^2)^0.5</f>
        <v>87948.030349999492</v>
      </c>
      <c r="K123" s="10">
        <f>((1000*coeffs!$D$8/($D$2*coeffs!$D$6))^2*I123^2+(1000*(E123-coeffs!$D$2*blanks!$BZ$18*A123-coeffs!$D$2*blanks!$BZ$17)/($D$2*coeffs!$D$6))^2*coeffs!$E$8^2+(1000*coeffs!$D$2*coeffs!$D$8*(E123/coeffs!$D$2-blanks!$BZ$18*A123-blanks!$BZ$17)/($D$2^2*coeffs!$D$6))^2*coeffs!$D$11^2+(1000*coeffs!$D$2*coeffs!$D$8*(E123/coeffs!$D$2-blanks!$BZ$18*A123-blanks!$BZ$17)/($D$2*coeffs!$D$6^2))^2*coeffs!$E$6^2 +(-1000*coeffs!$D$8*blanks!$BZ$18*A123/($D$2*coeffs!$D$6)-1000*coeffs!$D$8*blanks!$BZ$17/($D$2*coeffs!$D$6))^2*coeffs!$E$2^2 + (1000*coeffs!$D$2*coeffs!$D$8*A123/($D$2*coeffs!$D$6))^2*blanks!$CA$18^2+(1000*coeffs!$D$2*coeffs!$D$8/($D$2*coeffs!$D$6))^2*blanks!$CA$17^2)^0.5</f>
        <v>105639.79803683481</v>
      </c>
      <c r="L123" s="10">
        <f t="shared" si="9"/>
        <v>1465818583.158802</v>
      </c>
      <c r="M123" s="1">
        <f t="shared" si="10"/>
        <v>668076029.93733728</v>
      </c>
      <c r="N123" s="10">
        <f t="shared" si="11"/>
        <v>563974257.45316732</v>
      </c>
    </row>
    <row r="124" spans="1:14" x14ac:dyDescent="0.25">
      <c r="A124">
        <v>-27.94</v>
      </c>
      <c r="B124">
        <v>0.96694214876033058</v>
      </c>
      <c r="C124" s="10">
        <f>-LN(1-B124)/0.000001-EXP(blanks!$BZ$18*b928_9!A124+blanks!$BZ$17)</f>
        <v>3079289.6310030171</v>
      </c>
      <c r="D124" s="1">
        <f>C124*0.000001*coeffs!$D$8/($D$2*coeffs!$D$6/1000)</f>
        <v>256778.76624456266</v>
      </c>
      <c r="E124">
        <f t="shared" si="12"/>
        <v>3.4094961844768505</v>
      </c>
      <c r="F124">
        <v>2.6857000000000002</v>
      </c>
      <c r="G124">
        <v>4.4885000000000002</v>
      </c>
      <c r="H124">
        <f t="shared" si="13"/>
        <v>0.72379618447685035</v>
      </c>
      <c r="I124">
        <f t="shared" si="14"/>
        <v>1.0790038155231496</v>
      </c>
      <c r="J124" s="2">
        <f>((1000*coeffs!$D$8/($D$2*coeffs!$D$6))^2*H124^2+(1000*(E124-coeffs!$D$2*blanks!$BZ$18*A124-coeffs!$D$2*blanks!$BZ$17)/($D$2*coeffs!$D$6))^2*coeffs!$E$8^2+(1000*coeffs!$D$2*coeffs!$D$8*(E124/coeffs!$D$2-blanks!$BZ$18*A124-blanks!$BZ$17)/($D$2^2*coeffs!$D$6))^2*coeffs!$D$11^2+(1000*coeffs!$D$2*coeffs!$D$8*(E124/coeffs!$D$2-blanks!$BZ$18*A124-blanks!$BZ$17)/($D$2*coeffs!$D$6^2))^2*coeffs!$E$6^2 +(-1000*coeffs!$D$8*blanks!$BZ$18*A124/($D$2*coeffs!$D$6)-1000*coeffs!$D$8*blanks!$BZ$17/($D$2*coeffs!$D$6))^2*coeffs!$E$2^2 + (1000*coeffs!$D$2*coeffs!$D$8*A124/($D$2*coeffs!$D$6))^2*blanks!$CA$18^2+(1000*coeffs!$D$2*coeffs!$D$8/($D$2*coeffs!$D$6))^2*blanks!$CA$17^2)^0.5</f>
        <v>93280.737798990434</v>
      </c>
      <c r="K124" s="10">
        <f>((1000*coeffs!$D$8/($D$2*coeffs!$D$6))^2*I124^2+(1000*(E124-coeffs!$D$2*blanks!$BZ$18*A124-coeffs!$D$2*blanks!$BZ$17)/($D$2*coeffs!$D$6))^2*coeffs!$E$8^2+(1000*coeffs!$D$2*coeffs!$D$8*(E124/coeffs!$D$2-blanks!$BZ$18*A124-blanks!$BZ$17)/($D$2^2*coeffs!$D$6))^2*coeffs!$D$11^2+(1000*coeffs!$D$2*coeffs!$D$8*(E124/coeffs!$D$2-blanks!$BZ$18*A124-blanks!$BZ$17)/($D$2*coeffs!$D$6^2))^2*coeffs!$E$6^2 +(-1000*coeffs!$D$8*blanks!$BZ$18*A124/($D$2*coeffs!$D$6)-1000*coeffs!$D$8*blanks!$BZ$17/($D$2*coeffs!$D$6))^2*coeffs!$E$2^2 + (1000*coeffs!$D$2*coeffs!$D$8*A124/($D$2*coeffs!$D$6))^2*blanks!$CA$18^2+(1000*coeffs!$D$2*coeffs!$D$8/($D$2*coeffs!$D$6))^2*blanks!$CA$17^2)^0.5</f>
        <v>114691.92376072115</v>
      </c>
      <c r="L124" s="10">
        <f t="shared" si="9"/>
        <v>1571367436.719326</v>
      </c>
      <c r="M124" s="1">
        <f t="shared" si="10"/>
        <v>724744214.9822067</v>
      </c>
      <c r="N124" s="10">
        <f t="shared" si="11"/>
        <v>598746279.4753747</v>
      </c>
    </row>
    <row r="125" spans="1:14" x14ac:dyDescent="0.25">
      <c r="A125">
        <v>-28.37</v>
      </c>
      <c r="B125">
        <v>0.97520661157024791</v>
      </c>
      <c r="C125" s="10">
        <f>-LN(1-B125)/0.000001-EXP(blanks!$BZ$18*b928_9!A125+blanks!$BZ$17)</f>
        <v>3311394.7050358327</v>
      </c>
      <c r="D125" s="1">
        <f>C125*0.000001*coeffs!$D$8/($D$2*coeffs!$D$6/1000)</f>
        <v>276133.76745951362</v>
      </c>
      <c r="E125">
        <f t="shared" si="12"/>
        <v>3.6971782569286304</v>
      </c>
      <c r="F125">
        <v>2.8203</v>
      </c>
      <c r="G125">
        <v>5.0724</v>
      </c>
      <c r="H125">
        <f t="shared" si="13"/>
        <v>0.87687825692863042</v>
      </c>
      <c r="I125">
        <f t="shared" si="14"/>
        <v>1.3752217430713696</v>
      </c>
      <c r="J125" s="2">
        <f>((1000*coeffs!$D$8/($D$2*coeffs!$D$6))^2*H125^2+(1000*(E125-coeffs!$D$2*blanks!$BZ$18*A125-coeffs!$D$2*blanks!$BZ$17)/($D$2*coeffs!$D$6))^2*coeffs!$E$8^2+(1000*coeffs!$D$2*coeffs!$D$8*(E125/coeffs!$D$2-blanks!$BZ$18*A125-blanks!$BZ$17)/($D$2^2*coeffs!$D$6))^2*coeffs!$D$11^2+(1000*coeffs!$D$2*coeffs!$D$8*(E125/coeffs!$D$2-blanks!$BZ$18*A125-blanks!$BZ$17)/($D$2*coeffs!$D$6^2))^2*coeffs!$E$6^2 +(-1000*coeffs!$D$8*blanks!$BZ$18*A125/($D$2*coeffs!$D$6)-1000*coeffs!$D$8*blanks!$BZ$17/($D$2*coeffs!$D$6))^2*coeffs!$E$2^2 + (1000*coeffs!$D$2*coeffs!$D$8*A125/($D$2*coeffs!$D$6))^2*blanks!$CA$18^2+(1000*coeffs!$D$2*coeffs!$D$8/($D$2*coeffs!$D$6))^2*blanks!$CA$17^2)^0.5</f>
        <v>106277.13027703243</v>
      </c>
      <c r="K125" s="10">
        <f>((1000*coeffs!$D$8/($D$2*coeffs!$D$6))^2*I125^2+(1000*(E125-coeffs!$D$2*blanks!$BZ$18*A125-coeffs!$D$2*blanks!$BZ$17)/($D$2*coeffs!$D$6))^2*coeffs!$E$8^2+(1000*coeffs!$D$2*coeffs!$D$8*(E125/coeffs!$D$2-blanks!$BZ$18*A125-blanks!$BZ$17)/($D$2^2*coeffs!$D$6))^2*coeffs!$D$11^2+(1000*coeffs!$D$2*coeffs!$D$8*(E125/coeffs!$D$2-blanks!$BZ$18*A125-blanks!$BZ$17)/($D$2*coeffs!$D$6^2))^2*coeffs!$E$6^2 +(-1000*coeffs!$D$8*blanks!$BZ$18*A125/($D$2*coeffs!$D$6)-1000*coeffs!$D$8*blanks!$BZ$17/($D$2*coeffs!$D$6))^2*coeffs!$E$2^2 + (1000*coeffs!$D$2*coeffs!$D$8*A125/($D$2*coeffs!$D$6))^2*blanks!$CA$18^2+(1000*coeffs!$D$2*coeffs!$D$8/($D$2*coeffs!$D$6))^2*blanks!$CA$17^2)^0.5</f>
        <v>138199.57274909315</v>
      </c>
      <c r="L125" s="10">
        <f t="shared" si="9"/>
        <v>1689811103.5833926</v>
      </c>
      <c r="M125" s="1">
        <f t="shared" si="10"/>
        <v>867749591.34526968</v>
      </c>
      <c r="N125" s="10">
        <f t="shared" si="11"/>
        <v>678769730.34604955</v>
      </c>
    </row>
    <row r="126" spans="1:14" x14ac:dyDescent="0.25">
      <c r="A126">
        <v>-28.53</v>
      </c>
      <c r="B126">
        <v>0.98347107438016534</v>
      </c>
      <c r="C126" s="10">
        <f>-LN(1-B126)/0.000001-EXP(blanks!$BZ$18*b928_9!A126+blanks!$BZ$17)</f>
        <v>3693870.9556589369</v>
      </c>
      <c r="D126" s="1">
        <f>C126*0.000001*coeffs!$D$8/($D$2*coeffs!$D$6/1000)</f>
        <v>308028.06501568609</v>
      </c>
      <c r="E126">
        <f t="shared" si="12"/>
        <v>4.1026433650367995</v>
      </c>
      <c r="F126">
        <v>3.0350000000000001</v>
      </c>
      <c r="G126">
        <v>5.8741000000000003</v>
      </c>
      <c r="H126">
        <f t="shared" si="13"/>
        <v>1.0676433650367994</v>
      </c>
      <c r="I126">
        <f t="shared" si="14"/>
        <v>1.7714566349632008</v>
      </c>
      <c r="J126" s="2">
        <f>((1000*coeffs!$D$8/($D$2*coeffs!$D$6))^2*H126^2+(1000*(E126-coeffs!$D$2*blanks!$BZ$18*A126-coeffs!$D$2*blanks!$BZ$17)/($D$2*coeffs!$D$6))^2*coeffs!$E$8^2+(1000*coeffs!$D$2*coeffs!$D$8*(E126/coeffs!$D$2-blanks!$BZ$18*A126-blanks!$BZ$17)/($D$2^2*coeffs!$D$6))^2*coeffs!$D$11^2+(1000*coeffs!$D$2*coeffs!$D$8*(E126/coeffs!$D$2-blanks!$BZ$18*A126-blanks!$BZ$17)/($D$2*coeffs!$D$6^2))^2*coeffs!$E$6^2 +(-1000*coeffs!$D$8*blanks!$BZ$18*A126/($D$2*coeffs!$D$6)-1000*coeffs!$D$8*blanks!$BZ$17/($D$2*coeffs!$D$6))^2*coeffs!$E$2^2 + (1000*coeffs!$D$2*coeffs!$D$8*A126/($D$2*coeffs!$D$6))^2*blanks!$CA$18^2+(1000*coeffs!$D$2*coeffs!$D$8/($D$2*coeffs!$D$6))^2*blanks!$CA$17^2)^0.5</f>
        <v>123492.70562112377</v>
      </c>
      <c r="K126" s="10">
        <f>((1000*coeffs!$D$8/($D$2*coeffs!$D$6))^2*I126^2+(1000*(E126-coeffs!$D$2*blanks!$BZ$18*A126-coeffs!$D$2*blanks!$BZ$17)/($D$2*coeffs!$D$6))^2*coeffs!$E$8^2+(1000*coeffs!$D$2*coeffs!$D$8*(E126/coeffs!$D$2-blanks!$BZ$18*A126-blanks!$BZ$17)/($D$2^2*coeffs!$D$6))^2*coeffs!$D$11^2+(1000*coeffs!$D$2*coeffs!$D$8*(E126/coeffs!$D$2-blanks!$BZ$18*A126-blanks!$BZ$17)/($D$2*coeffs!$D$6^2))^2*coeffs!$E$6^2 +(-1000*coeffs!$D$8*blanks!$BZ$18*A126/($D$2*coeffs!$D$6)-1000*coeffs!$D$8*blanks!$BZ$17/($D$2*coeffs!$D$6))^2*coeffs!$E$2^2 + (1000*coeffs!$D$2*coeffs!$D$8*A126/($D$2*coeffs!$D$6))^2*blanks!$CA$18^2+(1000*coeffs!$D$2*coeffs!$D$8/($D$2*coeffs!$D$6))^2*blanks!$CA$17^2)^0.5</f>
        <v>170720.07378683638</v>
      </c>
      <c r="L126" s="10">
        <f t="shared" si="9"/>
        <v>1884989471.8331754</v>
      </c>
      <c r="M126" s="1">
        <f t="shared" si="10"/>
        <v>1066973360.4786096</v>
      </c>
      <c r="N126" s="10">
        <f t="shared" si="11"/>
        <v>786184294.92921865</v>
      </c>
    </row>
    <row r="127" spans="1:14" x14ac:dyDescent="0.25">
      <c r="A127">
        <v>-28.66</v>
      </c>
      <c r="B127">
        <v>0.99173553719008267</v>
      </c>
      <c r="C127" s="10">
        <f>-LN(1-B127)/0.000001-EXP(blanks!$BZ$18*b928_9!A127+blanks!$BZ$17)</f>
        <v>4367334.6804998526</v>
      </c>
      <c r="D127" s="1">
        <f>C127*0.000001*coeffs!$D$8/($D$2*coeffs!$D$6/1000)</f>
        <v>364187.50602247083</v>
      </c>
      <c r="E127">
        <f t="shared" si="12"/>
        <v>4.795790545596744</v>
      </c>
      <c r="F127">
        <v>3.4298000000000002</v>
      </c>
      <c r="G127">
        <v>7.8776000000000002</v>
      </c>
      <c r="H127">
        <f t="shared" si="13"/>
        <v>1.3659905455967438</v>
      </c>
      <c r="I127">
        <f t="shared" si="14"/>
        <v>3.0818094544032562</v>
      </c>
      <c r="J127" s="2">
        <f>((1000*coeffs!$D$8/($D$2*coeffs!$D$6))^2*H127^2+(1000*(E127-coeffs!$D$2*blanks!$BZ$18*A127-coeffs!$D$2*blanks!$BZ$17)/($D$2*coeffs!$D$6))^2*coeffs!$E$8^2+(1000*coeffs!$D$2*coeffs!$D$8*(E127/coeffs!$D$2-blanks!$BZ$18*A127-blanks!$BZ$17)/($D$2^2*coeffs!$D$6))^2*coeffs!$D$11^2+(1000*coeffs!$D$2*coeffs!$D$8*(E127/coeffs!$D$2-blanks!$BZ$18*A127-blanks!$BZ$17)/($D$2*coeffs!$D$6^2))^2*coeffs!$E$6^2 +(-1000*coeffs!$D$8*blanks!$BZ$18*A127/($D$2*coeffs!$D$6)-1000*coeffs!$D$8*blanks!$BZ$17/($D$2*coeffs!$D$6))^2*coeffs!$E$2^2 + (1000*coeffs!$D$2*coeffs!$D$8*A127/($D$2*coeffs!$D$6))^2*blanks!$CA$18^2+(1000*coeffs!$D$2*coeffs!$D$8/($D$2*coeffs!$D$6))^2*blanks!$CA$17^2)^0.5</f>
        <v>151602.24468597962</v>
      </c>
      <c r="K127" s="10">
        <f>((1000*coeffs!$D$8/($D$2*coeffs!$D$6))^2*I127^2+(1000*(E127-coeffs!$D$2*blanks!$BZ$18*A127-coeffs!$D$2*blanks!$BZ$17)/($D$2*coeffs!$D$6))^2*coeffs!$E$8^2+(1000*coeffs!$D$2*coeffs!$D$8*(E127/coeffs!$D$2-blanks!$BZ$18*A127-blanks!$BZ$17)/($D$2^2*coeffs!$D$6))^2*coeffs!$D$11^2+(1000*coeffs!$D$2*coeffs!$D$8*(E127/coeffs!$D$2-blanks!$BZ$18*A127-blanks!$BZ$17)/($D$2*coeffs!$D$6^2))^2*coeffs!$E$6^2 +(-1000*coeffs!$D$8*blanks!$BZ$18*A127/($D$2*coeffs!$D$6)-1000*coeffs!$D$8*blanks!$BZ$17/($D$2*coeffs!$D$6))^2*coeffs!$E$2^2 + (1000*coeffs!$D$2*coeffs!$D$8*A127/($D$2*coeffs!$D$6))^2*blanks!$CA$18^2+(1000*coeffs!$D$2*coeffs!$D$8/($D$2*coeffs!$D$6))^2*blanks!$CA$17^2)^0.5</f>
        <v>275774.14124752564</v>
      </c>
      <c r="L127" s="10">
        <f t="shared" si="9"/>
        <v>2228659309.3086495</v>
      </c>
      <c r="M127" s="1">
        <f t="shared" si="10"/>
        <v>1706954855.2587531</v>
      </c>
      <c r="N127" s="10">
        <f t="shared" si="11"/>
        <v>962475820.33075225</v>
      </c>
    </row>
    <row r="128" spans="1:14" x14ac:dyDescent="0.25">
      <c r="A128">
        <v>-29.44</v>
      </c>
      <c r="B128">
        <v>1</v>
      </c>
      <c r="C128" s="10" t="e">
        <f>-LN(1-B128)/0.000001-EXP(blanks!$BZ$18*b928_9!A128+blanks!$BZ$17)</f>
        <v>#NUM!</v>
      </c>
      <c r="D128" s="1" t="e">
        <f>C128*0.000001*coeffs!$D$8/($D$2*coeffs!$D$6/1000)</f>
        <v>#NUM!</v>
      </c>
      <c r="E128" t="e">
        <f t="shared" si="12"/>
        <v>#NUM!</v>
      </c>
      <c r="F128">
        <v>4.5997000000000003</v>
      </c>
      <c r="G128">
        <v>19.470600000000001</v>
      </c>
      <c r="H128" t="e">
        <f t="shared" si="13"/>
        <v>#NUM!</v>
      </c>
      <c r="I128" t="e">
        <f t="shared" si="14"/>
        <v>#NUM!</v>
      </c>
      <c r="J128" s="2" t="e">
        <f>((1000*coeffs!$D$8/($D$2*coeffs!$D$6))^2*H128^2+(1000*(E128-coeffs!$D$2*blanks!$BZ$18*A128-coeffs!$D$2*blanks!$BZ$17)/($D$2*coeffs!$D$6))^2*coeffs!$E$8^2+(1000*coeffs!$D$2*coeffs!$D$8*(E128/coeffs!$D$2-blanks!$BZ$18*A128-blanks!$BZ$17)/($D$2^2*coeffs!$D$6))^2*coeffs!$D$11^2+(1000*coeffs!$D$2*coeffs!$D$8*(E128/coeffs!$D$2-blanks!$BZ$18*A128-blanks!$BZ$17)/($D$2*coeffs!$D$6^2))^2*coeffs!$E$6^2 +(-1000*coeffs!$D$8*blanks!$BZ$18*A128/($D$2*coeffs!$D$6)-1000*coeffs!$D$8*blanks!$BZ$17/($D$2*coeffs!$D$6))^2*coeffs!$E$2^2 + (1000*coeffs!$D$2*coeffs!$D$8*A128/($D$2*coeffs!$D$6))^2*blanks!$CA$18^2+(1000*coeffs!$D$2*coeffs!$D$8/($D$2*coeffs!$D$6))^2*blanks!$CA$17^2)^0.5</f>
        <v>#NUM!</v>
      </c>
      <c r="K128" s="10" t="e">
        <f>((1000*coeffs!$D$8/($D$2*coeffs!$D$6))^2*I128^2+(1000*(E128-coeffs!$D$2*blanks!$BZ$18*A128-coeffs!$D$2*blanks!$BZ$17)/($D$2*coeffs!$D$6))^2*coeffs!$E$8^2+(1000*coeffs!$D$2*coeffs!$D$8*(E128/coeffs!$D$2-blanks!$BZ$18*A128-blanks!$BZ$17)/($D$2^2*coeffs!$D$6))^2*coeffs!$D$11^2+(1000*coeffs!$D$2*coeffs!$D$8*(E128/coeffs!$D$2-blanks!$BZ$18*A128-blanks!$BZ$17)/($D$2*coeffs!$D$6^2))^2*coeffs!$E$6^2 +(-1000*coeffs!$D$8*blanks!$BZ$18*A128/($D$2*coeffs!$D$6)-1000*coeffs!$D$8*blanks!$BZ$17/($D$2*coeffs!$D$6))^2*coeffs!$E$2^2 + (1000*coeffs!$D$2*coeffs!$D$8*A128/($D$2*coeffs!$D$6))^2*blanks!$CA$18^2+(1000*coeffs!$D$2*coeffs!$D$8/($D$2*coeffs!$D$6))^2*blanks!$CA$17^2)^0.5</f>
        <v>#NUM!</v>
      </c>
      <c r="L128" s="10" t="e">
        <f t="shared" si="9"/>
        <v>#NUM!</v>
      </c>
      <c r="M128" s="1" t="e">
        <f t="shared" si="10"/>
        <v>#NUM!</v>
      </c>
      <c r="N128" s="10" t="e">
        <f t="shared" si="11"/>
        <v>#NUM!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workbookViewId="0">
      <selection activeCell="K8" sqref="K8:K134"/>
    </sheetView>
  </sheetViews>
  <sheetFormatPr defaultRowHeight="15" x14ac:dyDescent="0.25"/>
  <cols>
    <col min="3" max="3" width="15.7109375" customWidth="1"/>
  </cols>
  <sheetData>
    <row r="1" spans="1:14" x14ac:dyDescent="0.25">
      <c r="A1" s="6" t="s">
        <v>26</v>
      </c>
      <c r="B1" s="6"/>
      <c r="C1" s="8" t="s">
        <v>47</v>
      </c>
      <c r="D1" s="6"/>
    </row>
    <row r="2" spans="1:14" x14ac:dyDescent="0.25">
      <c r="A2" s="6" t="s">
        <v>0</v>
      </c>
      <c r="B2" s="6"/>
      <c r="C2" s="6"/>
      <c r="D2" s="7">
        <v>98</v>
      </c>
    </row>
    <row r="3" spans="1:14" x14ac:dyDescent="0.25">
      <c r="A3" t="s">
        <v>113</v>
      </c>
      <c r="D3">
        <f>'size dists'!D27</f>
        <v>510.74654406523513</v>
      </c>
      <c r="E3">
        <f>'size dists'!E27</f>
        <v>52.768912555397137</v>
      </c>
    </row>
    <row r="4" spans="1:14" x14ac:dyDescent="0.25">
      <c r="A4" t="s">
        <v>114</v>
      </c>
      <c r="D4" s="10">
        <f>'size dists'!H27</f>
        <v>468.35876875788421</v>
      </c>
      <c r="E4" s="10">
        <f>'size dists'!I27</f>
        <v>51.930102742168643</v>
      </c>
    </row>
    <row r="5" spans="1:14" x14ac:dyDescent="0.25">
      <c r="A5" t="s">
        <v>115</v>
      </c>
      <c r="D5">
        <f>'size dists'!F27</f>
        <v>331.28791619884043</v>
      </c>
      <c r="E5">
        <f>'size dists'!G27</f>
        <v>55.307052089706083</v>
      </c>
    </row>
    <row r="6" spans="1:14" x14ac:dyDescent="0.25">
      <c r="A6" t="s">
        <v>116</v>
      </c>
      <c r="D6">
        <f>'size dists'!J27</f>
        <v>53.152746389049803</v>
      </c>
      <c r="E6">
        <f>'size dists'!K27</f>
        <v>8.0922265527660233</v>
      </c>
    </row>
    <row r="7" spans="1:14" x14ac:dyDescent="0.2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s="6" t="s">
        <v>182</v>
      </c>
      <c r="M7" s="10" t="s">
        <v>183</v>
      </c>
      <c r="N7" s="10" t="s">
        <v>185</v>
      </c>
    </row>
    <row r="8" spans="1:14" x14ac:dyDescent="0.25">
      <c r="A8">
        <v>-9.2100000000000009</v>
      </c>
      <c r="B8">
        <v>7.874015748031496E-3</v>
      </c>
      <c r="C8">
        <f>-LN(1-B8)/0.000001-EXP(blanks!$BZ$18*b929_2!A8+blanks!$BZ$17)</f>
        <v>7528.4027804227453</v>
      </c>
      <c r="D8" s="1">
        <f>C8*0.000001*coeffs!$D$8/($D$2*coeffs!$D$6/1000)</f>
        <v>96.089647027040328</v>
      </c>
      <c r="E8">
        <f>-LN(1-B8)</f>
        <v>7.9051795071132611E-3</v>
      </c>
      <c r="F8">
        <v>4.0000000000000002E-4</v>
      </c>
      <c r="G8">
        <v>1.2999999999999999E-2</v>
      </c>
      <c r="H8">
        <f>E8-F8</f>
        <v>7.5051795071132609E-3</v>
      </c>
      <c r="I8">
        <f>G8-E8</f>
        <v>5.0948204928867383E-3</v>
      </c>
      <c r="J8" s="2">
        <f>((1000*coeffs!$D$8/($D$2*coeffs!$D$6))^2*H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99.006879159854108</v>
      </c>
      <c r="K8">
        <f>((1000*coeffs!$D$8/($D$2*coeffs!$D$6))^2*I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69.675697796560669</v>
      </c>
      <c r="L8" s="10">
        <f>1000000000000*D8/(1000000*$D$3)</f>
        <v>188135.67736009441</v>
      </c>
      <c r="M8" s="1">
        <f>((1/(0.000001*$D$3))^2*K8^2+(D8/(0.000001*$D$3)^2)^2*(0.000001*$E$3)^2)^0.5</f>
        <v>137797.1485022392</v>
      </c>
      <c r="N8" s="10">
        <f>((1/(0.000001*$D$3))^2*J8^2+(D8/(0.000001*$D$3)^2)^2*(0.000001*$E$3)^2)^0.5</f>
        <v>194819.47791064845</v>
      </c>
    </row>
    <row r="9" spans="1:14" x14ac:dyDescent="0.25">
      <c r="A9">
        <v>-9.6</v>
      </c>
      <c r="B9">
        <v>1.5748031496062992E-2</v>
      </c>
      <c r="C9" s="10">
        <f>-LN(1-B9)/0.000001-EXP(blanks!$BZ$18*b929_2!A9+blanks!$BZ$17)</f>
        <v>15439.48115520861</v>
      </c>
      <c r="D9" s="1">
        <f>C9*0.000001*coeffs!$D$8/($D$2*coeffs!$D$6/1000)</f>
        <v>197.06361863934819</v>
      </c>
      <c r="E9">
        <f t="shared" ref="E9:E72" si="0">-LN(1-B9)</f>
        <v>1.5873349156290122E-2</v>
      </c>
      <c r="F9">
        <v>9.1999999999999998E-3</v>
      </c>
      <c r="G9">
        <v>2.1700000000000001E-2</v>
      </c>
      <c r="H9">
        <f t="shared" ref="H9:H72" si="1">E9-F9</f>
        <v>6.6733491562901218E-3</v>
      </c>
      <c r="I9">
        <f t="shared" ref="I9:I72" si="2">G9-E9</f>
        <v>5.8266508437098789E-3</v>
      </c>
      <c r="J9" s="2">
        <f>((1000*coeffs!$D$8/($D$2*coeffs!$D$6))^2*H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98.888984546946389</v>
      </c>
      <c r="K9" s="10">
        <f>((1000*coeffs!$D$8/($D$2*coeffs!$D$6))^2*I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89.748743405506943</v>
      </c>
      <c r="L9" s="10">
        <f t="shared" ref="L9:L72" si="3">1000000000000*D9/(1000000*$D$3)</f>
        <v>385834.46315826313</v>
      </c>
      <c r="M9" s="1">
        <f t="shared" ref="M9:M72" si="4">((1/(0.000001*$D$3))^2*K9^2+(D9/(0.000001*$D$3)^2)^2*(0.000001*$E$3)^2)^0.5</f>
        <v>180185.6064074141</v>
      </c>
      <c r="N9" s="10">
        <f t="shared" ref="N9:N72" si="5">((1/(0.000001*$D$3))^2*J9^2+(D9/(0.000001*$D$3)^2)^2*(0.000001*$E$3)^2)^0.5</f>
        <v>197677.65474192571</v>
      </c>
    </row>
    <row r="10" spans="1:14" x14ac:dyDescent="0.25">
      <c r="A10">
        <v>-13.05</v>
      </c>
      <c r="B10">
        <v>2.3622047244094488E-2</v>
      </c>
      <c r="C10" s="10">
        <f>-LN(1-B10)/0.000001-EXP(blanks!$BZ$18*b929_2!A10+blanks!$BZ$17)</f>
        <v>22394.073968576507</v>
      </c>
      <c r="D10" s="1">
        <f>C10*0.000001*coeffs!$D$8/($D$2*coeffs!$D$6/1000)</f>
        <v>285.82937522069136</v>
      </c>
      <c r="E10">
        <f t="shared" si="0"/>
        <v>2.3905520853554366E-2</v>
      </c>
      <c r="F10">
        <v>1.7399999999999999E-2</v>
      </c>
      <c r="G10">
        <v>3.0599999999999999E-2</v>
      </c>
      <c r="H10">
        <f t="shared" si="1"/>
        <v>6.5055208535543668E-3</v>
      </c>
      <c r="I10">
        <f t="shared" si="2"/>
        <v>6.6944791464456331E-3</v>
      </c>
      <c r="J10" s="2">
        <f>((1000*coeffs!$D$8/($D$2*coeffs!$D$6))^2*H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112.33629258338513</v>
      </c>
      <c r="K10" s="10">
        <f>((1000*coeffs!$D$8/($D$2*coeffs!$D$6))^2*I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114.13054186757287</v>
      </c>
      <c r="L10" s="10">
        <f t="shared" si="3"/>
        <v>559630.56146334647</v>
      </c>
      <c r="M10" s="1">
        <f t="shared" si="4"/>
        <v>230817.44367504542</v>
      </c>
      <c r="N10" s="10">
        <f t="shared" si="5"/>
        <v>227418.15779535699</v>
      </c>
    </row>
    <row r="11" spans="1:14" x14ac:dyDescent="0.25">
      <c r="A11">
        <v>-13.05</v>
      </c>
      <c r="B11">
        <v>3.1496062992125984E-2</v>
      </c>
      <c r="C11" s="10">
        <f>-LN(1-B11)/0.000001-EXP(blanks!$BZ$18*b929_2!A11+blanks!$BZ$17)</f>
        <v>30491.28420119586</v>
      </c>
      <c r="D11" s="1">
        <f>C11*0.000001*coeffs!$D$8/($D$2*coeffs!$D$6/1000)</f>
        <v>389.17906251152493</v>
      </c>
      <c r="E11">
        <f t="shared" si="0"/>
        <v>3.200273108617372E-2</v>
      </c>
      <c r="F11">
        <v>2.5100000000000001E-2</v>
      </c>
      <c r="G11">
        <v>0.04</v>
      </c>
      <c r="H11">
        <f t="shared" si="1"/>
        <v>6.9027310861737197E-3</v>
      </c>
      <c r="I11">
        <f t="shared" si="2"/>
        <v>7.9972689138262804E-3</v>
      </c>
      <c r="J11" s="2">
        <f>((1000*coeffs!$D$8/($D$2*coeffs!$D$6))^2*H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134.24628524722607</v>
      </c>
      <c r="K11" s="10">
        <f>((1000*coeffs!$D$8/($D$2*coeffs!$D$6))^2*I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143.80159901333019</v>
      </c>
      <c r="L11" s="10">
        <f t="shared" si="3"/>
        <v>761980.80443950498</v>
      </c>
      <c r="M11" s="1">
        <f t="shared" si="4"/>
        <v>292351.06812760571</v>
      </c>
      <c r="N11" s="10">
        <f t="shared" si="5"/>
        <v>274379.8819647507</v>
      </c>
    </row>
    <row r="12" spans="1:14" x14ac:dyDescent="0.25">
      <c r="A12">
        <v>-13.67</v>
      </c>
      <c r="B12">
        <v>3.937007874015748E-2</v>
      </c>
      <c r="C12" s="10">
        <f>-LN(1-B12)/0.000001-EXP(blanks!$BZ$18*b929_2!A12+blanks!$BZ$17)</f>
        <v>38274.56010049607</v>
      </c>
      <c r="D12" s="1">
        <f>C12*0.000001*coeffs!$D$8/($D$2*coeffs!$D$6/1000)</f>
        <v>488.52181232064584</v>
      </c>
      <c r="E12">
        <f t="shared" si="0"/>
        <v>4.0166041725334757E-2</v>
      </c>
      <c r="F12">
        <v>3.2899999999999999E-2</v>
      </c>
      <c r="G12">
        <v>4.99E-2</v>
      </c>
      <c r="H12">
        <f t="shared" si="1"/>
        <v>7.2660417253347584E-3</v>
      </c>
      <c r="I12">
        <f t="shared" si="2"/>
        <v>9.7339582746652428E-3</v>
      </c>
      <c r="J12" s="2">
        <f>((1000*coeffs!$D$8/($D$2*coeffs!$D$6))^2*H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157.36075658259188</v>
      </c>
      <c r="K12" s="10">
        <f>((1000*coeffs!$D$8/($D$2*coeffs!$D$6))^2*I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177.75608224398465</v>
      </c>
      <c r="L12" s="10">
        <f t="shared" si="3"/>
        <v>956485.79123474075</v>
      </c>
      <c r="M12" s="1">
        <f t="shared" si="4"/>
        <v>361789.81745638611</v>
      </c>
      <c r="N12" s="10">
        <f t="shared" si="5"/>
        <v>323559.86054832349</v>
      </c>
    </row>
    <row r="13" spans="1:14" x14ac:dyDescent="0.25">
      <c r="A13">
        <v>-14.01</v>
      </c>
      <c r="B13">
        <v>4.7244094488188976E-2</v>
      </c>
      <c r="C13" s="10">
        <f>-LN(1-B13)/0.000001-EXP(blanks!$BZ$18*b929_2!A13+blanks!$BZ$17)</f>
        <v>46257.495004646677</v>
      </c>
      <c r="D13" s="1">
        <f>C13*0.000001*coeffs!$D$8/($D$2*coeffs!$D$6/1000)</f>
        <v>590.41293312709638</v>
      </c>
      <c r="E13">
        <f t="shared" si="0"/>
        <v>4.8396540861850211E-2</v>
      </c>
      <c r="F13">
        <v>4.1000000000000002E-2</v>
      </c>
      <c r="G13">
        <v>5.9200000000000003E-2</v>
      </c>
      <c r="H13">
        <f t="shared" si="1"/>
        <v>7.3965408618502093E-3</v>
      </c>
      <c r="I13">
        <f t="shared" si="2"/>
        <v>1.0803459138149792E-2</v>
      </c>
      <c r="J13" s="2">
        <f>((1000*coeffs!$D$8/($D$2*coeffs!$D$6))^2*H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179.93362324835869</v>
      </c>
      <c r="K13" s="10">
        <f>((1000*coeffs!$D$8/($D$2*coeffs!$D$6))^2*I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206.10067057152611</v>
      </c>
      <c r="L13" s="10">
        <f t="shared" si="3"/>
        <v>1155980.2802144578</v>
      </c>
      <c r="M13" s="1">
        <f t="shared" si="4"/>
        <v>420831.59194434341</v>
      </c>
      <c r="N13" s="10">
        <f t="shared" si="5"/>
        <v>371989.46624926617</v>
      </c>
    </row>
    <row r="14" spans="1:14" x14ac:dyDescent="0.25">
      <c r="A14">
        <v>-14.1</v>
      </c>
      <c r="B14">
        <v>5.5118110236220472E-2</v>
      </c>
      <c r="C14" s="10">
        <f>-LN(1-B14)/0.000001-EXP(blanks!$BZ$18*b929_2!A14+blanks!$BZ$17)</f>
        <v>54485.507160904926</v>
      </c>
      <c r="D14" s="1">
        <f>C14*0.000001*coeffs!$D$8/($D$2*coeffs!$D$6/1000)</f>
        <v>695.4321260274869</v>
      </c>
      <c r="E14">
        <f t="shared" si="0"/>
        <v>5.6695343676545294E-2</v>
      </c>
      <c r="F14">
        <v>4.87E-2</v>
      </c>
      <c r="G14">
        <v>6.8500000000000005E-2</v>
      </c>
      <c r="H14">
        <f t="shared" si="1"/>
        <v>7.995343676545294E-3</v>
      </c>
      <c r="I14">
        <f t="shared" si="2"/>
        <v>1.1804656323454711E-2</v>
      </c>
      <c r="J14" s="2">
        <f>((1000*coeffs!$D$8/($D$2*coeffs!$D$6))^2*H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206.43238603597968</v>
      </c>
      <c r="K14" s="10">
        <f>((1000*coeffs!$D$8/($D$2*coeffs!$D$6))^2*I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234.31114067489096</v>
      </c>
      <c r="L14" s="10">
        <f t="shared" si="3"/>
        <v>1361599.2787582381</v>
      </c>
      <c r="M14" s="1">
        <f t="shared" si="4"/>
        <v>479846.38683207333</v>
      </c>
      <c r="N14" s="10">
        <f t="shared" si="5"/>
        <v>427959.77499131305</v>
      </c>
    </row>
    <row r="15" spans="1:14" x14ac:dyDescent="0.25">
      <c r="A15">
        <v>-14.64</v>
      </c>
      <c r="B15">
        <v>6.2992125984251968E-2</v>
      </c>
      <c r="C15" s="10">
        <f>-LN(1-B15)/0.000001-EXP(blanks!$BZ$18*b929_2!A15+blanks!$BZ$17)</f>
        <v>62377.009194694539</v>
      </c>
      <c r="D15" s="1">
        <f>C15*0.000001*coeffs!$D$8/($D$2*coeffs!$D$6/1000)</f>
        <v>796.15623272803646</v>
      </c>
      <c r="E15">
        <f t="shared" si="0"/>
        <v>6.5063593347061882E-2</v>
      </c>
      <c r="F15">
        <v>5.7700000000000001E-2</v>
      </c>
      <c r="G15">
        <v>7.7399999999999997E-2</v>
      </c>
      <c r="H15">
        <f t="shared" si="1"/>
        <v>7.3635933470618808E-3</v>
      </c>
      <c r="I15">
        <f t="shared" si="2"/>
        <v>1.2336406652938114E-2</v>
      </c>
      <c r="J15" s="2">
        <f>((1000*coeffs!$D$8/($D$2*coeffs!$D$6))^2*H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226.36397768444274</v>
      </c>
      <c r="K15" s="10">
        <f>((1000*coeffs!$D$8/($D$2*coeffs!$D$6))^2*I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259.22967725045055</v>
      </c>
      <c r="L15" s="10">
        <f t="shared" si="3"/>
        <v>1558808.8494757342</v>
      </c>
      <c r="M15" s="1">
        <f t="shared" si="4"/>
        <v>532489.64077007002</v>
      </c>
      <c r="N15" s="10">
        <f t="shared" si="5"/>
        <v>471556.8322695641</v>
      </c>
    </row>
    <row r="16" spans="1:14" x14ac:dyDescent="0.25">
      <c r="A16">
        <v>-14.65</v>
      </c>
      <c r="B16">
        <v>7.0866141732283464E-2</v>
      </c>
      <c r="C16" s="10">
        <f>-LN(1-B16)/0.000001-EXP(blanks!$BZ$18*b929_2!A16+blanks!$BZ$17)</f>
        <v>70806.141172073854</v>
      </c>
      <c r="D16" s="1">
        <f>C16*0.000001*coeffs!$D$8/($D$2*coeffs!$D$6/1000)</f>
        <v>903.74244192462186</v>
      </c>
      <c r="E16">
        <f t="shared" si="0"/>
        <v>7.3502461992926496E-2</v>
      </c>
      <c r="F16">
        <v>6.5299999999999997E-2</v>
      </c>
      <c r="G16">
        <v>8.7499999999999994E-2</v>
      </c>
      <c r="H16">
        <f t="shared" si="1"/>
        <v>8.2024619929264991E-3</v>
      </c>
      <c r="I16">
        <f t="shared" si="2"/>
        <v>1.3997538007073498E-2</v>
      </c>
      <c r="J16" s="2">
        <f>((1000*coeffs!$D$8/($D$2*coeffs!$D$6))^2*H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255.1115651506521</v>
      </c>
      <c r="K16" s="10">
        <f>((1000*coeffs!$D$8/($D$2*coeffs!$D$6))^2*I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293.32640961059144</v>
      </c>
      <c r="L16" s="10">
        <f t="shared" si="3"/>
        <v>1769453.8561756599</v>
      </c>
      <c r="M16" s="1">
        <f t="shared" si="4"/>
        <v>602704.18442311499</v>
      </c>
      <c r="N16" s="10">
        <f t="shared" si="5"/>
        <v>531892.09897771489</v>
      </c>
    </row>
    <row r="17" spans="1:14" x14ac:dyDescent="0.25">
      <c r="A17">
        <v>-15.04</v>
      </c>
      <c r="B17">
        <v>7.874015748031496E-2</v>
      </c>
      <c r="C17" s="10">
        <f>-LN(1-B17)/0.000001-EXP(blanks!$BZ$18*b929_2!A17+blanks!$BZ$17)</f>
        <v>78908.269533179977</v>
      </c>
      <c r="D17" s="1">
        <f>C17*0.000001*coeffs!$D$8/($D$2*coeffs!$D$6/1000)</f>
        <v>1007.154902322064</v>
      </c>
      <c r="E17">
        <f t="shared" si="0"/>
        <v>8.2013151660835129E-2</v>
      </c>
      <c r="F17">
        <v>7.3700000000000002E-2</v>
      </c>
      <c r="G17">
        <v>9.6500000000000002E-2</v>
      </c>
      <c r="H17">
        <f t="shared" si="1"/>
        <v>8.3131516608351275E-3</v>
      </c>
      <c r="I17">
        <f t="shared" si="2"/>
        <v>1.4486848339164873E-2</v>
      </c>
      <c r="J17" s="2">
        <f>((1000*coeffs!$D$8/($D$2*coeffs!$D$6))^2*H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280.42555208323256</v>
      </c>
      <c r="K17" s="10">
        <f>((1000*coeffs!$D$8/($D$2*coeffs!$D$6))^2*I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318.70007134833457</v>
      </c>
      <c r="L17" s="10">
        <f t="shared" si="3"/>
        <v>1971927.0037653453</v>
      </c>
      <c r="M17" s="1">
        <f t="shared" si="4"/>
        <v>656406.46287338785</v>
      </c>
      <c r="N17" s="10">
        <f t="shared" si="5"/>
        <v>585631.11209325388</v>
      </c>
    </row>
    <row r="18" spans="1:14" x14ac:dyDescent="0.25">
      <c r="A18">
        <v>-15.11</v>
      </c>
      <c r="B18">
        <v>8.6614173228346455E-2</v>
      </c>
      <c r="C18" s="10">
        <f>-LN(1-B18)/0.000001-EXP(blanks!$BZ$18*b929_2!A18+blanks!$BZ$17)</f>
        <v>87412.383023969378</v>
      </c>
      <c r="D18" s="1">
        <f>C18*0.000001*coeffs!$D$8/($D$2*coeffs!$D$6/1000)</f>
        <v>1115.698146811164</v>
      </c>
      <c r="E18">
        <f t="shared" si="0"/>
        <v>9.0596895352226578E-2</v>
      </c>
      <c r="F18">
        <v>8.1299999999999997E-2</v>
      </c>
      <c r="G18">
        <v>0.10639999999999999</v>
      </c>
      <c r="H18">
        <f t="shared" si="1"/>
        <v>9.2968953522265807E-3</v>
      </c>
      <c r="I18">
        <f t="shared" si="2"/>
        <v>1.5803104647773417E-2</v>
      </c>
      <c r="J18" s="2">
        <f>((1000*coeffs!$D$8/($D$2*coeffs!$D$6))^2*H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310.32757664270207</v>
      </c>
      <c r="K18" s="10">
        <f>((1000*coeffs!$D$8/($D$2*coeffs!$D$6))^2*I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350.58144084131408</v>
      </c>
      <c r="L18" s="10">
        <f t="shared" si="3"/>
        <v>2184445.8073683241</v>
      </c>
      <c r="M18" s="1">
        <f t="shared" si="4"/>
        <v>722561.27846101602</v>
      </c>
      <c r="N18" s="10">
        <f t="shared" si="5"/>
        <v>648158.40074739978</v>
      </c>
    </row>
    <row r="19" spans="1:14" x14ac:dyDescent="0.25">
      <c r="A19">
        <v>-15.13</v>
      </c>
      <c r="B19">
        <v>9.4488188976377951E-2</v>
      </c>
      <c r="C19" s="10">
        <f>-LN(1-B19)/0.000001-EXP(blanks!$BZ$18*b929_2!A19+blanks!$BZ$17)</f>
        <v>96047.32143839667</v>
      </c>
      <c r="D19" s="1">
        <f>C19*0.000001*coeffs!$D$8/($D$2*coeffs!$D$6/1000)</f>
        <v>1225.9111904729907</v>
      </c>
      <c r="E19">
        <f t="shared" si="0"/>
        <v>9.9254958095341267E-2</v>
      </c>
      <c r="F19">
        <v>8.9700000000000002E-2</v>
      </c>
      <c r="G19">
        <v>0.1174</v>
      </c>
      <c r="H19">
        <f t="shared" si="1"/>
        <v>9.5549580953412649E-3</v>
      </c>
      <c r="I19">
        <f t="shared" si="2"/>
        <v>1.8145041904658737E-2</v>
      </c>
      <c r="J19" s="2">
        <f>((1000*coeffs!$D$8/($D$2*coeffs!$D$6))^2*H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336.98991007212999</v>
      </c>
      <c r="K19" s="10">
        <f>((1000*coeffs!$D$8/($D$2*coeffs!$D$6))^2*I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390.2894443377217</v>
      </c>
      <c r="L19" s="10">
        <f t="shared" si="3"/>
        <v>2400233.9413116248</v>
      </c>
      <c r="M19" s="1">
        <f t="shared" si="4"/>
        <v>803386.22570448765</v>
      </c>
      <c r="N19" s="10">
        <f t="shared" si="5"/>
        <v>704862.49842098774</v>
      </c>
    </row>
    <row r="20" spans="1:14" x14ac:dyDescent="0.25">
      <c r="A20">
        <v>-15.16</v>
      </c>
      <c r="B20">
        <v>0.10236220472440945</v>
      </c>
      <c r="C20" s="10">
        <f>-LN(1-B20)/0.000001-EXP(blanks!$BZ$18*b929_2!A20+blanks!$BZ$17)</f>
        <v>104745.99968856623</v>
      </c>
      <c r="D20" s="1">
        <f>C20*0.000001*coeffs!$D$8/($D$2*coeffs!$D$6/1000)</f>
        <v>1336.9377849631501</v>
      </c>
      <c r="E20">
        <f t="shared" si="0"/>
        <v>0.10798863806409585</v>
      </c>
      <c r="F20">
        <v>9.6500000000000002E-2</v>
      </c>
      <c r="G20">
        <v>0.1263</v>
      </c>
      <c r="H20">
        <f t="shared" si="1"/>
        <v>1.1488638064095849E-2</v>
      </c>
      <c r="I20">
        <f t="shared" si="2"/>
        <v>1.8311361935904144E-2</v>
      </c>
      <c r="J20" s="2">
        <f>((1000*coeffs!$D$8/($D$2*coeffs!$D$6))^2*H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371.91818139896071</v>
      </c>
      <c r="K20" s="10">
        <f>((1000*coeffs!$D$8/($D$2*coeffs!$D$6))^2*I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414.05979726342122</v>
      </c>
      <c r="L20" s="10">
        <f t="shared" si="3"/>
        <v>2617614.941301276</v>
      </c>
      <c r="M20" s="1">
        <f t="shared" si="4"/>
        <v>854615.18953565927</v>
      </c>
      <c r="N20" s="10">
        <f t="shared" si="5"/>
        <v>776784.60622824659</v>
      </c>
    </row>
    <row r="21" spans="1:14" x14ac:dyDescent="0.25">
      <c r="A21">
        <v>-15.29</v>
      </c>
      <c r="B21">
        <v>0.11023622047244094</v>
      </c>
      <c r="C21" s="10">
        <f>-LN(1-B21)/0.000001-EXP(blanks!$BZ$18*b929_2!A21+blanks!$BZ$17)</f>
        <v>113400.4878909801</v>
      </c>
      <c r="D21" s="1">
        <f>C21*0.000001*coeffs!$D$8/($D$2*coeffs!$D$6/1000)</f>
        <v>1447.4003546242989</v>
      </c>
      <c r="E21">
        <f t="shared" si="0"/>
        <v>0.11679926774625074</v>
      </c>
      <c r="F21">
        <v>0.10390000000000001</v>
      </c>
      <c r="G21">
        <v>0.13589999999999999</v>
      </c>
      <c r="H21">
        <f t="shared" si="1"/>
        <v>1.2899267746250734E-2</v>
      </c>
      <c r="I21">
        <f t="shared" si="2"/>
        <v>1.9100732253749253E-2</v>
      </c>
      <c r="J21" s="2">
        <f>((1000*coeffs!$D$8/($D$2*coeffs!$D$6))^2*H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404.68224988274545</v>
      </c>
      <c r="K21" s="10">
        <f>((1000*coeffs!$D$8/($D$2*coeffs!$D$6))^2*I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442.82805255302532</v>
      </c>
      <c r="L21" s="10">
        <f t="shared" si="3"/>
        <v>2833891.6267623915</v>
      </c>
      <c r="M21" s="1">
        <f t="shared" si="4"/>
        <v>915123.77902974188</v>
      </c>
      <c r="N21" s="10">
        <f t="shared" si="5"/>
        <v>844701.29002333374</v>
      </c>
    </row>
    <row r="22" spans="1:14" x14ac:dyDescent="0.25">
      <c r="A22">
        <v>-15.37</v>
      </c>
      <c r="B22">
        <v>0.11811023622047244</v>
      </c>
      <c r="C22" s="10">
        <f>-LN(1-B22)/0.000001-EXP(blanks!$BZ$18*b929_2!A22+blanks!$BZ$17)</f>
        <v>122189.63387332036</v>
      </c>
      <c r="D22" s="1">
        <f>C22*0.000001*coeffs!$D$8/($D$2*coeffs!$D$6/1000)</f>
        <v>1559.5816445664905</v>
      </c>
      <c r="E22">
        <f t="shared" si="0"/>
        <v>0.12568821516349674</v>
      </c>
      <c r="F22">
        <v>0.1118</v>
      </c>
      <c r="G22">
        <v>0.14630000000000001</v>
      </c>
      <c r="H22">
        <f t="shared" si="1"/>
        <v>1.3888215163496739E-2</v>
      </c>
      <c r="I22">
        <f t="shared" si="2"/>
        <v>2.0611784836503277E-2</v>
      </c>
      <c r="J22" s="2">
        <f>((1000*coeffs!$D$8/($D$2*coeffs!$D$6))^2*H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435.51806697282967</v>
      </c>
      <c r="K22" s="10">
        <f>((1000*coeffs!$D$8/($D$2*coeffs!$D$6))^2*I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476.93299646181077</v>
      </c>
      <c r="L22" s="10">
        <f t="shared" si="3"/>
        <v>3053533.4260965511</v>
      </c>
      <c r="M22" s="1">
        <f t="shared" si="4"/>
        <v>985648.98622666753</v>
      </c>
      <c r="N22" s="10">
        <f t="shared" si="5"/>
        <v>909198.29404147994</v>
      </c>
    </row>
    <row r="23" spans="1:14" x14ac:dyDescent="0.25">
      <c r="A23">
        <v>-15.49</v>
      </c>
      <c r="B23">
        <v>0.12598425196850394</v>
      </c>
      <c r="C23" s="10">
        <f>-LN(1-B23)/0.000001-EXP(blanks!$BZ$18*b929_2!A23+blanks!$BZ$17)</f>
        <v>131003.0801111515</v>
      </c>
      <c r="D23" s="1">
        <f>C23*0.000001*coeffs!$D$8/($D$2*coeffs!$D$6/1000)</f>
        <v>1672.0730936541063</v>
      </c>
      <c r="E23">
        <f t="shared" si="0"/>
        <v>0.13465688514625712</v>
      </c>
      <c r="F23">
        <v>0.1203</v>
      </c>
      <c r="G23">
        <v>0.15740000000000001</v>
      </c>
      <c r="H23">
        <f t="shared" si="1"/>
        <v>1.4356885146257117E-2</v>
      </c>
      <c r="I23">
        <f t="shared" si="2"/>
        <v>2.2743114853742891E-2</v>
      </c>
      <c r="J23" s="2">
        <f>((1000*coeffs!$D$8/($D$2*coeffs!$D$6))^2*H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463.92148811968718</v>
      </c>
      <c r="K23" s="10">
        <f>((1000*coeffs!$D$8/($D$2*coeffs!$D$6))^2*I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515.66380944487241</v>
      </c>
      <c r="L23" s="10">
        <f t="shared" si="3"/>
        <v>3273782.4916942376</v>
      </c>
      <c r="M23" s="1">
        <f t="shared" si="4"/>
        <v>1064778.3396195483</v>
      </c>
      <c r="N23" s="10">
        <f t="shared" si="5"/>
        <v>969252.75465906283</v>
      </c>
    </row>
    <row r="24" spans="1:14" x14ac:dyDescent="0.25">
      <c r="A24">
        <v>-15.51</v>
      </c>
      <c r="B24">
        <v>0.13385826771653545</v>
      </c>
      <c r="C24" s="10">
        <f>-LN(1-B24)/0.000001-EXP(blanks!$BZ$18*b929_2!A24+blanks!$BZ$17)</f>
        <v>140026.38353450887</v>
      </c>
      <c r="D24" s="1">
        <f>C24*0.000001*coeffs!$D$8/($D$2*coeffs!$D$6/1000)</f>
        <v>1787.2430794076588</v>
      </c>
      <c r="E24">
        <f t="shared" si="0"/>
        <v>0.14370672066617501</v>
      </c>
      <c r="F24">
        <v>0.12939999999999999</v>
      </c>
      <c r="G24">
        <v>0.1653</v>
      </c>
      <c r="H24">
        <f t="shared" si="1"/>
        <v>1.4306720666175027E-2</v>
      </c>
      <c r="I24">
        <f t="shared" si="2"/>
        <v>2.1593279333824988E-2</v>
      </c>
      <c r="J24" s="2">
        <f>((1000*coeffs!$D$8/($D$2*coeffs!$D$6))^2*H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490.127247961043</v>
      </c>
      <c r="K24" s="10">
        <f>((1000*coeffs!$D$8/($D$2*coeffs!$D$6))^2*I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531.82695314247155</v>
      </c>
      <c r="L24" s="10">
        <f t="shared" si="3"/>
        <v>3499275.9132196554</v>
      </c>
      <c r="M24" s="1">
        <f t="shared" si="4"/>
        <v>1102251.7147645254</v>
      </c>
      <c r="N24" s="10">
        <f t="shared" si="5"/>
        <v>1025473.501017899</v>
      </c>
    </row>
    <row r="25" spans="1:14" x14ac:dyDescent="0.25">
      <c r="A25">
        <v>-15.88</v>
      </c>
      <c r="B25">
        <v>0.14173228346456693</v>
      </c>
      <c r="C25" s="10">
        <f>-LN(1-B25)/0.000001-EXP(blanks!$BZ$18*b929_2!A25+blanks!$BZ$17)</f>
        <v>148631.75463231525</v>
      </c>
      <c r="D25" s="1">
        <f>C25*0.000001*coeffs!$D$8/($D$2*coeffs!$D$6/1000)</f>
        <v>1897.0787371749598</v>
      </c>
      <c r="E25">
        <f t="shared" si="0"/>
        <v>0.15283920422944755</v>
      </c>
      <c r="F25">
        <v>0.13589999999999999</v>
      </c>
      <c r="G25">
        <v>0.1779</v>
      </c>
      <c r="H25">
        <f t="shared" si="1"/>
        <v>1.6939204229447558E-2</v>
      </c>
      <c r="I25">
        <f t="shared" si="2"/>
        <v>2.5060795770552452E-2</v>
      </c>
      <c r="J25" s="2">
        <f>((1000*coeffs!$D$8/($D$2*coeffs!$D$6))^2*H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529.86270091778499</v>
      </c>
      <c r="K25" s="10">
        <f>((1000*coeffs!$D$8/($D$2*coeffs!$D$6))^2*I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579.93462315838508</v>
      </c>
      <c r="L25" s="10">
        <f t="shared" si="3"/>
        <v>3714325.156417809</v>
      </c>
      <c r="M25" s="1">
        <f t="shared" si="4"/>
        <v>1198560.3062136052</v>
      </c>
      <c r="N25" s="10">
        <f t="shared" si="5"/>
        <v>1106129.9784717783</v>
      </c>
    </row>
    <row r="26" spans="1:14" x14ac:dyDescent="0.25">
      <c r="A26">
        <v>-15.91</v>
      </c>
      <c r="B26">
        <v>0.14960629921259844</v>
      </c>
      <c r="C26" s="10">
        <f>-LN(1-B26)/0.000001-EXP(blanks!$BZ$18*b929_2!A26+blanks!$BZ$17)</f>
        <v>157802.49806378313</v>
      </c>
      <c r="D26" s="1">
        <f>C26*0.000001*coeffs!$D$8/($D$2*coeffs!$D$6/1000)</f>
        <v>2014.1305906699474</v>
      </c>
      <c r="E26">
        <f t="shared" si="0"/>
        <v>0.16205585933437153</v>
      </c>
      <c r="F26">
        <v>0.14630000000000001</v>
      </c>
      <c r="G26">
        <v>0.18679999999999999</v>
      </c>
      <c r="H26">
        <f t="shared" si="1"/>
        <v>1.5755859334371514E-2</v>
      </c>
      <c r="I26">
        <f t="shared" si="2"/>
        <v>2.4744140665628467E-2</v>
      </c>
      <c r="J26" s="2">
        <f>((1000*coeffs!$D$8/($D$2*coeffs!$D$6))^2*H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550.93146965865128</v>
      </c>
      <c r="K26" s="10">
        <f>((1000*coeffs!$D$8/($D$2*coeffs!$D$6))^2*I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602.35274412582919</v>
      </c>
      <c r="L26" s="10">
        <f t="shared" si="3"/>
        <v>3943503.121212882</v>
      </c>
      <c r="M26" s="1">
        <f t="shared" si="4"/>
        <v>1247751.8412780399</v>
      </c>
      <c r="N26" s="10">
        <f t="shared" si="5"/>
        <v>1153060.5392142388</v>
      </c>
    </row>
    <row r="27" spans="1:14" x14ac:dyDescent="0.25">
      <c r="A27">
        <v>-15.91</v>
      </c>
      <c r="B27">
        <v>0.15748031496062992</v>
      </c>
      <c r="C27" s="10">
        <f>-LN(1-B27)/0.000001-EXP(blanks!$BZ$18*b929_2!A27+blanks!$BZ$17)</f>
        <v>167104.89072609661</v>
      </c>
      <c r="D27" s="1">
        <f>C27*0.000001*coeffs!$D$8/($D$2*coeffs!$D$6/1000)</f>
        <v>2132.8627644788571</v>
      </c>
      <c r="E27">
        <f t="shared" si="0"/>
        <v>0.17135825199668503</v>
      </c>
      <c r="F27">
        <v>0.15359999999999999</v>
      </c>
      <c r="G27">
        <v>0.1961</v>
      </c>
      <c r="H27">
        <f t="shared" si="1"/>
        <v>1.7758251996685043E-2</v>
      </c>
      <c r="I27">
        <f t="shared" si="2"/>
        <v>2.4741748003314967E-2</v>
      </c>
      <c r="J27" s="2">
        <f>((1000*coeffs!$D$8/($D$2*coeffs!$D$6))^2*H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587.81649226553975</v>
      </c>
      <c r="K27" s="10">
        <f>((1000*coeffs!$D$8/($D$2*coeffs!$D$6))^2*I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627.59832578512885</v>
      </c>
      <c r="L27" s="10">
        <f t="shared" si="3"/>
        <v>4175971.0158830499</v>
      </c>
      <c r="M27" s="1">
        <f t="shared" si="4"/>
        <v>1302330.4032157089</v>
      </c>
      <c r="N27" s="10">
        <f t="shared" si="5"/>
        <v>1229110.2386326334</v>
      </c>
    </row>
    <row r="28" spans="1:14" x14ac:dyDescent="0.25">
      <c r="A28">
        <v>-15.95</v>
      </c>
      <c r="B28">
        <v>0.16535433070866143</v>
      </c>
      <c r="C28" s="10">
        <f>-LN(1-B28)/0.000001-EXP(blanks!$BZ$18*b929_2!A28+blanks!$BZ$17)</f>
        <v>176432.63525349746</v>
      </c>
      <c r="D28" s="1">
        <f>C28*0.000001*coeffs!$D$8/($D$2*coeffs!$D$6/1000)</f>
        <v>2251.9185197749389</v>
      </c>
      <c r="E28">
        <f t="shared" si="0"/>
        <v>0.18074799234652417</v>
      </c>
      <c r="F28">
        <v>0.1613</v>
      </c>
      <c r="G28">
        <v>0.21110000000000001</v>
      </c>
      <c r="H28">
        <f t="shared" si="1"/>
        <v>1.9447992346524168E-2</v>
      </c>
      <c r="I28">
        <f t="shared" si="2"/>
        <v>3.0352007653475843E-2</v>
      </c>
      <c r="J28" s="2">
        <f>((1000*coeffs!$D$8/($D$2*coeffs!$D$6))^2*H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623.61068789646686</v>
      </c>
      <c r="K28" s="10">
        <f>((1000*coeffs!$D$8/($D$2*coeffs!$D$6))^2*I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690.90782536179915</v>
      </c>
      <c r="L28" s="10">
        <f t="shared" si="3"/>
        <v>4409072.4566651452</v>
      </c>
      <c r="M28" s="1">
        <f t="shared" si="4"/>
        <v>1427381.8009874576</v>
      </c>
      <c r="N28" s="10">
        <f t="shared" si="5"/>
        <v>1303188.2326762977</v>
      </c>
    </row>
    <row r="29" spans="1:14" x14ac:dyDescent="0.25">
      <c r="A29">
        <v>-15.95</v>
      </c>
      <c r="B29">
        <v>0.17322834645669291</v>
      </c>
      <c r="C29" s="10">
        <f>-LN(1-B29)/0.000001-EXP(blanks!$BZ$18*b929_2!A29+blanks!$BZ$17)</f>
        <v>185911.37920804121</v>
      </c>
      <c r="D29" s="1">
        <f>C29*0.000001*coeffs!$D$8/($D$2*coeffs!$D$6/1000)</f>
        <v>2372.9015738724588</v>
      </c>
      <c r="E29">
        <f t="shared" si="0"/>
        <v>0.19022673630106793</v>
      </c>
      <c r="F29">
        <v>0.1694</v>
      </c>
      <c r="G29">
        <v>0.22170000000000001</v>
      </c>
      <c r="H29">
        <f t="shared" si="1"/>
        <v>2.0826736301067933E-2</v>
      </c>
      <c r="I29">
        <f t="shared" si="2"/>
        <v>3.147326369893208E-2</v>
      </c>
      <c r="J29" s="2">
        <f>((1000*coeffs!$D$8/($D$2*coeffs!$D$6))^2*H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658.15052993438724</v>
      </c>
      <c r="K29" s="10">
        <f>((1000*coeffs!$D$8/($D$2*coeffs!$D$6))^2*I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723.79039648924675</v>
      </c>
      <c r="L29" s="10">
        <f t="shared" si="3"/>
        <v>4645947.3910201928</v>
      </c>
      <c r="M29" s="1">
        <f t="shared" si="4"/>
        <v>1496209.2642835968</v>
      </c>
      <c r="N29" s="10">
        <f t="shared" si="5"/>
        <v>1375103.2151421583</v>
      </c>
    </row>
    <row r="30" spans="1:14" x14ac:dyDescent="0.25">
      <c r="A30">
        <v>-15.99</v>
      </c>
      <c r="B30">
        <v>0.18110236220472442</v>
      </c>
      <c r="C30" s="10">
        <f>-LN(1-B30)/0.000001-EXP(blanks!$BZ$18*b929_2!A30+blanks!$BZ$17)</f>
        <v>195417.93076772036</v>
      </c>
      <c r="D30" s="1">
        <f>C30*0.000001*coeffs!$D$8/($D$2*coeffs!$D$6/1000)</f>
        <v>2494.2395535816995</v>
      </c>
      <c r="E30">
        <f t="shared" si="0"/>
        <v>0.19979618731721863</v>
      </c>
      <c r="F30">
        <v>0.1779</v>
      </c>
      <c r="G30">
        <v>0.23280000000000001</v>
      </c>
      <c r="H30">
        <f t="shared" si="1"/>
        <v>2.1896187317218624E-2</v>
      </c>
      <c r="I30">
        <f t="shared" si="2"/>
        <v>3.300381268278138E-2</v>
      </c>
      <c r="J30" s="2">
        <f>((1000*coeffs!$D$8/($D$2*coeffs!$D$6))^2*H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691.3713025454623</v>
      </c>
      <c r="K30" s="10">
        <f>((1000*coeffs!$D$8/($D$2*coeffs!$D$6))^2*I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759.82770897344062</v>
      </c>
      <c r="L30" s="10">
        <f t="shared" si="3"/>
        <v>4883517.2407218926</v>
      </c>
      <c r="M30" s="1">
        <f t="shared" si="4"/>
        <v>1570912.3493364654</v>
      </c>
      <c r="N30" s="10">
        <f t="shared" si="5"/>
        <v>1444623.2888068247</v>
      </c>
    </row>
    <row r="31" spans="1:14" x14ac:dyDescent="0.25">
      <c r="A31">
        <v>-16.16</v>
      </c>
      <c r="B31">
        <v>0.1889763779527559</v>
      </c>
      <c r="C31" s="10">
        <f>-LN(1-B31)/0.000001-EXP(blanks!$BZ$18*b929_2!A31+blanks!$BZ$17)</f>
        <v>204802.12804738162</v>
      </c>
      <c r="D31" s="1">
        <f>C31*0.000001*coeffs!$D$8/($D$2*coeffs!$D$6/1000)</f>
        <v>2614.0158501661031</v>
      </c>
      <c r="E31">
        <f t="shared" si="0"/>
        <v>0.2094580982289555</v>
      </c>
      <c r="F31">
        <v>0.18679999999999999</v>
      </c>
      <c r="G31">
        <v>0.23849999999999999</v>
      </c>
      <c r="H31">
        <f t="shared" si="1"/>
        <v>2.2658098228955509E-2</v>
      </c>
      <c r="I31">
        <f t="shared" si="2"/>
        <v>2.9041901771044487E-2</v>
      </c>
      <c r="J31" s="2">
        <f>((1000*coeffs!$D$8/($D$2*coeffs!$D$6))^2*H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723.28135199778956</v>
      </c>
      <c r="K31" s="10">
        <f>((1000*coeffs!$D$8/($D$2*coeffs!$D$6))^2*I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759.54139543328802</v>
      </c>
      <c r="L31" s="10">
        <f t="shared" si="3"/>
        <v>5118029.4424708383</v>
      </c>
      <c r="M31" s="1">
        <f t="shared" si="4"/>
        <v>1578332.9034899955</v>
      </c>
      <c r="N31" s="10">
        <f t="shared" si="5"/>
        <v>1511628.6370666488</v>
      </c>
    </row>
    <row r="32" spans="1:14" x14ac:dyDescent="0.25">
      <c r="A32">
        <v>-16.25</v>
      </c>
      <c r="B32">
        <v>0.19685039370078741</v>
      </c>
      <c r="C32" s="10">
        <f>-LN(1-B32)/0.000001-EXP(blanks!$BZ$18*b929_2!A32+blanks!$BZ$17)</f>
        <v>214404.21597600193</v>
      </c>
      <c r="D32" s="1">
        <f>C32*0.000001*coeffs!$D$8/($D$2*coeffs!$D$6/1000)</f>
        <v>2736.5732194640195</v>
      </c>
      <c r="E32">
        <f t="shared" si="0"/>
        <v>0.21921427317432018</v>
      </c>
      <c r="F32">
        <v>0.1961</v>
      </c>
      <c r="G32">
        <v>0.2505</v>
      </c>
      <c r="H32">
        <f t="shared" si="1"/>
        <v>2.3114273174320188E-2</v>
      </c>
      <c r="I32">
        <f t="shared" si="2"/>
        <v>3.1285726825679816E-2</v>
      </c>
      <c r="J32" s="2">
        <f>((1000*coeffs!$D$8/($D$2*coeffs!$D$6))^2*H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753.94508915815322</v>
      </c>
      <c r="K32" s="10">
        <f>((1000*coeffs!$D$8/($D$2*coeffs!$D$6))^2*I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800.5317381336547</v>
      </c>
      <c r="L32" s="10">
        <f t="shared" si="3"/>
        <v>5357986.7573504141</v>
      </c>
      <c r="M32" s="1">
        <f t="shared" si="4"/>
        <v>1662260.1978939241</v>
      </c>
      <c r="N32" s="10">
        <f t="shared" si="5"/>
        <v>1576546.5830005254</v>
      </c>
    </row>
    <row r="33" spans="1:14" x14ac:dyDescent="0.25">
      <c r="A33">
        <v>-16.25</v>
      </c>
      <c r="B33">
        <v>0.20472440944881889</v>
      </c>
      <c r="C33" s="10">
        <f>-LN(1-B33)/0.000001-EXP(blanks!$BZ$18*b929_2!A33+blanks!$BZ$17)</f>
        <v>224256.51241901354</v>
      </c>
      <c r="D33" s="1">
        <f>C33*0.000001*coeffs!$D$8/($D$2*coeffs!$D$6/1000)</f>
        <v>2862.3241543205618</v>
      </c>
      <c r="E33">
        <f t="shared" si="0"/>
        <v>0.22906656961733179</v>
      </c>
      <c r="F33">
        <v>0.20599999999999999</v>
      </c>
      <c r="G33">
        <v>0.2631</v>
      </c>
      <c r="H33">
        <f t="shared" si="1"/>
        <v>2.3066569617331806E-2</v>
      </c>
      <c r="I33">
        <f t="shared" si="2"/>
        <v>3.4033430382668206E-2</v>
      </c>
      <c r="J33" s="2">
        <f>((1000*coeffs!$D$8/($D$2*coeffs!$D$6))^2*H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782.50754539984621</v>
      </c>
      <c r="K33" s="10">
        <f>((1000*coeffs!$D$8/($D$2*coeffs!$D$6))^2*I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845.18252859434438</v>
      </c>
      <c r="L33" s="10">
        <f t="shared" si="3"/>
        <v>5604196.8126464142</v>
      </c>
      <c r="M33" s="1">
        <f t="shared" si="4"/>
        <v>1753171.4491099906</v>
      </c>
      <c r="N33" s="10">
        <f t="shared" si="5"/>
        <v>1637846.030569132</v>
      </c>
    </row>
    <row r="34" spans="1:14" x14ac:dyDescent="0.25">
      <c r="A34">
        <v>-16.27</v>
      </c>
      <c r="B34">
        <v>0.2125984251968504</v>
      </c>
      <c r="C34" s="10">
        <f>-LN(1-B34)/0.000001-EXP(blanks!$BZ$18*b929_2!A34+blanks!$BZ$17)</f>
        <v>234171.91505329177</v>
      </c>
      <c r="D34" s="1">
        <f>C34*0.000001*coeffs!$D$8/($D$2*coeffs!$D$6/1000)</f>
        <v>2988.8805524102613</v>
      </c>
      <c r="E34">
        <f t="shared" si="0"/>
        <v>0.23901690047049998</v>
      </c>
      <c r="F34">
        <v>0.21110000000000001</v>
      </c>
      <c r="G34">
        <v>0.2762</v>
      </c>
      <c r="H34">
        <f t="shared" si="1"/>
        <v>2.7916900470499967E-2</v>
      </c>
      <c r="I34">
        <f t="shared" si="2"/>
        <v>3.7183099529500024E-2</v>
      </c>
      <c r="J34" s="2">
        <f>((1000*coeffs!$D$8/($D$2*coeffs!$D$6))^2*H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836.21851424544275</v>
      </c>
      <c r="K34" s="10">
        <f>((1000*coeffs!$D$8/($D$2*coeffs!$D$6))^2*I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893.04729806610112</v>
      </c>
      <c r="L34" s="10">
        <f t="shared" si="3"/>
        <v>5851983.8991382513</v>
      </c>
      <c r="M34" s="1">
        <f t="shared" si="4"/>
        <v>1850095.6853340496</v>
      </c>
      <c r="N34" s="10">
        <f t="shared" si="5"/>
        <v>1745317.6081664339</v>
      </c>
    </row>
    <row r="35" spans="1:14" x14ac:dyDescent="0.25">
      <c r="A35">
        <v>-16.37</v>
      </c>
      <c r="B35">
        <v>0.22047244094488189</v>
      </c>
      <c r="C35" s="10">
        <f>-LN(1-B35)/0.000001-EXP(blanks!$BZ$18*b929_2!A35+blanks!$BZ$17)</f>
        <v>244043.76830863475</v>
      </c>
      <c r="D35" s="1">
        <f>C35*0.000001*coeffs!$D$8/($D$2*coeffs!$D$6/1000)</f>
        <v>3114.8811029221692</v>
      </c>
      <c r="E35">
        <f t="shared" si="0"/>
        <v>0.24906723632400141</v>
      </c>
      <c r="F35">
        <v>0.22170000000000001</v>
      </c>
      <c r="G35">
        <v>0.28310000000000002</v>
      </c>
      <c r="H35">
        <f t="shared" si="1"/>
        <v>2.7367236324001398E-2</v>
      </c>
      <c r="I35">
        <f t="shared" si="2"/>
        <v>3.4032763675998612E-2</v>
      </c>
      <c r="J35" s="2">
        <f>((1000*coeffs!$D$8/($D$2*coeffs!$D$6))^2*H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862.23630298973603</v>
      </c>
      <c r="K35" s="10">
        <f>((1000*coeffs!$D$8/($D$2*coeffs!$D$6))^2*I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900.0691653572369</v>
      </c>
      <c r="L35" s="10">
        <f t="shared" si="3"/>
        <v>6098682.6814912735</v>
      </c>
      <c r="M35" s="1">
        <f t="shared" si="4"/>
        <v>1871521.2004025076</v>
      </c>
      <c r="N35" s="10">
        <f t="shared" si="5"/>
        <v>1801944.5493446647</v>
      </c>
    </row>
    <row r="36" spans="1:14" x14ac:dyDescent="0.25">
      <c r="A36">
        <v>-16.440000000000001</v>
      </c>
      <c r="B36">
        <v>0.2283464566929134</v>
      </c>
      <c r="C36" s="10">
        <f>-LN(1-B36)/0.000001-EXP(blanks!$BZ$18*b929_2!A36+blanks!$BZ$17)</f>
        <v>254067.30403933499</v>
      </c>
      <c r="D36" s="1">
        <f>C36*0.000001*coeffs!$D$8/($D$2*coeffs!$D$6/1000)</f>
        <v>3242.8176704010716</v>
      </c>
      <c r="E36">
        <f t="shared" si="0"/>
        <v>0.25921960778801939</v>
      </c>
      <c r="F36">
        <v>0.23280000000000001</v>
      </c>
      <c r="G36">
        <v>0.29730000000000001</v>
      </c>
      <c r="H36">
        <f t="shared" si="1"/>
        <v>2.6419607788019384E-2</v>
      </c>
      <c r="I36">
        <f t="shared" si="2"/>
        <v>3.8080392211980618E-2</v>
      </c>
      <c r="J36" s="2">
        <f>((1000*coeffs!$D$8/($D$2*coeffs!$D$6))^2*H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887.04114525999933</v>
      </c>
      <c r="K36" s="10">
        <f>((1000*coeffs!$D$8/($D$2*coeffs!$D$6))^2*I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953.60887776226366</v>
      </c>
      <c r="L36" s="10">
        <f t="shared" si="3"/>
        <v>6349172.0268730437</v>
      </c>
      <c r="M36" s="1">
        <f t="shared" si="4"/>
        <v>1978971.137628759</v>
      </c>
      <c r="N36" s="10">
        <f t="shared" si="5"/>
        <v>1856508.2610131756</v>
      </c>
    </row>
    <row r="37" spans="1:14" x14ac:dyDescent="0.25">
      <c r="A37">
        <v>-16.52</v>
      </c>
      <c r="B37">
        <v>0.23622047244094488</v>
      </c>
      <c r="C37" s="10">
        <f>-LN(1-B37)/0.000001-EXP(blanks!$BZ$18*b929_2!A37+blanks!$BZ$17)</f>
        <v>264172.51246975816</v>
      </c>
      <c r="D37" s="1">
        <f>C37*0.000001*coeffs!$D$8/($D$2*coeffs!$D$6/1000)</f>
        <v>3371.796676909476</v>
      </c>
      <c r="E37">
        <f t="shared" si="0"/>
        <v>0.26947610795520849</v>
      </c>
      <c r="F37">
        <v>0.23849999999999999</v>
      </c>
      <c r="G37">
        <v>0.31219999999999998</v>
      </c>
      <c r="H37">
        <f t="shared" si="1"/>
        <v>3.0976107955208498E-2</v>
      </c>
      <c r="I37">
        <f t="shared" si="2"/>
        <v>4.2723892044791489E-2</v>
      </c>
      <c r="J37" s="2">
        <f>((1000*coeffs!$D$8/($D$2*coeffs!$D$6))^2*H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940.08933946377886</v>
      </c>
      <c r="K37" s="10">
        <f>((1000*coeffs!$D$8/($D$2*coeffs!$D$6))^2*I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1012.3325886736945</v>
      </c>
      <c r="L37" s="10">
        <f t="shared" si="3"/>
        <v>6601702.3826965205</v>
      </c>
      <c r="M37" s="1">
        <f t="shared" si="4"/>
        <v>2096138.9481247494</v>
      </c>
      <c r="N37" s="10">
        <f t="shared" si="5"/>
        <v>1962929.9218152289</v>
      </c>
    </row>
    <row r="38" spans="1:14" x14ac:dyDescent="0.25">
      <c r="A38">
        <v>-16.55</v>
      </c>
      <c r="B38">
        <v>0.24409448818897639</v>
      </c>
      <c r="C38" s="10">
        <f>-LN(1-B38)/0.000001-EXP(blanks!$BZ$18*b929_2!A38+blanks!$BZ$17)</f>
        <v>274477.42669222644</v>
      </c>
      <c r="D38" s="1">
        <f>C38*0.000001*coeffs!$D$8/($D$2*coeffs!$D$6/1000)</f>
        <v>3503.3246515890269</v>
      </c>
      <c r="E38">
        <f t="shared" si="0"/>
        <v>0.27983889499075504</v>
      </c>
      <c r="F38">
        <v>0.2505</v>
      </c>
      <c r="G38">
        <v>0.31990000000000002</v>
      </c>
      <c r="H38">
        <f t="shared" si="1"/>
        <v>2.9338894990755038E-2</v>
      </c>
      <c r="I38">
        <f t="shared" si="2"/>
        <v>4.0061105009244979E-2</v>
      </c>
      <c r="J38" s="2">
        <f>((1000*coeffs!$D$8/($D$2*coeffs!$D$6))^2*H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961.61606955192713</v>
      </c>
      <c r="K38" s="10">
        <f>((1000*coeffs!$D$8/($D$2*coeffs!$D$6))^2*I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1022.7072950577483</v>
      </c>
      <c r="L38" s="10">
        <f t="shared" si="3"/>
        <v>6859223.4099220149</v>
      </c>
      <c r="M38" s="1">
        <f t="shared" si="4"/>
        <v>2124084.8468751884</v>
      </c>
      <c r="N38" s="10">
        <f t="shared" si="5"/>
        <v>2011722.6840347534</v>
      </c>
    </row>
    <row r="39" spans="1:14" x14ac:dyDescent="0.25">
      <c r="A39">
        <v>-16.55</v>
      </c>
      <c r="B39">
        <v>0.25196850393700787</v>
      </c>
      <c r="C39" s="10">
        <f>-LN(1-B39)/0.000001-EXP(blanks!$BZ$18*b929_2!A39+blanks!$BZ$17)</f>
        <v>284948.72655952181</v>
      </c>
      <c r="D39" s="1">
        <f>C39*0.000001*coeffs!$D$8/($D$2*coeffs!$D$6/1000)</f>
        <v>3636.9763088541299</v>
      </c>
      <c r="E39">
        <f t="shared" si="0"/>
        <v>0.29031019485805043</v>
      </c>
      <c r="F39">
        <v>0.25669999999999998</v>
      </c>
      <c r="G39">
        <v>0.33589999999999998</v>
      </c>
      <c r="H39">
        <f t="shared" si="1"/>
        <v>3.3610194858050446E-2</v>
      </c>
      <c r="I39">
        <f t="shared" si="2"/>
        <v>4.5589805141949546E-2</v>
      </c>
      <c r="J39" s="2">
        <f>((1000*coeffs!$D$8/($D$2*coeffs!$D$6))^2*H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1014.0586543915892</v>
      </c>
      <c r="K39" s="10">
        <f>((1000*coeffs!$D$8/($D$2*coeffs!$D$6))^2*I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1087.6035377129108</v>
      </c>
      <c r="L39" s="10">
        <f t="shared" si="3"/>
        <v>7120902.4341231706</v>
      </c>
      <c r="M39" s="1">
        <f t="shared" si="4"/>
        <v>2252949.5683996677</v>
      </c>
      <c r="N39" s="10">
        <f t="shared" si="5"/>
        <v>2117370.9473242988</v>
      </c>
    </row>
    <row r="40" spans="1:14" x14ac:dyDescent="0.25">
      <c r="A40">
        <v>-16.71</v>
      </c>
      <c r="B40">
        <v>0.25984251968503935</v>
      </c>
      <c r="C40" s="10">
        <f>-LN(1-B40)/0.000001-EXP(blanks!$BZ$18*b929_2!A40+blanks!$BZ$17)</f>
        <v>295211.34577696072</v>
      </c>
      <c r="D40" s="1">
        <f>C40*0.000001*coeffs!$D$8/($D$2*coeffs!$D$6/1000)</f>
        <v>3767.964446303552</v>
      </c>
      <c r="E40">
        <f t="shared" si="0"/>
        <v>0.30089230418858737</v>
      </c>
      <c r="F40">
        <v>0.26960000000000001</v>
      </c>
      <c r="G40">
        <v>0.34420000000000001</v>
      </c>
      <c r="H40">
        <f t="shared" si="1"/>
        <v>3.1292304188587361E-2</v>
      </c>
      <c r="I40">
        <f t="shared" si="2"/>
        <v>4.3307695811412639E-2</v>
      </c>
      <c r="J40" s="2">
        <f>((1000*coeffs!$D$8/($D$2*coeffs!$D$6))^2*H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1032.7047896341817</v>
      </c>
      <c r="K40" s="10">
        <f>((1000*coeffs!$D$8/($D$2*coeffs!$D$6))^2*I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1101.1372255164936</v>
      </c>
      <c r="L40" s="10">
        <f t="shared" si="3"/>
        <v>7377366.5041623628</v>
      </c>
      <c r="M40" s="1">
        <f t="shared" si="4"/>
        <v>2286706.2901306176</v>
      </c>
      <c r="N40" s="10">
        <f t="shared" si="5"/>
        <v>2160844.9273487106</v>
      </c>
    </row>
    <row r="41" spans="1:14" x14ac:dyDescent="0.25">
      <c r="A41">
        <v>-16.73</v>
      </c>
      <c r="B41">
        <v>0.26771653543307089</v>
      </c>
      <c r="C41" s="10">
        <f>-LN(1-B41)/0.000001-EXP(blanks!$BZ$18*b929_2!A41+blanks!$BZ$17)</f>
        <v>305865.38262773247</v>
      </c>
      <c r="D41" s="1">
        <f>C41*0.000001*coeffs!$D$8/($D$2*coeffs!$D$6/1000)</f>
        <v>3903.948488372333</v>
      </c>
      <c r="E41">
        <f t="shared" si="0"/>
        <v>0.31158759330533531</v>
      </c>
      <c r="F41">
        <v>0.2762</v>
      </c>
      <c r="G41">
        <v>0.36149999999999999</v>
      </c>
      <c r="H41">
        <f t="shared" si="1"/>
        <v>3.5387593305335308E-2</v>
      </c>
      <c r="I41">
        <f t="shared" si="2"/>
        <v>4.9912406694664679E-2</v>
      </c>
      <c r="J41" s="2">
        <f>((1000*coeffs!$D$8/($D$2*coeffs!$D$6))^2*H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1084.7061503523569</v>
      </c>
      <c r="K41" s="10">
        <f>((1000*coeffs!$D$8/($D$2*coeffs!$D$6))^2*I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1174.0644644890356</v>
      </c>
      <c r="L41" s="10">
        <f t="shared" si="3"/>
        <v>7643612.1472291369</v>
      </c>
      <c r="M41" s="1">
        <f t="shared" si="4"/>
        <v>2430591.8423695047</v>
      </c>
      <c r="N41" s="10">
        <f t="shared" si="5"/>
        <v>2265840.8182773637</v>
      </c>
    </row>
    <row r="42" spans="1:14" x14ac:dyDescent="0.25">
      <c r="A42">
        <v>-16.84</v>
      </c>
      <c r="B42">
        <v>0.27559055118110237</v>
      </c>
      <c r="C42" s="10">
        <f>-LN(1-B42)/0.000001-EXP(blanks!$BZ$18*b929_2!A42+blanks!$BZ$17)</f>
        <v>316443.99806046678</v>
      </c>
      <c r="D42" s="1">
        <f>C42*0.000001*coeffs!$D$8/($D$2*coeffs!$D$6/1000)</f>
        <v>4038.9698803745769</v>
      </c>
      <c r="E42">
        <f t="shared" si="0"/>
        <v>0.32239850940955089</v>
      </c>
      <c r="F42">
        <v>0.29010000000000002</v>
      </c>
      <c r="G42">
        <v>0.3705</v>
      </c>
      <c r="H42">
        <f t="shared" si="1"/>
        <v>3.2298509409550868E-2</v>
      </c>
      <c r="I42">
        <f t="shared" si="2"/>
        <v>4.8101490590449103E-2</v>
      </c>
      <c r="J42" s="2">
        <f>((1000*coeffs!$D$8/($D$2*coeffs!$D$6))^2*H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1100.5386622858405</v>
      </c>
      <c r="K42" s="10">
        <f>((1000*coeffs!$D$8/($D$2*coeffs!$D$6))^2*I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1190.8703167050428</v>
      </c>
      <c r="L42" s="10">
        <f t="shared" si="3"/>
        <v>7907973.0001241071</v>
      </c>
      <c r="M42" s="1">
        <f t="shared" si="4"/>
        <v>2470631.7148803347</v>
      </c>
      <c r="N42" s="10">
        <f t="shared" si="5"/>
        <v>2304462.8215612583</v>
      </c>
    </row>
    <row r="43" spans="1:14" x14ac:dyDescent="0.25">
      <c r="A43">
        <v>-16.920000000000002</v>
      </c>
      <c r="B43">
        <v>0.28346456692913385</v>
      </c>
      <c r="C43" s="10">
        <f>-LN(1-B43)/0.000001-EXP(blanks!$BZ$18*b929_2!A43+blanks!$BZ$17)</f>
        <v>327198.22091139888</v>
      </c>
      <c r="D43" s="1">
        <f>C43*0.000001*coeffs!$D$8/($D$2*coeffs!$D$6/1000)</f>
        <v>4176.2326581424495</v>
      </c>
      <c r="E43">
        <f t="shared" si="0"/>
        <v>0.33332757994174117</v>
      </c>
      <c r="F43">
        <v>0.29730000000000001</v>
      </c>
      <c r="G43">
        <v>0.37959999999999999</v>
      </c>
      <c r="H43">
        <f t="shared" si="1"/>
        <v>3.6027579941741161E-2</v>
      </c>
      <c r="I43">
        <f t="shared" si="2"/>
        <v>4.6272420058258823E-2</v>
      </c>
      <c r="J43" s="2">
        <f>((1000*coeffs!$D$8/($D$2*coeffs!$D$6))^2*H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1150.8625529951564</v>
      </c>
      <c r="K43" s="10">
        <f>((1000*coeffs!$D$8/($D$2*coeffs!$D$6))^2*I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1209.0666491145371</v>
      </c>
      <c r="L43" s="10">
        <f t="shared" si="3"/>
        <v>8176722.3032037588</v>
      </c>
      <c r="M43" s="1">
        <f t="shared" si="4"/>
        <v>2513477.8180812146</v>
      </c>
      <c r="N43" s="10">
        <f t="shared" si="5"/>
        <v>2406453.4645415028</v>
      </c>
    </row>
    <row r="44" spans="1:14" x14ac:dyDescent="0.25">
      <c r="A44">
        <v>-16.96</v>
      </c>
      <c r="B44">
        <v>0.29133858267716534</v>
      </c>
      <c r="C44" s="10">
        <f>-LN(1-B44)/0.000001-EXP(blanks!$BZ$18*b929_2!A44+blanks!$BZ$17)</f>
        <v>338158.71724887833</v>
      </c>
      <c r="D44" s="1">
        <f>C44*0.000001*coeffs!$D$8/($D$2*coeffs!$D$6/1000)</f>
        <v>4316.128231616326</v>
      </c>
      <c r="E44">
        <f t="shared" si="0"/>
        <v>0.34437741612832612</v>
      </c>
      <c r="F44">
        <v>0.30459999999999998</v>
      </c>
      <c r="G44">
        <v>0.3987</v>
      </c>
      <c r="H44">
        <f t="shared" si="1"/>
        <v>3.9777416128326137E-2</v>
      </c>
      <c r="I44">
        <f t="shared" si="2"/>
        <v>5.432258387167388E-2</v>
      </c>
      <c r="J44" s="2">
        <f>((1000*coeffs!$D$8/($D$2*coeffs!$D$6))^2*H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1202.4183882174821</v>
      </c>
      <c r="K44" s="10">
        <f>((1000*coeffs!$D$8/($D$2*coeffs!$D$6))^2*I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1291.814545617417</v>
      </c>
      <c r="L44" s="10">
        <f t="shared" si="3"/>
        <v>8450626.4051491022</v>
      </c>
      <c r="M44" s="1">
        <f t="shared" si="4"/>
        <v>2675722.0458252812</v>
      </c>
      <c r="N44" s="10">
        <f t="shared" si="5"/>
        <v>2510921.5236091614</v>
      </c>
    </row>
    <row r="45" spans="1:14" x14ac:dyDescent="0.25">
      <c r="A45">
        <v>-16.98</v>
      </c>
      <c r="B45">
        <v>0.29921259842519687</v>
      </c>
      <c r="C45" s="10">
        <f>-LN(1-B45)/0.000001-EXP(blanks!$BZ$18*b929_2!A45+blanks!$BZ$17)</f>
        <v>349286.86077990098</v>
      </c>
      <c r="D45" s="1">
        <f>C45*0.000001*coeffs!$D$8/($D$2*coeffs!$D$6/1000)</f>
        <v>4458.1635895999434</v>
      </c>
      <c r="E45">
        <f t="shared" si="0"/>
        <v>0.35555071672645144</v>
      </c>
      <c r="F45">
        <v>0.31219999999999998</v>
      </c>
      <c r="G45">
        <v>0.40849999999999997</v>
      </c>
      <c r="H45">
        <f t="shared" si="1"/>
        <v>4.3350716726451466E-2</v>
      </c>
      <c r="I45">
        <f t="shared" si="2"/>
        <v>5.2949283273548531E-2</v>
      </c>
      <c r="J45" s="2">
        <f>((1000*coeffs!$D$8/($D$2*coeffs!$D$6))^2*H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1254.0111074352383</v>
      </c>
      <c r="K45" s="10">
        <f>((1000*coeffs!$D$8/($D$2*coeffs!$D$6))^2*I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1312.6798248896405</v>
      </c>
      <c r="L45" s="10">
        <f t="shared" si="3"/>
        <v>8728720.0303219762</v>
      </c>
      <c r="M45" s="1">
        <f t="shared" si="4"/>
        <v>2723748.898166493</v>
      </c>
      <c r="N45" s="10">
        <f t="shared" si="5"/>
        <v>2615635.8580026762</v>
      </c>
    </row>
    <row r="46" spans="1:14" x14ac:dyDescent="0.25">
      <c r="A46">
        <v>-17</v>
      </c>
      <c r="B46">
        <v>0.30708661417322836</v>
      </c>
      <c r="C46" s="10">
        <f>-LN(1-B46)/0.000001-EXP(blanks!$BZ$18*b929_2!A46+blanks!$BZ$17)</f>
        <v>360540.93105879647</v>
      </c>
      <c r="D46" s="1">
        <f>C46*0.000001*coeffs!$D$8/($D$2*coeffs!$D$6/1000)</f>
        <v>4601.8062283185709</v>
      </c>
      <c r="E46">
        <f t="shared" si="0"/>
        <v>0.36685027198038483</v>
      </c>
      <c r="F46">
        <v>0.32779999999999998</v>
      </c>
      <c r="G46">
        <v>0.41860000000000003</v>
      </c>
      <c r="H46">
        <f t="shared" si="1"/>
        <v>3.9050271980384854E-2</v>
      </c>
      <c r="I46">
        <f t="shared" si="2"/>
        <v>5.1749728019615193E-2</v>
      </c>
      <c r="J46" s="2">
        <f>((1000*coeffs!$D$8/($D$2*coeffs!$D$6))^2*H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1263.5611709348029</v>
      </c>
      <c r="K46" s="10">
        <f>((1000*coeffs!$D$8/($D$2*coeffs!$D$6))^2*I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1335.82932215045</v>
      </c>
      <c r="L46" s="10">
        <f t="shared" si="3"/>
        <v>9009960.5798425227</v>
      </c>
      <c r="M46" s="1">
        <f t="shared" si="4"/>
        <v>2776165.6887105801</v>
      </c>
      <c r="N46" s="10">
        <f t="shared" si="5"/>
        <v>2643287.9928797111</v>
      </c>
    </row>
    <row r="47" spans="1:14" x14ac:dyDescent="0.25">
      <c r="A47">
        <v>-17</v>
      </c>
      <c r="B47">
        <v>0.31496062992125984</v>
      </c>
      <c r="C47" s="10">
        <f>-LN(1-B47)/0.000001-EXP(blanks!$BZ$18*b929_2!A47+blanks!$BZ$17)</f>
        <v>371969.62688241922</v>
      </c>
      <c r="D47" s="1">
        <f>C47*0.000001*coeffs!$D$8/($D$2*coeffs!$D$6/1000)</f>
        <v>4747.6777205462558</v>
      </c>
      <c r="E47">
        <f t="shared" si="0"/>
        <v>0.37827896780400755</v>
      </c>
      <c r="F47">
        <v>0.33589999999999998</v>
      </c>
      <c r="G47">
        <v>0.42899999999999999</v>
      </c>
      <c r="H47">
        <f t="shared" si="1"/>
        <v>4.2378967804007572E-2</v>
      </c>
      <c r="I47">
        <f t="shared" si="2"/>
        <v>5.0721032195992444E-2</v>
      </c>
      <c r="J47" s="2">
        <f>((1000*coeffs!$D$8/($D$2*coeffs!$D$6))^2*H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1313.7932225013697</v>
      </c>
      <c r="K47" s="10">
        <f>((1000*coeffs!$D$8/($D$2*coeffs!$D$6))^2*I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1361.0936753449791</v>
      </c>
      <c r="L47" s="10">
        <f t="shared" si="3"/>
        <v>9295565.0424134023</v>
      </c>
      <c r="M47" s="1">
        <f t="shared" si="4"/>
        <v>2832684.0693546506</v>
      </c>
      <c r="N47" s="10">
        <f t="shared" si="5"/>
        <v>2745738.2999532339</v>
      </c>
    </row>
    <row r="48" spans="1:14" x14ac:dyDescent="0.25">
      <c r="A48">
        <v>-17.02</v>
      </c>
      <c r="B48">
        <v>0.32283464566929132</v>
      </c>
      <c r="C48" s="10">
        <f>-LN(1-B48)/0.000001-EXP(blanks!$BZ$18*b929_2!A48+blanks!$BZ$17)</f>
        <v>383484.63401941938</v>
      </c>
      <c r="D48" s="1">
        <f>C48*0.000001*coeffs!$D$8/($D$2*coeffs!$D$6/1000)</f>
        <v>4894.6508572898856</v>
      </c>
      <c r="E48">
        <f t="shared" si="0"/>
        <v>0.38983979020508353</v>
      </c>
      <c r="F48">
        <v>0.34420000000000001</v>
      </c>
      <c r="G48">
        <v>0.45050000000000001</v>
      </c>
      <c r="H48">
        <f t="shared" si="1"/>
        <v>4.5639790205083519E-2</v>
      </c>
      <c r="I48">
        <f t="shared" si="2"/>
        <v>6.0660209794916486E-2</v>
      </c>
      <c r="J48" s="2">
        <f>((1000*coeffs!$D$8/($D$2*coeffs!$D$6))^2*H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1364.4659170982573</v>
      </c>
      <c r="K48" s="10">
        <f>((1000*coeffs!$D$8/($D$2*coeffs!$D$6))^2*I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1456.667670669849</v>
      </c>
      <c r="L48" s="10">
        <f t="shared" si="3"/>
        <v>9583326.4349307399</v>
      </c>
      <c r="M48" s="1">
        <f t="shared" si="4"/>
        <v>3019015.3601578386</v>
      </c>
      <c r="N48" s="10">
        <f t="shared" si="5"/>
        <v>2849091.6692902334</v>
      </c>
    </row>
    <row r="49" spans="1:14" x14ac:dyDescent="0.25">
      <c r="A49">
        <v>-17.02</v>
      </c>
      <c r="B49">
        <v>0.33070866141732286</v>
      </c>
      <c r="C49" s="10">
        <f>-LN(1-B49)/0.000001-EXP(blanks!$BZ$18*b929_2!A49+blanks!$BZ$17)</f>
        <v>395180.67378261074</v>
      </c>
      <c r="D49" s="1">
        <f>C49*0.000001*coeffs!$D$8/($D$2*coeffs!$D$6/1000)</f>
        <v>5043.9346250741837</v>
      </c>
      <c r="E49">
        <f t="shared" si="0"/>
        <v>0.40153582996827492</v>
      </c>
      <c r="F49">
        <v>0.3528</v>
      </c>
      <c r="G49">
        <v>0.4617</v>
      </c>
      <c r="H49">
        <f t="shared" si="1"/>
        <v>4.8735829968274913E-2</v>
      </c>
      <c r="I49">
        <f t="shared" si="2"/>
        <v>6.0164170031725084E-2</v>
      </c>
      <c r="J49" s="2">
        <f>((1000*coeffs!$D$8/($D$2*coeffs!$D$6))^2*H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1414.95252056298</v>
      </c>
      <c r="K49" s="10">
        <f>((1000*coeffs!$D$8/($D$2*coeffs!$D$6))^2*I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1484.8702131903242</v>
      </c>
      <c r="L49" s="10">
        <f t="shared" si="3"/>
        <v>9875611.8542232309</v>
      </c>
      <c r="M49" s="1">
        <f t="shared" si="4"/>
        <v>3081101.0120622553</v>
      </c>
      <c r="N49" s="10">
        <f t="shared" si="5"/>
        <v>2952279.9377074209</v>
      </c>
    </row>
    <row r="50" spans="1:14" x14ac:dyDescent="0.25">
      <c r="A50">
        <v>-17.02</v>
      </c>
      <c r="B50">
        <v>0.33858267716535434</v>
      </c>
      <c r="C50" s="10">
        <f>-LN(1-B50)/0.000001-EXP(blanks!$BZ$18*b929_2!A50+blanks!$BZ$17)</f>
        <v>407015.13142961363</v>
      </c>
      <c r="D50" s="1">
        <f>C50*0.000001*coeffs!$D$8/($D$2*coeffs!$D$6/1000)</f>
        <v>5194.9851056640528</v>
      </c>
      <c r="E50">
        <f t="shared" si="0"/>
        <v>0.41337028761527778</v>
      </c>
      <c r="F50">
        <v>0.36149999999999999</v>
      </c>
      <c r="G50">
        <v>0.47310000000000002</v>
      </c>
      <c r="H50">
        <f t="shared" si="1"/>
        <v>5.1870287615277788E-2</v>
      </c>
      <c r="I50">
        <f t="shared" si="2"/>
        <v>5.9729712384722244E-2</v>
      </c>
      <c r="J50" s="2">
        <f>((1000*coeffs!$D$8/($D$2*coeffs!$D$6))^2*H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1466.3127729223809</v>
      </c>
      <c r="K50" s="10">
        <f>((1000*coeffs!$D$8/($D$2*coeffs!$D$6))^2*I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1514.2533978738695</v>
      </c>
      <c r="L50" s="10">
        <f t="shared" si="3"/>
        <v>10171356.352830306</v>
      </c>
      <c r="M50" s="1">
        <f t="shared" si="4"/>
        <v>3145518.6489766296</v>
      </c>
      <c r="N50" s="10">
        <f t="shared" si="5"/>
        <v>3057208.852556393</v>
      </c>
    </row>
    <row r="51" spans="1:14" x14ac:dyDescent="0.25">
      <c r="A51">
        <v>-17.04</v>
      </c>
      <c r="B51">
        <v>0.34645669291338582</v>
      </c>
      <c r="C51" s="10">
        <f>-LN(1-B51)/0.000001-EXP(blanks!$BZ$18*b929_2!A51+blanks!$BZ$17)</f>
        <v>418945.17452482256</v>
      </c>
      <c r="D51" s="1">
        <f>C51*0.000001*coeffs!$D$8/($D$2*coeffs!$D$6/1000)</f>
        <v>5347.2556022715198</v>
      </c>
      <c r="E51">
        <f t="shared" si="0"/>
        <v>0.42534647866199343</v>
      </c>
      <c r="F51">
        <v>0.37959999999999999</v>
      </c>
      <c r="G51">
        <v>0.48480000000000001</v>
      </c>
      <c r="H51">
        <f t="shared" si="1"/>
        <v>4.5746478661993439E-2</v>
      </c>
      <c r="I51">
        <f t="shared" si="2"/>
        <v>5.9453521338006576E-2</v>
      </c>
      <c r="J51" s="2">
        <f>((1000*coeffs!$D$8/($D$2*coeffs!$D$6))^2*H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1467.4164583092092</v>
      </c>
      <c r="K51" s="10">
        <f>((1000*coeffs!$D$8/($D$2*coeffs!$D$6))^2*I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1545.3879897270488</v>
      </c>
      <c r="L51" s="10">
        <f t="shared" si="3"/>
        <v>10469489.5431119</v>
      </c>
      <c r="M51" s="1">
        <f t="shared" si="4"/>
        <v>3213277.4007381112</v>
      </c>
      <c r="N51" s="10">
        <f t="shared" si="5"/>
        <v>3069955.3590135127</v>
      </c>
    </row>
    <row r="52" spans="1:14" x14ac:dyDescent="0.25">
      <c r="A52">
        <v>-17.059999999999999</v>
      </c>
      <c r="B52">
        <v>0.3543307086614173</v>
      </c>
      <c r="C52" s="10">
        <f>-LN(1-B52)/0.000001-EXP(blanks!$BZ$18*b929_2!A52+blanks!$BZ$17)</f>
        <v>431020.05200242065</v>
      </c>
      <c r="D52" s="1">
        <f>C52*0.000001*coeffs!$D$8/($D$2*coeffs!$D$6/1000)</f>
        <v>5501.3747094125965</v>
      </c>
      <c r="E52">
        <f t="shared" si="0"/>
        <v>0.43746783919433824</v>
      </c>
      <c r="F52">
        <v>0.38900000000000001</v>
      </c>
      <c r="G52">
        <v>0.49680000000000002</v>
      </c>
      <c r="H52">
        <f t="shared" si="1"/>
        <v>4.8467839194338225E-2</v>
      </c>
      <c r="I52">
        <f t="shared" si="2"/>
        <v>5.9332160805661782E-2</v>
      </c>
      <c r="J52" s="2">
        <f>((1000*coeffs!$D$8/($D$2*coeffs!$D$6))^2*H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1516.5252275888586</v>
      </c>
      <c r="K52" s="10">
        <f>((1000*coeffs!$D$8/($D$2*coeffs!$D$6))^2*I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1578.1776184612404</v>
      </c>
      <c r="L52" s="10">
        <f t="shared" si="3"/>
        <v>10771242.161767684</v>
      </c>
      <c r="M52" s="1">
        <f t="shared" si="4"/>
        <v>3284233.9176940513</v>
      </c>
      <c r="N52" s="10">
        <f t="shared" si="5"/>
        <v>3170928.4591100821</v>
      </c>
    </row>
    <row r="53" spans="1:14" x14ac:dyDescent="0.25">
      <c r="A53">
        <v>-17.11</v>
      </c>
      <c r="B53">
        <v>0.36220472440944884</v>
      </c>
      <c r="C53" s="10">
        <f>-LN(1-B53)/0.000001-EXP(blanks!$BZ$18*b929_2!A53+blanks!$BZ$17)</f>
        <v>443172.45486830914</v>
      </c>
      <c r="D53" s="1">
        <f>C53*0.000001*coeffs!$D$8/($D$2*coeffs!$D$6/1000)</f>
        <v>5656.4833208899508</v>
      </c>
      <c r="E53">
        <f t="shared" si="0"/>
        <v>0.44973793178615257</v>
      </c>
      <c r="F53">
        <v>0.3987</v>
      </c>
      <c r="G53">
        <v>0.52170000000000005</v>
      </c>
      <c r="H53">
        <f t="shared" si="1"/>
        <v>5.1037931786152568E-2</v>
      </c>
      <c r="I53">
        <f t="shared" si="2"/>
        <v>7.1962068213847485E-2</v>
      </c>
      <c r="J53" s="2">
        <f>((1000*coeffs!$D$8/($D$2*coeffs!$D$6))^2*H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1565.427707201251</v>
      </c>
      <c r="K53" s="10">
        <f>((1000*coeffs!$D$8/($D$2*coeffs!$D$6))^2*I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1694.0602278056931</v>
      </c>
      <c r="L53" s="10">
        <f t="shared" si="3"/>
        <v>11074932.149061153</v>
      </c>
      <c r="M53" s="1">
        <f t="shared" si="4"/>
        <v>3508651.6272915066</v>
      </c>
      <c r="N53" s="10">
        <f t="shared" si="5"/>
        <v>3271599.6992280413</v>
      </c>
    </row>
    <row r="54" spans="1:14" x14ac:dyDescent="0.25">
      <c r="A54">
        <v>-17.11</v>
      </c>
      <c r="B54">
        <v>0.37007874015748032</v>
      </c>
      <c r="C54" s="10">
        <f>-LN(1-B54)/0.000001-EXP(blanks!$BZ$18*b929_2!A54+blanks!$BZ$17)</f>
        <v>455594.97486686625</v>
      </c>
      <c r="D54" s="1">
        <f>C54*0.000001*coeffs!$D$8/($D$2*coeffs!$D$6/1000)</f>
        <v>5815.0396038975223</v>
      </c>
      <c r="E54">
        <f t="shared" si="0"/>
        <v>0.46216045178470966</v>
      </c>
      <c r="F54">
        <v>0.40849999999999997</v>
      </c>
      <c r="G54">
        <v>0.53459999999999996</v>
      </c>
      <c r="H54">
        <f t="shared" si="1"/>
        <v>5.3660451784709684E-2</v>
      </c>
      <c r="I54">
        <f t="shared" si="2"/>
        <v>7.2439548215290306E-2</v>
      </c>
      <c r="J54" s="2">
        <f>((1000*coeffs!$D$8/($D$2*coeffs!$D$6))^2*H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1615.1702567087943</v>
      </c>
      <c r="K54" s="10">
        <f>((1000*coeffs!$D$8/($D$2*coeffs!$D$6))^2*I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1730.4776226257388</v>
      </c>
      <c r="L54" s="10">
        <f t="shared" si="3"/>
        <v>11385372.395500332</v>
      </c>
      <c r="M54" s="1">
        <f t="shared" si="4"/>
        <v>3586522.55593517</v>
      </c>
      <c r="N54" s="10">
        <f t="shared" si="5"/>
        <v>3374060.7983093648</v>
      </c>
    </row>
    <row r="55" spans="1:14" x14ac:dyDescent="0.25">
      <c r="A55">
        <v>-17.2</v>
      </c>
      <c r="B55">
        <v>0.37795275590551181</v>
      </c>
      <c r="C55" s="10">
        <f>-LN(1-B55)/0.000001-EXP(blanks!$BZ$18*b929_2!A55+blanks!$BZ$17)</f>
        <v>467956.47588155331</v>
      </c>
      <c r="D55" s="1">
        <f>C55*0.000001*coeffs!$D$8/($D$2*coeffs!$D$6/1000)</f>
        <v>5972.8170639870032</v>
      </c>
      <c r="E55">
        <f t="shared" si="0"/>
        <v>0.47473923399156975</v>
      </c>
      <c r="F55">
        <v>0.41860000000000003</v>
      </c>
      <c r="G55">
        <v>0.54790000000000005</v>
      </c>
      <c r="H55">
        <f t="shared" si="1"/>
        <v>5.6139233991569726E-2</v>
      </c>
      <c r="I55">
        <f t="shared" si="2"/>
        <v>7.31607660084303E-2</v>
      </c>
      <c r="J55" s="2">
        <f>((1000*coeffs!$D$8/($D$2*coeffs!$D$6))^2*H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1664.6838196590038</v>
      </c>
      <c r="K55" s="10">
        <f>((1000*coeffs!$D$8/($D$2*coeffs!$D$6))^2*I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1769.1009151624833</v>
      </c>
      <c r="L55" s="10">
        <f t="shared" si="3"/>
        <v>11694287.770303786</v>
      </c>
      <c r="M55" s="1">
        <f t="shared" si="4"/>
        <v>3668432.5877755666</v>
      </c>
      <c r="N55" s="10">
        <f t="shared" si="5"/>
        <v>3476051.2489501629</v>
      </c>
    </row>
    <row r="56" spans="1:14" x14ac:dyDescent="0.25">
      <c r="A56">
        <v>-17.21</v>
      </c>
      <c r="B56">
        <v>0.38582677165354329</v>
      </c>
      <c r="C56" s="10">
        <f>-LN(1-B56)/0.000001-EXP(blanks!$BZ$18*b929_2!A56+blanks!$BZ$17)</f>
        <v>480670.91971276893</v>
      </c>
      <c r="D56" s="1">
        <f>C56*0.000001*coeffs!$D$8/($D$2*coeffs!$D$6/1000)</f>
        <v>6135.0993508837246</v>
      </c>
      <c r="E56">
        <f t="shared" si="0"/>
        <v>0.4874782597689995</v>
      </c>
      <c r="F56">
        <v>0.42899999999999999</v>
      </c>
      <c r="G56">
        <v>0.56140000000000001</v>
      </c>
      <c r="H56">
        <f t="shared" si="1"/>
        <v>5.8478259768999508E-2</v>
      </c>
      <c r="I56">
        <f t="shared" si="2"/>
        <v>7.392174023100051E-2</v>
      </c>
      <c r="J56" s="2">
        <f>((1000*coeffs!$D$8/($D$2*coeffs!$D$6))^2*H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1713.9545825019288</v>
      </c>
      <c r="K56" s="10">
        <f>((1000*coeffs!$D$8/($D$2*coeffs!$D$6))^2*I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1808.5200973513599</v>
      </c>
      <c r="L56" s="10">
        <f t="shared" si="3"/>
        <v>12012023.227904836</v>
      </c>
      <c r="M56" s="1">
        <f t="shared" si="4"/>
        <v>3752122.0502738296</v>
      </c>
      <c r="N56" s="10">
        <f t="shared" si="5"/>
        <v>3577915.8624766106</v>
      </c>
    </row>
    <row r="57" spans="1:14" x14ac:dyDescent="0.25">
      <c r="A57">
        <v>-17.23</v>
      </c>
      <c r="B57">
        <v>0.39370078740157483</v>
      </c>
      <c r="C57" s="10">
        <f>-LN(1-B57)/0.000001-EXP(blanks!$BZ$18*b929_2!A57+blanks!$BZ$17)</f>
        <v>493524.89306507091</v>
      </c>
      <c r="D57" s="1">
        <f>C57*0.000001*coeffs!$D$8/($D$2*coeffs!$D$6/1000)</f>
        <v>6299.1625390980407</v>
      </c>
      <c r="E57">
        <f t="shared" si="0"/>
        <v>0.50038166460490741</v>
      </c>
      <c r="F57">
        <v>0.43959999999999999</v>
      </c>
      <c r="G57">
        <v>0.57530000000000003</v>
      </c>
      <c r="H57">
        <f t="shared" si="1"/>
        <v>6.0781664604907415E-2</v>
      </c>
      <c r="I57">
        <f t="shared" si="2"/>
        <v>7.4918335395092628E-2</v>
      </c>
      <c r="J57" s="2">
        <f>((1000*coeffs!$D$8/($D$2*coeffs!$D$6))^2*H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1763.543132881272</v>
      </c>
      <c r="K57" s="10">
        <f>((1000*coeffs!$D$8/($D$2*coeffs!$D$6))^2*I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1850.0275652688135</v>
      </c>
      <c r="L57" s="10">
        <f t="shared" si="3"/>
        <v>12333245.544767661</v>
      </c>
      <c r="M57" s="1">
        <f t="shared" si="4"/>
        <v>3839795.8491022792</v>
      </c>
      <c r="N57" s="10">
        <f t="shared" si="5"/>
        <v>3680490.9175303411</v>
      </c>
    </row>
    <row r="58" spans="1:14" x14ac:dyDescent="0.25">
      <c r="A58">
        <v>-17.25</v>
      </c>
      <c r="B58">
        <v>0.40157480314960631</v>
      </c>
      <c r="C58" s="10">
        <f>-LN(1-B58)/0.000001-EXP(blanks!$BZ$18*b929_2!A58+blanks!$BZ$17)</f>
        <v>506547.18420221715</v>
      </c>
      <c r="D58" s="1">
        <f>C58*0.000001*coeffs!$D$8/($D$2*coeffs!$D$6/1000)</f>
        <v>6465.3740709923886</v>
      </c>
      <c r="E58">
        <f t="shared" si="0"/>
        <v>0.51345374617226014</v>
      </c>
      <c r="F58">
        <v>0.45050000000000001</v>
      </c>
      <c r="G58">
        <v>0.58960000000000001</v>
      </c>
      <c r="H58">
        <f t="shared" si="1"/>
        <v>6.2953746172260128E-2</v>
      </c>
      <c r="I58">
        <f t="shared" si="2"/>
        <v>7.6146253827739874E-2</v>
      </c>
      <c r="J58" s="2">
        <f>((1000*coeffs!$D$8/($D$2*coeffs!$D$6))^2*H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1812.9069009138279</v>
      </c>
      <c r="K58" s="10">
        <f>((1000*coeffs!$D$8/($D$2*coeffs!$D$6))^2*I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1893.5637810009368</v>
      </c>
      <c r="L58" s="10">
        <f t="shared" si="3"/>
        <v>12658674.143014072</v>
      </c>
      <c r="M58" s="1">
        <f t="shared" si="4"/>
        <v>3931364.8988129357</v>
      </c>
      <c r="N58" s="10">
        <f t="shared" si="5"/>
        <v>3782804.8883218309</v>
      </c>
    </row>
    <row r="59" spans="1:14" x14ac:dyDescent="0.25">
      <c r="A59">
        <v>-17.25</v>
      </c>
      <c r="B59">
        <v>0.40944881889763779</v>
      </c>
      <c r="C59" s="10">
        <f>-LN(1-B59)/0.000001-EXP(blanks!$BZ$18*b929_2!A59+blanks!$BZ$17)</f>
        <v>519792.41095223778</v>
      </c>
      <c r="D59" s="1">
        <f>C59*0.000001*coeffs!$D$8/($D$2*coeffs!$D$6/1000)</f>
        <v>6634.4310675856468</v>
      </c>
      <c r="E59">
        <f t="shared" si="0"/>
        <v>0.52669897292228074</v>
      </c>
      <c r="F59">
        <v>0.4617</v>
      </c>
      <c r="G59">
        <v>0.60419999999999996</v>
      </c>
      <c r="H59">
        <f t="shared" si="1"/>
        <v>6.499897292228074E-2</v>
      </c>
      <c r="I59">
        <f t="shared" si="2"/>
        <v>7.750102707771922E-2</v>
      </c>
      <c r="J59" s="2">
        <f>((1000*coeffs!$D$8/($D$2*coeffs!$D$6))^2*H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1862.0625548823441</v>
      </c>
      <c r="K59" s="10">
        <f>((1000*coeffs!$D$8/($D$2*coeffs!$D$6))^2*I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1938.4292408260617</v>
      </c>
      <c r="L59" s="10">
        <f t="shared" si="3"/>
        <v>12989673.928637026</v>
      </c>
      <c r="M59" s="1">
        <f t="shared" si="4"/>
        <v>4025582.3504709173</v>
      </c>
      <c r="N59" s="10">
        <f t="shared" si="5"/>
        <v>3884936.1779551562</v>
      </c>
    </row>
    <row r="60" spans="1:14" x14ac:dyDescent="0.25">
      <c r="A60">
        <v>-17.27</v>
      </c>
      <c r="B60">
        <v>0.41732283464566927</v>
      </c>
      <c r="C60" s="10">
        <f>-LN(1-B60)/0.000001-EXP(blanks!$BZ$18*b929_2!A60+blanks!$BZ$17)</f>
        <v>533165.27930108167</v>
      </c>
      <c r="D60" s="1">
        <f>C60*0.000001*coeffs!$D$8/($D$2*coeffs!$D$6/1000)</f>
        <v>6805.117232614045</v>
      </c>
      <c r="E60">
        <f t="shared" si="0"/>
        <v>0.54012199325442134</v>
      </c>
      <c r="F60">
        <v>0.47310000000000002</v>
      </c>
      <c r="G60">
        <v>0.61909999999999998</v>
      </c>
      <c r="H60">
        <f t="shared" si="1"/>
        <v>6.7021993254421319E-2</v>
      </c>
      <c r="I60">
        <f t="shared" si="2"/>
        <v>7.8978006745578644E-2</v>
      </c>
      <c r="J60" s="2">
        <f>((1000*coeffs!$D$8/($D$2*coeffs!$D$6))^2*H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1911.6063772797927</v>
      </c>
      <c r="K60" s="10">
        <f>((1000*coeffs!$D$8/($D$2*coeffs!$D$6))^2*I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1984.5933818515402</v>
      </c>
      <c r="L60" s="10">
        <f t="shared" si="3"/>
        <v>13323863.49293606</v>
      </c>
      <c r="M60" s="1">
        <f t="shared" si="4"/>
        <v>4122308.7404433475</v>
      </c>
      <c r="N60" s="10">
        <f t="shared" si="5"/>
        <v>3987894.8580949758</v>
      </c>
    </row>
    <row r="61" spans="1:14" x14ac:dyDescent="0.25">
      <c r="A61">
        <v>-17.29</v>
      </c>
      <c r="B61">
        <v>0.42519685039370081</v>
      </c>
      <c r="C61" s="10">
        <f>-LN(1-B61)/0.000001-EXP(blanks!$BZ$18*b929_2!A61+blanks!$BZ$17)</f>
        <v>546720.41519505635</v>
      </c>
      <c r="D61" s="1">
        <f>C61*0.000001*coeffs!$D$8/($D$2*coeffs!$D$6/1000)</f>
        <v>6978.1297907150411</v>
      </c>
      <c r="E61">
        <f t="shared" si="0"/>
        <v>0.55372764531020013</v>
      </c>
      <c r="F61">
        <v>0.48480000000000001</v>
      </c>
      <c r="G61">
        <v>0.63449999999999995</v>
      </c>
      <c r="H61">
        <f t="shared" si="1"/>
        <v>6.8927645310200125E-2</v>
      </c>
      <c r="I61">
        <f t="shared" si="2"/>
        <v>8.0772354689799819E-2</v>
      </c>
      <c r="J61" s="2">
        <f>((1000*coeffs!$D$8/($D$2*coeffs!$D$6))^2*H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1961.0027967139724</v>
      </c>
      <c r="K61" s="10">
        <f>((1000*coeffs!$D$8/($D$2*coeffs!$D$6))^2*I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2033.3214608352771</v>
      </c>
      <c r="L61" s="10">
        <f t="shared" si="3"/>
        <v>13662607.944780843</v>
      </c>
      <c r="M61" s="1">
        <f t="shared" si="4"/>
        <v>4223924.9381686039</v>
      </c>
      <c r="N61" s="10">
        <f t="shared" si="5"/>
        <v>4090745.3064433103</v>
      </c>
    </row>
    <row r="62" spans="1:14" x14ac:dyDescent="0.25">
      <c r="A62">
        <v>-17.29</v>
      </c>
      <c r="B62">
        <v>0.43307086614173229</v>
      </c>
      <c r="C62" s="10">
        <f>-LN(1-B62)/0.000001-EXP(blanks!$BZ$18*b929_2!A62+blanks!$BZ$17)</f>
        <v>560513.73732739221</v>
      </c>
      <c r="D62" s="1">
        <f>C62*0.000001*coeffs!$D$8/($D$2*coeffs!$D$6/1000)</f>
        <v>7154.1824666522325</v>
      </c>
      <c r="E62">
        <f t="shared" si="0"/>
        <v>0.567520967442536</v>
      </c>
      <c r="F62">
        <v>0.49680000000000002</v>
      </c>
      <c r="G62">
        <v>0.6502</v>
      </c>
      <c r="H62">
        <f t="shared" si="1"/>
        <v>7.0720967442535976E-2</v>
      </c>
      <c r="I62">
        <f t="shared" si="2"/>
        <v>8.2679032557464005E-2</v>
      </c>
      <c r="J62" s="2">
        <f>((1000*coeffs!$D$8/($D$2*coeffs!$D$6))^2*H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2010.2885735503442</v>
      </c>
      <c r="K62" s="10">
        <f>((1000*coeffs!$D$8/($D$2*coeffs!$D$6))^2*I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2083.2898843480239</v>
      </c>
      <c r="L62" s="10">
        <f t="shared" si="3"/>
        <v>14007304.698939802</v>
      </c>
      <c r="M62" s="1">
        <f t="shared" si="4"/>
        <v>4328035.7589493981</v>
      </c>
      <c r="N62" s="10">
        <f t="shared" si="5"/>
        <v>4193604.6757661751</v>
      </c>
    </row>
    <row r="63" spans="1:14" x14ac:dyDescent="0.25">
      <c r="A63">
        <v>-17.38</v>
      </c>
      <c r="B63">
        <v>0.44094488188976377</v>
      </c>
      <c r="C63" s="10">
        <f>-LN(1-B63)/0.000001-EXP(blanks!$BZ$18*b929_2!A63+blanks!$BZ$17)</f>
        <v>574268.07850767311</v>
      </c>
      <c r="D63" s="1">
        <f>C63*0.000001*coeffs!$D$8/($D$2*coeffs!$D$6/1000)</f>
        <v>7329.7376046609961</v>
      </c>
      <c r="E63">
        <f t="shared" si="0"/>
        <v>0.58150720941727585</v>
      </c>
      <c r="F63">
        <v>0.5091</v>
      </c>
      <c r="G63">
        <v>0.6663</v>
      </c>
      <c r="H63">
        <f t="shared" si="1"/>
        <v>7.2407209417275853E-2</v>
      </c>
      <c r="I63">
        <f t="shared" si="2"/>
        <v>8.4792790582724153E-2</v>
      </c>
      <c r="J63" s="2">
        <f>((1000*coeffs!$D$8/($D$2*coeffs!$D$6))^2*H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2059.5065373115081</v>
      </c>
      <c r="K63" s="10">
        <f>((1000*coeffs!$D$8/($D$2*coeffs!$D$6))^2*I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2135.1241059946083</v>
      </c>
      <c r="L63" s="10">
        <f t="shared" si="3"/>
        <v>14351027.314488895</v>
      </c>
      <c r="M63" s="1">
        <f t="shared" si="4"/>
        <v>4435555.8430205118</v>
      </c>
      <c r="N63" s="10">
        <f t="shared" si="5"/>
        <v>4296304.699464513</v>
      </c>
    </row>
    <row r="64" spans="1:14" x14ac:dyDescent="0.25">
      <c r="A64">
        <v>-17.48</v>
      </c>
      <c r="B64">
        <v>0.44881889763779526</v>
      </c>
      <c r="C64" s="10">
        <f>-LN(1-B64)/0.000001-EXP(blanks!$BZ$18*b929_2!A64+blanks!$BZ$17)</f>
        <v>588186.0338748435</v>
      </c>
      <c r="D64" s="1">
        <f>C64*0.000001*coeffs!$D$8/($D$2*coeffs!$D$6/1000)</f>
        <v>7507.3810514286524</v>
      </c>
      <c r="E64">
        <f t="shared" si="0"/>
        <v>0.59569184440923229</v>
      </c>
      <c r="F64">
        <v>0.52170000000000005</v>
      </c>
      <c r="G64">
        <v>0.68279999999999996</v>
      </c>
      <c r="H64">
        <f t="shared" si="1"/>
        <v>7.3991844409232232E-2</v>
      </c>
      <c r="I64">
        <f t="shared" si="2"/>
        <v>8.7108155590767677E-2</v>
      </c>
      <c r="J64" s="2">
        <f>((1000*coeffs!$D$8/($D$2*coeffs!$D$6))^2*H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2108.7048164519547</v>
      </c>
      <c r="K64" s="10">
        <f>((1000*coeffs!$D$8/($D$2*coeffs!$D$6))^2*I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2188.8057906518675</v>
      </c>
      <c r="L64" s="10">
        <f t="shared" si="3"/>
        <v>14698838.667951459</v>
      </c>
      <c r="M64" s="1">
        <f t="shared" si="4"/>
        <v>4546626.4404004561</v>
      </c>
      <c r="N64" s="10">
        <f t="shared" si="5"/>
        <v>4399114.3657097118</v>
      </c>
    </row>
    <row r="65" spans="1:14" x14ac:dyDescent="0.25">
      <c r="A65">
        <v>-17.5</v>
      </c>
      <c r="B65">
        <v>0.45669291338582679</v>
      </c>
      <c r="C65" s="10">
        <f>-LN(1-B65)/0.000001-EXP(blanks!$BZ$18*b929_2!A65+blanks!$BZ$17)</f>
        <v>602520.26790162374</v>
      </c>
      <c r="D65" s="1">
        <f>C65*0.000001*coeffs!$D$8/($D$2*coeffs!$D$6/1000)</f>
        <v>7690.3377194244313</v>
      </c>
      <c r="E65">
        <f t="shared" si="0"/>
        <v>0.61008058186133207</v>
      </c>
      <c r="F65">
        <v>0.53459999999999996</v>
      </c>
      <c r="G65">
        <v>0.69969999999999999</v>
      </c>
      <c r="H65">
        <f t="shared" si="1"/>
        <v>7.5480581861332108E-2</v>
      </c>
      <c r="I65">
        <f t="shared" si="2"/>
        <v>8.9619418138667917E-2</v>
      </c>
      <c r="J65" s="2">
        <f>((1000*coeffs!$D$8/($D$2*coeffs!$D$6))^2*H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2157.9361865619749</v>
      </c>
      <c r="K65" s="10">
        <f>((1000*coeffs!$D$8/($D$2*coeffs!$D$6))^2*I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2244.3201087435482</v>
      </c>
      <c r="L65" s="10">
        <f t="shared" si="3"/>
        <v>15057052.874433512</v>
      </c>
      <c r="M65" s="1">
        <f t="shared" si="4"/>
        <v>4661438.4947732659</v>
      </c>
      <c r="N65" s="10">
        <f t="shared" si="5"/>
        <v>4502356.1362941964</v>
      </c>
    </row>
    <row r="66" spans="1:14" x14ac:dyDescent="0.25">
      <c r="A66">
        <v>-17.57</v>
      </c>
      <c r="B66">
        <v>0.46456692913385828</v>
      </c>
      <c r="C66" s="10">
        <f>-LN(1-B66)/0.000001-EXP(blanks!$BZ$18*b929_2!A66+blanks!$BZ$17)</f>
        <v>616925.16968271346</v>
      </c>
      <c r="D66" s="1">
        <f>C66*0.000001*coeffs!$D$8/($D$2*coeffs!$D$6/1000)</f>
        <v>7874.1963635452721</v>
      </c>
      <c r="E66">
        <f t="shared" si="0"/>
        <v>0.62467938128248468</v>
      </c>
      <c r="F66">
        <v>0.54790000000000005</v>
      </c>
      <c r="G66">
        <v>0.71699999999999997</v>
      </c>
      <c r="H66">
        <f t="shared" si="1"/>
        <v>7.6779381282484627E-2</v>
      </c>
      <c r="I66">
        <f t="shared" si="2"/>
        <v>9.232061871751529E-2</v>
      </c>
      <c r="J66" s="2">
        <f>((1000*coeffs!$D$8/($D$2*coeffs!$D$6))^2*H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2206.6903947507449</v>
      </c>
      <c r="K66" s="10">
        <f>((1000*coeffs!$D$8/($D$2*coeffs!$D$6))^2*I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2301.6545199041439</v>
      </c>
      <c r="L66" s="10">
        <f t="shared" si="3"/>
        <v>15417033.07646765</v>
      </c>
      <c r="M66" s="1">
        <f t="shared" si="4"/>
        <v>4779671.5462549785</v>
      </c>
      <c r="N66" s="10">
        <f t="shared" si="5"/>
        <v>4604784.8751923908</v>
      </c>
    </row>
    <row r="67" spans="1:14" x14ac:dyDescent="0.25">
      <c r="A67">
        <v>-17.600000000000001</v>
      </c>
      <c r="B67">
        <v>0.47244094488188976</v>
      </c>
      <c r="C67" s="10">
        <f>-LN(1-B67)/0.000001-EXP(blanks!$BZ$18*b929_2!A67+blanks!$BZ$17)</f>
        <v>631655.6415413745</v>
      </c>
      <c r="D67" s="1">
        <f>C67*0.000001*coeffs!$D$8/($D$2*coeffs!$D$6/1000)</f>
        <v>8062.2104593268232</v>
      </c>
      <c r="E67">
        <f t="shared" si="0"/>
        <v>0.63949446706762536</v>
      </c>
      <c r="F67">
        <v>0.56140000000000001</v>
      </c>
      <c r="G67">
        <v>0.73470000000000002</v>
      </c>
      <c r="H67">
        <f t="shared" si="1"/>
        <v>7.8094467067625351E-2</v>
      </c>
      <c r="I67">
        <f t="shared" si="2"/>
        <v>9.5205532932374659E-2</v>
      </c>
      <c r="J67" s="2">
        <f>((1000*coeffs!$D$8/($D$2*coeffs!$D$6))^2*H67^2+(1000*(E67-coeffs!$D$2*blanks!$BZ$18*A67-coeffs!$D$2*blanks!$BZ$17)/($D$2*coeffs!$D$6))^2*coeffs!$E$8^2+(1000*coeffs!$D$2*coeffs!$D$8*(E67/coeffs!$D$2-blanks!$BZ$18*A67-blanks!$BZ$17)/($D$2^2*coeffs!$D$6))^2*coeffs!$D$11^2+(1000*coeffs!$D$2*coeffs!$D$8*(E67/coeffs!$D$2-blanks!$BZ$18*A67-blanks!$BZ$17)/($D$2*coeffs!$D$6^2))^2*coeffs!$E$6^2 +(-1000*coeffs!$D$8*blanks!$BZ$18*A67/($D$2*coeffs!$D$6)-1000*coeffs!$D$8*blanks!$BZ$17/($D$2*coeffs!$D$6))^2*coeffs!$E$2^2 + (1000*coeffs!$D$2*coeffs!$D$8*A67/($D$2*coeffs!$D$6))^2*blanks!$CA$18^2+(1000*coeffs!$D$2*coeffs!$D$8/($D$2*coeffs!$D$6))^2*blanks!$CA$17^2)^0.5</f>
        <v>2256.1651266394597</v>
      </c>
      <c r="K67" s="10">
        <f>((1000*coeffs!$D$8/($D$2*coeffs!$D$6))^2*I67^2+(1000*(E67-coeffs!$D$2*blanks!$BZ$18*A67-coeffs!$D$2*blanks!$BZ$17)/($D$2*coeffs!$D$6))^2*coeffs!$E$8^2+(1000*coeffs!$D$2*coeffs!$D$8*(E67/coeffs!$D$2-blanks!$BZ$18*A67-blanks!$BZ$17)/($D$2^2*coeffs!$D$6))^2*coeffs!$D$11^2+(1000*coeffs!$D$2*coeffs!$D$8*(E67/coeffs!$D$2-blanks!$BZ$18*A67-blanks!$BZ$17)/($D$2*coeffs!$D$6^2))^2*coeffs!$E$6^2 +(-1000*coeffs!$D$8*blanks!$BZ$18*A67/($D$2*coeffs!$D$6)-1000*coeffs!$D$8*blanks!$BZ$17/($D$2*coeffs!$D$6))^2*coeffs!$E$2^2 + (1000*coeffs!$D$2*coeffs!$D$8*A67/($D$2*coeffs!$D$6))^2*blanks!$CA$18^2+(1000*coeffs!$D$2*coeffs!$D$8/($D$2*coeffs!$D$6))^2*blanks!$CA$17^2)^0.5</f>
        <v>2360.7976633758358</v>
      </c>
      <c r="L67" s="10">
        <f t="shared" si="3"/>
        <v>15785149.31331004</v>
      </c>
      <c r="M67" s="1">
        <f t="shared" si="4"/>
        <v>4901524.9948510118</v>
      </c>
      <c r="N67" s="10">
        <f t="shared" si="5"/>
        <v>4708828.9173626034</v>
      </c>
    </row>
    <row r="68" spans="1:14" x14ac:dyDescent="0.25">
      <c r="A68">
        <v>-17.670000000000002</v>
      </c>
      <c r="B68">
        <v>0.48031496062992124</v>
      </c>
      <c r="C68" s="10">
        <f>-LN(1-B68)/0.000001-EXP(blanks!$BZ$18*b929_2!A68+blanks!$BZ$17)</f>
        <v>646492.4783435117</v>
      </c>
      <c r="D68" s="1">
        <f>C68*0.000001*coeffs!$D$8/($D$2*coeffs!$D$6/1000)</f>
        <v>8251.5821564712078</v>
      </c>
      <c r="E68">
        <f t="shared" si="0"/>
        <v>0.65453234443216579</v>
      </c>
      <c r="F68">
        <v>0.57530000000000003</v>
      </c>
      <c r="G68">
        <v>0.75290000000000001</v>
      </c>
      <c r="H68">
        <f t="shared" si="1"/>
        <v>7.9232344432165758E-2</v>
      </c>
      <c r="I68">
        <f t="shared" si="2"/>
        <v>9.8367655567834222E-2</v>
      </c>
      <c r="J68" s="2">
        <f>((1000*coeffs!$D$8/($D$2*coeffs!$D$6))^2*H68^2+(1000*(E68-coeffs!$D$2*blanks!$BZ$18*A68-coeffs!$D$2*blanks!$BZ$17)/($D$2*coeffs!$D$6))^2*coeffs!$E$8^2+(1000*coeffs!$D$2*coeffs!$D$8*(E68/coeffs!$D$2-blanks!$BZ$18*A68-blanks!$BZ$17)/($D$2^2*coeffs!$D$6))^2*coeffs!$D$11^2+(1000*coeffs!$D$2*coeffs!$D$8*(E68/coeffs!$D$2-blanks!$BZ$18*A68-blanks!$BZ$17)/($D$2*coeffs!$D$6^2))^2*coeffs!$E$6^2 +(-1000*coeffs!$D$8*blanks!$BZ$18*A68/($D$2*coeffs!$D$6)-1000*coeffs!$D$8*blanks!$BZ$17/($D$2*coeffs!$D$6))^2*coeffs!$E$2^2 + (1000*coeffs!$D$2*coeffs!$D$8*A68/($D$2*coeffs!$D$6))^2*blanks!$CA$18^2+(1000*coeffs!$D$2*coeffs!$D$8/($D$2*coeffs!$D$6))^2*blanks!$CA$17^2)^0.5</f>
        <v>2305.2943211563324</v>
      </c>
      <c r="K68" s="10">
        <f>((1000*coeffs!$D$8/($D$2*coeffs!$D$6))^2*I68^2+(1000*(E68-coeffs!$D$2*blanks!$BZ$18*A68-coeffs!$D$2*blanks!$BZ$17)/($D$2*coeffs!$D$6))^2*coeffs!$E$8^2+(1000*coeffs!$D$2*coeffs!$D$8*(E68/coeffs!$D$2-blanks!$BZ$18*A68-blanks!$BZ$17)/($D$2^2*coeffs!$D$6))^2*coeffs!$D$11^2+(1000*coeffs!$D$2*coeffs!$D$8*(E68/coeffs!$D$2-blanks!$BZ$18*A68-blanks!$BZ$17)/($D$2*coeffs!$D$6^2))^2*coeffs!$E$6^2 +(-1000*coeffs!$D$8*blanks!$BZ$18*A68/($D$2*coeffs!$D$6)-1000*coeffs!$D$8*blanks!$BZ$17/($D$2*coeffs!$D$6))^2*coeffs!$E$2^2 + (1000*coeffs!$D$2*coeffs!$D$8*A68/($D$2*coeffs!$D$6))^2*blanks!$CA$18^2+(1000*coeffs!$D$2*coeffs!$D$8/($D$2*coeffs!$D$6))^2*blanks!$CA$17^2)^0.5</f>
        <v>2422.3996443366182</v>
      </c>
      <c r="L68" s="10">
        <f t="shared" si="3"/>
        <v>16155923.622690776</v>
      </c>
      <c r="M68" s="1">
        <f t="shared" si="4"/>
        <v>5028012.059250663</v>
      </c>
      <c r="N68" s="10">
        <f t="shared" si="5"/>
        <v>4812334.6190156695</v>
      </c>
    </row>
    <row r="69" spans="1:14" x14ac:dyDescent="0.25">
      <c r="A69">
        <v>-17.670000000000002</v>
      </c>
      <c r="B69">
        <v>0.48818897637795278</v>
      </c>
      <c r="C69" s="10">
        <f>-LN(1-B69)/0.000001-EXP(blanks!$BZ$18*b929_2!A69+blanks!$BZ$17)</f>
        <v>661759.95047430007</v>
      </c>
      <c r="D69" s="1">
        <f>C69*0.000001*coeffs!$D$8/($D$2*coeffs!$D$6/1000)</f>
        <v>8446.4503178636369</v>
      </c>
      <c r="E69">
        <f t="shared" si="0"/>
        <v>0.66979981656295418</v>
      </c>
      <c r="F69">
        <v>0.58960000000000001</v>
      </c>
      <c r="G69">
        <v>0.77159999999999995</v>
      </c>
      <c r="H69">
        <f t="shared" si="1"/>
        <v>8.0199816562954163E-2</v>
      </c>
      <c r="I69">
        <f t="shared" si="2"/>
        <v>0.10180018343704578</v>
      </c>
      <c r="J69" s="2">
        <f>((1000*coeffs!$D$8/($D$2*coeffs!$D$6))^2*H69^2+(1000*(E69-coeffs!$D$2*blanks!$BZ$18*A69-coeffs!$D$2*blanks!$BZ$17)/($D$2*coeffs!$D$6))^2*coeffs!$E$8^2+(1000*coeffs!$D$2*coeffs!$D$8*(E69/coeffs!$D$2-blanks!$BZ$18*A69-blanks!$BZ$17)/($D$2^2*coeffs!$D$6))^2*coeffs!$D$11^2+(1000*coeffs!$D$2*coeffs!$D$8*(E69/coeffs!$D$2-blanks!$BZ$18*A69-blanks!$BZ$17)/($D$2*coeffs!$D$6^2))^2*coeffs!$E$6^2 +(-1000*coeffs!$D$8*blanks!$BZ$18*A69/($D$2*coeffs!$D$6)-1000*coeffs!$D$8*blanks!$BZ$17/($D$2*coeffs!$D$6))^2*coeffs!$E$2^2 + (1000*coeffs!$D$2*coeffs!$D$8*A69/($D$2*coeffs!$D$6))^2*blanks!$CA$18^2+(1000*coeffs!$D$2*coeffs!$D$8/($D$2*coeffs!$D$6))^2*blanks!$CA$17^2)^0.5</f>
        <v>2354.1576669189217</v>
      </c>
      <c r="K69" s="10">
        <f>((1000*coeffs!$D$8/($D$2*coeffs!$D$6))^2*I69^2+(1000*(E69-coeffs!$D$2*blanks!$BZ$18*A69-coeffs!$D$2*blanks!$BZ$17)/($D$2*coeffs!$D$6))^2*coeffs!$E$8^2+(1000*coeffs!$D$2*coeffs!$D$8*(E69/coeffs!$D$2-blanks!$BZ$18*A69-blanks!$BZ$17)/($D$2^2*coeffs!$D$6))^2*coeffs!$D$11^2+(1000*coeffs!$D$2*coeffs!$D$8*(E69/coeffs!$D$2-blanks!$BZ$18*A69-blanks!$BZ$17)/($D$2*coeffs!$D$6^2))^2*coeffs!$E$6^2 +(-1000*coeffs!$D$8*blanks!$BZ$18*A69/($D$2*coeffs!$D$6)-1000*coeffs!$D$8*blanks!$BZ$17/($D$2*coeffs!$D$6))^2*coeffs!$E$2^2 + (1000*coeffs!$D$2*coeffs!$D$8*A69/($D$2*coeffs!$D$6))^2*blanks!$CA$18^2+(1000*coeffs!$D$2*coeffs!$D$8/($D$2*coeffs!$D$6))^2*blanks!$CA$17^2)^0.5</f>
        <v>2486.4634796988016</v>
      </c>
      <c r="L69" s="10">
        <f t="shared" si="3"/>
        <v>16537459.559951156</v>
      </c>
      <c r="M69" s="1">
        <f t="shared" si="4"/>
        <v>5159418.4660280282</v>
      </c>
      <c r="N69" s="10">
        <f t="shared" si="5"/>
        <v>4915739.9380612364</v>
      </c>
    </row>
    <row r="70" spans="1:14" x14ac:dyDescent="0.25">
      <c r="A70">
        <v>-17.670000000000002</v>
      </c>
      <c r="B70">
        <v>0.49606299212598426</v>
      </c>
      <c r="C70" s="10">
        <f>-LN(1-B70)/0.000001-EXP(blanks!$BZ$18*b929_2!A70+blanks!$BZ$17)</f>
        <v>677264.13701026537</v>
      </c>
      <c r="D70" s="1">
        <f>C70*0.000001*coeffs!$D$8/($D$2*coeffs!$D$6/1000)</f>
        <v>8644.3398111777351</v>
      </c>
      <c r="E70">
        <f t="shared" si="0"/>
        <v>0.68530400309891948</v>
      </c>
      <c r="F70">
        <v>0.60419999999999996</v>
      </c>
      <c r="G70">
        <v>0.79069999999999996</v>
      </c>
      <c r="H70">
        <f t="shared" si="1"/>
        <v>8.1104003098919519E-2</v>
      </c>
      <c r="I70">
        <f t="shared" si="2"/>
        <v>0.10539599690108048</v>
      </c>
      <c r="J70" s="2">
        <f>((1000*coeffs!$D$8/($D$2*coeffs!$D$6))^2*H70^2+(1000*(E70-coeffs!$D$2*blanks!$BZ$18*A70-coeffs!$D$2*blanks!$BZ$17)/($D$2*coeffs!$D$6))^2*coeffs!$E$8^2+(1000*coeffs!$D$2*coeffs!$D$8*(E70/coeffs!$D$2-blanks!$BZ$18*A70-blanks!$BZ$17)/($D$2^2*coeffs!$D$6))^2*coeffs!$D$11^2+(1000*coeffs!$D$2*coeffs!$D$8*(E70/coeffs!$D$2-blanks!$BZ$18*A70-blanks!$BZ$17)/($D$2*coeffs!$D$6^2))^2*coeffs!$E$6^2 +(-1000*coeffs!$D$8*blanks!$BZ$18*A70/($D$2*coeffs!$D$6)-1000*coeffs!$D$8*blanks!$BZ$17/($D$2*coeffs!$D$6))^2*coeffs!$E$2^2 + (1000*coeffs!$D$2*coeffs!$D$8*A70/($D$2*coeffs!$D$6))^2*blanks!$CA$18^2+(1000*coeffs!$D$2*coeffs!$D$8/($D$2*coeffs!$D$6))^2*blanks!$CA$17^2)^0.5</f>
        <v>2403.3906081265959</v>
      </c>
      <c r="K70" s="10">
        <f>((1000*coeffs!$D$8/($D$2*coeffs!$D$6))^2*I70^2+(1000*(E70-coeffs!$D$2*blanks!$BZ$18*A70-coeffs!$D$2*blanks!$BZ$17)/($D$2*coeffs!$D$6))^2*coeffs!$E$8^2+(1000*coeffs!$D$2*coeffs!$D$8*(E70/coeffs!$D$2-blanks!$BZ$18*A70-blanks!$BZ$17)/($D$2^2*coeffs!$D$6))^2*coeffs!$D$11^2+(1000*coeffs!$D$2*coeffs!$D$8*(E70/coeffs!$D$2-blanks!$BZ$18*A70-blanks!$BZ$17)/($D$2*coeffs!$D$6^2))^2*coeffs!$E$6^2 +(-1000*coeffs!$D$8*blanks!$BZ$18*A70/($D$2*coeffs!$D$6)-1000*coeffs!$D$8*blanks!$BZ$17/($D$2*coeffs!$D$6))^2*coeffs!$E$2^2 + (1000*coeffs!$D$2*coeffs!$D$8*A70/($D$2*coeffs!$D$6))^2*blanks!$CA$18^2+(1000*coeffs!$D$2*coeffs!$D$8/($D$2*coeffs!$D$6))^2*blanks!$CA$17^2)^0.5</f>
        <v>2552.3210478220371</v>
      </c>
      <c r="L70" s="10">
        <f t="shared" si="3"/>
        <v>16924911.018240068</v>
      </c>
      <c r="M70" s="1">
        <f t="shared" si="4"/>
        <v>5294345.2563992301</v>
      </c>
      <c r="N70" s="10">
        <f t="shared" si="5"/>
        <v>5020039.2544935504</v>
      </c>
    </row>
    <row r="71" spans="1:14" x14ac:dyDescent="0.25">
      <c r="A71">
        <v>-17.71</v>
      </c>
      <c r="B71">
        <v>0.50393700787401574</v>
      </c>
      <c r="C71" s="10">
        <f>-LN(1-B71)/0.000001-EXP(blanks!$BZ$18*b929_2!A71+blanks!$BZ$17)</f>
        <v>692895.30710460036</v>
      </c>
      <c r="D71" s="1">
        <f>C71*0.000001*coeffs!$D$8/($D$2*coeffs!$D$6/1000)</f>
        <v>8843.8500739508872</v>
      </c>
      <c r="E71">
        <f t="shared" si="0"/>
        <v>0.70105236006705862</v>
      </c>
      <c r="F71">
        <v>0.60419999999999996</v>
      </c>
      <c r="G71">
        <v>0.81020000000000003</v>
      </c>
      <c r="H71">
        <f t="shared" si="1"/>
        <v>9.6852360067058663E-2</v>
      </c>
      <c r="I71">
        <f t="shared" si="2"/>
        <v>0.10914763993294141</v>
      </c>
      <c r="J71" s="2">
        <f>((1000*coeffs!$D$8/($D$2*coeffs!$D$6))^2*H71^2+(1000*(E71-coeffs!$D$2*blanks!$BZ$18*A71-coeffs!$D$2*blanks!$BZ$17)/($D$2*coeffs!$D$6))^2*coeffs!$E$8^2+(1000*coeffs!$D$2*coeffs!$D$8*(E71/coeffs!$D$2-blanks!$BZ$18*A71-blanks!$BZ$17)/($D$2^2*coeffs!$D$6))^2*coeffs!$D$11^2+(1000*coeffs!$D$2*coeffs!$D$8*(E71/coeffs!$D$2-blanks!$BZ$18*A71-blanks!$BZ$17)/($D$2*coeffs!$D$6^2))^2*coeffs!$E$6^2 +(-1000*coeffs!$D$8*blanks!$BZ$18*A71/($D$2*coeffs!$D$6)-1000*coeffs!$D$8*blanks!$BZ$17/($D$2*coeffs!$D$6))^2*coeffs!$E$2^2 + (1000*coeffs!$D$2*coeffs!$D$8*A71/($D$2*coeffs!$D$6))^2*blanks!$CA$18^2+(1000*coeffs!$D$2*coeffs!$D$8/($D$2*coeffs!$D$6))^2*blanks!$CA$17^2)^0.5</f>
        <v>2539.9916655225124</v>
      </c>
      <c r="K71" s="10">
        <f>((1000*coeffs!$D$8/($D$2*coeffs!$D$6))^2*I71^2+(1000*(E71-coeffs!$D$2*blanks!$BZ$18*A71-coeffs!$D$2*blanks!$BZ$17)/($D$2*coeffs!$D$6))^2*coeffs!$E$8^2+(1000*coeffs!$D$2*coeffs!$D$8*(E71/coeffs!$D$2-blanks!$BZ$18*A71-blanks!$BZ$17)/($D$2^2*coeffs!$D$6))^2*coeffs!$D$11^2+(1000*coeffs!$D$2*coeffs!$D$8*(E71/coeffs!$D$2-blanks!$BZ$18*A71-blanks!$BZ$17)/($D$2*coeffs!$D$6^2))^2*coeffs!$E$6^2 +(-1000*coeffs!$D$8*blanks!$BZ$18*A71/($D$2*coeffs!$D$6)-1000*coeffs!$D$8*blanks!$BZ$17/($D$2*coeffs!$D$6))^2*coeffs!$E$2^2 + (1000*coeffs!$D$2*coeffs!$D$8*A71/($D$2*coeffs!$D$6))^2*blanks!$CA$18^2+(1000*coeffs!$D$2*coeffs!$D$8/($D$2*coeffs!$D$6))^2*blanks!$CA$17^2)^0.5</f>
        <v>2619.9580884750458</v>
      </c>
      <c r="L71" s="10">
        <f t="shared" si="3"/>
        <v>17315535.810696166</v>
      </c>
      <c r="M71" s="1">
        <f t="shared" si="4"/>
        <v>5432674.0456677228</v>
      </c>
      <c r="N71" s="10">
        <f t="shared" si="5"/>
        <v>5285090.4597040564</v>
      </c>
    </row>
    <row r="72" spans="1:14" x14ac:dyDescent="0.25">
      <c r="A72">
        <v>-17.739999999999998</v>
      </c>
      <c r="B72">
        <v>0.51181102362204722</v>
      </c>
      <c r="C72" s="10">
        <f>-LN(1-B72)/0.000001-EXP(blanks!$BZ$18*b929_2!A72+blanks!$BZ$17)</f>
        <v>708806.63872119645</v>
      </c>
      <c r="D72" s="1">
        <f>C72*0.000001*coeffs!$D$8/($D$2*coeffs!$D$6/1000)</f>
        <v>9046.936210992435</v>
      </c>
      <c r="E72">
        <f t="shared" si="0"/>
        <v>0.71705270141349964</v>
      </c>
      <c r="F72">
        <v>0.63449999999999995</v>
      </c>
      <c r="G72">
        <v>0.83030000000000004</v>
      </c>
      <c r="H72">
        <f t="shared" si="1"/>
        <v>8.2552701413499685E-2</v>
      </c>
      <c r="I72">
        <f t="shared" si="2"/>
        <v>0.1132472985865004</v>
      </c>
      <c r="J72" s="2">
        <f>((1000*coeffs!$D$8/($D$2*coeffs!$D$6))^2*H72^2+(1000*(E72-coeffs!$D$2*blanks!$BZ$18*A72-coeffs!$D$2*blanks!$BZ$17)/($D$2*coeffs!$D$6))^2*coeffs!$E$8^2+(1000*coeffs!$D$2*coeffs!$D$8*(E72/coeffs!$D$2-blanks!$BZ$18*A72-blanks!$BZ$17)/($D$2^2*coeffs!$D$6))^2*coeffs!$D$11^2+(1000*coeffs!$D$2*coeffs!$D$8*(E72/coeffs!$D$2-blanks!$BZ$18*A72-blanks!$BZ$17)/($D$2*coeffs!$D$6^2))^2*coeffs!$E$6^2 +(-1000*coeffs!$D$8*blanks!$BZ$18*A72/($D$2*coeffs!$D$6)-1000*coeffs!$D$8*blanks!$BZ$17/($D$2*coeffs!$D$6))^2*coeffs!$E$2^2 + (1000*coeffs!$D$2*coeffs!$D$8*A72/($D$2*coeffs!$D$6))^2*blanks!$CA$18^2+(1000*coeffs!$D$2*coeffs!$D$8/($D$2*coeffs!$D$6))^2*blanks!$CA$17^2)^0.5</f>
        <v>2502.1840098332123</v>
      </c>
      <c r="K72" s="10">
        <f>((1000*coeffs!$D$8/($D$2*coeffs!$D$6))^2*I72^2+(1000*(E72-coeffs!$D$2*blanks!$BZ$18*A72-coeffs!$D$2*blanks!$BZ$17)/($D$2*coeffs!$D$6))^2*coeffs!$E$8^2+(1000*coeffs!$D$2*coeffs!$D$8*(E72/coeffs!$D$2-blanks!$BZ$18*A72-blanks!$BZ$17)/($D$2^2*coeffs!$D$6))^2*coeffs!$D$11^2+(1000*coeffs!$D$2*coeffs!$D$8*(E72/coeffs!$D$2-blanks!$BZ$18*A72-blanks!$BZ$17)/($D$2*coeffs!$D$6^2))^2*coeffs!$E$6^2 +(-1000*coeffs!$D$8*blanks!$BZ$18*A72/($D$2*coeffs!$D$6)-1000*coeffs!$D$8*blanks!$BZ$17/($D$2*coeffs!$D$6))^2*coeffs!$E$2^2 + (1000*coeffs!$D$2*coeffs!$D$8*A72/($D$2*coeffs!$D$6))^2*blanks!$CA$18^2+(1000*coeffs!$D$2*coeffs!$D$8/($D$2*coeffs!$D$6))^2*blanks!$CA$17^2)^0.5</f>
        <v>2690.7273595660854</v>
      </c>
      <c r="L72" s="10">
        <f t="shared" si="3"/>
        <v>17713161.872783843</v>
      </c>
      <c r="M72" s="1">
        <f t="shared" si="4"/>
        <v>5577038.6864186907</v>
      </c>
      <c r="N72" s="10">
        <f t="shared" si="5"/>
        <v>5229730.2029107166</v>
      </c>
    </row>
    <row r="73" spans="1:14" x14ac:dyDescent="0.25">
      <c r="A73">
        <v>-17.739999999999998</v>
      </c>
      <c r="B73">
        <v>0.51968503937007871</v>
      </c>
      <c r="C73" s="10">
        <f>-LN(1-B73)/0.000001-EXP(blanks!$BZ$18*b929_2!A73+blanks!$BZ$17)</f>
        <v>725067.15959297679</v>
      </c>
      <c r="D73" s="1">
        <f>C73*0.000001*coeffs!$D$8/($D$2*coeffs!$D$6/1000)</f>
        <v>9254.4792658231781</v>
      </c>
      <c r="E73">
        <f t="shared" ref="E73:E90" si="6">-LN(1-B73)</f>
        <v>0.73331322228527995</v>
      </c>
      <c r="F73">
        <v>0.63449999999999995</v>
      </c>
      <c r="G73">
        <v>0.85089999999999999</v>
      </c>
      <c r="H73">
        <f t="shared" ref="H73:H90" si="7">E73-F73</f>
        <v>9.881322228528E-2</v>
      </c>
      <c r="I73">
        <f t="shared" ref="I73:I90" si="8">G73-E73</f>
        <v>0.11758677771472004</v>
      </c>
      <c r="J73" s="2">
        <f>((1000*coeffs!$D$8/($D$2*coeffs!$D$6))^2*H73^2+(1000*(E73-coeffs!$D$2*blanks!$BZ$18*A73-coeffs!$D$2*blanks!$BZ$17)/($D$2*coeffs!$D$6))^2*coeffs!$E$8^2+(1000*coeffs!$D$2*coeffs!$D$8*(E73/coeffs!$D$2-blanks!$BZ$18*A73-blanks!$BZ$17)/($D$2^2*coeffs!$D$6))^2*coeffs!$D$11^2+(1000*coeffs!$D$2*coeffs!$D$8*(E73/coeffs!$D$2-blanks!$BZ$18*A73-blanks!$BZ$17)/($D$2*coeffs!$D$6^2))^2*coeffs!$E$6^2 +(-1000*coeffs!$D$8*blanks!$BZ$18*A73/($D$2*coeffs!$D$6)-1000*coeffs!$D$8*blanks!$BZ$17/($D$2*coeffs!$D$6))^2*coeffs!$E$2^2 + (1000*coeffs!$D$2*coeffs!$D$8*A73/($D$2*coeffs!$D$6))^2*blanks!$CA$18^2+(1000*coeffs!$D$2*coeffs!$D$8/($D$2*coeffs!$D$6))^2*blanks!$CA$17^2)^0.5</f>
        <v>2641.5176707657865</v>
      </c>
      <c r="K73" s="10">
        <f>((1000*coeffs!$D$8/($D$2*coeffs!$D$6))^2*I73^2+(1000*(E73-coeffs!$D$2*blanks!$BZ$18*A73-coeffs!$D$2*blanks!$BZ$17)/($D$2*coeffs!$D$6))^2*coeffs!$E$8^2+(1000*coeffs!$D$2*coeffs!$D$8*(E73/coeffs!$D$2-blanks!$BZ$18*A73-blanks!$BZ$17)/($D$2^2*coeffs!$D$6))^2*coeffs!$D$11^2+(1000*coeffs!$D$2*coeffs!$D$8*(E73/coeffs!$D$2-blanks!$BZ$18*A73-blanks!$BZ$17)/($D$2*coeffs!$D$6^2))^2*coeffs!$E$6^2 +(-1000*coeffs!$D$8*blanks!$BZ$18*A73/($D$2*coeffs!$D$6)-1000*coeffs!$D$8*blanks!$BZ$17/($D$2*coeffs!$D$6))^2*coeffs!$E$2^2 + (1000*coeffs!$D$2*coeffs!$D$8*A73/($D$2*coeffs!$D$6))^2*blanks!$CA$18^2+(1000*coeffs!$D$2*coeffs!$D$8/($D$2*coeffs!$D$6))^2*blanks!$CA$17^2)^0.5</f>
        <v>2763.9560380400867</v>
      </c>
      <c r="L73" s="10">
        <f t="shared" ref="L73:L134" si="9">1000000000000*D73/(1000000*$D$3)</f>
        <v>18119514.215726439</v>
      </c>
      <c r="M73" s="1">
        <f t="shared" ref="M73:M134" si="10">((1/(0.000001*$D$3))^2*K73^2+(D73/(0.000001*$D$3)^2)^2*(0.000001*$E$3)^2)^0.5</f>
        <v>5726256.7081795149</v>
      </c>
      <c r="N73" s="10">
        <f t="shared" ref="N73:N134" si="11">((1/(0.000001*$D$3))^2*J73^2+(D73/(0.000001*$D$3)^2)^2*(0.000001*$E$3)^2)^0.5</f>
        <v>5500263.5712926071</v>
      </c>
    </row>
    <row r="74" spans="1:14" x14ac:dyDescent="0.25">
      <c r="A74">
        <v>-17.739999999999998</v>
      </c>
      <c r="B74">
        <v>0.52755905511811019</v>
      </c>
      <c r="C74" s="10">
        <f>-LN(1-B74)/0.000001-EXP(blanks!$BZ$18*b929_2!A74+blanks!$BZ$17)</f>
        <v>741596.46154418727</v>
      </c>
      <c r="D74" s="1">
        <f>C74*0.000001*coeffs!$D$8/($D$2*coeffs!$D$6/1000)</f>
        <v>9465.4529393127887</v>
      </c>
      <c r="E74">
        <f t="shared" si="6"/>
        <v>0.74984252423649045</v>
      </c>
      <c r="F74">
        <v>0.6502</v>
      </c>
      <c r="G74">
        <v>0.87190000000000001</v>
      </c>
      <c r="H74">
        <f t="shared" si="7"/>
        <v>9.9642524236490448E-2</v>
      </c>
      <c r="I74">
        <f t="shared" si="8"/>
        <v>0.12205747576350956</v>
      </c>
      <c r="J74" s="2">
        <f>((1000*coeffs!$D$8/($D$2*coeffs!$D$6))^2*H74^2+(1000*(E74-coeffs!$D$2*blanks!$BZ$18*A74-coeffs!$D$2*blanks!$BZ$17)/($D$2*coeffs!$D$6))^2*coeffs!$E$8^2+(1000*coeffs!$D$2*coeffs!$D$8*(E74/coeffs!$D$2-blanks!$BZ$18*A74-blanks!$BZ$17)/($D$2^2*coeffs!$D$6))^2*coeffs!$D$11^2+(1000*coeffs!$D$2*coeffs!$D$8*(E74/coeffs!$D$2-blanks!$BZ$18*A74-blanks!$BZ$17)/($D$2*coeffs!$D$6^2))^2*coeffs!$E$6^2 +(-1000*coeffs!$D$8*blanks!$BZ$18*A74/($D$2*coeffs!$D$6)-1000*coeffs!$D$8*blanks!$BZ$17/($D$2*coeffs!$D$6))^2*coeffs!$E$2^2 + (1000*coeffs!$D$2*coeffs!$D$8*A74/($D$2*coeffs!$D$6))^2*blanks!$CA$18^2+(1000*coeffs!$D$2*coeffs!$D$8/($D$2*coeffs!$D$6))^2*blanks!$CA$17^2)^0.5</f>
        <v>2692.5850743170467</v>
      </c>
      <c r="K74" s="10">
        <f>((1000*coeffs!$D$8/($D$2*coeffs!$D$6))^2*I74^2+(1000*(E74-coeffs!$D$2*blanks!$BZ$18*A74-coeffs!$D$2*blanks!$BZ$17)/($D$2*coeffs!$D$6))^2*coeffs!$E$8^2+(1000*coeffs!$D$2*coeffs!$D$8*(E74/coeffs!$D$2-blanks!$BZ$18*A74-blanks!$BZ$17)/($D$2^2*coeffs!$D$6))^2*coeffs!$D$11^2+(1000*coeffs!$D$2*coeffs!$D$8*(E74/coeffs!$D$2-blanks!$BZ$18*A74-blanks!$BZ$17)/($D$2*coeffs!$D$6^2))^2*coeffs!$E$6^2 +(-1000*coeffs!$D$8*blanks!$BZ$18*A74/($D$2*coeffs!$D$6)-1000*coeffs!$D$8*blanks!$BZ$17/($D$2*coeffs!$D$6))^2*coeffs!$E$2^2 + (1000*coeffs!$D$2*coeffs!$D$8*A74/($D$2*coeffs!$D$6))^2*blanks!$CA$18^2+(1000*coeffs!$D$2*coeffs!$D$8/($D$2*coeffs!$D$6))^2*blanks!$CA$17^2)^0.5</f>
        <v>2838.9395966809416</v>
      </c>
      <c r="L74" s="10">
        <f t="shared" si="9"/>
        <v>18532583.42968604</v>
      </c>
      <c r="M74" s="1">
        <f t="shared" si="10"/>
        <v>5878958.3547387561</v>
      </c>
      <c r="N74" s="10">
        <f t="shared" si="11"/>
        <v>5608808.6428524377</v>
      </c>
    </row>
    <row r="75" spans="1:14" x14ac:dyDescent="0.25">
      <c r="A75">
        <v>-17.77</v>
      </c>
      <c r="B75">
        <v>0.53543307086614178</v>
      </c>
      <c r="C75" s="10">
        <f>-LN(1-B75)/0.000001-EXP(blanks!$BZ$18*b929_2!A75+blanks!$BZ$17)</f>
        <v>758313.59885690187</v>
      </c>
      <c r="D75" s="1">
        <f>C75*0.000001*coeffs!$D$8/($D$2*coeffs!$D$6/1000)</f>
        <v>9678.8240713487285</v>
      </c>
      <c r="E75">
        <f t="shared" si="6"/>
        <v>0.76664964255287193</v>
      </c>
      <c r="F75">
        <v>0.6663</v>
      </c>
      <c r="G75">
        <v>0.89349999999999996</v>
      </c>
      <c r="H75">
        <f t="shared" si="7"/>
        <v>0.10034964255287193</v>
      </c>
      <c r="I75">
        <f t="shared" si="8"/>
        <v>0.12685035744712803</v>
      </c>
      <c r="J75" s="2">
        <f>((1000*coeffs!$D$8/($D$2*coeffs!$D$6))^2*H75^2+(1000*(E75-coeffs!$D$2*blanks!$BZ$18*A75-coeffs!$D$2*blanks!$BZ$17)/($D$2*coeffs!$D$6))^2*coeffs!$E$8^2+(1000*coeffs!$D$2*coeffs!$D$8*(E75/coeffs!$D$2-blanks!$BZ$18*A75-blanks!$BZ$17)/($D$2^2*coeffs!$D$6))^2*coeffs!$D$11^2+(1000*coeffs!$D$2*coeffs!$D$8*(E75/coeffs!$D$2-blanks!$BZ$18*A75-blanks!$BZ$17)/($D$2*coeffs!$D$6^2))^2*coeffs!$E$6^2 +(-1000*coeffs!$D$8*blanks!$BZ$18*A75/($D$2*coeffs!$D$6)-1000*coeffs!$D$8*blanks!$BZ$17/($D$2*coeffs!$D$6))^2*coeffs!$E$2^2 + (1000*coeffs!$D$2*coeffs!$D$8*A75/($D$2*coeffs!$D$6))^2*blanks!$CA$18^2+(1000*coeffs!$D$2*coeffs!$D$8/($D$2*coeffs!$D$6))^2*blanks!$CA$17^2)^0.5</f>
        <v>2743.7894181334664</v>
      </c>
      <c r="K75" s="10">
        <f>((1000*coeffs!$D$8/($D$2*coeffs!$D$6))^2*I75^2+(1000*(E75-coeffs!$D$2*blanks!$BZ$18*A75-coeffs!$D$2*blanks!$BZ$17)/($D$2*coeffs!$D$6))^2*coeffs!$E$8^2+(1000*coeffs!$D$2*coeffs!$D$8*(E75/coeffs!$D$2-blanks!$BZ$18*A75-blanks!$BZ$17)/($D$2^2*coeffs!$D$6))^2*coeffs!$D$11^2+(1000*coeffs!$D$2*coeffs!$D$8*(E75/coeffs!$D$2-blanks!$BZ$18*A75-blanks!$BZ$17)/($D$2*coeffs!$D$6^2))^2*coeffs!$E$6^2 +(-1000*coeffs!$D$8*blanks!$BZ$18*A75/($D$2*coeffs!$D$6)-1000*coeffs!$D$8*blanks!$BZ$17/($D$2*coeffs!$D$6))^2*coeffs!$E$2^2 + (1000*coeffs!$D$2*coeffs!$D$8*A75/($D$2*coeffs!$D$6))^2*blanks!$CA$18^2+(1000*coeffs!$D$2*coeffs!$D$8/($D$2*coeffs!$D$6))^2*blanks!$CA$17^2)^0.5</f>
        <v>2917.0627035755042</v>
      </c>
      <c r="L75" s="10">
        <f t="shared" si="9"/>
        <v>18950346.671582177</v>
      </c>
      <c r="M75" s="1">
        <f t="shared" si="10"/>
        <v>6037641.3598497091</v>
      </c>
      <c r="N75" s="10">
        <f t="shared" si="11"/>
        <v>5717778.0565365972</v>
      </c>
    </row>
    <row r="76" spans="1:14" x14ac:dyDescent="0.25">
      <c r="A76">
        <v>-17.829999999999998</v>
      </c>
      <c r="B76">
        <v>0.54330708661417326</v>
      </c>
      <c r="C76" s="10">
        <f>-LN(1-B76)/0.000001-EXP(blanks!$BZ$18*b929_2!A76+blanks!$BZ$17)</f>
        <v>775225.11387760658</v>
      </c>
      <c r="D76" s="1">
        <f>C76*0.000001*coeffs!$D$8/($D$2*coeffs!$D$6/1000)</f>
        <v>9894.6761659334916</v>
      </c>
      <c r="E76">
        <f t="shared" si="6"/>
        <v>0.78374407591217199</v>
      </c>
      <c r="F76">
        <v>0.68279999999999996</v>
      </c>
      <c r="G76">
        <v>0.89349999999999996</v>
      </c>
      <c r="H76">
        <f t="shared" si="7"/>
        <v>0.10094407591217203</v>
      </c>
      <c r="I76">
        <f t="shared" si="8"/>
        <v>0.10975592408782797</v>
      </c>
      <c r="J76" s="2">
        <f>((1000*coeffs!$D$8/($D$2*coeffs!$D$6))^2*H76^2+(1000*(E76-coeffs!$D$2*blanks!$BZ$18*A76-coeffs!$D$2*blanks!$BZ$17)/($D$2*coeffs!$D$6))^2*coeffs!$E$8^2+(1000*coeffs!$D$2*coeffs!$D$8*(E76/coeffs!$D$2-blanks!$BZ$18*A76-blanks!$BZ$17)/($D$2^2*coeffs!$D$6))^2*coeffs!$D$11^2+(1000*coeffs!$D$2*coeffs!$D$8*(E76/coeffs!$D$2-blanks!$BZ$18*A76-blanks!$BZ$17)/($D$2*coeffs!$D$6^2))^2*coeffs!$E$6^2 +(-1000*coeffs!$D$8*blanks!$BZ$18*A76/($D$2*coeffs!$D$6)-1000*coeffs!$D$8*blanks!$BZ$17/($D$2*coeffs!$D$6))^2*coeffs!$E$2^2 + (1000*coeffs!$D$2*coeffs!$D$8*A76/($D$2*coeffs!$D$6))^2*blanks!$CA$18^2+(1000*coeffs!$D$2*coeffs!$D$8/($D$2*coeffs!$D$6))^2*blanks!$CA$17^2)^0.5</f>
        <v>2795.2408332494642</v>
      </c>
      <c r="K76" s="10">
        <f>((1000*coeffs!$D$8/($D$2*coeffs!$D$6))^2*I76^2+(1000*(E76-coeffs!$D$2*blanks!$BZ$18*A76-coeffs!$D$2*blanks!$BZ$17)/($D$2*coeffs!$D$6))^2*coeffs!$E$8^2+(1000*coeffs!$D$2*coeffs!$D$8*(E76/coeffs!$D$2-blanks!$BZ$18*A76-blanks!$BZ$17)/($D$2^2*coeffs!$D$6))^2*coeffs!$D$11^2+(1000*coeffs!$D$2*coeffs!$D$8*(E76/coeffs!$D$2-blanks!$BZ$18*A76-blanks!$BZ$17)/($D$2*coeffs!$D$6^2))^2*coeffs!$E$6^2 +(-1000*coeffs!$D$8*blanks!$BZ$18*A76/($D$2*coeffs!$D$6)-1000*coeffs!$D$8*blanks!$BZ$17/($D$2*coeffs!$D$6))^2*coeffs!$E$2^2 + (1000*coeffs!$D$2*coeffs!$D$8*A76/($D$2*coeffs!$D$6))^2*blanks!$CA$18^2+(1000*coeffs!$D$2*coeffs!$D$8/($D$2*coeffs!$D$6))^2*blanks!$CA$17^2)^0.5</f>
        <v>2848.8311716013927</v>
      </c>
      <c r="L76" s="10">
        <f t="shared" si="9"/>
        <v>19372967.435428586</v>
      </c>
      <c r="M76" s="1">
        <f t="shared" si="10"/>
        <v>5926032.5378282638</v>
      </c>
      <c r="N76" s="10">
        <f t="shared" si="11"/>
        <v>5827380.9324541995</v>
      </c>
    </row>
    <row r="77" spans="1:14" x14ac:dyDescent="0.25">
      <c r="A77">
        <v>-17.829999999999998</v>
      </c>
      <c r="B77">
        <v>0.55118110236220474</v>
      </c>
      <c r="C77" s="10">
        <f>-LN(1-B77)/0.000001-EXP(blanks!$BZ$18*b929_2!A77+blanks!$BZ$17)</f>
        <v>792616.85658947576</v>
      </c>
      <c r="D77" s="1">
        <f>C77*0.000001*coeffs!$D$8/($D$2*coeffs!$D$6/1000)</f>
        <v>10116.657702669863</v>
      </c>
      <c r="E77">
        <f t="shared" si="6"/>
        <v>0.80113581862404115</v>
      </c>
      <c r="F77">
        <v>0.69969999999999999</v>
      </c>
      <c r="G77">
        <v>0.91559999999999997</v>
      </c>
      <c r="H77">
        <f t="shared" si="7"/>
        <v>0.10143581862404116</v>
      </c>
      <c r="I77">
        <f t="shared" si="8"/>
        <v>0.11446418137595882</v>
      </c>
      <c r="J77" s="2">
        <f>((1000*coeffs!$D$8/($D$2*coeffs!$D$6))^2*H77^2+(1000*(E77-coeffs!$D$2*blanks!$BZ$18*A77-coeffs!$D$2*blanks!$BZ$17)/($D$2*coeffs!$D$6))^2*coeffs!$E$8^2+(1000*coeffs!$D$2*coeffs!$D$8*(E77/coeffs!$D$2-blanks!$BZ$18*A77-blanks!$BZ$17)/($D$2^2*coeffs!$D$6))^2*coeffs!$D$11^2+(1000*coeffs!$D$2*coeffs!$D$8*(E77/coeffs!$D$2-blanks!$BZ$18*A77-blanks!$BZ$17)/($D$2*coeffs!$D$6^2))^2*coeffs!$E$6^2 +(-1000*coeffs!$D$8*blanks!$BZ$18*A77/($D$2*coeffs!$D$6)-1000*coeffs!$D$8*blanks!$BZ$17/($D$2*coeffs!$D$6))^2*coeffs!$E$2^2 + (1000*coeffs!$D$2*coeffs!$D$8*A77/($D$2*coeffs!$D$6))^2*blanks!$CA$18^2+(1000*coeffs!$D$2*coeffs!$D$8/($D$2*coeffs!$D$6))^2*blanks!$CA$17^2)^0.5</f>
        <v>2847.0524516705918</v>
      </c>
      <c r="K77" s="10">
        <f>((1000*coeffs!$D$8/($D$2*coeffs!$D$6))^2*I77^2+(1000*(E77-coeffs!$D$2*blanks!$BZ$18*A77-coeffs!$D$2*blanks!$BZ$17)/($D$2*coeffs!$D$6))^2*coeffs!$E$8^2+(1000*coeffs!$D$2*coeffs!$D$8*(E77/coeffs!$D$2-blanks!$BZ$18*A77-blanks!$BZ$17)/($D$2^2*coeffs!$D$6))^2*coeffs!$D$11^2+(1000*coeffs!$D$2*coeffs!$D$8*(E77/coeffs!$D$2-blanks!$BZ$18*A77-blanks!$BZ$17)/($D$2*coeffs!$D$6^2))^2*coeffs!$E$6^2 +(-1000*coeffs!$D$8*blanks!$BZ$18*A77/($D$2*coeffs!$D$6)-1000*coeffs!$D$8*blanks!$BZ$17/($D$2*coeffs!$D$6))^2*coeffs!$E$2^2 + (1000*coeffs!$D$2*coeffs!$D$8*A77/($D$2*coeffs!$D$6))^2*blanks!$CA$18^2+(1000*coeffs!$D$2*coeffs!$D$8/($D$2*coeffs!$D$6))^2*blanks!$CA$17^2)^0.5</f>
        <v>2926.4217891903618</v>
      </c>
      <c r="L77" s="10">
        <f t="shared" si="9"/>
        <v>19807589.146168973</v>
      </c>
      <c r="M77" s="1">
        <f t="shared" si="10"/>
        <v>6084194.3563092444</v>
      </c>
      <c r="N77" s="10">
        <f t="shared" si="11"/>
        <v>5938080.1394124432</v>
      </c>
    </row>
    <row r="78" spans="1:14" x14ac:dyDescent="0.25">
      <c r="A78">
        <v>-17.829999999999998</v>
      </c>
      <c r="B78">
        <v>0.55905511811023623</v>
      </c>
      <c r="C78" s="10">
        <f>-LN(1-B78)/0.000001-EXP(blanks!$BZ$18*b929_2!A78+blanks!$BZ$17)</f>
        <v>810316.4336888768</v>
      </c>
      <c r="D78" s="1">
        <f>C78*0.000001*coeffs!$D$8/($D$2*coeffs!$D$6/1000)</f>
        <v>10342.568319518372</v>
      </c>
      <c r="E78">
        <f t="shared" si="6"/>
        <v>0.81883539572344211</v>
      </c>
      <c r="F78">
        <v>0.71699999999999997</v>
      </c>
      <c r="G78">
        <v>0.93830000000000002</v>
      </c>
      <c r="H78">
        <f t="shared" si="7"/>
        <v>0.10183539572344213</v>
      </c>
      <c r="I78">
        <f t="shared" si="8"/>
        <v>0.11946460427655792</v>
      </c>
      <c r="J78" s="2">
        <f>((1000*coeffs!$D$8/($D$2*coeffs!$D$6))^2*H78^2+(1000*(E78-coeffs!$D$2*blanks!$BZ$18*A78-coeffs!$D$2*blanks!$BZ$17)/($D$2*coeffs!$D$6))^2*coeffs!$E$8^2+(1000*coeffs!$D$2*coeffs!$D$8*(E78/coeffs!$D$2-blanks!$BZ$18*A78-blanks!$BZ$17)/($D$2^2*coeffs!$D$6))^2*coeffs!$D$11^2+(1000*coeffs!$D$2*coeffs!$D$8*(E78/coeffs!$D$2-blanks!$BZ$18*A78-blanks!$BZ$17)/($D$2*coeffs!$D$6^2))^2*coeffs!$E$6^2 +(-1000*coeffs!$D$8*blanks!$BZ$18*A78/($D$2*coeffs!$D$6)-1000*coeffs!$D$8*blanks!$BZ$17/($D$2*coeffs!$D$6))^2*coeffs!$E$2^2 + (1000*coeffs!$D$2*coeffs!$D$8*A78/($D$2*coeffs!$D$6))^2*blanks!$CA$18^2+(1000*coeffs!$D$2*coeffs!$D$8/($D$2*coeffs!$D$6))^2*blanks!$CA$17^2)^0.5</f>
        <v>2899.3400477080745</v>
      </c>
      <c r="K78" s="10">
        <f>((1000*coeffs!$D$8/($D$2*coeffs!$D$6))^2*I78^2+(1000*(E78-coeffs!$D$2*blanks!$BZ$18*A78-coeffs!$D$2*blanks!$BZ$17)/($D$2*coeffs!$D$6))^2*coeffs!$E$8^2+(1000*coeffs!$D$2*coeffs!$D$8*(E78/coeffs!$D$2-blanks!$BZ$18*A78-blanks!$BZ$17)/($D$2^2*coeffs!$D$6))^2*coeffs!$D$11^2+(1000*coeffs!$D$2*coeffs!$D$8*(E78/coeffs!$D$2-blanks!$BZ$18*A78-blanks!$BZ$17)/($D$2*coeffs!$D$6^2))^2*coeffs!$E$6^2 +(-1000*coeffs!$D$8*blanks!$BZ$18*A78/($D$2*coeffs!$D$6)-1000*coeffs!$D$8*blanks!$BZ$17/($D$2*coeffs!$D$6))^2*coeffs!$E$2^2 + (1000*coeffs!$D$2*coeffs!$D$8*A78/($D$2*coeffs!$D$6))^2*blanks!$CA$18^2+(1000*coeffs!$D$2*coeffs!$D$8/($D$2*coeffs!$D$6))^2*blanks!$CA$17^2)^0.5</f>
        <v>3006.9486672518983</v>
      </c>
      <c r="L78" s="10">
        <f t="shared" si="9"/>
        <v>20249903.674722403</v>
      </c>
      <c r="M78" s="1">
        <f t="shared" si="10"/>
        <v>6248052.0486085964</v>
      </c>
      <c r="N78" s="10">
        <f t="shared" si="11"/>
        <v>6049937.3282551477</v>
      </c>
    </row>
    <row r="79" spans="1:14" x14ac:dyDescent="0.25">
      <c r="A79">
        <v>-17.829999999999998</v>
      </c>
      <c r="B79">
        <v>0.56692913385826771</v>
      </c>
      <c r="C79" s="10">
        <f>-LN(1-B79)/0.000001-EXP(blanks!$BZ$18*b929_2!A79+blanks!$BZ$17)</f>
        <v>828334.93919155502</v>
      </c>
      <c r="D79" s="1">
        <f>C79*0.000001*coeffs!$D$8/($D$2*coeffs!$D$6/1000)</f>
        <v>10572.549616243028</v>
      </c>
      <c r="E79">
        <f t="shared" si="6"/>
        <v>0.83685390122612036</v>
      </c>
      <c r="F79">
        <v>0.73470000000000002</v>
      </c>
      <c r="G79">
        <v>0.96150000000000002</v>
      </c>
      <c r="H79">
        <f t="shared" si="7"/>
        <v>0.10215390122612034</v>
      </c>
      <c r="I79">
        <f t="shared" si="8"/>
        <v>0.12464609877387967</v>
      </c>
      <c r="J79" s="2">
        <f>((1000*coeffs!$D$8/($D$2*coeffs!$D$6))^2*H79^2+(1000*(E79-coeffs!$D$2*blanks!$BZ$18*A79-coeffs!$D$2*blanks!$BZ$17)/($D$2*coeffs!$D$6))^2*coeffs!$E$8^2+(1000*coeffs!$D$2*coeffs!$D$8*(E79/coeffs!$D$2-blanks!$BZ$18*A79-blanks!$BZ$17)/($D$2^2*coeffs!$D$6))^2*coeffs!$D$11^2+(1000*coeffs!$D$2*coeffs!$D$8*(E79/coeffs!$D$2-blanks!$BZ$18*A79-blanks!$BZ$17)/($D$2*coeffs!$D$6^2))^2*coeffs!$E$6^2 +(-1000*coeffs!$D$8*blanks!$BZ$18*A79/($D$2*coeffs!$D$6)-1000*coeffs!$D$8*blanks!$BZ$17/($D$2*coeffs!$D$6))^2*coeffs!$E$2^2 + (1000*coeffs!$D$2*coeffs!$D$8*A79/($D$2*coeffs!$D$6))^2*blanks!$CA$18^2+(1000*coeffs!$D$2*coeffs!$D$8/($D$2*coeffs!$D$6))^2*blanks!$CA$17^2)^0.5</f>
        <v>2952.2217385694289</v>
      </c>
      <c r="K79" s="10">
        <f>((1000*coeffs!$D$8/($D$2*coeffs!$D$6))^2*I79^2+(1000*(E79-coeffs!$D$2*blanks!$BZ$18*A79-coeffs!$D$2*blanks!$BZ$17)/($D$2*coeffs!$D$6))^2*coeffs!$E$8^2+(1000*coeffs!$D$2*coeffs!$D$8*(E79/coeffs!$D$2-blanks!$BZ$18*A79-blanks!$BZ$17)/($D$2^2*coeffs!$D$6))^2*coeffs!$D$11^2+(1000*coeffs!$D$2*coeffs!$D$8*(E79/coeffs!$D$2-blanks!$BZ$18*A79-blanks!$BZ$17)/($D$2*coeffs!$D$6^2))^2*coeffs!$E$6^2 +(-1000*coeffs!$D$8*blanks!$BZ$18*A79/($D$2*coeffs!$D$6)-1000*coeffs!$D$8*blanks!$BZ$17/($D$2*coeffs!$D$6))^2*coeffs!$E$2^2 + (1000*coeffs!$D$2*coeffs!$D$8*A79/($D$2*coeffs!$D$6))^2*blanks!$CA$18^2+(1000*coeffs!$D$2*coeffs!$D$8/($D$2*coeffs!$D$6))^2*blanks!$CA$17^2)^0.5</f>
        <v>3089.766039484256</v>
      </c>
      <c r="L79" s="10">
        <f t="shared" si="9"/>
        <v>20700188.261856645</v>
      </c>
      <c r="M79" s="1">
        <f t="shared" si="10"/>
        <v>6416427.4927544519</v>
      </c>
      <c r="N79" s="10">
        <f t="shared" si="11"/>
        <v>6163180.4020133195</v>
      </c>
    </row>
    <row r="80" spans="1:14" x14ac:dyDescent="0.25">
      <c r="A80">
        <v>-17.850000000000001</v>
      </c>
      <c r="B80">
        <v>0.57480314960629919</v>
      </c>
      <c r="C80" s="10">
        <f>-LN(1-B80)/0.000001-EXP(blanks!$BZ$18*b929_2!A80+blanks!$BZ$17)</f>
        <v>846622.21743722621</v>
      </c>
      <c r="D80" s="1">
        <f>C80*0.000001*coeffs!$D$8/($D$2*coeffs!$D$6/1000)</f>
        <v>10805.961425223464</v>
      </c>
      <c r="E80">
        <f t="shared" si="6"/>
        <v>0.85520303989431679</v>
      </c>
      <c r="F80">
        <v>0.73470000000000002</v>
      </c>
      <c r="G80">
        <v>0.98529999999999995</v>
      </c>
      <c r="H80">
        <f t="shared" si="7"/>
        <v>0.12050303989431677</v>
      </c>
      <c r="I80">
        <f t="shared" si="8"/>
        <v>0.13009696010568317</v>
      </c>
      <c r="J80" s="2">
        <f>((1000*coeffs!$D$8/($D$2*coeffs!$D$6))^2*H80^2+(1000*(E80-coeffs!$D$2*blanks!$BZ$18*A80-coeffs!$D$2*blanks!$BZ$17)/($D$2*coeffs!$D$6))^2*coeffs!$E$8^2+(1000*coeffs!$D$2*coeffs!$D$8*(E80/coeffs!$D$2-blanks!$BZ$18*A80-blanks!$BZ$17)/($D$2^2*coeffs!$D$6))^2*coeffs!$D$11^2+(1000*coeffs!$D$2*coeffs!$D$8*(E80/coeffs!$D$2-blanks!$BZ$18*A80-blanks!$BZ$17)/($D$2*coeffs!$D$6^2))^2*coeffs!$E$6^2 +(-1000*coeffs!$D$8*blanks!$BZ$18*A80/($D$2*coeffs!$D$6)-1000*coeffs!$D$8*blanks!$BZ$17/($D$2*coeffs!$D$6))^2*coeffs!$E$2^2 + (1000*coeffs!$D$2*coeffs!$D$8*A80/($D$2*coeffs!$D$6))^2*blanks!$CA$18^2+(1000*coeffs!$D$2*coeffs!$D$8/($D$2*coeffs!$D$6))^2*blanks!$CA$17^2)^0.5</f>
        <v>3113.2325093246818</v>
      </c>
      <c r="K80" s="10">
        <f>((1000*coeffs!$D$8/($D$2*coeffs!$D$6))^2*I80^2+(1000*(E80-coeffs!$D$2*blanks!$BZ$18*A80-coeffs!$D$2*blanks!$BZ$17)/($D$2*coeffs!$D$6))^2*coeffs!$E$8^2+(1000*coeffs!$D$2*coeffs!$D$8*(E80/coeffs!$D$2-blanks!$BZ$18*A80-blanks!$BZ$17)/($D$2^2*coeffs!$D$6))^2*coeffs!$D$11^2+(1000*coeffs!$D$2*coeffs!$D$8*(E80/coeffs!$D$2-blanks!$BZ$18*A80-blanks!$BZ$17)/($D$2*coeffs!$D$6^2))^2*coeffs!$E$6^2 +(-1000*coeffs!$D$8*blanks!$BZ$18*A80/($D$2*coeffs!$D$6)-1000*coeffs!$D$8*blanks!$BZ$17/($D$2*coeffs!$D$6))^2*coeffs!$E$2^2 + (1000*coeffs!$D$2*coeffs!$D$8*A80/($D$2*coeffs!$D$6))^2*blanks!$CA$18^2+(1000*coeffs!$D$2*coeffs!$D$8/($D$2*coeffs!$D$6))^2*blanks!$CA$17^2)^0.5</f>
        <v>3175.514224978323</v>
      </c>
      <c r="L80" s="10">
        <f t="shared" si="9"/>
        <v>21157189.511679344</v>
      </c>
      <c r="M80" s="1">
        <f t="shared" si="10"/>
        <v>6590462.6286583692</v>
      </c>
      <c r="N80" s="10">
        <f t="shared" si="11"/>
        <v>6475549.2082745349</v>
      </c>
    </row>
    <row r="81" spans="1:14" x14ac:dyDescent="0.25">
      <c r="A81">
        <v>-17.98</v>
      </c>
      <c r="B81">
        <v>0.58267716535433067</v>
      </c>
      <c r="C81" s="10">
        <f>-LN(1-B81)/0.000001-EXP(blanks!$BZ$18*b929_2!A81+blanks!$BZ$17)</f>
        <v>864901.16150855948</v>
      </c>
      <c r="D81" s="1">
        <f>C81*0.000001*coeffs!$D$8/($D$2*coeffs!$D$6/1000)</f>
        <v>11039.266859997611</v>
      </c>
      <c r="E81">
        <f t="shared" si="6"/>
        <v>0.87389517290646934</v>
      </c>
      <c r="F81">
        <v>0.75290000000000001</v>
      </c>
      <c r="G81">
        <v>1.0097</v>
      </c>
      <c r="H81">
        <f t="shared" si="7"/>
        <v>0.12099517290646933</v>
      </c>
      <c r="I81">
        <f t="shared" si="8"/>
        <v>0.1358048270935307</v>
      </c>
      <c r="J81" s="2">
        <f>((1000*coeffs!$D$8/($D$2*coeffs!$D$6))^2*H81^2+(1000*(E81-coeffs!$D$2*blanks!$BZ$18*A81-coeffs!$D$2*blanks!$BZ$17)/($D$2*coeffs!$D$6))^2*coeffs!$E$8^2+(1000*coeffs!$D$2*coeffs!$D$8*(E81/coeffs!$D$2-blanks!$BZ$18*A81-blanks!$BZ$17)/($D$2^2*coeffs!$D$6))^2*coeffs!$D$11^2+(1000*coeffs!$D$2*coeffs!$D$8*(E81/coeffs!$D$2-blanks!$BZ$18*A81-blanks!$BZ$17)/($D$2*coeffs!$D$6^2))^2*coeffs!$E$6^2 +(-1000*coeffs!$D$8*blanks!$BZ$18*A81/($D$2*coeffs!$D$6)-1000*coeffs!$D$8*blanks!$BZ$17/($D$2*coeffs!$D$6))^2*coeffs!$E$2^2 + (1000*coeffs!$D$2*coeffs!$D$8*A81/($D$2*coeffs!$D$6))^2*blanks!$CA$18^2+(1000*coeffs!$D$2*coeffs!$D$8/($D$2*coeffs!$D$6))^2*blanks!$CA$17^2)^0.5</f>
        <v>3167.8625296266368</v>
      </c>
      <c r="K81" s="10">
        <f>((1000*coeffs!$D$8/($D$2*coeffs!$D$6))^2*I81^2+(1000*(E81-coeffs!$D$2*blanks!$BZ$18*A81-coeffs!$D$2*blanks!$BZ$17)/($D$2*coeffs!$D$6))^2*coeffs!$E$8^2+(1000*coeffs!$D$2*coeffs!$D$8*(E81/coeffs!$D$2-blanks!$BZ$18*A81-blanks!$BZ$17)/($D$2^2*coeffs!$D$6))^2*coeffs!$D$11^2+(1000*coeffs!$D$2*coeffs!$D$8*(E81/coeffs!$D$2-blanks!$BZ$18*A81-blanks!$BZ$17)/($D$2*coeffs!$D$6^2))^2*coeffs!$E$6^2 +(-1000*coeffs!$D$8*blanks!$BZ$18*A81/($D$2*coeffs!$D$6)-1000*coeffs!$D$8*blanks!$BZ$17/($D$2*coeffs!$D$6))^2*coeffs!$E$2^2 + (1000*coeffs!$D$2*coeffs!$D$8*A81/($D$2*coeffs!$D$6))^2*blanks!$CA$18^2+(1000*coeffs!$D$2*coeffs!$D$8/($D$2*coeffs!$D$6))^2*blanks!$CA$17^2)^0.5</f>
        <v>3264.1873126017208</v>
      </c>
      <c r="L81" s="10">
        <f t="shared" si="9"/>
        <v>21613982.489498001</v>
      </c>
      <c r="M81" s="1">
        <f t="shared" si="10"/>
        <v>6769915.4467447726</v>
      </c>
      <c r="N81" s="10">
        <f t="shared" si="11"/>
        <v>6592168.4080303805</v>
      </c>
    </row>
    <row r="82" spans="1:14" x14ac:dyDescent="0.25">
      <c r="A82">
        <v>-18</v>
      </c>
      <c r="B82">
        <v>0.59055118110236215</v>
      </c>
      <c r="C82" s="10">
        <f>-LN(1-B82)/0.000001-EXP(blanks!$BZ$18*b929_2!A82+blanks!$BZ$17)</f>
        <v>883884.0464869081</v>
      </c>
      <c r="D82" s="1">
        <f>C82*0.000001*coeffs!$D$8/($D$2*coeffs!$D$6/1000)</f>
        <v>11281.557126648568</v>
      </c>
      <c r="E82">
        <f t="shared" si="6"/>
        <v>0.89294336787716377</v>
      </c>
      <c r="F82">
        <v>0.77159999999999995</v>
      </c>
      <c r="G82">
        <v>1.0347</v>
      </c>
      <c r="H82">
        <f t="shared" si="7"/>
        <v>0.12134336787716382</v>
      </c>
      <c r="I82">
        <f t="shared" si="8"/>
        <v>0.14175663212283618</v>
      </c>
      <c r="J82" s="2">
        <f>((1000*coeffs!$D$8/($D$2*coeffs!$D$6))^2*H82^2+(1000*(E82-coeffs!$D$2*blanks!$BZ$18*A82-coeffs!$D$2*blanks!$BZ$17)/($D$2*coeffs!$D$6))^2*coeffs!$E$8^2+(1000*coeffs!$D$2*coeffs!$D$8*(E82/coeffs!$D$2-blanks!$BZ$18*A82-blanks!$BZ$17)/($D$2^2*coeffs!$D$6))^2*coeffs!$D$11^2+(1000*coeffs!$D$2*coeffs!$D$8*(E82/coeffs!$D$2-blanks!$BZ$18*A82-blanks!$BZ$17)/($D$2*coeffs!$D$6^2))^2*coeffs!$E$6^2 +(-1000*coeffs!$D$8*blanks!$BZ$18*A82/($D$2*coeffs!$D$6)-1000*coeffs!$D$8*blanks!$BZ$17/($D$2*coeffs!$D$6))^2*coeffs!$E$2^2 + (1000*coeffs!$D$2*coeffs!$D$8*A82/($D$2*coeffs!$D$6))^2*blanks!$CA$18^2+(1000*coeffs!$D$2*coeffs!$D$8/($D$2*coeffs!$D$6))^2*blanks!$CA$17^2)^0.5</f>
        <v>3222.7694871712179</v>
      </c>
      <c r="K82" s="10">
        <f>((1000*coeffs!$D$8/($D$2*coeffs!$D$6))^2*I82^2+(1000*(E82-coeffs!$D$2*blanks!$BZ$18*A82-coeffs!$D$2*blanks!$BZ$17)/($D$2*coeffs!$D$6))^2*coeffs!$E$8^2+(1000*coeffs!$D$2*coeffs!$D$8*(E82/coeffs!$D$2-blanks!$BZ$18*A82-blanks!$BZ$17)/($D$2^2*coeffs!$D$6))^2*coeffs!$D$11^2+(1000*coeffs!$D$2*coeffs!$D$8*(E82/coeffs!$D$2-blanks!$BZ$18*A82-blanks!$BZ$17)/($D$2*coeffs!$D$6^2))^2*coeffs!$E$6^2 +(-1000*coeffs!$D$8*blanks!$BZ$18*A82/($D$2*coeffs!$D$6)-1000*coeffs!$D$8*blanks!$BZ$17/($D$2*coeffs!$D$6))^2*coeffs!$E$2^2 + (1000*coeffs!$D$2*coeffs!$D$8*A82/($D$2*coeffs!$D$6))^2*blanks!$CA$18^2+(1000*coeffs!$D$2*coeffs!$D$8/($D$2*coeffs!$D$6))^2*blanks!$CA$17^2)^0.5</f>
        <v>3355.7694018793659</v>
      </c>
      <c r="L82" s="10">
        <f t="shared" si="9"/>
        <v>22088367.03397768</v>
      </c>
      <c r="M82" s="1">
        <f t="shared" si="10"/>
        <v>6955368.7807783624</v>
      </c>
      <c r="N82" s="10">
        <f t="shared" si="11"/>
        <v>6709925.6154331835</v>
      </c>
    </row>
    <row r="83" spans="1:14" x14ac:dyDescent="0.25">
      <c r="A83">
        <v>-18.03</v>
      </c>
      <c r="B83">
        <v>0.59842519685039375</v>
      </c>
      <c r="C83" s="10">
        <f>-LN(1-B83)/0.000001-EXP(blanks!$BZ$18*b929_2!A83+blanks!$BZ$17)</f>
        <v>903203.2770646296</v>
      </c>
      <c r="D83" s="1">
        <f>C83*0.000001*coeffs!$D$8/($D$2*coeffs!$D$6/1000)</f>
        <v>11528.14037958964</v>
      </c>
      <c r="E83">
        <f t="shared" si="6"/>
        <v>0.91236145373426558</v>
      </c>
      <c r="F83">
        <v>0.79069999999999996</v>
      </c>
      <c r="G83">
        <v>1.0604</v>
      </c>
      <c r="H83">
        <f t="shared" si="7"/>
        <v>0.12166145373426562</v>
      </c>
      <c r="I83">
        <f t="shared" si="8"/>
        <v>0.14803854626573443</v>
      </c>
      <c r="J83" s="2">
        <f>((1000*coeffs!$D$8/($D$2*coeffs!$D$6))^2*H83^2+(1000*(E83-coeffs!$D$2*blanks!$BZ$18*A83-coeffs!$D$2*blanks!$BZ$17)/($D$2*coeffs!$D$6))^2*coeffs!$E$8^2+(1000*coeffs!$D$2*coeffs!$D$8*(E83/coeffs!$D$2-blanks!$BZ$18*A83-blanks!$BZ$17)/($D$2^2*coeffs!$D$6))^2*coeffs!$D$11^2+(1000*coeffs!$D$2*coeffs!$D$8*(E83/coeffs!$D$2-blanks!$BZ$18*A83-blanks!$BZ$17)/($D$2*coeffs!$D$6^2))^2*coeffs!$E$6^2 +(-1000*coeffs!$D$8*blanks!$BZ$18*A83/($D$2*coeffs!$D$6)-1000*coeffs!$D$8*blanks!$BZ$17/($D$2*coeffs!$D$6))^2*coeffs!$E$2^2 + (1000*coeffs!$D$2*coeffs!$D$8*A83/($D$2*coeffs!$D$6))^2*blanks!$CA$18^2+(1000*coeffs!$D$2*coeffs!$D$8/($D$2*coeffs!$D$6))^2*blanks!$CA$17^2)^0.5</f>
        <v>3278.7205773685055</v>
      </c>
      <c r="K83" s="10">
        <f>((1000*coeffs!$D$8/($D$2*coeffs!$D$6))^2*I83^2+(1000*(E83-coeffs!$D$2*blanks!$BZ$18*A83-coeffs!$D$2*blanks!$BZ$17)/($D$2*coeffs!$D$6))^2*coeffs!$E$8^2+(1000*coeffs!$D$2*coeffs!$D$8*(E83/coeffs!$D$2-blanks!$BZ$18*A83-blanks!$BZ$17)/($D$2^2*coeffs!$D$6))^2*coeffs!$D$11^2+(1000*coeffs!$D$2*coeffs!$D$8*(E83/coeffs!$D$2-blanks!$BZ$18*A83-blanks!$BZ$17)/($D$2*coeffs!$D$6^2))^2*coeffs!$E$6^2 +(-1000*coeffs!$D$8*blanks!$BZ$18*A83/($D$2*coeffs!$D$6)-1000*coeffs!$D$8*blanks!$BZ$17/($D$2*coeffs!$D$6))^2*coeffs!$E$2^2 + (1000*coeffs!$D$2*coeffs!$D$8*A83/($D$2*coeffs!$D$6))^2*blanks!$CA$18^2+(1000*coeffs!$D$2*coeffs!$D$8/($D$2*coeffs!$D$6))^2*blanks!$CA$17^2)^0.5</f>
        <v>3450.93229928649</v>
      </c>
      <c r="L83" s="10">
        <f t="shared" si="9"/>
        <v>22571156.894831985</v>
      </c>
      <c r="M83" s="1">
        <f t="shared" si="10"/>
        <v>7147755.197173561</v>
      </c>
      <c r="N83" s="10">
        <f t="shared" si="11"/>
        <v>6829914.3344974983</v>
      </c>
    </row>
    <row r="84" spans="1:14" x14ac:dyDescent="0.25">
      <c r="A84">
        <v>-18.059999999999999</v>
      </c>
      <c r="B84">
        <v>0.60629921259842523</v>
      </c>
      <c r="C84" s="10">
        <f>-LN(1-B84)/0.000001-EXP(blanks!$BZ$18*b929_2!A84+blanks!$BZ$17)</f>
        <v>922905.9703730091</v>
      </c>
      <c r="D84" s="1">
        <f>C84*0.000001*coeffs!$D$8/($D$2*coeffs!$D$6/1000)</f>
        <v>11779.618003821897</v>
      </c>
      <c r="E84">
        <f t="shared" si="6"/>
        <v>0.93216408103044535</v>
      </c>
      <c r="F84">
        <v>0.81020000000000003</v>
      </c>
      <c r="G84">
        <v>1.0866</v>
      </c>
      <c r="H84">
        <f t="shared" si="7"/>
        <v>0.12196408103044531</v>
      </c>
      <c r="I84">
        <f t="shared" si="8"/>
        <v>0.15443591896955466</v>
      </c>
      <c r="J84" s="2">
        <f>((1000*coeffs!$D$8/($D$2*coeffs!$D$6))^2*H84^2+(1000*(E84-coeffs!$D$2*blanks!$BZ$18*A84-coeffs!$D$2*blanks!$BZ$17)/($D$2*coeffs!$D$6))^2*coeffs!$E$8^2+(1000*coeffs!$D$2*coeffs!$D$8*(E84/coeffs!$D$2-blanks!$BZ$18*A84-blanks!$BZ$17)/($D$2^2*coeffs!$D$6))^2*coeffs!$D$11^2+(1000*coeffs!$D$2*coeffs!$D$8*(E84/coeffs!$D$2-blanks!$BZ$18*A84-blanks!$BZ$17)/($D$2*coeffs!$D$6^2))^2*coeffs!$E$6^2 +(-1000*coeffs!$D$8*blanks!$BZ$18*A84/($D$2*coeffs!$D$6)-1000*coeffs!$D$8*blanks!$BZ$17/($D$2*coeffs!$D$6))^2*coeffs!$E$2^2 + (1000*coeffs!$D$2*coeffs!$D$8*A84/($D$2*coeffs!$D$6))^2*blanks!$CA$18^2+(1000*coeffs!$D$2*coeffs!$D$8/($D$2*coeffs!$D$6))^2*blanks!$CA$17^2)^0.5</f>
        <v>3335.8548374329544</v>
      </c>
      <c r="K84" s="10">
        <f>((1000*coeffs!$D$8/($D$2*coeffs!$D$6))^2*I84^2+(1000*(E84-coeffs!$D$2*blanks!$BZ$18*A84-coeffs!$D$2*blanks!$BZ$17)/($D$2*coeffs!$D$6))^2*coeffs!$E$8^2+(1000*coeffs!$D$2*coeffs!$D$8*(E84/coeffs!$D$2-blanks!$BZ$18*A84-blanks!$BZ$17)/($D$2^2*coeffs!$D$6))^2*coeffs!$D$11^2+(1000*coeffs!$D$2*coeffs!$D$8*(E84/coeffs!$D$2-blanks!$BZ$18*A84-blanks!$BZ$17)/($D$2*coeffs!$D$6^2))^2*coeffs!$E$6^2 +(-1000*coeffs!$D$8*blanks!$BZ$18*A84/($D$2*coeffs!$D$6)-1000*coeffs!$D$8*blanks!$BZ$17/($D$2*coeffs!$D$6))^2*coeffs!$E$2^2 + (1000*coeffs!$D$2*coeffs!$D$8*A84/($D$2*coeffs!$D$6))^2*blanks!$CA$18^2+(1000*coeffs!$D$2*coeffs!$D$8/($D$2*coeffs!$D$6))^2*blanks!$CA$17^2)^0.5</f>
        <v>3548.2501499546893</v>
      </c>
      <c r="L84" s="10">
        <f t="shared" si="9"/>
        <v>23063529.534753632</v>
      </c>
      <c r="M84" s="1">
        <f t="shared" si="10"/>
        <v>7344479.8424066184</v>
      </c>
      <c r="N84" s="10">
        <f t="shared" si="11"/>
        <v>6952431.7845781939</v>
      </c>
    </row>
    <row r="85" spans="1:14" x14ac:dyDescent="0.25">
      <c r="A85">
        <v>-18.16</v>
      </c>
      <c r="B85">
        <v>0.61417322834645671</v>
      </c>
      <c r="C85" s="10">
        <f>-LN(1-B85)/0.000001-EXP(blanks!$BZ$18*b929_2!A85+blanks!$BZ$17)</f>
        <v>942767.62162907806</v>
      </c>
      <c r="D85" s="1">
        <f>C85*0.000001*coeffs!$D$8/($D$2*coeffs!$D$6/1000)</f>
        <v>12033.124506360893</v>
      </c>
      <c r="E85">
        <f t="shared" si="6"/>
        <v>0.95236678834796473</v>
      </c>
      <c r="F85">
        <v>0.83030000000000004</v>
      </c>
      <c r="G85">
        <v>1.0866</v>
      </c>
      <c r="H85">
        <f t="shared" si="7"/>
        <v>0.12206678834796469</v>
      </c>
      <c r="I85">
        <f t="shared" si="8"/>
        <v>0.13423321165203528</v>
      </c>
      <c r="J85" s="2">
        <f>((1000*coeffs!$D$8/($D$2*coeffs!$D$6))^2*H85^2+(1000*(E85-coeffs!$D$2*blanks!$BZ$18*A85-coeffs!$D$2*blanks!$BZ$17)/($D$2*coeffs!$D$6))^2*coeffs!$E$8^2+(1000*coeffs!$D$2*coeffs!$D$8*(E85/coeffs!$D$2-blanks!$BZ$18*A85-blanks!$BZ$17)/($D$2^2*coeffs!$D$6))^2*coeffs!$D$11^2+(1000*coeffs!$D$2*coeffs!$D$8*(E85/coeffs!$D$2-blanks!$BZ$18*A85-blanks!$BZ$17)/($D$2*coeffs!$D$6^2))^2*coeffs!$E$6^2 +(-1000*coeffs!$D$8*blanks!$BZ$18*A85/($D$2*coeffs!$D$6)-1000*coeffs!$D$8*blanks!$BZ$17/($D$2*coeffs!$D$6))^2*coeffs!$E$2^2 + (1000*coeffs!$D$2*coeffs!$D$8*A85/($D$2*coeffs!$D$6))^2*blanks!$CA$18^2+(1000*coeffs!$D$2*coeffs!$D$8/($D$2*coeffs!$D$6))^2*blanks!$CA$17^2)^0.5</f>
        <v>3393.1412432041316</v>
      </c>
      <c r="K85" s="10">
        <f>((1000*coeffs!$D$8/($D$2*coeffs!$D$6))^2*I85^2+(1000*(E85-coeffs!$D$2*blanks!$BZ$18*A85-coeffs!$D$2*blanks!$BZ$17)/($D$2*coeffs!$D$6))^2*coeffs!$E$8^2+(1000*coeffs!$D$2*coeffs!$D$8*(E85/coeffs!$D$2-blanks!$BZ$18*A85-blanks!$BZ$17)/($D$2^2*coeffs!$D$6))^2*coeffs!$D$11^2+(1000*coeffs!$D$2*coeffs!$D$8*(E85/coeffs!$D$2-blanks!$BZ$18*A85-blanks!$BZ$17)/($D$2*coeffs!$D$6^2))^2*coeffs!$E$6^2 +(-1000*coeffs!$D$8*blanks!$BZ$18*A85/($D$2*coeffs!$D$6)-1000*coeffs!$D$8*blanks!$BZ$17/($D$2*coeffs!$D$6))^2*coeffs!$E$2^2 + (1000*coeffs!$D$2*coeffs!$D$8*A85/($D$2*coeffs!$D$6))^2*blanks!$CA$18^2+(1000*coeffs!$D$2*coeffs!$D$8/($D$2*coeffs!$D$6))^2*blanks!$CA$17^2)^0.5</f>
        <v>3467.1893547915301</v>
      </c>
      <c r="L85" s="10">
        <f t="shared" si="9"/>
        <v>23559874.552619513</v>
      </c>
      <c r="M85" s="1">
        <f t="shared" si="10"/>
        <v>7211685.8529298287</v>
      </c>
      <c r="N85" s="10">
        <f t="shared" si="11"/>
        <v>7075382.9762263382</v>
      </c>
    </row>
    <row r="86" spans="1:14" x14ac:dyDescent="0.25">
      <c r="A86">
        <v>-18.16</v>
      </c>
      <c r="B86">
        <v>0.62204724409448819</v>
      </c>
      <c r="C86" s="10">
        <f>-LN(1-B86)/0.000001-EXP(blanks!$BZ$18*b929_2!A86+blanks!$BZ$17)</f>
        <v>963386.90883181372</v>
      </c>
      <c r="D86" s="1">
        <f>C86*0.000001*coeffs!$D$8/($D$2*coeffs!$D$6/1000)</f>
        <v>12296.301183678466</v>
      </c>
      <c r="E86">
        <f t="shared" si="6"/>
        <v>0.97298607555070038</v>
      </c>
      <c r="F86">
        <v>0.85089999999999999</v>
      </c>
      <c r="G86">
        <v>1.1411</v>
      </c>
      <c r="H86">
        <f t="shared" si="7"/>
        <v>0.12208607555070039</v>
      </c>
      <c r="I86">
        <f t="shared" si="8"/>
        <v>0.16811392444929962</v>
      </c>
      <c r="J86" s="2">
        <f>((1000*coeffs!$D$8/($D$2*coeffs!$D$6))^2*H86^2+(1000*(E86-coeffs!$D$2*blanks!$BZ$18*A86-coeffs!$D$2*blanks!$BZ$17)/($D$2*coeffs!$D$6))^2*coeffs!$E$8^2+(1000*coeffs!$D$2*coeffs!$D$8*(E86/coeffs!$D$2-blanks!$BZ$18*A86-blanks!$BZ$17)/($D$2^2*coeffs!$D$6))^2*coeffs!$D$11^2+(1000*coeffs!$D$2*coeffs!$D$8*(E86/coeffs!$D$2-blanks!$BZ$18*A86-blanks!$BZ$17)/($D$2*coeffs!$D$6^2))^2*coeffs!$E$6^2 +(-1000*coeffs!$D$8*blanks!$BZ$18*A86/($D$2*coeffs!$D$6)-1000*coeffs!$D$8*blanks!$BZ$17/($D$2*coeffs!$D$6))^2*coeffs!$E$2^2 + (1000*coeffs!$D$2*coeffs!$D$8*A86/($D$2*coeffs!$D$6))^2*blanks!$CA$18^2+(1000*coeffs!$D$2*coeffs!$D$8/($D$2*coeffs!$D$6))^2*blanks!$CA$17^2)^0.5</f>
        <v>3451.3574060940141</v>
      </c>
      <c r="K86" s="10">
        <f>((1000*coeffs!$D$8/($D$2*coeffs!$D$6))^2*I86^2+(1000*(E86-coeffs!$D$2*blanks!$BZ$18*A86-coeffs!$D$2*blanks!$BZ$17)/($D$2*coeffs!$D$6))^2*coeffs!$E$8^2+(1000*coeffs!$D$2*coeffs!$D$8*(E86/coeffs!$D$2-blanks!$BZ$18*A86-blanks!$BZ$17)/($D$2^2*coeffs!$D$6))^2*coeffs!$D$11^2+(1000*coeffs!$D$2*coeffs!$D$8*(E86/coeffs!$D$2-blanks!$BZ$18*A86-blanks!$BZ$17)/($D$2*coeffs!$D$6^2))^2*coeffs!$E$6^2 +(-1000*coeffs!$D$8*blanks!$BZ$18*A86/($D$2*coeffs!$D$6)-1000*coeffs!$D$8*blanks!$BZ$17/($D$2*coeffs!$D$6))^2*coeffs!$E$2^2 + (1000*coeffs!$D$2*coeffs!$D$8*A86/($D$2*coeffs!$D$6))^2*blanks!$CA$18^2+(1000*coeffs!$D$2*coeffs!$D$8/($D$2*coeffs!$D$6))^2*blanks!$CA$17^2)^0.5</f>
        <v>3753.3853399321192</v>
      </c>
      <c r="L86" s="10">
        <f t="shared" si="9"/>
        <v>24075152.982548464</v>
      </c>
      <c r="M86" s="1">
        <f t="shared" si="10"/>
        <v>7758365.195727773</v>
      </c>
      <c r="N86" s="10">
        <f t="shared" si="11"/>
        <v>7200731.0484532826</v>
      </c>
    </row>
    <row r="87" spans="1:14" x14ac:dyDescent="0.25">
      <c r="A87">
        <v>-18.16</v>
      </c>
      <c r="B87">
        <v>0.62992125984251968</v>
      </c>
      <c r="C87" s="10">
        <f>-LN(1-B87)/0.000001-EXP(blanks!$BZ$18*b929_2!A87+blanks!$BZ$17)</f>
        <v>984440.31802964595</v>
      </c>
      <c r="D87" s="1">
        <f>C87*0.000001*coeffs!$D$8/($D$2*coeffs!$D$6/1000)</f>
        <v>12565.018827717957</v>
      </c>
      <c r="E87">
        <f t="shared" si="6"/>
        <v>0.99403948474853265</v>
      </c>
      <c r="F87">
        <v>0.85089999999999999</v>
      </c>
      <c r="G87">
        <v>1.1411</v>
      </c>
      <c r="H87">
        <f t="shared" si="7"/>
        <v>0.14313948474853266</v>
      </c>
      <c r="I87">
        <f t="shared" si="8"/>
        <v>0.14706051525146735</v>
      </c>
      <c r="J87" s="2">
        <f>((1000*coeffs!$D$8/($D$2*coeffs!$D$6))^2*H87^2+(1000*(E87-coeffs!$D$2*blanks!$BZ$18*A87-coeffs!$D$2*blanks!$BZ$17)/($D$2*coeffs!$D$6))^2*coeffs!$E$8^2+(1000*coeffs!$D$2*coeffs!$D$8*(E87/coeffs!$D$2-blanks!$BZ$18*A87-blanks!$BZ$17)/($D$2^2*coeffs!$D$6))^2*coeffs!$D$11^2+(1000*coeffs!$D$2*coeffs!$D$8*(E87/coeffs!$D$2-blanks!$BZ$18*A87-blanks!$BZ$17)/($D$2*coeffs!$D$6^2))^2*coeffs!$E$6^2 +(-1000*coeffs!$D$8*blanks!$BZ$18*A87/($D$2*coeffs!$D$6)-1000*coeffs!$D$8*blanks!$BZ$17/($D$2*coeffs!$D$6))^2*coeffs!$E$2^2 + (1000*coeffs!$D$2*coeffs!$D$8*A87/($D$2*coeffs!$D$6))^2*blanks!$CA$18^2+(1000*coeffs!$D$2*coeffs!$D$8/($D$2*coeffs!$D$6))^2*blanks!$CA$17^2)^0.5</f>
        <v>3638.1858580574481</v>
      </c>
      <c r="K87" s="10">
        <f>((1000*coeffs!$D$8/($D$2*coeffs!$D$6))^2*I87^2+(1000*(E87-coeffs!$D$2*blanks!$BZ$18*A87-coeffs!$D$2*blanks!$BZ$17)/($D$2*coeffs!$D$6))^2*coeffs!$E$8^2+(1000*coeffs!$D$2*coeffs!$D$8*(E87/coeffs!$D$2-blanks!$BZ$18*A87-blanks!$BZ$17)/($D$2^2*coeffs!$D$6))^2*coeffs!$D$11^2+(1000*coeffs!$D$2*coeffs!$D$8*(E87/coeffs!$D$2-blanks!$BZ$18*A87-blanks!$BZ$17)/($D$2*coeffs!$D$6^2))^2*coeffs!$E$6^2 +(-1000*coeffs!$D$8*blanks!$BZ$18*A87/($D$2*coeffs!$D$6)-1000*coeffs!$D$8*blanks!$BZ$17/($D$2*coeffs!$D$6))^2*coeffs!$E$2^2 + (1000*coeffs!$D$2*coeffs!$D$8*A87/($D$2*coeffs!$D$6))^2*blanks!$CA$18^2+(1000*coeffs!$D$2*coeffs!$D$8/($D$2*coeffs!$D$6))^2*blanks!$CA$17^2)^0.5</f>
        <v>3663.5732233913895</v>
      </c>
      <c r="L87" s="10">
        <f t="shared" si="9"/>
        <v>24601280.172564588</v>
      </c>
      <c r="M87" s="1">
        <f t="shared" si="10"/>
        <v>7609994.7741549788</v>
      </c>
      <c r="N87" s="10">
        <f t="shared" si="11"/>
        <v>7563161.0881600725</v>
      </c>
    </row>
    <row r="88" spans="1:14" x14ac:dyDescent="0.25">
      <c r="A88">
        <v>-18.2</v>
      </c>
      <c r="B88">
        <v>0.63779527559055116</v>
      </c>
      <c r="C88" s="10">
        <f>-LN(1-B88)/0.000001-EXP(blanks!$BZ$18*b929_2!A88+blanks!$BZ$17)</f>
        <v>1005806.6084402747</v>
      </c>
      <c r="D88" s="1">
        <f>C88*0.000001*coeffs!$D$8/($D$2*coeffs!$D$6/1000)</f>
        <v>12837.729967612528</v>
      </c>
      <c r="E88">
        <f t="shared" si="6"/>
        <v>1.0155456899694961</v>
      </c>
      <c r="F88">
        <v>0.87190000000000001</v>
      </c>
      <c r="G88">
        <v>1.1693</v>
      </c>
      <c r="H88">
        <f t="shared" si="7"/>
        <v>0.14364568996949612</v>
      </c>
      <c r="I88">
        <f t="shared" si="8"/>
        <v>0.15375431003050388</v>
      </c>
      <c r="J88" s="2">
        <f>((1000*coeffs!$D$8/($D$2*coeffs!$D$6))^2*H88^2+(1000*(E88-coeffs!$D$2*blanks!$BZ$18*A88-coeffs!$D$2*blanks!$BZ$17)/($D$2*coeffs!$D$6))^2*coeffs!$E$8^2+(1000*coeffs!$D$2*coeffs!$D$8*(E88/coeffs!$D$2-blanks!$BZ$18*A88-blanks!$BZ$17)/($D$2^2*coeffs!$D$6))^2*coeffs!$D$11^2+(1000*coeffs!$D$2*coeffs!$D$8*(E88/coeffs!$D$2-blanks!$BZ$18*A88-blanks!$BZ$17)/($D$2*coeffs!$D$6^2))^2*coeffs!$E$6^2 +(-1000*coeffs!$D$8*blanks!$BZ$18*A88/($D$2*coeffs!$D$6)-1000*coeffs!$D$8*blanks!$BZ$17/($D$2*coeffs!$D$6))^2*coeffs!$E$2^2 + (1000*coeffs!$D$2*coeffs!$D$8*A88/($D$2*coeffs!$D$6))^2*blanks!$CA$18^2+(1000*coeffs!$D$2*coeffs!$D$8/($D$2*coeffs!$D$6))^2*blanks!$CA$17^2)^0.5</f>
        <v>3700.4044485105187</v>
      </c>
      <c r="K88" s="10">
        <f>((1000*coeffs!$D$8/($D$2*coeffs!$D$6))^2*I88^2+(1000*(E88-coeffs!$D$2*blanks!$BZ$18*A88-coeffs!$D$2*blanks!$BZ$17)/($D$2*coeffs!$D$6))^2*coeffs!$E$8^2+(1000*coeffs!$D$2*coeffs!$D$8*(E88/coeffs!$D$2-blanks!$BZ$18*A88-blanks!$BZ$17)/($D$2^2*coeffs!$D$6))^2*coeffs!$D$11^2+(1000*coeffs!$D$2*coeffs!$D$8*(E88/coeffs!$D$2-blanks!$BZ$18*A88-blanks!$BZ$17)/($D$2*coeffs!$D$6^2))^2*coeffs!$E$6^2 +(-1000*coeffs!$D$8*blanks!$BZ$18*A88/($D$2*coeffs!$D$6)-1000*coeffs!$D$8*blanks!$BZ$17/($D$2*coeffs!$D$6))^2*coeffs!$E$2^2 + (1000*coeffs!$D$2*coeffs!$D$8*A88/($D$2*coeffs!$D$6))^2*blanks!$CA$18^2+(1000*coeffs!$D$2*coeffs!$D$8/($D$2*coeffs!$D$6))^2*blanks!$CA$17^2)^0.5</f>
        <v>3765.9991678079505</v>
      </c>
      <c r="L88" s="10">
        <f t="shared" si="9"/>
        <v>25135226.301155016</v>
      </c>
      <c r="M88" s="1">
        <f t="shared" si="10"/>
        <v>7817459.6649775989</v>
      </c>
      <c r="N88" s="10">
        <f t="shared" si="11"/>
        <v>7696442.0942651499</v>
      </c>
    </row>
    <row r="89" spans="1:14" x14ac:dyDescent="0.25">
      <c r="A89">
        <v>-18.239999999999998</v>
      </c>
      <c r="B89">
        <v>0.64566929133858264</v>
      </c>
      <c r="C89" s="10">
        <f>-LN(1-B89)/0.000001-EXP(blanks!$BZ$18*b929_2!A89+blanks!$BZ$17)</f>
        <v>1027643.5609889744</v>
      </c>
      <c r="D89" s="1">
        <f>C89*0.000001*coeffs!$D$8/($D$2*coeffs!$D$6/1000)</f>
        <v>13116.448458606041</v>
      </c>
      <c r="E89">
        <f t="shared" si="6"/>
        <v>1.0375245966882713</v>
      </c>
      <c r="F89">
        <v>0.89349999999999996</v>
      </c>
      <c r="G89">
        <v>1.1982999999999999</v>
      </c>
      <c r="H89">
        <f t="shared" si="7"/>
        <v>0.14402459668827139</v>
      </c>
      <c r="I89">
        <f t="shared" si="8"/>
        <v>0.16077540331172857</v>
      </c>
      <c r="J89" s="2">
        <f>((1000*coeffs!$D$8/($D$2*coeffs!$D$6))^2*H89^2+(1000*(E89-coeffs!$D$2*blanks!$BZ$18*A89-coeffs!$D$2*blanks!$BZ$17)/($D$2*coeffs!$D$6))^2*coeffs!$E$8^2+(1000*coeffs!$D$2*coeffs!$D$8*(E89/coeffs!$D$2-blanks!$BZ$18*A89-blanks!$BZ$17)/($D$2^2*coeffs!$D$6))^2*coeffs!$D$11^2+(1000*coeffs!$D$2*coeffs!$D$8*(E89/coeffs!$D$2-blanks!$BZ$18*A89-blanks!$BZ$17)/($D$2*coeffs!$D$6^2))^2*coeffs!$E$6^2 +(-1000*coeffs!$D$8*blanks!$BZ$18*A89/($D$2*coeffs!$D$6)-1000*coeffs!$D$8*blanks!$BZ$17/($D$2*coeffs!$D$6))^2*coeffs!$E$2^2 + (1000*coeffs!$D$2*coeffs!$D$8*A89/($D$2*coeffs!$D$6))^2*blanks!$CA$18^2+(1000*coeffs!$D$2*coeffs!$D$8/($D$2*coeffs!$D$6))^2*blanks!$CA$17^2)^0.5</f>
        <v>3763.3479133309256</v>
      </c>
      <c r="K89" s="10">
        <f>((1000*coeffs!$D$8/($D$2*coeffs!$D$6))^2*I89^2+(1000*(E89-coeffs!$D$2*blanks!$BZ$18*A89-coeffs!$D$2*blanks!$BZ$17)/($D$2*coeffs!$D$6))^2*coeffs!$E$8^2+(1000*coeffs!$D$2*coeffs!$D$8*(E89/coeffs!$D$2-blanks!$BZ$18*A89-blanks!$BZ$17)/($D$2^2*coeffs!$D$6))^2*coeffs!$D$11^2+(1000*coeffs!$D$2*coeffs!$D$8*(E89/coeffs!$D$2-blanks!$BZ$18*A89-blanks!$BZ$17)/($D$2*coeffs!$D$6^2))^2*coeffs!$E$6^2 +(-1000*coeffs!$D$8*blanks!$BZ$18*A89/($D$2*coeffs!$D$6)-1000*coeffs!$D$8*blanks!$BZ$17/($D$2*coeffs!$D$6))^2*coeffs!$E$2^2 + (1000*coeffs!$D$2*coeffs!$D$8*A89/($D$2*coeffs!$D$6))^2*blanks!$CA$18^2+(1000*coeffs!$D$2*coeffs!$D$8/($D$2*coeffs!$D$6))^2*blanks!$CA$17^2)^0.5</f>
        <v>3872.2794092389681</v>
      </c>
      <c r="L89" s="10">
        <f t="shared" si="9"/>
        <v>25680934.332334395</v>
      </c>
      <c r="M89" s="1">
        <f t="shared" si="10"/>
        <v>8032475.8945023706</v>
      </c>
      <c r="N89" s="10">
        <f t="shared" si="11"/>
        <v>7831485.3262657402</v>
      </c>
    </row>
    <row r="90" spans="1:14" x14ac:dyDescent="0.25">
      <c r="A90">
        <v>-18.32</v>
      </c>
      <c r="B90">
        <v>0.65354330708661412</v>
      </c>
      <c r="C90" s="10">
        <f>-LN(1-B90)/0.000001-EXP(blanks!$BZ$18*b929_2!A90+blanks!$BZ$17)</f>
        <v>1049826.2710878104</v>
      </c>
      <c r="D90" s="1">
        <f>C90*0.000001*coeffs!$D$8/($D$2*coeffs!$D$6/1000)</f>
        <v>13399.58006642108</v>
      </c>
      <c r="E90">
        <f t="shared" si="6"/>
        <v>1.05999745254033</v>
      </c>
      <c r="F90">
        <v>0.91559999999999997</v>
      </c>
      <c r="G90">
        <v>1.2279</v>
      </c>
      <c r="H90">
        <f t="shared" si="7"/>
        <v>0.14439745254032998</v>
      </c>
      <c r="I90">
        <f t="shared" si="8"/>
        <v>0.16790254745967004</v>
      </c>
      <c r="J90" s="2">
        <f>((1000*coeffs!$D$8/($D$2*coeffs!$D$6))^2*H90^2+(1000*(E90-coeffs!$D$2*blanks!$BZ$18*A90-coeffs!$D$2*blanks!$BZ$17)/($D$2*coeffs!$D$6))^2*coeffs!$E$8^2+(1000*coeffs!$D$2*coeffs!$D$8*(E90/coeffs!$D$2-blanks!$BZ$18*A90-blanks!$BZ$17)/($D$2^2*coeffs!$D$6))^2*coeffs!$D$11^2+(1000*coeffs!$D$2*coeffs!$D$8*(E90/coeffs!$D$2-blanks!$BZ$18*A90-blanks!$BZ$17)/($D$2*coeffs!$D$6^2))^2*coeffs!$E$6^2 +(-1000*coeffs!$D$8*blanks!$BZ$18*A90/($D$2*coeffs!$D$6)-1000*coeffs!$D$8*blanks!$BZ$17/($D$2*coeffs!$D$6))^2*coeffs!$E$2^2 + (1000*coeffs!$D$2*coeffs!$D$8*A90/($D$2*coeffs!$D$6))^2*blanks!$CA$18^2+(1000*coeffs!$D$2*coeffs!$D$8/($D$2*coeffs!$D$6))^2*blanks!$CA$17^2)^0.5</f>
        <v>3827.8597422042321</v>
      </c>
      <c r="K90" s="10">
        <f>((1000*coeffs!$D$8/($D$2*coeffs!$D$6))^2*I90^2+(1000*(E90-coeffs!$D$2*blanks!$BZ$18*A90-coeffs!$D$2*blanks!$BZ$17)/($D$2*coeffs!$D$6))^2*coeffs!$E$8^2+(1000*coeffs!$D$2*coeffs!$D$8*(E90/coeffs!$D$2-blanks!$BZ$18*A90-blanks!$BZ$17)/($D$2^2*coeffs!$D$6))^2*coeffs!$D$11^2+(1000*coeffs!$D$2*coeffs!$D$8*(E90/coeffs!$D$2-blanks!$BZ$18*A90-blanks!$BZ$17)/($D$2*coeffs!$D$6^2))^2*coeffs!$E$6^2 +(-1000*coeffs!$D$8*blanks!$BZ$18*A90/($D$2*coeffs!$D$6)-1000*coeffs!$D$8*blanks!$BZ$17/($D$2*coeffs!$D$6))^2*coeffs!$E$2^2 + (1000*coeffs!$D$2*coeffs!$D$8*A90/($D$2*coeffs!$D$6))^2*blanks!$CA$18^2+(1000*coeffs!$D$2*coeffs!$D$8/($D$2*coeffs!$D$6))^2*blanks!$CA$17^2)^0.5</f>
        <v>3981.0015564777736</v>
      </c>
      <c r="L90" s="10">
        <f t="shared" si="9"/>
        <v>26235282.885653</v>
      </c>
      <c r="M90" s="1">
        <f t="shared" si="10"/>
        <v>8252331.1080013551</v>
      </c>
      <c r="N90" s="10">
        <f t="shared" si="11"/>
        <v>7969736.1388969012</v>
      </c>
    </row>
    <row r="91" spans="1:14" x14ac:dyDescent="0.25">
      <c r="A91">
        <v>-18.350000000000001</v>
      </c>
      <c r="B91">
        <v>0.66141732283464572</v>
      </c>
      <c r="C91" s="10">
        <f>-LN(1-B91)/0.000001-EXP(blanks!$BZ$18*b929_2!A91+blanks!$BZ$17)</f>
        <v>1072704.8014205028</v>
      </c>
      <c r="D91" s="1">
        <f>C91*0.000001*coeffs!$D$8/($D$2*coeffs!$D$6/1000)</f>
        <v>13691.592856953845</v>
      </c>
      <c r="E91">
        <f t="shared" ref="E91:E134" si="12">-LN(1-B91)</f>
        <v>1.082986970765029</v>
      </c>
      <c r="F91">
        <v>0.93830000000000002</v>
      </c>
      <c r="G91">
        <v>1.2583</v>
      </c>
      <c r="H91">
        <f t="shared" ref="H91:H134" si="13">E91-F91</f>
        <v>0.14468697076502901</v>
      </c>
      <c r="I91">
        <f t="shared" ref="I91:I134" si="14">G91-E91</f>
        <v>0.17531302923497094</v>
      </c>
      <c r="J91" s="2">
        <f>((1000*coeffs!$D$8/($D$2*coeffs!$D$6))^2*H91^2+(1000*(E91-coeffs!$D$2*blanks!$BZ$18*A91-coeffs!$D$2*blanks!$BZ$17)/($D$2*coeffs!$D$6))^2*coeffs!$E$8^2+(1000*coeffs!$D$2*coeffs!$D$8*(E91/coeffs!$D$2-blanks!$BZ$18*A91-blanks!$BZ$17)/($D$2^2*coeffs!$D$6))^2*coeffs!$D$11^2+(1000*coeffs!$D$2*coeffs!$D$8*(E91/coeffs!$D$2-blanks!$BZ$18*A91-blanks!$BZ$17)/($D$2*coeffs!$D$6^2))^2*coeffs!$E$6^2 +(-1000*coeffs!$D$8*blanks!$BZ$18*A91/($D$2*coeffs!$D$6)-1000*coeffs!$D$8*blanks!$BZ$17/($D$2*coeffs!$D$6))^2*coeffs!$E$2^2 + (1000*coeffs!$D$2*coeffs!$D$8*A91/($D$2*coeffs!$D$6))^2*blanks!$CA$18^2+(1000*coeffs!$D$2*coeffs!$D$8/($D$2*coeffs!$D$6))^2*blanks!$CA$17^2)^0.5</f>
        <v>3893.5426738847236</v>
      </c>
      <c r="K91" s="10">
        <f>((1000*coeffs!$D$8/($D$2*coeffs!$D$6))^2*I91^2+(1000*(E91-coeffs!$D$2*blanks!$BZ$18*A91-coeffs!$D$2*blanks!$BZ$17)/($D$2*coeffs!$D$6))^2*coeffs!$E$8^2+(1000*coeffs!$D$2*coeffs!$D$8*(E91/coeffs!$D$2-blanks!$BZ$18*A91-blanks!$BZ$17)/($D$2^2*coeffs!$D$6))^2*coeffs!$D$11^2+(1000*coeffs!$D$2*coeffs!$D$8*(E91/coeffs!$D$2-blanks!$BZ$18*A91-blanks!$BZ$17)/($D$2*coeffs!$D$6^2))^2*coeffs!$E$6^2 +(-1000*coeffs!$D$8*blanks!$BZ$18*A91/($D$2*coeffs!$D$6)-1000*coeffs!$D$8*blanks!$BZ$17/($D$2*coeffs!$D$6))^2*coeffs!$E$2^2 + (1000*coeffs!$D$2*coeffs!$D$8*A91/($D$2*coeffs!$D$6))^2*blanks!$CA$18^2+(1000*coeffs!$D$2*coeffs!$D$8/($D$2*coeffs!$D$6))^2*blanks!$CA$17^2)^0.5</f>
        <v>4093.4394888519437</v>
      </c>
      <c r="L91" s="10">
        <f t="shared" si="9"/>
        <v>26807020.069048345</v>
      </c>
      <c r="M91" s="1">
        <f t="shared" si="10"/>
        <v>8479679.6425544415</v>
      </c>
      <c r="N91" s="10">
        <f t="shared" si="11"/>
        <v>8110770.3892588746</v>
      </c>
    </row>
    <row r="92" spans="1:14" x14ac:dyDescent="0.25">
      <c r="A92">
        <v>-18.579999999999998</v>
      </c>
      <c r="B92">
        <v>0.6692913385826772</v>
      </c>
      <c r="C92" s="10">
        <f>-LN(1-B92)/0.000001-EXP(blanks!$BZ$18*b929_2!A92+blanks!$BZ$17)</f>
        <v>1095343.1653430378</v>
      </c>
      <c r="D92" s="1">
        <f>C92*0.000001*coeffs!$D$8/($D$2*coeffs!$D$6/1000)</f>
        <v>13980.540255496713</v>
      </c>
      <c r="E92">
        <f t="shared" si="12"/>
        <v>1.106517468175223</v>
      </c>
      <c r="F92">
        <v>0.96150000000000002</v>
      </c>
      <c r="G92">
        <v>1.2895000000000001</v>
      </c>
      <c r="H92">
        <f t="shared" si="13"/>
        <v>0.14501746817522299</v>
      </c>
      <c r="I92">
        <f t="shared" si="14"/>
        <v>0.18298253182477708</v>
      </c>
      <c r="J92" s="2">
        <f>((1000*coeffs!$D$8/($D$2*coeffs!$D$6))^2*H92^2+(1000*(E92-coeffs!$D$2*blanks!$BZ$18*A92-coeffs!$D$2*blanks!$BZ$17)/($D$2*coeffs!$D$6))^2*coeffs!$E$8^2+(1000*coeffs!$D$2*coeffs!$D$8*(E92/coeffs!$D$2-blanks!$BZ$18*A92-blanks!$BZ$17)/($D$2^2*coeffs!$D$6))^2*coeffs!$D$11^2+(1000*coeffs!$D$2*coeffs!$D$8*(E92/coeffs!$D$2-blanks!$BZ$18*A92-blanks!$BZ$17)/($D$2*coeffs!$D$6^2))^2*coeffs!$E$6^2 +(-1000*coeffs!$D$8*blanks!$BZ$18*A92/($D$2*coeffs!$D$6)-1000*coeffs!$D$8*blanks!$BZ$17/($D$2*coeffs!$D$6))^2*coeffs!$E$2^2 + (1000*coeffs!$D$2*coeffs!$D$8*A92/($D$2*coeffs!$D$6))^2*blanks!$CA$18^2+(1000*coeffs!$D$2*coeffs!$D$8/($D$2*coeffs!$D$6))^2*blanks!$CA$17^2)^0.5</f>
        <v>3961.2348297742601</v>
      </c>
      <c r="K92" s="10">
        <f>((1000*coeffs!$D$8/($D$2*coeffs!$D$6))^2*I92^2+(1000*(E92-coeffs!$D$2*blanks!$BZ$18*A92-coeffs!$D$2*blanks!$BZ$17)/($D$2*coeffs!$D$6))^2*coeffs!$E$8^2+(1000*coeffs!$D$2*coeffs!$D$8*(E92/coeffs!$D$2-blanks!$BZ$18*A92-blanks!$BZ$17)/($D$2^2*coeffs!$D$6))^2*coeffs!$D$11^2+(1000*coeffs!$D$2*coeffs!$D$8*(E92/coeffs!$D$2-blanks!$BZ$18*A92-blanks!$BZ$17)/($D$2*coeffs!$D$6^2))^2*coeffs!$E$6^2 +(-1000*coeffs!$D$8*blanks!$BZ$18*A92/($D$2*coeffs!$D$6)-1000*coeffs!$D$8*blanks!$BZ$17/($D$2*coeffs!$D$6))^2*coeffs!$E$2^2 + (1000*coeffs!$D$2*coeffs!$D$8*A92/($D$2*coeffs!$D$6))^2*blanks!$CA$18^2+(1000*coeffs!$D$2*coeffs!$D$8/($D$2*coeffs!$D$6))^2*blanks!$CA$17^2)^0.5</f>
        <v>4209.5158495900059</v>
      </c>
      <c r="L92" s="10">
        <f t="shared" si="9"/>
        <v>27372755.465401735</v>
      </c>
      <c r="M92" s="1">
        <f t="shared" si="10"/>
        <v>8713595.0305298269</v>
      </c>
      <c r="N92" s="10">
        <f t="shared" si="11"/>
        <v>8255304.4523410304</v>
      </c>
    </row>
    <row r="93" spans="1:14" x14ac:dyDescent="0.25">
      <c r="A93">
        <v>-18.66</v>
      </c>
      <c r="B93">
        <v>0.67716535433070868</v>
      </c>
      <c r="C93" s="10">
        <f>-LN(1-B93)/0.000001-EXP(blanks!$BZ$18*b929_2!A93+blanks!$BZ$17)</f>
        <v>1119112.5958009276</v>
      </c>
      <c r="D93" s="1">
        <f>C93*0.000001*coeffs!$D$8/($D$2*coeffs!$D$6/1000)</f>
        <v>14283.924153695127</v>
      </c>
      <c r="E93">
        <f t="shared" si="12"/>
        <v>1.1306150197542835</v>
      </c>
      <c r="F93">
        <v>0.96150000000000002</v>
      </c>
      <c r="G93">
        <v>1.3213999999999999</v>
      </c>
      <c r="H93">
        <f t="shared" si="13"/>
        <v>0.16911501975428345</v>
      </c>
      <c r="I93">
        <f t="shared" si="14"/>
        <v>0.19078498024571644</v>
      </c>
      <c r="J93" s="2">
        <f>((1000*coeffs!$D$8/($D$2*coeffs!$D$6))^2*H93^2+(1000*(E93-coeffs!$D$2*blanks!$BZ$18*A93-coeffs!$D$2*blanks!$BZ$17)/($D$2*coeffs!$D$6))^2*coeffs!$E$8^2+(1000*coeffs!$D$2*coeffs!$D$8*(E93/coeffs!$D$2-blanks!$BZ$18*A93-blanks!$BZ$17)/($D$2^2*coeffs!$D$6))^2*coeffs!$D$11^2+(1000*coeffs!$D$2*coeffs!$D$8*(E93/coeffs!$D$2-blanks!$BZ$18*A93-blanks!$BZ$17)/($D$2*coeffs!$D$6^2))^2*coeffs!$E$6^2 +(-1000*coeffs!$D$8*blanks!$BZ$18*A93/($D$2*coeffs!$D$6)-1000*coeffs!$D$8*blanks!$BZ$17/($D$2*coeffs!$D$6))^2*coeffs!$E$2^2 + (1000*coeffs!$D$2*coeffs!$D$8*A93/($D$2*coeffs!$D$6))^2*blanks!$CA$18^2+(1000*coeffs!$D$2*coeffs!$D$8/($D$2*coeffs!$D$6))^2*blanks!$CA$17^2)^0.5</f>
        <v>4179.0698018713083</v>
      </c>
      <c r="K93" s="10">
        <f>((1000*coeffs!$D$8/($D$2*coeffs!$D$6))^2*I93^2+(1000*(E93-coeffs!$D$2*blanks!$BZ$18*A93-coeffs!$D$2*blanks!$BZ$17)/($D$2*coeffs!$D$6))^2*coeffs!$E$8^2+(1000*coeffs!$D$2*coeffs!$D$8*(E93/coeffs!$D$2-blanks!$BZ$18*A93-blanks!$BZ$17)/($D$2^2*coeffs!$D$6))^2*coeffs!$D$11^2+(1000*coeffs!$D$2*coeffs!$D$8*(E93/coeffs!$D$2-blanks!$BZ$18*A93-blanks!$BZ$17)/($D$2*coeffs!$D$6^2))^2*coeffs!$E$6^2 +(-1000*coeffs!$D$8*blanks!$BZ$18*A93/($D$2*coeffs!$D$6)-1000*coeffs!$D$8*blanks!$BZ$17/($D$2*coeffs!$D$6))^2*coeffs!$E$2^2 + (1000*coeffs!$D$2*coeffs!$D$8*A93/($D$2*coeffs!$D$6))^2*blanks!$CA$18^2+(1000*coeffs!$D$2*coeffs!$D$8/($D$2*coeffs!$D$6))^2*blanks!$CA$17^2)^0.5</f>
        <v>4328.4133184345974</v>
      </c>
      <c r="L93" s="10">
        <f t="shared" si="9"/>
        <v>27966756.348469213</v>
      </c>
      <c r="M93" s="1">
        <f t="shared" si="10"/>
        <v>8953719.9614142068</v>
      </c>
      <c r="N93" s="10">
        <f t="shared" si="11"/>
        <v>8677474.6879726183</v>
      </c>
    </row>
    <row r="94" spans="1:14" x14ac:dyDescent="0.25">
      <c r="A94">
        <v>-18.72</v>
      </c>
      <c r="B94">
        <v>0.68503937007874016</v>
      </c>
      <c r="C94" s="10">
        <f>-LN(1-B94)/0.000001-EXP(blanks!$BZ$18*b929_2!A94+blanks!$BZ$17)</f>
        <v>1143552.8099687255</v>
      </c>
      <c r="D94" s="1">
        <f>C94*0.000001*coeffs!$D$8/($D$2*coeffs!$D$6/1000)</f>
        <v>14595.869678017498</v>
      </c>
      <c r="E94">
        <f t="shared" si="12"/>
        <v>1.1553076323446549</v>
      </c>
      <c r="F94">
        <v>0.98529999999999995</v>
      </c>
      <c r="G94">
        <v>1.3541000000000001</v>
      </c>
      <c r="H94">
        <f t="shared" si="13"/>
        <v>0.17000763234465499</v>
      </c>
      <c r="I94">
        <f t="shared" si="14"/>
        <v>0.19879236765534514</v>
      </c>
      <c r="J94" s="2">
        <f>((1000*coeffs!$D$8/($D$2*coeffs!$D$6))^2*H94^2+(1000*(E94-coeffs!$D$2*blanks!$BZ$18*A94-coeffs!$D$2*blanks!$BZ$17)/($D$2*coeffs!$D$6))^2*coeffs!$E$8^2+(1000*coeffs!$D$2*coeffs!$D$8*(E94/coeffs!$D$2-blanks!$BZ$18*A94-blanks!$BZ$17)/($D$2^2*coeffs!$D$6))^2*coeffs!$D$11^2+(1000*coeffs!$D$2*coeffs!$D$8*(E94/coeffs!$D$2-blanks!$BZ$18*A94-blanks!$BZ$17)/($D$2*coeffs!$D$6^2))^2*coeffs!$E$6^2 +(-1000*coeffs!$D$8*blanks!$BZ$18*A94/($D$2*coeffs!$D$6)-1000*coeffs!$D$8*blanks!$BZ$17/($D$2*coeffs!$D$6))^2*coeffs!$E$2^2 + (1000*coeffs!$D$2*coeffs!$D$8*A94/($D$2*coeffs!$D$6))^2*blanks!$CA$18^2+(1000*coeffs!$D$2*coeffs!$D$8/($D$2*coeffs!$D$6))^2*blanks!$CA$17^2)^0.5</f>
        <v>4251.9861630365567</v>
      </c>
      <c r="K94" s="10">
        <f>((1000*coeffs!$D$8/($D$2*coeffs!$D$6))^2*I94^2+(1000*(E94-coeffs!$D$2*blanks!$BZ$18*A94-coeffs!$D$2*blanks!$BZ$17)/($D$2*coeffs!$D$6))^2*coeffs!$E$8^2+(1000*coeffs!$D$2*coeffs!$D$8*(E94/coeffs!$D$2-blanks!$BZ$18*A94-blanks!$BZ$17)/($D$2^2*coeffs!$D$6))^2*coeffs!$D$11^2+(1000*coeffs!$D$2*coeffs!$D$8*(E94/coeffs!$D$2-blanks!$BZ$18*A94-blanks!$BZ$17)/($D$2*coeffs!$D$6^2))^2*coeffs!$E$6^2 +(-1000*coeffs!$D$8*blanks!$BZ$18*A94/($D$2*coeffs!$D$6)-1000*coeffs!$D$8*blanks!$BZ$17/($D$2*coeffs!$D$6))^2*coeffs!$E$2^2 + (1000*coeffs!$D$2*coeffs!$D$8*A94/($D$2*coeffs!$D$6))^2*blanks!$CA$18^2+(1000*coeffs!$D$2*coeffs!$D$8/($D$2*coeffs!$D$6))^2*blanks!$CA$17^2)^0.5</f>
        <v>4450.7086000732388</v>
      </c>
      <c r="L94" s="10">
        <f t="shared" si="9"/>
        <v>28577520.195913922</v>
      </c>
      <c r="M94" s="1">
        <f t="shared" si="10"/>
        <v>9200733.8874424268</v>
      </c>
      <c r="N94" s="10">
        <f t="shared" si="11"/>
        <v>8833111.9411656521</v>
      </c>
    </row>
    <row r="95" spans="1:14" x14ac:dyDescent="0.25">
      <c r="A95">
        <v>-18.75</v>
      </c>
      <c r="B95">
        <v>0.69291338582677164</v>
      </c>
      <c r="C95" s="10">
        <f>-LN(1-B95)/0.000001-EXP(blanks!$BZ$18*b929_2!A95+blanks!$BZ$17)</f>
        <v>1168742.3493774808</v>
      </c>
      <c r="D95" s="1">
        <f>C95*0.000001*coeffs!$D$8/($D$2*coeffs!$D$6/1000)</f>
        <v>14917.379302456733</v>
      </c>
      <c r="E95">
        <f t="shared" si="12"/>
        <v>1.1806254403289449</v>
      </c>
      <c r="F95">
        <v>1.0097</v>
      </c>
      <c r="G95">
        <v>1.3876999999999999</v>
      </c>
      <c r="H95">
        <f t="shared" si="13"/>
        <v>0.17092544032894486</v>
      </c>
      <c r="I95">
        <f t="shared" si="14"/>
        <v>0.20707455967105504</v>
      </c>
      <c r="J95" s="2">
        <f>((1000*coeffs!$D$8/($D$2*coeffs!$D$6))^2*H95^2+(1000*(E95-coeffs!$D$2*blanks!$BZ$18*A95-coeffs!$D$2*blanks!$BZ$17)/($D$2*coeffs!$D$6))^2*coeffs!$E$8^2+(1000*coeffs!$D$2*coeffs!$D$8*(E95/coeffs!$D$2-blanks!$BZ$18*A95-blanks!$BZ$17)/($D$2^2*coeffs!$D$6))^2*coeffs!$D$11^2+(1000*coeffs!$D$2*coeffs!$D$8*(E95/coeffs!$D$2-blanks!$BZ$18*A95-blanks!$BZ$17)/($D$2*coeffs!$D$6^2))^2*coeffs!$E$6^2 +(-1000*coeffs!$D$8*blanks!$BZ$18*A95/($D$2*coeffs!$D$6)-1000*coeffs!$D$8*blanks!$BZ$17/($D$2*coeffs!$D$6))^2*coeffs!$E$2^2 + (1000*coeffs!$D$2*coeffs!$D$8*A95/($D$2*coeffs!$D$6))^2*blanks!$CA$18^2+(1000*coeffs!$D$2*coeffs!$D$8/($D$2*coeffs!$D$6))^2*blanks!$CA$17^2)^0.5</f>
        <v>4326.9864112469177</v>
      </c>
      <c r="K95" s="10">
        <f>((1000*coeffs!$D$8/($D$2*coeffs!$D$6))^2*I95^2+(1000*(E95-coeffs!$D$2*blanks!$BZ$18*A95-coeffs!$D$2*blanks!$BZ$17)/($D$2*coeffs!$D$6))^2*coeffs!$E$8^2+(1000*coeffs!$D$2*coeffs!$D$8*(E95/coeffs!$D$2-blanks!$BZ$18*A95-blanks!$BZ$17)/($D$2^2*coeffs!$D$6))^2*coeffs!$D$11^2+(1000*coeffs!$D$2*coeffs!$D$8*(E95/coeffs!$D$2-blanks!$BZ$18*A95-blanks!$BZ$17)/($D$2*coeffs!$D$6^2))^2*coeffs!$E$6^2 +(-1000*coeffs!$D$8*blanks!$BZ$18*A95/($D$2*coeffs!$D$6)-1000*coeffs!$D$8*blanks!$BZ$17/($D$2*coeffs!$D$6))^2*coeffs!$E$2^2 + (1000*coeffs!$D$2*coeffs!$D$8*A95/($D$2*coeffs!$D$6))^2*blanks!$CA$18^2+(1000*coeffs!$D$2*coeffs!$D$8/($D$2*coeffs!$D$6))^2*blanks!$CA$17^2)^0.5</f>
        <v>4576.9937969142829</v>
      </c>
      <c r="L95" s="10">
        <f t="shared" si="9"/>
        <v>29207009.769901469</v>
      </c>
      <c r="M95" s="1">
        <f t="shared" si="10"/>
        <v>9455800.3663403299</v>
      </c>
      <c r="N95" s="10">
        <f t="shared" si="11"/>
        <v>8993257.5317885559</v>
      </c>
    </row>
    <row r="96" spans="1:14" x14ac:dyDescent="0.25">
      <c r="A96">
        <v>-18.850000000000001</v>
      </c>
      <c r="B96">
        <v>0.70078740157480313</v>
      </c>
      <c r="C96" s="10">
        <f>-LN(1-B96)/0.000001-EXP(blanks!$BZ$18*b929_2!A96+blanks!$BZ$17)</f>
        <v>1194280.0790561002</v>
      </c>
      <c r="D96" s="1">
        <f>C96*0.000001*coeffs!$D$8/($D$2*coeffs!$D$6/1000)</f>
        <v>15243.333094019505</v>
      </c>
      <c r="E96">
        <f t="shared" si="12"/>
        <v>1.2066009267322053</v>
      </c>
      <c r="F96">
        <v>1.0347</v>
      </c>
      <c r="G96">
        <v>1.4219999999999999</v>
      </c>
      <c r="H96">
        <f t="shared" si="13"/>
        <v>0.17190092673220536</v>
      </c>
      <c r="I96">
        <f t="shared" si="14"/>
        <v>0.21539907326779462</v>
      </c>
      <c r="J96" s="2">
        <f>((1000*coeffs!$D$8/($D$2*coeffs!$D$6))^2*H96^2+(1000*(E96-coeffs!$D$2*blanks!$BZ$18*A96-coeffs!$D$2*blanks!$BZ$17)/($D$2*coeffs!$D$6))^2*coeffs!$E$8^2+(1000*coeffs!$D$2*coeffs!$D$8*(E96/coeffs!$D$2-blanks!$BZ$18*A96-blanks!$BZ$17)/($D$2^2*coeffs!$D$6))^2*coeffs!$D$11^2+(1000*coeffs!$D$2*coeffs!$D$8*(E96/coeffs!$D$2-blanks!$BZ$18*A96-blanks!$BZ$17)/($D$2*coeffs!$D$6^2))^2*coeffs!$E$6^2 +(-1000*coeffs!$D$8*blanks!$BZ$18*A96/($D$2*coeffs!$D$6)-1000*coeffs!$D$8*blanks!$BZ$17/($D$2*coeffs!$D$6))^2*coeffs!$E$2^2 + (1000*coeffs!$D$2*coeffs!$D$8*A96/($D$2*coeffs!$D$6))^2*blanks!$CA$18^2+(1000*coeffs!$D$2*coeffs!$D$8/($D$2*coeffs!$D$6))^2*blanks!$CA$17^2)^0.5</f>
        <v>4404.3703327893445</v>
      </c>
      <c r="K96" s="10">
        <f>((1000*coeffs!$D$8/($D$2*coeffs!$D$6))^2*I96^2+(1000*(E96-coeffs!$D$2*blanks!$BZ$18*A96-coeffs!$D$2*blanks!$BZ$17)/($D$2*coeffs!$D$6))^2*coeffs!$E$8^2+(1000*coeffs!$D$2*coeffs!$D$8*(E96/coeffs!$D$2-blanks!$BZ$18*A96-blanks!$BZ$17)/($D$2^2*coeffs!$D$6))^2*coeffs!$D$11^2+(1000*coeffs!$D$2*coeffs!$D$8*(E96/coeffs!$D$2-blanks!$BZ$18*A96-blanks!$BZ$17)/($D$2*coeffs!$D$6^2))^2*coeffs!$E$6^2 +(-1000*coeffs!$D$8*blanks!$BZ$18*A96/($D$2*coeffs!$D$6)-1000*coeffs!$D$8*blanks!$BZ$17/($D$2*coeffs!$D$6))^2*coeffs!$E$2^2 + (1000*coeffs!$D$2*coeffs!$D$8*A96/($D$2*coeffs!$D$6))^2*blanks!$CA$18^2+(1000*coeffs!$D$2*coeffs!$D$8/($D$2*coeffs!$D$6))^2*blanks!$CA$17^2)^0.5</f>
        <v>4705.634275548915</v>
      </c>
      <c r="L96" s="10">
        <f t="shared" si="9"/>
        <v>29845200.659982435</v>
      </c>
      <c r="M96" s="1">
        <f t="shared" si="10"/>
        <v>9715556.7414722592</v>
      </c>
      <c r="N96" s="10">
        <f t="shared" si="11"/>
        <v>9158116.3282229006</v>
      </c>
    </row>
    <row r="97" spans="1:14" x14ac:dyDescent="0.25">
      <c r="A97">
        <v>-18.920000000000002</v>
      </c>
      <c r="B97">
        <v>0.70866141732283461</v>
      </c>
      <c r="C97" s="10">
        <f>-LN(1-B97)/0.000001-EXP(blanks!$BZ$18*b929_2!A97+blanks!$BZ$17)</f>
        <v>1220632.3361806083</v>
      </c>
      <c r="D97" s="1">
        <f>C97*0.000001*coeffs!$D$8/($D$2*coeffs!$D$6/1000)</f>
        <v>15579.683201647194</v>
      </c>
      <c r="E97">
        <f t="shared" si="12"/>
        <v>1.2332691738143666</v>
      </c>
      <c r="F97">
        <v>1.0604</v>
      </c>
      <c r="G97">
        <v>1.4219999999999999</v>
      </c>
      <c r="H97">
        <f t="shared" si="13"/>
        <v>0.17286917381436662</v>
      </c>
      <c r="I97">
        <f t="shared" si="14"/>
        <v>0.1887308261856333</v>
      </c>
      <c r="J97" s="2">
        <f>((1000*coeffs!$D$8/($D$2*coeffs!$D$6))^2*H97^2+(1000*(E97-coeffs!$D$2*blanks!$BZ$18*A97-coeffs!$D$2*blanks!$BZ$17)/($D$2*coeffs!$D$6))^2*coeffs!$E$8^2+(1000*coeffs!$D$2*coeffs!$D$8*(E97/coeffs!$D$2-blanks!$BZ$18*A97-blanks!$BZ$17)/($D$2^2*coeffs!$D$6))^2*coeffs!$D$11^2+(1000*coeffs!$D$2*coeffs!$D$8*(E97/coeffs!$D$2-blanks!$BZ$18*A97-blanks!$BZ$17)/($D$2*coeffs!$D$6^2))^2*coeffs!$E$6^2 +(-1000*coeffs!$D$8*blanks!$BZ$18*A97/($D$2*coeffs!$D$6)-1000*coeffs!$D$8*blanks!$BZ$17/($D$2*coeffs!$D$6))^2*coeffs!$E$2^2 + (1000*coeffs!$D$2*coeffs!$D$8*A97/($D$2*coeffs!$D$6))^2*blanks!$CA$18^2+(1000*coeffs!$D$2*coeffs!$D$8/($D$2*coeffs!$D$6))^2*blanks!$CA$17^2)^0.5</f>
        <v>4483.8240066586495</v>
      </c>
      <c r="K97" s="10">
        <f>((1000*coeffs!$D$8/($D$2*coeffs!$D$6))^2*I97^2+(1000*(E97-coeffs!$D$2*blanks!$BZ$18*A97-coeffs!$D$2*blanks!$BZ$17)/($D$2*coeffs!$D$6))^2*coeffs!$E$8^2+(1000*coeffs!$D$2*coeffs!$D$8*(E97/coeffs!$D$2-blanks!$BZ$18*A97-blanks!$BZ$17)/($D$2^2*coeffs!$D$6))^2*coeffs!$D$11^2+(1000*coeffs!$D$2*coeffs!$D$8*(E97/coeffs!$D$2-blanks!$BZ$18*A97-blanks!$BZ$17)/($D$2*coeffs!$D$6^2))^2*coeffs!$E$6^2 +(-1000*coeffs!$D$8*blanks!$BZ$18*A97/($D$2*coeffs!$D$6)-1000*coeffs!$D$8*blanks!$BZ$17/($D$2*coeffs!$D$6))^2*coeffs!$E$2^2 + (1000*coeffs!$D$2*coeffs!$D$8*A97/($D$2*coeffs!$D$6))^2*blanks!$CA$18^2+(1000*coeffs!$D$2*coeffs!$D$8/($D$2*coeffs!$D$6))^2*blanks!$CA$17^2)^0.5</f>
        <v>4586.8354542030556</v>
      </c>
      <c r="L97" s="10">
        <f t="shared" si="9"/>
        <v>30503746.687431876</v>
      </c>
      <c r="M97" s="1">
        <f t="shared" si="10"/>
        <v>9517583.8184479568</v>
      </c>
      <c r="N97" s="10">
        <f t="shared" si="11"/>
        <v>9327513.1496977806</v>
      </c>
    </row>
    <row r="98" spans="1:14" x14ac:dyDescent="0.25">
      <c r="A98">
        <v>-19.02</v>
      </c>
      <c r="B98">
        <v>0.71653543307086609</v>
      </c>
      <c r="C98" s="10">
        <f>-LN(1-B98)/0.000001-EXP(blanks!$BZ$18*b929_2!A98+blanks!$BZ$17)</f>
        <v>1247565.7866531366</v>
      </c>
      <c r="D98" s="1">
        <f>C98*0.000001*coeffs!$D$8/($D$2*coeffs!$D$6/1000)</f>
        <v>15923.451438364757</v>
      </c>
      <c r="E98">
        <f t="shared" si="12"/>
        <v>1.2606681480024811</v>
      </c>
      <c r="F98">
        <v>1.0866</v>
      </c>
      <c r="G98">
        <v>1.4572000000000001</v>
      </c>
      <c r="H98">
        <f t="shared" si="13"/>
        <v>0.17406814800248105</v>
      </c>
      <c r="I98">
        <f t="shared" si="14"/>
        <v>0.19653185199751899</v>
      </c>
      <c r="J98" s="2">
        <f>((1000*coeffs!$D$8/($D$2*coeffs!$D$6))^2*H98^2+(1000*(E98-coeffs!$D$2*blanks!$BZ$18*A98-coeffs!$D$2*blanks!$BZ$17)/($D$2*coeffs!$D$6))^2*coeffs!$E$8^2+(1000*coeffs!$D$2*coeffs!$D$8*(E98/coeffs!$D$2-blanks!$BZ$18*A98-blanks!$BZ$17)/($D$2^2*coeffs!$D$6))^2*coeffs!$D$11^2+(1000*coeffs!$D$2*coeffs!$D$8*(E98/coeffs!$D$2-blanks!$BZ$18*A98-blanks!$BZ$17)/($D$2*coeffs!$D$6^2))^2*coeffs!$E$6^2 +(-1000*coeffs!$D$8*blanks!$BZ$18*A98/($D$2*coeffs!$D$6)-1000*coeffs!$D$8*blanks!$BZ$17/($D$2*coeffs!$D$6))^2*coeffs!$E$2^2 + (1000*coeffs!$D$2*coeffs!$D$8*A98/($D$2*coeffs!$D$6))^2*blanks!$CA$18^2+(1000*coeffs!$D$2*coeffs!$D$8/($D$2*coeffs!$D$6))^2*blanks!$CA$17^2)^0.5</f>
        <v>4566.9420850223578</v>
      </c>
      <c r="K98" s="10">
        <f>((1000*coeffs!$D$8/($D$2*coeffs!$D$6))^2*I98^2+(1000*(E98-coeffs!$D$2*blanks!$BZ$18*A98-coeffs!$D$2*blanks!$BZ$17)/($D$2*coeffs!$D$6))^2*coeffs!$E$8^2+(1000*coeffs!$D$2*coeffs!$D$8*(E98/coeffs!$D$2-blanks!$BZ$18*A98-blanks!$BZ$17)/($D$2^2*coeffs!$D$6))^2*coeffs!$D$11^2+(1000*coeffs!$D$2*coeffs!$D$8*(E98/coeffs!$D$2-blanks!$BZ$18*A98-blanks!$BZ$17)/($D$2*coeffs!$D$6^2))^2*coeffs!$E$6^2 +(-1000*coeffs!$D$8*blanks!$BZ$18*A98/($D$2*coeffs!$D$6)-1000*coeffs!$D$8*blanks!$BZ$17/($D$2*coeffs!$D$6))^2*coeffs!$E$2^2 + (1000*coeffs!$D$2*coeffs!$D$8*A98/($D$2*coeffs!$D$6))^2*blanks!$CA$18^2+(1000*coeffs!$D$2*coeffs!$D$8/($D$2*coeffs!$D$6))^2*blanks!$CA$17^2)^0.5</f>
        <v>4713.0874107127092</v>
      </c>
      <c r="L98" s="10">
        <f t="shared" si="9"/>
        <v>31176816.805501346</v>
      </c>
      <c r="M98" s="1">
        <f t="shared" si="10"/>
        <v>9773869.7557933964</v>
      </c>
      <c r="N98" s="10">
        <f t="shared" si="11"/>
        <v>9504182.6036794782</v>
      </c>
    </row>
    <row r="99" spans="1:14" x14ac:dyDescent="0.25">
      <c r="A99">
        <v>-19.04</v>
      </c>
      <c r="B99">
        <v>0.72440944881889768</v>
      </c>
      <c r="C99" s="10">
        <f>-LN(1-B99)/0.000001-EXP(blanks!$BZ$18*b929_2!A99+blanks!$BZ$17)</f>
        <v>1275641.5208540997</v>
      </c>
      <c r="D99" s="1">
        <f>C99*0.000001*coeffs!$D$8/($D$2*coeffs!$D$6/1000)</f>
        <v>16281.79934669015</v>
      </c>
      <c r="E99">
        <f t="shared" si="12"/>
        <v>1.2888390249691777</v>
      </c>
      <c r="F99">
        <v>1.1134999999999999</v>
      </c>
      <c r="G99">
        <v>1.4933000000000001</v>
      </c>
      <c r="H99">
        <f t="shared" si="13"/>
        <v>0.17533902496917775</v>
      </c>
      <c r="I99">
        <f t="shared" si="14"/>
        <v>0.20446097503082239</v>
      </c>
      <c r="J99" s="2">
        <f>((1000*coeffs!$D$8/($D$2*coeffs!$D$6))^2*H99^2+(1000*(E99-coeffs!$D$2*blanks!$BZ$18*A99-coeffs!$D$2*blanks!$BZ$17)/($D$2*coeffs!$D$6))^2*coeffs!$E$8^2+(1000*coeffs!$D$2*coeffs!$D$8*(E99/coeffs!$D$2-blanks!$BZ$18*A99-blanks!$BZ$17)/($D$2^2*coeffs!$D$6))^2*coeffs!$D$11^2+(1000*coeffs!$D$2*coeffs!$D$8*(E99/coeffs!$D$2-blanks!$BZ$18*A99-blanks!$BZ$17)/($D$2*coeffs!$D$6^2))^2*coeffs!$E$6^2 +(-1000*coeffs!$D$8*blanks!$BZ$18*A99/($D$2*coeffs!$D$6)-1000*coeffs!$D$8*blanks!$BZ$17/($D$2*coeffs!$D$6))^2*coeffs!$E$2^2 + (1000*coeffs!$D$2*coeffs!$D$8*A99/($D$2*coeffs!$D$6))^2*blanks!$CA$18^2+(1000*coeffs!$D$2*coeffs!$D$8/($D$2*coeffs!$D$6))^2*blanks!$CA$17^2)^0.5</f>
        <v>4652.825413375168</v>
      </c>
      <c r="K99" s="10">
        <f>((1000*coeffs!$D$8/($D$2*coeffs!$D$6))^2*I99^2+(1000*(E99-coeffs!$D$2*blanks!$BZ$18*A99-coeffs!$D$2*blanks!$BZ$17)/($D$2*coeffs!$D$6))^2*coeffs!$E$8^2+(1000*coeffs!$D$2*coeffs!$D$8*(E99/coeffs!$D$2-blanks!$BZ$18*A99-blanks!$BZ$17)/($D$2^2*coeffs!$D$6))^2*coeffs!$D$11^2+(1000*coeffs!$D$2*coeffs!$D$8*(E99/coeffs!$D$2-blanks!$BZ$18*A99-blanks!$BZ$17)/($D$2*coeffs!$D$6^2))^2*coeffs!$E$6^2 +(-1000*coeffs!$D$8*blanks!$BZ$18*A99/($D$2*coeffs!$D$6)-1000*coeffs!$D$8*blanks!$BZ$17/($D$2*coeffs!$D$6))^2*coeffs!$E$2^2 + (1000*coeffs!$D$2*coeffs!$D$8*A99/($D$2*coeffs!$D$6))^2*blanks!$CA$18^2+(1000*coeffs!$D$2*coeffs!$D$8/($D$2*coeffs!$D$6))^2*blanks!$CA$17^2)^0.5</f>
        <v>4842.5873347500165</v>
      </c>
      <c r="L99" s="10">
        <f t="shared" si="9"/>
        <v>31878432.729268856</v>
      </c>
      <c r="M99" s="1">
        <f t="shared" si="10"/>
        <v>10037156.172400406</v>
      </c>
      <c r="N99" s="10">
        <f t="shared" si="11"/>
        <v>9686957.4581258651</v>
      </c>
    </row>
    <row r="100" spans="1:14" x14ac:dyDescent="0.25">
      <c r="A100">
        <v>-19.07</v>
      </c>
      <c r="B100">
        <v>0.73228346456692917</v>
      </c>
      <c r="C100" s="10">
        <f>-LN(1-B100)/0.000001-EXP(blanks!$BZ$18*b929_2!A100+blanks!$BZ$17)</f>
        <v>1304485.0466143538</v>
      </c>
      <c r="D100" s="1">
        <f>C100*0.000001*coeffs!$D$8/($D$2*coeffs!$D$6/1000)</f>
        <v>16649.947052140433</v>
      </c>
      <c r="E100">
        <f t="shared" si="12"/>
        <v>1.3178265618424301</v>
      </c>
      <c r="F100">
        <v>1.1411</v>
      </c>
      <c r="G100">
        <v>1.5682</v>
      </c>
      <c r="H100">
        <f t="shared" si="13"/>
        <v>0.17672656184243007</v>
      </c>
      <c r="I100">
        <f t="shared" si="14"/>
        <v>0.25037343815756996</v>
      </c>
      <c r="J100" s="2">
        <f>((1000*coeffs!$D$8/($D$2*coeffs!$D$6))^2*H100^2+(1000*(E100-coeffs!$D$2*blanks!$BZ$18*A100-coeffs!$D$2*blanks!$BZ$17)/($D$2*coeffs!$D$6))^2*coeffs!$E$8^2+(1000*coeffs!$D$2*coeffs!$D$8*(E100/coeffs!$D$2-blanks!$BZ$18*A100-blanks!$BZ$17)/($D$2^2*coeffs!$D$6))^2*coeffs!$D$11^2+(1000*coeffs!$D$2*coeffs!$D$8*(E100/coeffs!$D$2-blanks!$BZ$18*A100-blanks!$BZ$17)/($D$2*coeffs!$D$6^2))^2*coeffs!$E$6^2 +(-1000*coeffs!$D$8*blanks!$BZ$18*A100/($D$2*coeffs!$D$6)-1000*coeffs!$D$8*blanks!$BZ$17/($D$2*coeffs!$D$6))^2*coeffs!$E$2^2 + (1000*coeffs!$D$2*coeffs!$D$8*A100/($D$2*coeffs!$D$6))^2*blanks!$CA$18^2+(1000*coeffs!$D$2*coeffs!$D$8/($D$2*coeffs!$D$6))^2*blanks!$CA$17^2)^0.5</f>
        <v>4741.8673055793679</v>
      </c>
      <c r="K100" s="10">
        <f>((1000*coeffs!$D$8/($D$2*coeffs!$D$6))^2*I100^2+(1000*(E100-coeffs!$D$2*blanks!$BZ$18*A100-coeffs!$D$2*blanks!$BZ$17)/($D$2*coeffs!$D$6))^2*coeffs!$E$8^2+(1000*coeffs!$D$2*coeffs!$D$8*(E100/coeffs!$D$2-blanks!$BZ$18*A100-blanks!$BZ$17)/($D$2^2*coeffs!$D$6))^2*coeffs!$D$11^2+(1000*coeffs!$D$2*coeffs!$D$8*(E100/coeffs!$D$2-blanks!$BZ$18*A100-blanks!$BZ$17)/($D$2*coeffs!$D$6^2))^2*coeffs!$E$6^2 +(-1000*coeffs!$D$8*blanks!$BZ$18*A100/($D$2*coeffs!$D$6)-1000*coeffs!$D$8*blanks!$BZ$17/($D$2*coeffs!$D$6))^2*coeffs!$E$2^2 + (1000*coeffs!$D$2*coeffs!$D$8*A100/($D$2*coeffs!$D$6))^2*blanks!$CA$18^2+(1000*coeffs!$D$2*coeffs!$D$8/($D$2*coeffs!$D$6))^2*blanks!$CA$17^2)^0.5</f>
        <v>5254.4807999858076</v>
      </c>
      <c r="L100" s="10">
        <f t="shared" si="9"/>
        <v>32599235.85506203</v>
      </c>
      <c r="M100" s="1">
        <f t="shared" si="10"/>
        <v>10825136.474359591</v>
      </c>
      <c r="N100" s="10">
        <f t="shared" si="11"/>
        <v>9876234.3300781455</v>
      </c>
    </row>
    <row r="101" spans="1:14" x14ac:dyDescent="0.25">
      <c r="A101">
        <v>-19.149999999999999</v>
      </c>
      <c r="B101">
        <v>0.74015748031496065</v>
      </c>
      <c r="C101" s="10">
        <f>-LN(1-B101)/0.000001-EXP(blanks!$BZ$18*b929_2!A101+blanks!$BZ$17)</f>
        <v>1333946.2508328073</v>
      </c>
      <c r="D101" s="1">
        <f>C101*0.000001*coeffs!$D$8/($D$2*coeffs!$D$6/1000)</f>
        <v>17025.978568640108</v>
      </c>
      <c r="E101">
        <f t="shared" si="12"/>
        <v>1.3476795249921112</v>
      </c>
      <c r="F101">
        <v>1.1411</v>
      </c>
      <c r="G101">
        <v>1.5682</v>
      </c>
      <c r="H101">
        <f t="shared" si="13"/>
        <v>0.20657952499211119</v>
      </c>
      <c r="I101">
        <f t="shared" si="14"/>
        <v>0.22052047500788885</v>
      </c>
      <c r="J101" s="2">
        <f>((1000*coeffs!$D$8/($D$2*coeffs!$D$6))^2*H101^2+(1000*(E101-coeffs!$D$2*blanks!$BZ$18*A101-coeffs!$D$2*blanks!$BZ$17)/($D$2*coeffs!$D$6))^2*coeffs!$E$8^2+(1000*coeffs!$D$2*coeffs!$D$8*(E101/coeffs!$D$2-blanks!$BZ$18*A101-blanks!$BZ$17)/($D$2^2*coeffs!$D$6))^2*coeffs!$D$11^2+(1000*coeffs!$D$2*coeffs!$D$8*(E101/coeffs!$D$2-blanks!$BZ$18*A101-blanks!$BZ$17)/($D$2*coeffs!$D$6^2))^2*coeffs!$E$6^2 +(-1000*coeffs!$D$8*blanks!$BZ$18*A101/($D$2*coeffs!$D$6)-1000*coeffs!$D$8*blanks!$BZ$17/($D$2*coeffs!$D$6))^2*coeffs!$E$2^2 + (1000*coeffs!$D$2*coeffs!$D$8*A101/($D$2*coeffs!$D$6))^2*blanks!$CA$18^2+(1000*coeffs!$D$2*coeffs!$D$8/($D$2*coeffs!$D$6))^2*blanks!$CA$17^2)^0.5</f>
        <v>5014.637462057598</v>
      </c>
      <c r="K101" s="10">
        <f>((1000*coeffs!$D$8/($D$2*coeffs!$D$6))^2*I101^2+(1000*(E101-coeffs!$D$2*blanks!$BZ$18*A101-coeffs!$D$2*blanks!$BZ$17)/($D$2*coeffs!$D$6))^2*coeffs!$E$8^2+(1000*coeffs!$D$2*coeffs!$D$8*(E101/coeffs!$D$2-blanks!$BZ$18*A101-blanks!$BZ$17)/($D$2^2*coeffs!$D$6))^2*coeffs!$D$11^2+(1000*coeffs!$D$2*coeffs!$D$8*(E101/coeffs!$D$2-blanks!$BZ$18*A101-blanks!$BZ$17)/($D$2*coeffs!$D$6^2))^2*coeffs!$E$6^2 +(-1000*coeffs!$D$8*blanks!$BZ$18*A101/($D$2*coeffs!$D$6)-1000*coeffs!$D$8*blanks!$BZ$17/($D$2*coeffs!$D$6))^2*coeffs!$E$2^2 + (1000*coeffs!$D$2*coeffs!$D$8*A101/($D$2*coeffs!$D$6))^2*blanks!$CA$18^2+(1000*coeffs!$D$2*coeffs!$D$8/($D$2*coeffs!$D$6))^2*blanks!$CA$17^2)^0.5</f>
        <v>5110.4387054625586</v>
      </c>
      <c r="L101" s="10">
        <f t="shared" si="9"/>
        <v>33335474.838700943</v>
      </c>
      <c r="M101" s="1">
        <f t="shared" si="10"/>
        <v>10581988.640272414</v>
      </c>
      <c r="N101" s="10">
        <f t="shared" si="11"/>
        <v>10404809.583909363</v>
      </c>
    </row>
    <row r="102" spans="1:14" x14ac:dyDescent="0.25">
      <c r="A102">
        <v>-19.2</v>
      </c>
      <c r="B102">
        <v>0.74803149606299213</v>
      </c>
      <c r="C102" s="10">
        <f>-LN(1-B102)/0.000001-EXP(blanks!$BZ$18*b929_2!A102+blanks!$BZ$17)</f>
        <v>1364467.2397389493</v>
      </c>
      <c r="D102" s="1">
        <f>C102*0.000001*coeffs!$D$8/($D$2*coeffs!$D$6/1000)</f>
        <v>17415.536770618073</v>
      </c>
      <c r="E102">
        <f t="shared" si="12"/>
        <v>1.3784511836588647</v>
      </c>
      <c r="F102">
        <v>1.1693</v>
      </c>
      <c r="G102">
        <v>1.607</v>
      </c>
      <c r="H102">
        <f t="shared" si="13"/>
        <v>0.20915118365886465</v>
      </c>
      <c r="I102">
        <f t="shared" si="14"/>
        <v>0.22854881634113533</v>
      </c>
      <c r="J102" s="2">
        <f>((1000*coeffs!$D$8/($D$2*coeffs!$D$6))^2*H102^2+(1000*(E102-coeffs!$D$2*blanks!$BZ$18*A102-coeffs!$D$2*blanks!$BZ$17)/($D$2*coeffs!$D$6))^2*coeffs!$E$8^2+(1000*coeffs!$D$2*coeffs!$D$8*(E102/coeffs!$D$2-blanks!$BZ$18*A102-blanks!$BZ$17)/($D$2^2*coeffs!$D$6))^2*coeffs!$D$11^2+(1000*coeffs!$D$2*coeffs!$D$8*(E102/coeffs!$D$2-blanks!$BZ$18*A102-blanks!$BZ$17)/($D$2*coeffs!$D$6^2))^2*coeffs!$E$6^2 +(-1000*coeffs!$D$8*blanks!$BZ$18*A102/($D$2*coeffs!$D$6)-1000*coeffs!$D$8*blanks!$BZ$17/($D$2*coeffs!$D$6))^2*coeffs!$E$2^2 + (1000*coeffs!$D$2*coeffs!$D$8*A102/($D$2*coeffs!$D$6))^2*blanks!$CA$18^2+(1000*coeffs!$D$2*coeffs!$D$8/($D$2*coeffs!$D$6))^2*blanks!$CA$17^2)^0.5</f>
        <v>5114.7934406344639</v>
      </c>
      <c r="K102" s="10">
        <f>((1000*coeffs!$D$8/($D$2*coeffs!$D$6))^2*I102^2+(1000*(E102-coeffs!$D$2*blanks!$BZ$18*A102-coeffs!$D$2*blanks!$BZ$17)/($D$2*coeffs!$D$6))^2*coeffs!$E$8^2+(1000*coeffs!$D$2*coeffs!$D$8*(E102/coeffs!$D$2-blanks!$BZ$18*A102-blanks!$BZ$17)/($D$2^2*coeffs!$D$6))^2*coeffs!$D$11^2+(1000*coeffs!$D$2*coeffs!$D$8*(E102/coeffs!$D$2-blanks!$BZ$18*A102-blanks!$BZ$17)/($D$2*coeffs!$D$6^2))^2*coeffs!$E$6^2 +(-1000*coeffs!$D$8*blanks!$BZ$18*A102/($D$2*coeffs!$D$6)-1000*coeffs!$D$8*blanks!$BZ$17/($D$2*coeffs!$D$6))^2*coeffs!$E$2^2 + (1000*coeffs!$D$2*coeffs!$D$8*A102/($D$2*coeffs!$D$6))^2*blanks!$CA$18^2+(1000*coeffs!$D$2*coeffs!$D$8/($D$2*coeffs!$D$6))^2*blanks!$CA$17^2)^0.5</f>
        <v>5248.2638164681466</v>
      </c>
      <c r="L102" s="10">
        <f t="shared" si="9"/>
        <v>34098197.967236117</v>
      </c>
      <c r="M102" s="1">
        <f t="shared" si="10"/>
        <v>10862802.213989479</v>
      </c>
      <c r="N102" s="10">
        <f t="shared" si="11"/>
        <v>10615940.895683371</v>
      </c>
    </row>
    <row r="103" spans="1:14" x14ac:dyDescent="0.25">
      <c r="A103">
        <v>-19.27</v>
      </c>
      <c r="B103">
        <v>0.75590551181102361</v>
      </c>
      <c r="C103" s="10">
        <f>-LN(1-B103)/0.000001-EXP(blanks!$BZ$18*b929_2!A103+blanks!$BZ$17)</f>
        <v>1395857.2950475253</v>
      </c>
      <c r="D103" s="1">
        <f>C103*0.000001*coeffs!$D$8/($D$2*coeffs!$D$6/1000)</f>
        <v>17816.187402994437</v>
      </c>
      <c r="E103">
        <f t="shared" si="12"/>
        <v>1.4101998819734449</v>
      </c>
      <c r="F103">
        <v>1.1982999999999999</v>
      </c>
      <c r="G103">
        <v>1.6468</v>
      </c>
      <c r="H103">
        <f t="shared" si="13"/>
        <v>0.211899881973445</v>
      </c>
      <c r="I103">
        <f t="shared" si="14"/>
        <v>0.23660011802655512</v>
      </c>
      <c r="J103" s="2">
        <f>((1000*coeffs!$D$8/($D$2*coeffs!$D$6))^2*H103^2+(1000*(E103-coeffs!$D$2*blanks!$BZ$18*A103-coeffs!$D$2*blanks!$BZ$17)/($D$2*coeffs!$D$6))^2*coeffs!$E$8^2+(1000*coeffs!$D$2*coeffs!$D$8*(E103/coeffs!$D$2-blanks!$BZ$18*A103-blanks!$BZ$17)/($D$2^2*coeffs!$D$6))^2*coeffs!$D$11^2+(1000*coeffs!$D$2*coeffs!$D$8*(E103/coeffs!$D$2-blanks!$BZ$18*A103-blanks!$BZ$17)/($D$2*coeffs!$D$6^2))^2*coeffs!$E$6^2 +(-1000*coeffs!$D$8*blanks!$BZ$18*A103/($D$2*coeffs!$D$6)-1000*coeffs!$D$8*blanks!$BZ$17/($D$2*coeffs!$D$6))^2*coeffs!$E$2^2 + (1000*coeffs!$D$2*coeffs!$D$8*A103/($D$2*coeffs!$D$6))^2*blanks!$CA$18^2+(1000*coeffs!$D$2*coeffs!$D$8/($D$2*coeffs!$D$6))^2*blanks!$CA$17^2)^0.5</f>
        <v>5218.8671535910471</v>
      </c>
      <c r="K103" s="10">
        <f>((1000*coeffs!$D$8/($D$2*coeffs!$D$6))^2*I103^2+(1000*(E103-coeffs!$D$2*blanks!$BZ$18*A103-coeffs!$D$2*blanks!$BZ$17)/($D$2*coeffs!$D$6))^2*coeffs!$E$8^2+(1000*coeffs!$D$2*coeffs!$D$8*(E103/coeffs!$D$2-blanks!$BZ$18*A103-blanks!$BZ$17)/($D$2^2*coeffs!$D$6))^2*coeffs!$D$11^2+(1000*coeffs!$D$2*coeffs!$D$8*(E103/coeffs!$D$2-blanks!$BZ$18*A103-blanks!$BZ$17)/($D$2*coeffs!$D$6^2))^2*coeffs!$E$6^2 +(-1000*coeffs!$D$8*blanks!$BZ$18*A103/($D$2*coeffs!$D$6)-1000*coeffs!$D$8*blanks!$BZ$17/($D$2*coeffs!$D$6))^2*coeffs!$E$2^2 + (1000*coeffs!$D$2*coeffs!$D$8*A103/($D$2*coeffs!$D$6))^2*blanks!$CA$18^2+(1000*coeffs!$D$2*coeffs!$D$8/($D$2*coeffs!$D$6))^2*blanks!$CA$17^2)^0.5</f>
        <v>5388.9980005177613</v>
      </c>
      <c r="L103" s="10">
        <f t="shared" si="9"/>
        <v>34882639.168124974</v>
      </c>
      <c r="M103" s="1">
        <f t="shared" si="10"/>
        <v>11149746.550316071</v>
      </c>
      <c r="N103" s="10">
        <f t="shared" si="11"/>
        <v>10835060.477169879</v>
      </c>
    </row>
    <row r="104" spans="1:14" x14ac:dyDescent="0.25">
      <c r="A104">
        <v>-19.3</v>
      </c>
      <c r="B104">
        <v>0.76377952755905509</v>
      </c>
      <c r="C104" s="10">
        <f>-LN(1-B104)/0.000001-EXP(blanks!$BZ$18*b929_2!A104+blanks!$BZ$17)</f>
        <v>1428490.6116183896</v>
      </c>
      <c r="D104" s="1">
        <f>C104*0.000001*coeffs!$D$8/($D$2*coeffs!$D$6/1000)</f>
        <v>18232.70654551034</v>
      </c>
      <c r="E104">
        <f t="shared" si="12"/>
        <v>1.4429897047964357</v>
      </c>
      <c r="F104">
        <v>1.2279</v>
      </c>
      <c r="G104">
        <v>1.6875</v>
      </c>
      <c r="H104">
        <f t="shared" si="13"/>
        <v>0.21508970479643574</v>
      </c>
      <c r="I104">
        <f t="shared" si="14"/>
        <v>0.24451029520356427</v>
      </c>
      <c r="J104" s="2">
        <f>((1000*coeffs!$D$8/($D$2*coeffs!$D$6))^2*H104^2+(1000*(E104-coeffs!$D$2*blanks!$BZ$18*A104-coeffs!$D$2*blanks!$BZ$17)/($D$2*coeffs!$D$6))^2*coeffs!$E$8^2+(1000*coeffs!$D$2*coeffs!$D$8*(E104/coeffs!$D$2-blanks!$BZ$18*A104-blanks!$BZ$17)/($D$2^2*coeffs!$D$6))^2*coeffs!$D$11^2+(1000*coeffs!$D$2*coeffs!$D$8*(E104/coeffs!$D$2-blanks!$BZ$18*A104-blanks!$BZ$17)/($D$2*coeffs!$D$6^2))^2*coeffs!$E$6^2 +(-1000*coeffs!$D$8*blanks!$BZ$18*A104/($D$2*coeffs!$D$6)-1000*coeffs!$D$8*blanks!$BZ$17/($D$2*coeffs!$D$6))^2*coeffs!$E$2^2 + (1000*coeffs!$D$2*coeffs!$D$8*A104/($D$2*coeffs!$D$6))^2*blanks!$CA$18^2+(1000*coeffs!$D$2*coeffs!$D$8/($D$2*coeffs!$D$6))^2*blanks!$CA$17^2)^0.5</f>
        <v>5328.7582798624098</v>
      </c>
      <c r="K104" s="10">
        <f>((1000*coeffs!$D$8/($D$2*coeffs!$D$6))^2*I104^2+(1000*(E104-coeffs!$D$2*blanks!$BZ$18*A104-coeffs!$D$2*blanks!$BZ$17)/($D$2*coeffs!$D$6))^2*coeffs!$E$8^2+(1000*coeffs!$D$2*coeffs!$D$8*(E104/coeffs!$D$2-blanks!$BZ$18*A104-blanks!$BZ$17)/($D$2^2*coeffs!$D$6))^2*coeffs!$D$11^2+(1000*coeffs!$D$2*coeffs!$D$8*(E104/coeffs!$D$2-blanks!$BZ$18*A104-blanks!$BZ$17)/($D$2*coeffs!$D$6^2))^2*coeffs!$E$6^2 +(-1000*coeffs!$D$8*blanks!$BZ$18*A104/($D$2*coeffs!$D$6)-1000*coeffs!$D$8*blanks!$BZ$17/($D$2*coeffs!$D$6))^2*coeffs!$E$2^2 + (1000*coeffs!$D$2*coeffs!$D$8*A104/($D$2*coeffs!$D$6))^2*blanks!$CA$18^2+(1000*coeffs!$D$2*coeffs!$D$8/($D$2*coeffs!$D$6))^2*blanks!$CA$17^2)^0.5</f>
        <v>5531.5896701372649</v>
      </c>
      <c r="L104" s="10">
        <f t="shared" si="9"/>
        <v>35698149.615245499</v>
      </c>
      <c r="M104" s="1">
        <f t="shared" si="10"/>
        <v>11441181.910782168</v>
      </c>
      <c r="N104" s="10">
        <f t="shared" si="11"/>
        <v>11065995.588189602</v>
      </c>
    </row>
    <row r="105" spans="1:14" x14ac:dyDescent="0.25">
      <c r="A105">
        <v>-19.36</v>
      </c>
      <c r="B105">
        <v>0.77165354330708658</v>
      </c>
      <c r="C105" s="10">
        <f>-LN(1-B105)/0.000001-EXP(blanks!$BZ$18*b929_2!A105+blanks!$BZ$17)</f>
        <v>1462074.0087675357</v>
      </c>
      <c r="D105" s="1">
        <f>C105*0.000001*coeffs!$D$8/($D$2*coeffs!$D$6/1000)</f>
        <v>18661.352152307849</v>
      </c>
      <c r="E105">
        <f t="shared" si="12"/>
        <v>1.4768912564721171</v>
      </c>
      <c r="F105">
        <v>1.2583</v>
      </c>
      <c r="G105">
        <v>1.7293000000000001</v>
      </c>
      <c r="H105">
        <f t="shared" si="13"/>
        <v>0.21859125647211708</v>
      </c>
      <c r="I105">
        <f t="shared" si="14"/>
        <v>0.25240874352788301</v>
      </c>
      <c r="J105" s="2">
        <f>((1000*coeffs!$D$8/($D$2*coeffs!$D$6))^2*H105^2+(1000*(E105-coeffs!$D$2*blanks!$BZ$18*A105-coeffs!$D$2*blanks!$BZ$17)/($D$2*coeffs!$D$6))^2*coeffs!$E$8^2+(1000*coeffs!$D$2*coeffs!$D$8*(E105/coeffs!$D$2-blanks!$BZ$18*A105-blanks!$BZ$17)/($D$2^2*coeffs!$D$6))^2*coeffs!$D$11^2+(1000*coeffs!$D$2*coeffs!$D$8*(E105/coeffs!$D$2-blanks!$BZ$18*A105-blanks!$BZ$17)/($D$2*coeffs!$D$6^2))^2*coeffs!$E$6^2 +(-1000*coeffs!$D$8*blanks!$BZ$18*A105/($D$2*coeffs!$D$6)-1000*coeffs!$D$8*blanks!$BZ$17/($D$2*coeffs!$D$6))^2*coeffs!$E$2^2 + (1000*coeffs!$D$2*coeffs!$D$8*A105/($D$2*coeffs!$D$6))^2*blanks!$CA$18^2+(1000*coeffs!$D$2*coeffs!$D$8/($D$2*coeffs!$D$6))^2*blanks!$CA$17^2)^0.5</f>
        <v>5443.7745371648589</v>
      </c>
      <c r="K105" s="10">
        <f>((1000*coeffs!$D$8/($D$2*coeffs!$D$6))^2*I105^2+(1000*(E105-coeffs!$D$2*blanks!$BZ$18*A105-coeffs!$D$2*blanks!$BZ$17)/($D$2*coeffs!$D$6))^2*coeffs!$E$8^2+(1000*coeffs!$D$2*coeffs!$D$8*(E105/coeffs!$D$2-blanks!$BZ$18*A105-blanks!$BZ$17)/($D$2^2*coeffs!$D$6))^2*coeffs!$D$11^2+(1000*coeffs!$D$2*coeffs!$D$8*(E105/coeffs!$D$2-blanks!$BZ$18*A105-blanks!$BZ$17)/($D$2*coeffs!$D$6^2))^2*coeffs!$E$6^2 +(-1000*coeffs!$D$8*blanks!$BZ$18*A105/($D$2*coeffs!$D$6)-1000*coeffs!$D$8*blanks!$BZ$17/($D$2*coeffs!$D$6))^2*coeffs!$E$2^2 + (1000*coeffs!$D$2*coeffs!$D$8*A105/($D$2*coeffs!$D$6))^2*blanks!$CA$18^2+(1000*coeffs!$D$2*coeffs!$D$8/($D$2*coeffs!$D$6))^2*blanks!$CA$17^2)^0.5</f>
        <v>5677.1045600357229</v>
      </c>
      <c r="L105" s="10">
        <f t="shared" si="9"/>
        <v>36537402.688571744</v>
      </c>
      <c r="M105" s="1">
        <f t="shared" si="10"/>
        <v>11738834.686264595</v>
      </c>
      <c r="N105" s="10">
        <f t="shared" si="11"/>
        <v>11307213.854611808</v>
      </c>
    </row>
    <row r="106" spans="1:14" x14ac:dyDescent="0.25">
      <c r="A106">
        <v>-19.420000000000002</v>
      </c>
      <c r="B106">
        <v>0.77952755905511806</v>
      </c>
      <c r="C106" s="10">
        <f>-LN(1-B106)/0.000001-EXP(blanks!$BZ$18*b929_2!A106+blanks!$BZ$17)</f>
        <v>1496840.1927671991</v>
      </c>
      <c r="D106" s="1">
        <f>C106*0.000001*coeffs!$D$8/($D$2*coeffs!$D$6/1000)</f>
        <v>19105.094397036311</v>
      </c>
      <c r="E106">
        <f t="shared" si="12"/>
        <v>1.5119825762833872</v>
      </c>
      <c r="F106">
        <v>1.2895000000000001</v>
      </c>
      <c r="G106">
        <v>1.7721</v>
      </c>
      <c r="H106">
        <f t="shared" si="13"/>
        <v>0.22248257628338708</v>
      </c>
      <c r="I106">
        <f t="shared" si="14"/>
        <v>0.26011742371661284</v>
      </c>
      <c r="J106" s="2">
        <f>((1000*coeffs!$D$8/($D$2*coeffs!$D$6))^2*H106^2+(1000*(E106-coeffs!$D$2*blanks!$BZ$18*A106-coeffs!$D$2*blanks!$BZ$17)/($D$2*coeffs!$D$6))^2*coeffs!$E$8^2+(1000*coeffs!$D$2*coeffs!$D$8*(E106/coeffs!$D$2-blanks!$BZ$18*A106-blanks!$BZ$17)/($D$2^2*coeffs!$D$6))^2*coeffs!$D$11^2+(1000*coeffs!$D$2*coeffs!$D$8*(E106/coeffs!$D$2-blanks!$BZ$18*A106-blanks!$BZ$17)/($D$2*coeffs!$D$6^2))^2*coeffs!$E$6^2 +(-1000*coeffs!$D$8*blanks!$BZ$18*A106/($D$2*coeffs!$D$6)-1000*coeffs!$D$8*blanks!$BZ$17/($D$2*coeffs!$D$6))^2*coeffs!$E$2^2 + (1000*coeffs!$D$2*coeffs!$D$8*A106/($D$2*coeffs!$D$6))^2*blanks!$CA$18^2+(1000*coeffs!$D$2*coeffs!$D$8/($D$2*coeffs!$D$6))^2*blanks!$CA$17^2)^0.5</f>
        <v>5564.6182126064978</v>
      </c>
      <c r="K106" s="10">
        <f>((1000*coeffs!$D$8/($D$2*coeffs!$D$6))^2*I106^2+(1000*(E106-coeffs!$D$2*blanks!$BZ$18*A106-coeffs!$D$2*blanks!$BZ$17)/($D$2*coeffs!$D$6))^2*coeffs!$E$8^2+(1000*coeffs!$D$2*coeffs!$D$8*(E106/coeffs!$D$2-blanks!$BZ$18*A106-blanks!$BZ$17)/($D$2^2*coeffs!$D$6))^2*coeffs!$D$11^2+(1000*coeffs!$D$2*coeffs!$D$8*(E106/coeffs!$D$2-blanks!$BZ$18*A106-blanks!$BZ$17)/($D$2*coeffs!$D$6^2))^2*coeffs!$E$6^2 +(-1000*coeffs!$D$8*blanks!$BZ$18*A106/($D$2*coeffs!$D$6)-1000*coeffs!$D$8*blanks!$BZ$17/($D$2*coeffs!$D$6))^2*coeffs!$E$2^2 + (1000*coeffs!$D$2*coeffs!$D$8*A106/($D$2*coeffs!$D$6))^2*blanks!$CA$18^2+(1000*coeffs!$D$2*coeffs!$D$8/($D$2*coeffs!$D$6))^2*blanks!$CA$17^2)^0.5</f>
        <v>5824.4175411587084</v>
      </c>
      <c r="L106" s="10">
        <f t="shared" si="9"/>
        <v>37406213.745415203</v>
      </c>
      <c r="M106" s="1">
        <f t="shared" si="10"/>
        <v>12040809.483176738</v>
      </c>
      <c r="N106" s="10">
        <f t="shared" si="11"/>
        <v>11560209.94981516</v>
      </c>
    </row>
    <row r="107" spans="1:14" x14ac:dyDescent="0.25">
      <c r="A107">
        <v>-19.45</v>
      </c>
      <c r="B107">
        <v>0.78740157480314965</v>
      </c>
      <c r="C107" s="10">
        <f>-LN(1-B107)/0.000001-EXP(blanks!$BZ$18*b929_2!A107+blanks!$BZ$17)</f>
        <v>1533042.6033087005</v>
      </c>
      <c r="D107" s="1">
        <f>C107*0.000001*coeffs!$D$8/($D$2*coeffs!$D$6/1000)</f>
        <v>19567.168086757989</v>
      </c>
      <c r="E107">
        <f t="shared" si="12"/>
        <v>1.5483502204542625</v>
      </c>
      <c r="F107">
        <v>1.3213999999999999</v>
      </c>
      <c r="G107">
        <v>1.8160000000000001</v>
      </c>
      <c r="H107">
        <f t="shared" si="13"/>
        <v>0.22695022045426261</v>
      </c>
      <c r="I107">
        <f t="shared" si="14"/>
        <v>0.26764977954573754</v>
      </c>
      <c r="J107" s="2">
        <f>((1000*coeffs!$D$8/($D$2*coeffs!$D$6))^2*H107^2+(1000*(E107-coeffs!$D$2*blanks!$BZ$18*A107-coeffs!$D$2*blanks!$BZ$17)/($D$2*coeffs!$D$6))^2*coeffs!$E$8^2+(1000*coeffs!$D$2*coeffs!$D$8*(E107/coeffs!$D$2-blanks!$BZ$18*A107-blanks!$BZ$17)/($D$2^2*coeffs!$D$6))^2*coeffs!$D$11^2+(1000*coeffs!$D$2*coeffs!$D$8*(E107/coeffs!$D$2-blanks!$BZ$18*A107-blanks!$BZ$17)/($D$2*coeffs!$D$6^2))^2*coeffs!$E$6^2 +(-1000*coeffs!$D$8*blanks!$BZ$18*A107/($D$2*coeffs!$D$6)-1000*coeffs!$D$8*blanks!$BZ$17/($D$2*coeffs!$D$6))^2*coeffs!$E$2^2 + (1000*coeffs!$D$2*coeffs!$D$8*A107/($D$2*coeffs!$D$6))^2*blanks!$CA$18^2+(1000*coeffs!$D$2*coeffs!$D$8/($D$2*coeffs!$D$6))^2*blanks!$CA$17^2)^0.5</f>
        <v>5692.7159544127471</v>
      </c>
      <c r="K107" s="10">
        <f>((1000*coeffs!$D$8/($D$2*coeffs!$D$6))^2*I107^2+(1000*(E107-coeffs!$D$2*blanks!$BZ$18*A107-coeffs!$D$2*blanks!$BZ$17)/($D$2*coeffs!$D$6))^2*coeffs!$E$8^2+(1000*coeffs!$D$2*coeffs!$D$8*(E107/coeffs!$D$2-blanks!$BZ$18*A107-blanks!$BZ$17)/($D$2^2*coeffs!$D$6))^2*coeffs!$D$11^2+(1000*coeffs!$D$2*coeffs!$D$8*(E107/coeffs!$D$2-blanks!$BZ$18*A107-blanks!$BZ$17)/($D$2*coeffs!$D$6^2))^2*coeffs!$E$6^2 +(-1000*coeffs!$D$8*blanks!$BZ$18*A107/($D$2*coeffs!$D$6)-1000*coeffs!$D$8*blanks!$BZ$17/($D$2*coeffs!$D$6))^2*coeffs!$E$2^2 + (1000*coeffs!$D$2*coeffs!$D$8*A107/($D$2*coeffs!$D$6))^2*blanks!$CA$18^2+(1000*coeffs!$D$2*coeffs!$D$8/($D$2*coeffs!$D$6))^2*blanks!$CA$17^2)^0.5</f>
        <v>5973.8088131615859</v>
      </c>
      <c r="L107" s="10">
        <f t="shared" si="9"/>
        <v>38310916.273686565</v>
      </c>
      <c r="M107" s="1">
        <f t="shared" si="10"/>
        <v>12347831.917816343</v>
      </c>
      <c r="N107" s="10">
        <f t="shared" si="11"/>
        <v>11827833.515208051</v>
      </c>
    </row>
    <row r="108" spans="1:14" x14ac:dyDescent="0.25">
      <c r="A108">
        <v>-19.47</v>
      </c>
      <c r="B108">
        <v>0.79527559055118113</v>
      </c>
      <c r="C108" s="10">
        <f>-LN(1-B108)/0.000001-EXP(blanks!$BZ$18*b929_2!A108+blanks!$BZ$17)</f>
        <v>1570671.7750661015</v>
      </c>
      <c r="D108" s="1">
        <f>C108*0.000001*coeffs!$D$8/($D$2*coeffs!$D$6/1000)</f>
        <v>20047.452409681198</v>
      </c>
      <c r="E108">
        <f t="shared" si="12"/>
        <v>1.5860905484371093</v>
      </c>
      <c r="F108">
        <v>1.3541000000000001</v>
      </c>
      <c r="G108">
        <v>1.861</v>
      </c>
      <c r="H108">
        <f t="shared" si="13"/>
        <v>0.2319905484371092</v>
      </c>
      <c r="I108">
        <f t="shared" si="14"/>
        <v>0.27490945156289071</v>
      </c>
      <c r="J108" s="2">
        <f>((1000*coeffs!$D$8/($D$2*coeffs!$D$6))^2*H108^2+(1000*(E108-coeffs!$D$2*blanks!$BZ$18*A108-coeffs!$D$2*blanks!$BZ$17)/($D$2*coeffs!$D$6))^2*coeffs!$E$8^2+(1000*coeffs!$D$2*coeffs!$D$8*(E108/coeffs!$D$2-blanks!$BZ$18*A108-blanks!$BZ$17)/($D$2^2*coeffs!$D$6))^2*coeffs!$D$11^2+(1000*coeffs!$D$2*coeffs!$D$8*(E108/coeffs!$D$2-blanks!$BZ$18*A108-blanks!$BZ$17)/($D$2*coeffs!$D$6^2))^2*coeffs!$E$6^2 +(-1000*coeffs!$D$8*blanks!$BZ$18*A108/($D$2*coeffs!$D$6)-1000*coeffs!$D$8*blanks!$BZ$17/($D$2*coeffs!$D$6))^2*coeffs!$E$2^2 + (1000*coeffs!$D$2*coeffs!$D$8*A108/($D$2*coeffs!$D$6))^2*blanks!$CA$18^2+(1000*coeffs!$D$2*coeffs!$D$8/($D$2*coeffs!$D$6))^2*blanks!$CA$17^2)^0.5</f>
        <v>5828.28379279214</v>
      </c>
      <c r="K108" s="10">
        <f>((1000*coeffs!$D$8/($D$2*coeffs!$D$6))^2*I108^2+(1000*(E108-coeffs!$D$2*blanks!$BZ$18*A108-coeffs!$D$2*blanks!$BZ$17)/($D$2*coeffs!$D$6))^2*coeffs!$E$8^2+(1000*coeffs!$D$2*coeffs!$D$8*(E108/coeffs!$D$2-blanks!$BZ$18*A108-blanks!$BZ$17)/($D$2^2*coeffs!$D$6))^2*coeffs!$D$11^2+(1000*coeffs!$D$2*coeffs!$D$8*(E108/coeffs!$D$2-blanks!$BZ$18*A108-blanks!$BZ$17)/($D$2*coeffs!$D$6^2))^2*coeffs!$E$6^2 +(-1000*coeffs!$D$8*blanks!$BZ$18*A108/($D$2*coeffs!$D$6)-1000*coeffs!$D$8*blanks!$BZ$17/($D$2*coeffs!$D$6))^2*coeffs!$E$2^2 + (1000*coeffs!$D$2*coeffs!$D$8*A108/($D$2*coeffs!$D$6))^2*blanks!$CA$18^2+(1000*coeffs!$D$2*coeffs!$D$8/($D$2*coeffs!$D$6))^2*blanks!$CA$17^2)^0.5</f>
        <v>6124.7933433920907</v>
      </c>
      <c r="L108" s="10">
        <f t="shared" si="9"/>
        <v>39251273.733769283</v>
      </c>
      <c r="M108" s="1">
        <f t="shared" si="10"/>
        <v>12658991.489122095</v>
      </c>
      <c r="N108" s="10">
        <f t="shared" si="11"/>
        <v>12110473.456036821</v>
      </c>
    </row>
    <row r="109" spans="1:14" x14ac:dyDescent="0.25">
      <c r="A109">
        <v>-19.510000000000002</v>
      </c>
      <c r="B109">
        <v>0.80314960629921262</v>
      </c>
      <c r="C109" s="10">
        <f>-LN(1-B109)/0.000001-EXP(blanks!$BZ$18*b929_2!A109+blanks!$BZ$17)</f>
        <v>1609667.7484252967</v>
      </c>
      <c r="D109" s="1">
        <f>C109*0.000001*coeffs!$D$8/($D$2*coeffs!$D$6/1000)</f>
        <v>20545.182064277404</v>
      </c>
      <c r="E109">
        <f t="shared" si="12"/>
        <v>1.6253112615903906</v>
      </c>
      <c r="F109">
        <v>1.3876999999999999</v>
      </c>
      <c r="G109">
        <v>1.907</v>
      </c>
      <c r="H109">
        <f t="shared" si="13"/>
        <v>0.2376112615903907</v>
      </c>
      <c r="I109">
        <f t="shared" si="14"/>
        <v>0.2816887384096094</v>
      </c>
      <c r="J109" s="2">
        <f>((1000*coeffs!$D$8/($D$2*coeffs!$D$6))^2*H109^2+(1000*(E109-coeffs!$D$2*blanks!$BZ$18*A109-coeffs!$D$2*blanks!$BZ$17)/($D$2*coeffs!$D$6))^2*coeffs!$E$8^2+(1000*coeffs!$D$2*coeffs!$D$8*(E109/coeffs!$D$2-blanks!$BZ$18*A109-blanks!$BZ$17)/($D$2^2*coeffs!$D$6))^2*coeffs!$D$11^2+(1000*coeffs!$D$2*coeffs!$D$8*(E109/coeffs!$D$2-blanks!$BZ$18*A109-blanks!$BZ$17)/($D$2*coeffs!$D$6^2))^2*coeffs!$E$6^2 +(-1000*coeffs!$D$8*blanks!$BZ$18*A109/($D$2*coeffs!$D$6)-1000*coeffs!$D$8*blanks!$BZ$17/($D$2*coeffs!$D$6))^2*coeffs!$E$2^2 + (1000*coeffs!$D$2*coeffs!$D$8*A109/($D$2*coeffs!$D$6))^2*blanks!$CA$18^2+(1000*coeffs!$D$2*coeffs!$D$8/($D$2*coeffs!$D$6))^2*blanks!$CA$17^2)^0.5</f>
        <v>5971.6534927444645</v>
      </c>
      <c r="K109" s="10">
        <f>((1000*coeffs!$D$8/($D$2*coeffs!$D$6))^2*I109^2+(1000*(E109-coeffs!$D$2*blanks!$BZ$18*A109-coeffs!$D$2*blanks!$BZ$17)/($D$2*coeffs!$D$6))^2*coeffs!$E$8^2+(1000*coeffs!$D$2*coeffs!$D$8*(E109/coeffs!$D$2-blanks!$BZ$18*A109-blanks!$BZ$17)/($D$2^2*coeffs!$D$6))^2*coeffs!$D$11^2+(1000*coeffs!$D$2*coeffs!$D$8*(E109/coeffs!$D$2-blanks!$BZ$18*A109-blanks!$BZ$17)/($D$2*coeffs!$D$6^2))^2*coeffs!$E$6^2 +(-1000*coeffs!$D$8*blanks!$BZ$18*A109/($D$2*coeffs!$D$6)-1000*coeffs!$D$8*blanks!$BZ$17/($D$2*coeffs!$D$6))^2*coeffs!$E$2^2 + (1000*coeffs!$D$2*coeffs!$D$8*A109/($D$2*coeffs!$D$6))^2*blanks!$CA$18^2+(1000*coeffs!$D$2*coeffs!$D$8/($D$2*coeffs!$D$6))^2*blanks!$CA$17^2)^0.5</f>
        <v>6276.1103415520347</v>
      </c>
      <c r="L109" s="10">
        <f t="shared" si="9"/>
        <v>40225787.727803536</v>
      </c>
      <c r="M109" s="1">
        <f t="shared" si="10"/>
        <v>12971898.504588496</v>
      </c>
      <c r="N109" s="10">
        <f t="shared" si="11"/>
        <v>12408688.957395114</v>
      </c>
    </row>
    <row r="110" spans="1:14" x14ac:dyDescent="0.25">
      <c r="A110">
        <v>-19.559999999999999</v>
      </c>
      <c r="B110">
        <v>0.8110236220472441</v>
      </c>
      <c r="C110" s="10">
        <f>-LN(1-B110)/0.000001-EXP(blanks!$BZ$18*b929_2!A110+blanks!$BZ$17)</f>
        <v>1650204.2061059948</v>
      </c>
      <c r="D110" s="1">
        <f>C110*0.000001*coeffs!$D$8/($D$2*coeffs!$D$6/1000)</f>
        <v>21062.573870198565</v>
      </c>
      <c r="E110">
        <f t="shared" si="12"/>
        <v>1.6661332561106457</v>
      </c>
      <c r="F110">
        <v>1.4219999999999999</v>
      </c>
      <c r="G110">
        <v>1.9542999999999999</v>
      </c>
      <c r="H110">
        <f t="shared" si="13"/>
        <v>0.24413325611064574</v>
      </c>
      <c r="I110">
        <f t="shared" si="14"/>
        <v>0.28816674388935426</v>
      </c>
      <c r="J110" s="2">
        <f>((1000*coeffs!$D$8/($D$2*coeffs!$D$6))^2*H110^2+(1000*(E110-coeffs!$D$2*blanks!$BZ$18*A110-coeffs!$D$2*blanks!$BZ$17)/($D$2*coeffs!$D$6))^2*coeffs!$E$8^2+(1000*coeffs!$D$2*coeffs!$D$8*(E110/coeffs!$D$2-blanks!$BZ$18*A110-blanks!$BZ$17)/($D$2^2*coeffs!$D$6))^2*coeffs!$D$11^2+(1000*coeffs!$D$2*coeffs!$D$8*(E110/coeffs!$D$2-blanks!$BZ$18*A110-blanks!$BZ$17)/($D$2*coeffs!$D$6^2))^2*coeffs!$E$6^2 +(-1000*coeffs!$D$8*blanks!$BZ$18*A110/($D$2*coeffs!$D$6)-1000*coeffs!$D$8*blanks!$BZ$17/($D$2*coeffs!$D$6))^2*coeffs!$E$2^2 + (1000*coeffs!$D$2*coeffs!$D$8*A110/($D$2*coeffs!$D$6))^2*blanks!$CA$18^2+(1000*coeffs!$D$2*coeffs!$D$8/($D$2*coeffs!$D$6))^2*blanks!$CA$17^2)^0.5</f>
        <v>6125.2345081939229</v>
      </c>
      <c r="K110" s="10">
        <f>((1000*coeffs!$D$8/($D$2*coeffs!$D$6))^2*I110^2+(1000*(E110-coeffs!$D$2*blanks!$BZ$18*A110-coeffs!$D$2*blanks!$BZ$17)/($D$2*coeffs!$D$6))^2*coeffs!$E$8^2+(1000*coeffs!$D$2*coeffs!$D$8*(E110/coeffs!$D$2-blanks!$BZ$18*A110-blanks!$BZ$17)/($D$2^2*coeffs!$D$6))^2*coeffs!$D$11^2+(1000*coeffs!$D$2*coeffs!$D$8*(E110/coeffs!$D$2-blanks!$BZ$18*A110-blanks!$BZ$17)/($D$2*coeffs!$D$6^2))^2*coeffs!$E$6^2 +(-1000*coeffs!$D$8*blanks!$BZ$18*A110/($D$2*coeffs!$D$6)-1000*coeffs!$D$8*blanks!$BZ$17/($D$2*coeffs!$D$6))^2*coeffs!$E$2^2 + (1000*coeffs!$D$2*coeffs!$D$8*A110/($D$2*coeffs!$D$6))^2*blanks!$CA$18^2+(1000*coeffs!$D$2*coeffs!$D$8/($D$2*coeffs!$D$6))^2*blanks!$CA$17^2)^0.5</f>
        <v>6429.3815657613377</v>
      </c>
      <c r="L110" s="10">
        <f t="shared" si="9"/>
        <v>41238798.607530758</v>
      </c>
      <c r="M110" s="1">
        <f t="shared" si="10"/>
        <v>13289704.691471575</v>
      </c>
      <c r="N110" s="10">
        <f t="shared" si="11"/>
        <v>12727075.005911779</v>
      </c>
    </row>
    <row r="111" spans="1:14" x14ac:dyDescent="0.25">
      <c r="A111">
        <v>-19.600000000000001</v>
      </c>
      <c r="B111">
        <v>0.81889763779527558</v>
      </c>
      <c r="C111" s="10">
        <f>-LN(1-B111)/0.000001-EXP(blanks!$BZ$18*b929_2!A111+blanks!$BZ$17)</f>
        <v>1692531.6430790308</v>
      </c>
      <c r="D111" s="1">
        <f>C111*0.000001*coeffs!$D$8/($D$2*coeffs!$D$6/1000)</f>
        <v>21602.825049223549</v>
      </c>
      <c r="E111">
        <f t="shared" si="12"/>
        <v>1.7086928705294415</v>
      </c>
      <c r="F111">
        <v>1.4572000000000001</v>
      </c>
      <c r="G111">
        <v>2.0026000000000002</v>
      </c>
      <c r="H111">
        <f t="shared" si="13"/>
        <v>0.25149287052944147</v>
      </c>
      <c r="I111">
        <f t="shared" si="14"/>
        <v>0.29390712947055864</v>
      </c>
      <c r="J111" s="2">
        <f>((1000*coeffs!$D$8/($D$2*coeffs!$D$6))^2*H111^2+(1000*(E111-coeffs!$D$2*blanks!$BZ$18*A111-coeffs!$D$2*blanks!$BZ$17)/($D$2*coeffs!$D$6))^2*coeffs!$E$8^2+(1000*coeffs!$D$2*coeffs!$D$8*(E111/coeffs!$D$2-blanks!$BZ$18*A111-blanks!$BZ$17)/($D$2^2*coeffs!$D$6))^2*coeffs!$D$11^2+(1000*coeffs!$D$2*coeffs!$D$8*(E111/coeffs!$D$2-blanks!$BZ$18*A111-blanks!$BZ$17)/($D$2*coeffs!$D$6^2))^2*coeffs!$E$6^2 +(-1000*coeffs!$D$8*blanks!$BZ$18*A111/($D$2*coeffs!$D$6)-1000*coeffs!$D$8*blanks!$BZ$17/($D$2*coeffs!$D$6))^2*coeffs!$E$2^2 + (1000*coeffs!$D$2*coeffs!$D$8*A111/($D$2*coeffs!$D$6))^2*blanks!$CA$18^2+(1000*coeffs!$D$2*coeffs!$D$8/($D$2*coeffs!$D$6))^2*blanks!$CA$17^2)^0.5</f>
        <v>6289.0041881495008</v>
      </c>
      <c r="K111" s="10">
        <f>((1000*coeffs!$D$8/($D$2*coeffs!$D$6))^2*I111^2+(1000*(E111-coeffs!$D$2*blanks!$BZ$18*A111-coeffs!$D$2*blanks!$BZ$17)/($D$2*coeffs!$D$6))^2*coeffs!$E$8^2+(1000*coeffs!$D$2*coeffs!$D$8*(E111/coeffs!$D$2-blanks!$BZ$18*A111-blanks!$BZ$17)/($D$2^2*coeffs!$D$6))^2*coeffs!$D$11^2+(1000*coeffs!$D$2*coeffs!$D$8*(E111/coeffs!$D$2-blanks!$BZ$18*A111-blanks!$BZ$17)/($D$2*coeffs!$D$6^2))^2*coeffs!$E$6^2 +(-1000*coeffs!$D$8*blanks!$BZ$18*A111/($D$2*coeffs!$D$6)-1000*coeffs!$D$8*blanks!$BZ$17/($D$2*coeffs!$D$6))^2*coeffs!$E$2^2 + (1000*coeffs!$D$2*coeffs!$D$8*A111/($D$2*coeffs!$D$6))^2*blanks!$CA$18^2+(1000*coeffs!$D$2*coeffs!$D$8/($D$2*coeffs!$D$6))^2*blanks!$CA$17^2)^0.5</f>
        <v>6581.8026215388345</v>
      </c>
      <c r="L111" s="10">
        <f t="shared" si="9"/>
        <v>42296566.271947846</v>
      </c>
      <c r="M111" s="1">
        <f t="shared" si="10"/>
        <v>13607419.272614578</v>
      </c>
      <c r="N111" s="10">
        <f t="shared" si="11"/>
        <v>13065807.507726237</v>
      </c>
    </row>
    <row r="112" spans="1:14" x14ac:dyDescent="0.25">
      <c r="A112">
        <v>-19.600000000000001</v>
      </c>
      <c r="B112">
        <v>0.82677165354330706</v>
      </c>
      <c r="C112" s="10">
        <f>-LN(1-B112)/0.000001-EXP(blanks!$BZ$18*b929_2!A112+blanks!$BZ$17)</f>
        <v>1736983.4056498646</v>
      </c>
      <c r="D112" s="1">
        <f>C112*0.000001*coeffs!$D$8/($D$2*coeffs!$D$6/1000)</f>
        <v>22170.190305804754</v>
      </c>
      <c r="E112">
        <f t="shared" si="12"/>
        <v>1.7531446331002754</v>
      </c>
      <c r="F112">
        <v>1.4933000000000001</v>
      </c>
      <c r="G112">
        <v>2.1030000000000002</v>
      </c>
      <c r="H112">
        <f t="shared" si="13"/>
        <v>0.25984463310027528</v>
      </c>
      <c r="I112">
        <f t="shared" si="14"/>
        <v>0.34985536689972485</v>
      </c>
      <c r="J112" s="2">
        <f>((1000*coeffs!$D$8/($D$2*coeffs!$D$6))^2*H112^2+(1000*(E112-coeffs!$D$2*blanks!$BZ$18*A112-coeffs!$D$2*blanks!$BZ$17)/($D$2*coeffs!$D$6))^2*coeffs!$E$8^2+(1000*coeffs!$D$2*coeffs!$D$8*(E112/coeffs!$D$2-blanks!$BZ$18*A112-blanks!$BZ$17)/($D$2^2*coeffs!$D$6))^2*coeffs!$D$11^2+(1000*coeffs!$D$2*coeffs!$D$8*(E112/coeffs!$D$2-blanks!$BZ$18*A112-blanks!$BZ$17)/($D$2*coeffs!$D$6^2))^2*coeffs!$E$6^2 +(-1000*coeffs!$D$8*blanks!$BZ$18*A112/($D$2*coeffs!$D$6)-1000*coeffs!$D$8*blanks!$BZ$17/($D$2*coeffs!$D$6))^2*coeffs!$E$2^2 + (1000*coeffs!$D$2*coeffs!$D$8*A112/($D$2*coeffs!$D$6))^2*blanks!$CA$18^2+(1000*coeffs!$D$2*coeffs!$D$8/($D$2*coeffs!$D$6))^2*blanks!$CA$17^2)^0.5</f>
        <v>6464.429601747609</v>
      </c>
      <c r="K112" s="10">
        <f>((1000*coeffs!$D$8/($D$2*coeffs!$D$6))^2*I112^2+(1000*(E112-coeffs!$D$2*blanks!$BZ$18*A112-coeffs!$D$2*blanks!$BZ$17)/($D$2*coeffs!$D$6))^2*coeffs!$E$8^2+(1000*coeffs!$D$2*coeffs!$D$8*(E112/coeffs!$D$2-blanks!$BZ$18*A112-blanks!$BZ$17)/($D$2^2*coeffs!$D$6))^2*coeffs!$D$11^2+(1000*coeffs!$D$2*coeffs!$D$8*(E112/coeffs!$D$2-blanks!$BZ$18*A112-blanks!$BZ$17)/($D$2*coeffs!$D$6^2))^2*coeffs!$E$6^2 +(-1000*coeffs!$D$8*blanks!$BZ$18*A112/($D$2*coeffs!$D$6)-1000*coeffs!$D$8*blanks!$BZ$17/($D$2*coeffs!$D$6))^2*coeffs!$E$2^2 + (1000*coeffs!$D$2*coeffs!$D$8*A112/($D$2*coeffs!$D$6))^2*blanks!$CA$18^2+(1000*coeffs!$D$2*coeffs!$D$8/($D$2*coeffs!$D$6))^2*blanks!$CA$17^2)^0.5</f>
        <v>7122.4484346895351</v>
      </c>
      <c r="L112" s="10">
        <f t="shared" si="9"/>
        <v>43407421.084719203</v>
      </c>
      <c r="M112" s="1">
        <f t="shared" si="10"/>
        <v>14648572.047801895</v>
      </c>
      <c r="N112" s="10">
        <f t="shared" si="11"/>
        <v>13427883.56854073</v>
      </c>
    </row>
    <row r="113" spans="1:14" x14ac:dyDescent="0.25">
      <c r="A113">
        <v>-19.75</v>
      </c>
      <c r="B113">
        <v>0.83464566929133854</v>
      </c>
      <c r="C113" s="10">
        <f>-LN(1-B113)/0.000001-EXP(blanks!$BZ$18*b929_2!A113+blanks!$BZ$17)</f>
        <v>1782602.2104588335</v>
      </c>
      <c r="D113" s="1">
        <f>C113*0.000001*coeffs!$D$8/($D$2*coeffs!$D$6/1000)</f>
        <v>22752.451242120271</v>
      </c>
      <c r="E113">
        <f t="shared" si="12"/>
        <v>1.799664648735168</v>
      </c>
      <c r="F113">
        <v>1.5303</v>
      </c>
      <c r="G113">
        <v>2.1551</v>
      </c>
      <c r="H113">
        <f t="shared" si="13"/>
        <v>0.26936464873516797</v>
      </c>
      <c r="I113">
        <f t="shared" si="14"/>
        <v>0.35543535126483206</v>
      </c>
      <c r="J113" s="2">
        <f>((1000*coeffs!$D$8/($D$2*coeffs!$D$6))^2*H113^2+(1000*(E113-coeffs!$D$2*blanks!$BZ$18*A113-coeffs!$D$2*blanks!$BZ$17)/($D$2*coeffs!$D$6))^2*coeffs!$E$8^2+(1000*coeffs!$D$2*coeffs!$D$8*(E113/coeffs!$D$2-blanks!$BZ$18*A113-blanks!$BZ$17)/($D$2^2*coeffs!$D$6))^2*coeffs!$D$11^2+(1000*coeffs!$D$2*coeffs!$D$8*(E113/coeffs!$D$2-blanks!$BZ$18*A113-blanks!$BZ$17)/($D$2*coeffs!$D$6^2))^2*coeffs!$E$6^2 +(-1000*coeffs!$D$8*blanks!$BZ$18*A113/($D$2*coeffs!$D$6)-1000*coeffs!$D$8*blanks!$BZ$17/($D$2*coeffs!$D$6))^2*coeffs!$E$2^2 + (1000*coeffs!$D$2*coeffs!$D$8*A113/($D$2*coeffs!$D$6))^2*blanks!$CA$18^2+(1000*coeffs!$D$2*coeffs!$D$8/($D$2*coeffs!$D$6))^2*blanks!$CA$17^2)^0.5</f>
        <v>6653.2159109844588</v>
      </c>
      <c r="K113" s="10">
        <f>((1000*coeffs!$D$8/($D$2*coeffs!$D$6))^2*I113^2+(1000*(E113-coeffs!$D$2*blanks!$BZ$18*A113-coeffs!$D$2*blanks!$BZ$17)/($D$2*coeffs!$D$6))^2*coeffs!$E$8^2+(1000*coeffs!$D$2*coeffs!$D$8*(E113/coeffs!$D$2-blanks!$BZ$18*A113-blanks!$BZ$17)/($D$2^2*coeffs!$D$6))^2*coeffs!$D$11^2+(1000*coeffs!$D$2*coeffs!$D$8*(E113/coeffs!$D$2-blanks!$BZ$18*A113-blanks!$BZ$17)/($D$2*coeffs!$D$6^2))^2*coeffs!$E$6^2 +(-1000*coeffs!$D$8*blanks!$BZ$18*A113/($D$2*coeffs!$D$6)-1000*coeffs!$D$8*blanks!$BZ$17/($D$2*coeffs!$D$6))^2*coeffs!$E$2^2 + (1000*coeffs!$D$2*coeffs!$D$8*A113/($D$2*coeffs!$D$6))^2*blanks!$CA$18^2+(1000*coeffs!$D$2*coeffs!$D$8/($D$2*coeffs!$D$6))^2*blanks!$CA$17^2)^0.5</f>
        <v>7281.9011320002746</v>
      </c>
      <c r="L113" s="10">
        <f t="shared" si="9"/>
        <v>44547440.421279117</v>
      </c>
      <c r="M113" s="1">
        <f t="shared" si="10"/>
        <v>14981845.488956032</v>
      </c>
      <c r="N113" s="10">
        <f t="shared" si="11"/>
        <v>13815630.626581043</v>
      </c>
    </row>
    <row r="114" spans="1:14" x14ac:dyDescent="0.25">
      <c r="A114">
        <v>-19.8</v>
      </c>
      <c r="B114">
        <v>0.84251968503937003</v>
      </c>
      <c r="C114" s="10">
        <f>-LN(1-B114)/0.000001-EXP(blanks!$BZ$18*b929_2!A114+blanks!$BZ$17)</f>
        <v>1831080.938530175</v>
      </c>
      <c r="D114" s="1">
        <f>C114*0.000001*coeffs!$D$8/($D$2*coeffs!$D$6/1000)</f>
        <v>23371.215142586483</v>
      </c>
      <c r="E114">
        <f t="shared" si="12"/>
        <v>1.8484548129045999</v>
      </c>
      <c r="F114">
        <v>1.5682</v>
      </c>
      <c r="G114">
        <v>2.2084999999999999</v>
      </c>
      <c r="H114">
        <f t="shared" si="13"/>
        <v>0.28025481290459986</v>
      </c>
      <c r="I114">
        <f t="shared" si="14"/>
        <v>0.36004518709540001</v>
      </c>
      <c r="J114" s="2">
        <f>((1000*coeffs!$D$8/($D$2*coeffs!$D$6))^2*H114^2+(1000*(E114-coeffs!$D$2*blanks!$BZ$18*A114-coeffs!$D$2*blanks!$BZ$17)/($D$2*coeffs!$D$6))^2*coeffs!$E$8^2+(1000*coeffs!$D$2*coeffs!$D$8*(E114/coeffs!$D$2-blanks!$BZ$18*A114-blanks!$BZ$17)/($D$2^2*coeffs!$D$6))^2*coeffs!$D$11^2+(1000*coeffs!$D$2*coeffs!$D$8*(E114/coeffs!$D$2-blanks!$BZ$18*A114-blanks!$BZ$17)/($D$2*coeffs!$D$6^2))^2*coeffs!$E$6^2 +(-1000*coeffs!$D$8*blanks!$BZ$18*A114/($D$2*coeffs!$D$6)-1000*coeffs!$D$8*blanks!$BZ$17/($D$2*coeffs!$D$6))^2*coeffs!$E$2^2 + (1000*coeffs!$D$2*coeffs!$D$8*A114/($D$2*coeffs!$D$6))^2*blanks!$CA$18^2+(1000*coeffs!$D$2*coeffs!$D$8/($D$2*coeffs!$D$6))^2*blanks!$CA$17^2)^0.5</f>
        <v>6857.3631294452071</v>
      </c>
      <c r="K114" s="10">
        <f>((1000*coeffs!$D$8/($D$2*coeffs!$D$6))^2*I114^2+(1000*(E114-coeffs!$D$2*blanks!$BZ$18*A114-coeffs!$D$2*blanks!$BZ$17)/($D$2*coeffs!$D$6))^2*coeffs!$E$8^2+(1000*coeffs!$D$2*coeffs!$D$8*(E114/coeffs!$D$2-blanks!$BZ$18*A114-blanks!$BZ$17)/($D$2^2*coeffs!$D$6))^2*coeffs!$D$11^2+(1000*coeffs!$D$2*coeffs!$D$8*(E114/coeffs!$D$2-blanks!$BZ$18*A114-blanks!$BZ$17)/($D$2*coeffs!$D$6^2))^2*coeffs!$E$6^2 +(-1000*coeffs!$D$8*blanks!$BZ$18*A114/($D$2*coeffs!$D$6)-1000*coeffs!$D$8*blanks!$BZ$17/($D$2*coeffs!$D$6))^2*coeffs!$E$2^2 + (1000*coeffs!$D$2*coeffs!$D$8*A114/($D$2*coeffs!$D$6))^2*blanks!$CA$18^2+(1000*coeffs!$D$2*coeffs!$D$8/($D$2*coeffs!$D$6))^2*blanks!$CA$17^2)^0.5</f>
        <v>7439.5201449339293</v>
      </c>
      <c r="L114" s="10">
        <f t="shared" si="9"/>
        <v>45758929.57897605</v>
      </c>
      <c r="M114" s="1">
        <f t="shared" si="10"/>
        <v>15313998.998354239</v>
      </c>
      <c r="N114" s="10">
        <f t="shared" si="11"/>
        <v>14234208.521155385</v>
      </c>
    </row>
    <row r="115" spans="1:14" x14ac:dyDescent="0.25">
      <c r="A115">
        <v>-19.97</v>
      </c>
      <c r="B115">
        <v>0.85039370078740162</v>
      </c>
      <c r="C115" s="10">
        <f>-LN(1-B115)/0.000001-EXP(blanks!$BZ$18*b929_2!A115+blanks!$BZ$17)</f>
        <v>1881272.2048156271</v>
      </c>
      <c r="D115" s="1">
        <f>C115*0.000001*coeffs!$D$8/($D$2*coeffs!$D$6/1000)</f>
        <v>24011.83722430492</v>
      </c>
      <c r="E115">
        <f t="shared" si="12"/>
        <v>1.8997481072921512</v>
      </c>
      <c r="F115">
        <v>1.607</v>
      </c>
      <c r="G115">
        <v>2.2631000000000001</v>
      </c>
      <c r="H115">
        <f t="shared" si="13"/>
        <v>0.29274810729215117</v>
      </c>
      <c r="I115">
        <f t="shared" si="14"/>
        <v>0.36335189270784896</v>
      </c>
      <c r="J115" s="2">
        <f>((1000*coeffs!$D$8/($D$2*coeffs!$D$6))^2*H115^2+(1000*(E115-coeffs!$D$2*blanks!$BZ$18*A115-coeffs!$D$2*blanks!$BZ$17)/($D$2*coeffs!$D$6))^2*coeffs!$E$8^2+(1000*coeffs!$D$2*coeffs!$D$8*(E115/coeffs!$D$2-blanks!$BZ$18*A115-blanks!$BZ$17)/($D$2^2*coeffs!$D$6))^2*coeffs!$D$11^2+(1000*coeffs!$D$2*coeffs!$D$8*(E115/coeffs!$D$2-blanks!$BZ$18*A115-blanks!$BZ$17)/($D$2*coeffs!$D$6^2))^2*coeffs!$E$6^2 +(-1000*coeffs!$D$8*blanks!$BZ$18*A115/($D$2*coeffs!$D$6)-1000*coeffs!$D$8*blanks!$BZ$17/($D$2*coeffs!$D$6))^2*coeffs!$E$2^2 + (1000*coeffs!$D$2*coeffs!$D$8*A115/($D$2*coeffs!$D$6))^2*blanks!$CA$18^2+(1000*coeffs!$D$2*coeffs!$D$8/($D$2*coeffs!$D$6))^2*blanks!$CA$17^2)^0.5</f>
        <v>7079.2382710139464</v>
      </c>
      <c r="K115" s="10">
        <f>((1000*coeffs!$D$8/($D$2*coeffs!$D$6))^2*I115^2+(1000*(E115-coeffs!$D$2*blanks!$BZ$18*A115-coeffs!$D$2*blanks!$BZ$17)/($D$2*coeffs!$D$6))^2*coeffs!$E$8^2+(1000*coeffs!$D$2*coeffs!$D$8*(E115/coeffs!$D$2-blanks!$BZ$18*A115-blanks!$BZ$17)/($D$2^2*coeffs!$D$6))^2*coeffs!$D$11^2+(1000*coeffs!$D$2*coeffs!$D$8*(E115/coeffs!$D$2-blanks!$BZ$18*A115-blanks!$BZ$17)/($D$2*coeffs!$D$6^2))^2*coeffs!$E$6^2 +(-1000*coeffs!$D$8*blanks!$BZ$18*A115/($D$2*coeffs!$D$6)-1000*coeffs!$D$8*blanks!$BZ$17/($D$2*coeffs!$D$6))^2*coeffs!$E$2^2 + (1000*coeffs!$D$2*coeffs!$D$8*A115/($D$2*coeffs!$D$6))^2*blanks!$CA$18^2+(1000*coeffs!$D$2*coeffs!$D$8/($D$2*coeffs!$D$6))^2*blanks!$CA$17^2)^0.5</f>
        <v>7593.5573775508228</v>
      </c>
      <c r="L115" s="10">
        <f t="shared" si="9"/>
        <v>47013215.269525163</v>
      </c>
      <c r="M115" s="1">
        <f t="shared" si="10"/>
        <v>15640895.190586615</v>
      </c>
      <c r="N115" s="10">
        <f t="shared" si="11"/>
        <v>14687018.767033957</v>
      </c>
    </row>
    <row r="116" spans="1:14" x14ac:dyDescent="0.25">
      <c r="A116">
        <v>-20.149999999999999</v>
      </c>
      <c r="B116">
        <v>0.8582677165354331</v>
      </c>
      <c r="C116" s="10">
        <f>-LN(1-B116)/0.000001-EXP(blanks!$BZ$18*b929_2!A116+blanks!$BZ$17)</f>
        <v>1934096.2888250235</v>
      </c>
      <c r="D116" s="1">
        <f>C116*0.000001*coeffs!$D$8/($D$2*coeffs!$D$6/1000)</f>
        <v>24686.063582143946</v>
      </c>
      <c r="E116">
        <f t="shared" si="12"/>
        <v>1.9538153285624269</v>
      </c>
      <c r="F116">
        <v>1.6468</v>
      </c>
      <c r="G116">
        <v>2.3191999999999999</v>
      </c>
      <c r="H116">
        <f t="shared" si="13"/>
        <v>0.30701532856242686</v>
      </c>
      <c r="I116">
        <f t="shared" si="14"/>
        <v>0.36538467143757303</v>
      </c>
      <c r="J116" s="2">
        <f>((1000*coeffs!$D$8/($D$2*coeffs!$D$6))^2*H116^2+(1000*(E116-coeffs!$D$2*blanks!$BZ$18*A116-coeffs!$D$2*blanks!$BZ$17)/($D$2*coeffs!$D$6))^2*coeffs!$E$8^2+(1000*coeffs!$D$2*coeffs!$D$8*(E116/coeffs!$D$2-blanks!$BZ$18*A116-blanks!$BZ$17)/($D$2^2*coeffs!$D$6))^2*coeffs!$D$11^2+(1000*coeffs!$D$2*coeffs!$D$8*(E116/coeffs!$D$2-blanks!$BZ$18*A116-blanks!$BZ$17)/($D$2*coeffs!$D$6^2))^2*coeffs!$E$6^2 +(-1000*coeffs!$D$8*blanks!$BZ$18*A116/($D$2*coeffs!$D$6)-1000*coeffs!$D$8*blanks!$BZ$17/($D$2*coeffs!$D$6))^2*coeffs!$E$2^2 + (1000*coeffs!$D$2*coeffs!$D$8*A116/($D$2*coeffs!$D$6))^2*blanks!$CA$18^2+(1000*coeffs!$D$2*coeffs!$D$8/($D$2*coeffs!$D$6))^2*blanks!$CA$17^2)^0.5</f>
        <v>7320.9843786430974</v>
      </c>
      <c r="K116" s="10">
        <f>((1000*coeffs!$D$8/($D$2*coeffs!$D$6))^2*I116^2+(1000*(E116-coeffs!$D$2*blanks!$BZ$18*A116-coeffs!$D$2*blanks!$BZ$17)/($D$2*coeffs!$D$6))^2*coeffs!$E$8^2+(1000*coeffs!$D$2*coeffs!$D$8*(E116/coeffs!$D$2-blanks!$BZ$18*A116-blanks!$BZ$17)/($D$2^2*coeffs!$D$6))^2*coeffs!$D$11^2+(1000*coeffs!$D$2*coeffs!$D$8*(E116/coeffs!$D$2-blanks!$BZ$18*A116-blanks!$BZ$17)/($D$2*coeffs!$D$6^2))^2*coeffs!$E$6^2 +(-1000*coeffs!$D$8*blanks!$BZ$18*A116/($D$2*coeffs!$D$6)-1000*coeffs!$D$8*blanks!$BZ$17/($D$2*coeffs!$D$6))^2*coeffs!$E$2^2 + (1000*coeffs!$D$2*coeffs!$D$8*A116/($D$2*coeffs!$D$6))^2*blanks!$CA$18^2+(1000*coeffs!$D$2*coeffs!$D$8/($D$2*coeffs!$D$6))^2*blanks!$CA$17^2)^0.5</f>
        <v>7745.3616104244056</v>
      </c>
      <c r="L116" s="10">
        <f t="shared" si="9"/>
        <v>48333295.386901177</v>
      </c>
      <c r="M116" s="1">
        <f t="shared" si="10"/>
        <v>15965818.666300833</v>
      </c>
      <c r="N116" s="10">
        <f t="shared" si="11"/>
        <v>15178835.159626445</v>
      </c>
    </row>
    <row r="117" spans="1:14" x14ac:dyDescent="0.25">
      <c r="A117">
        <v>-20.2</v>
      </c>
      <c r="B117">
        <v>0.86614173228346458</v>
      </c>
      <c r="C117" s="10">
        <f>-LN(1-B117)/0.000001-EXP(blanks!$BZ$18*b929_2!A117+blanks!$BZ$17)</f>
        <v>1990894.7763347228</v>
      </c>
      <c r="D117" s="1">
        <f>C117*0.000001*coeffs!$D$8/($D$2*coeffs!$D$6/1000)</f>
        <v>25411.017702647354</v>
      </c>
      <c r="E117">
        <f t="shared" si="12"/>
        <v>2.0109737424023755</v>
      </c>
      <c r="F117">
        <v>1.6875</v>
      </c>
      <c r="G117">
        <v>2.4354</v>
      </c>
      <c r="H117">
        <f t="shared" si="13"/>
        <v>0.32347374240237547</v>
      </c>
      <c r="I117">
        <f t="shared" si="14"/>
        <v>0.42442625759762453</v>
      </c>
      <c r="J117" s="2">
        <f>((1000*coeffs!$D$8/($D$2*coeffs!$D$6))^2*H117^2+(1000*(E117-coeffs!$D$2*blanks!$BZ$18*A117-coeffs!$D$2*blanks!$BZ$17)/($D$2*coeffs!$D$6))^2*coeffs!$E$8^2+(1000*coeffs!$D$2*coeffs!$D$8*(E117/coeffs!$D$2-blanks!$BZ$18*A117-blanks!$BZ$17)/($D$2^2*coeffs!$D$6))^2*coeffs!$D$11^2+(1000*coeffs!$D$2*coeffs!$D$8*(E117/coeffs!$D$2-blanks!$BZ$18*A117-blanks!$BZ$17)/($D$2*coeffs!$D$6^2))^2*coeffs!$E$6^2 +(-1000*coeffs!$D$8*blanks!$BZ$18*A117/($D$2*coeffs!$D$6)-1000*coeffs!$D$8*blanks!$BZ$17/($D$2*coeffs!$D$6))^2*coeffs!$E$2^2 + (1000*coeffs!$D$2*coeffs!$D$8*A117/($D$2*coeffs!$D$6))^2*blanks!$CA$18^2+(1000*coeffs!$D$2*coeffs!$D$8/($D$2*coeffs!$D$6))^2*blanks!$CA$17^2)^0.5</f>
        <v>7586.6663451434606</v>
      </c>
      <c r="K117" s="10">
        <f>((1000*coeffs!$D$8/($D$2*coeffs!$D$6))^2*I117^2+(1000*(E117-coeffs!$D$2*blanks!$BZ$18*A117-coeffs!$D$2*blanks!$BZ$17)/($D$2*coeffs!$D$6))^2*coeffs!$E$8^2+(1000*coeffs!$D$2*coeffs!$D$8*(E117/coeffs!$D$2-blanks!$BZ$18*A117-blanks!$BZ$17)/($D$2^2*coeffs!$D$6))^2*coeffs!$D$11^2+(1000*coeffs!$D$2*coeffs!$D$8*(E117/coeffs!$D$2-blanks!$BZ$18*A117-blanks!$BZ$17)/($D$2*coeffs!$D$6^2))^2*coeffs!$E$6^2 +(-1000*coeffs!$D$8*blanks!$BZ$18*A117/($D$2*coeffs!$D$6)-1000*coeffs!$D$8*blanks!$BZ$17/($D$2*coeffs!$D$6))^2*coeffs!$E$2^2 + (1000*coeffs!$D$2*coeffs!$D$8*A117/($D$2*coeffs!$D$6))^2*blanks!$CA$18^2+(1000*coeffs!$D$2*coeffs!$D$8/($D$2*coeffs!$D$6))^2*blanks!$CA$17^2)^0.5</f>
        <v>8358.0854952422342</v>
      </c>
      <c r="L117" s="10">
        <f t="shared" si="9"/>
        <v>49752696.318590708</v>
      </c>
      <c r="M117" s="1">
        <f t="shared" si="10"/>
        <v>17152782.937517859</v>
      </c>
      <c r="N117" s="10">
        <f t="shared" si="11"/>
        <v>15718341.76268553</v>
      </c>
    </row>
    <row r="118" spans="1:14" x14ac:dyDescent="0.25">
      <c r="A118">
        <v>-20.399999999999999</v>
      </c>
      <c r="B118">
        <v>0.87401574803149606</v>
      </c>
      <c r="C118" s="10">
        <f>-LN(1-B118)/0.000001-EXP(blanks!$BZ$18*b929_2!A118+blanks!$BZ$17)</f>
        <v>2050012.786322691</v>
      </c>
      <c r="D118" s="1">
        <f>C118*0.000001*coeffs!$D$8/($D$2*coeffs!$D$6/1000)</f>
        <v>26165.577318859327</v>
      </c>
      <c r="E118">
        <f t="shared" si="12"/>
        <v>2.0715983642188101</v>
      </c>
      <c r="F118">
        <v>1.7293000000000001</v>
      </c>
      <c r="G118">
        <v>2.4956999999999998</v>
      </c>
      <c r="H118">
        <f t="shared" si="13"/>
        <v>0.34229836421880999</v>
      </c>
      <c r="I118">
        <f t="shared" si="14"/>
        <v>0.42410163578118976</v>
      </c>
      <c r="J118" s="2">
        <f>((1000*coeffs!$D$8/($D$2*coeffs!$D$6))^2*H118^2+(1000*(E118-coeffs!$D$2*blanks!$BZ$18*A118-coeffs!$D$2*blanks!$BZ$17)/($D$2*coeffs!$D$6))^2*coeffs!$E$8^2+(1000*coeffs!$D$2*coeffs!$D$8*(E118/coeffs!$D$2-blanks!$BZ$18*A118-blanks!$BZ$17)/($D$2^2*coeffs!$D$6))^2*coeffs!$D$11^2+(1000*coeffs!$D$2*coeffs!$D$8*(E118/coeffs!$D$2-blanks!$BZ$18*A118-blanks!$BZ$17)/($D$2*coeffs!$D$6^2))^2*coeffs!$E$6^2 +(-1000*coeffs!$D$8*blanks!$BZ$18*A118/($D$2*coeffs!$D$6)-1000*coeffs!$D$8*blanks!$BZ$17/($D$2*coeffs!$D$6))^2*coeffs!$E$2^2 + (1000*coeffs!$D$2*coeffs!$D$8*A118/($D$2*coeffs!$D$6))^2*blanks!$CA$18^2+(1000*coeffs!$D$2*coeffs!$D$8/($D$2*coeffs!$D$6))^2*blanks!$CA$17^2)^0.5</f>
        <v>7879.0002291805731</v>
      </c>
      <c r="K118" s="10">
        <f>((1000*coeffs!$D$8/($D$2*coeffs!$D$6))^2*I118^2+(1000*(E118-coeffs!$D$2*blanks!$BZ$18*A118-coeffs!$D$2*blanks!$BZ$17)/($D$2*coeffs!$D$6))^2*coeffs!$E$8^2+(1000*coeffs!$D$2*coeffs!$D$8*(E118/coeffs!$D$2-blanks!$BZ$18*A118-blanks!$BZ$17)/($D$2^2*coeffs!$D$6))^2*coeffs!$D$11^2+(1000*coeffs!$D$2*coeffs!$D$8*(E118/coeffs!$D$2-blanks!$BZ$18*A118-blanks!$BZ$17)/($D$2*coeffs!$D$6^2))^2*coeffs!$E$6^2 +(-1000*coeffs!$D$8*blanks!$BZ$18*A118/($D$2*coeffs!$D$6)-1000*coeffs!$D$8*blanks!$BZ$17/($D$2*coeffs!$D$6))^2*coeffs!$E$2^2 + (1000*coeffs!$D$2*coeffs!$D$8*A118/($D$2*coeffs!$D$6))^2*blanks!$CA$18^2+(1000*coeffs!$D$2*coeffs!$D$8/($D$2*coeffs!$D$6))^2*blanks!$CA$17^2)^0.5</f>
        <v>8502.4774595039908</v>
      </c>
      <c r="L118" s="10">
        <f t="shared" si="9"/>
        <v>51230062.391802162</v>
      </c>
      <c r="M118" s="1">
        <f t="shared" si="10"/>
        <v>17468345.688875709</v>
      </c>
      <c r="N118" s="10">
        <f t="shared" si="11"/>
        <v>16309209.164050888</v>
      </c>
    </row>
    <row r="119" spans="1:14" x14ac:dyDescent="0.25">
      <c r="A119">
        <v>-20.45</v>
      </c>
      <c r="B119">
        <v>0.88188976377952755</v>
      </c>
      <c r="C119" s="10">
        <f>-LN(1-B119)/0.000001-EXP(blanks!$BZ$18*b929_2!A119+blanks!$BZ$17)</f>
        <v>2114157.3117108783</v>
      </c>
      <c r="D119" s="1">
        <f>C119*0.000001*coeffs!$D$8/($D$2*coeffs!$D$6/1000)</f>
        <v>26984.293450692247</v>
      </c>
      <c r="E119">
        <f t="shared" si="12"/>
        <v>2.1361368853563811</v>
      </c>
      <c r="F119">
        <v>1.7721</v>
      </c>
      <c r="G119">
        <v>2.5575000000000001</v>
      </c>
      <c r="H119">
        <f t="shared" si="13"/>
        <v>0.36403688535638112</v>
      </c>
      <c r="I119">
        <f t="shared" si="14"/>
        <v>0.42136311464361897</v>
      </c>
      <c r="J119" s="2">
        <f>((1000*coeffs!$D$8/($D$2*coeffs!$D$6))^2*H119^2+(1000*(E119-coeffs!$D$2*blanks!$BZ$18*A119-coeffs!$D$2*blanks!$BZ$17)/($D$2*coeffs!$D$6))^2*coeffs!$E$8^2+(1000*coeffs!$D$2*coeffs!$D$8*(E119/coeffs!$D$2-blanks!$BZ$18*A119-blanks!$BZ$17)/($D$2^2*coeffs!$D$6))^2*coeffs!$D$11^2+(1000*coeffs!$D$2*coeffs!$D$8*(E119/coeffs!$D$2-blanks!$BZ$18*A119-blanks!$BZ$17)/($D$2*coeffs!$D$6^2))^2*coeffs!$E$6^2 +(-1000*coeffs!$D$8*blanks!$BZ$18*A119/($D$2*coeffs!$D$6)-1000*coeffs!$D$8*blanks!$BZ$17/($D$2*coeffs!$D$6))^2*coeffs!$E$2^2 + (1000*coeffs!$D$2*coeffs!$D$8*A119/($D$2*coeffs!$D$6))^2*blanks!$CA$18^2+(1000*coeffs!$D$2*coeffs!$D$8/($D$2*coeffs!$D$6))^2*blanks!$CA$17^2)^0.5</f>
        <v>8203.6862533707954</v>
      </c>
      <c r="K119" s="10">
        <f>((1000*coeffs!$D$8/($D$2*coeffs!$D$6))^2*I119^2+(1000*(E119-coeffs!$D$2*blanks!$BZ$18*A119-coeffs!$D$2*blanks!$BZ$17)/($D$2*coeffs!$D$6))^2*coeffs!$E$8^2+(1000*coeffs!$D$2*coeffs!$D$8*(E119/coeffs!$D$2-blanks!$BZ$18*A119-blanks!$BZ$17)/($D$2^2*coeffs!$D$6))^2*coeffs!$D$11^2+(1000*coeffs!$D$2*coeffs!$D$8*(E119/coeffs!$D$2-blanks!$BZ$18*A119-blanks!$BZ$17)/($D$2*coeffs!$D$6^2))^2*coeffs!$E$6^2 +(-1000*coeffs!$D$8*blanks!$BZ$18*A119/($D$2*coeffs!$D$6)-1000*coeffs!$D$8*blanks!$BZ$17/($D$2*coeffs!$D$6))^2*coeffs!$E$2^2 + (1000*coeffs!$D$2*coeffs!$D$8*A119/($D$2*coeffs!$D$6))^2*blanks!$CA$18^2+(1000*coeffs!$D$2*coeffs!$D$8/($D$2*coeffs!$D$6))^2*blanks!$CA$17^2)^0.5</f>
        <v>8639.1739917837749</v>
      </c>
      <c r="L119" s="10">
        <f t="shared" si="9"/>
        <v>52833041.680347964</v>
      </c>
      <c r="M119" s="1">
        <f t="shared" si="10"/>
        <v>17773751.967126485</v>
      </c>
      <c r="N119" s="10">
        <f t="shared" si="11"/>
        <v>16964329.845455494</v>
      </c>
    </row>
    <row r="120" spans="1:14" x14ac:dyDescent="0.25">
      <c r="A120">
        <v>-20.54</v>
      </c>
      <c r="B120">
        <v>0.88976377952755903</v>
      </c>
      <c r="C120" s="10">
        <f>-LN(1-B120)/0.000001-EXP(blanks!$BZ$18*b929_2!A120+blanks!$BZ$17)</f>
        <v>2182422.780143199</v>
      </c>
      <c r="D120" s="1">
        <f>C120*0.000001*coeffs!$D$8/($D$2*coeffs!$D$6/1000)</f>
        <v>27855.607719750114</v>
      </c>
      <c r="E120">
        <f t="shared" si="12"/>
        <v>2.2051297568433323</v>
      </c>
      <c r="F120">
        <v>1.8160000000000001</v>
      </c>
      <c r="G120">
        <v>2.6857000000000002</v>
      </c>
      <c r="H120">
        <f t="shared" si="13"/>
        <v>0.38912975684333229</v>
      </c>
      <c r="I120">
        <f t="shared" si="14"/>
        <v>0.48057024315666785</v>
      </c>
      <c r="J120" s="2">
        <f>((1000*coeffs!$D$8/($D$2*coeffs!$D$6))^2*H120^2+(1000*(E120-coeffs!$D$2*blanks!$BZ$18*A120-coeffs!$D$2*blanks!$BZ$17)/($D$2*coeffs!$D$6))^2*coeffs!$E$8^2+(1000*coeffs!$D$2*coeffs!$D$8*(E120/coeffs!$D$2-blanks!$BZ$18*A120-blanks!$BZ$17)/($D$2^2*coeffs!$D$6))^2*coeffs!$D$11^2+(1000*coeffs!$D$2*coeffs!$D$8*(E120/coeffs!$D$2-blanks!$BZ$18*A120-blanks!$BZ$17)/($D$2*coeffs!$D$6^2))^2*coeffs!$E$6^2 +(-1000*coeffs!$D$8*blanks!$BZ$18*A120/($D$2*coeffs!$D$6)-1000*coeffs!$D$8*blanks!$BZ$17/($D$2*coeffs!$D$6))^2*coeffs!$E$2^2 + (1000*coeffs!$D$2*coeffs!$D$8*A120/($D$2*coeffs!$D$6))^2*blanks!$CA$18^2+(1000*coeffs!$D$2*coeffs!$D$8/($D$2*coeffs!$D$6))^2*blanks!$CA$17^2)^0.5</f>
        <v>8566.1987642519307</v>
      </c>
      <c r="K120" s="10">
        <f>((1000*coeffs!$D$8/($D$2*coeffs!$D$6))^2*I120^2+(1000*(E120-coeffs!$D$2*blanks!$BZ$18*A120-coeffs!$D$2*blanks!$BZ$17)/($D$2*coeffs!$D$6))^2*coeffs!$E$8^2+(1000*coeffs!$D$2*coeffs!$D$8*(E120/coeffs!$D$2-blanks!$BZ$18*A120-blanks!$BZ$17)/($D$2^2*coeffs!$D$6))^2*coeffs!$D$11^2+(1000*coeffs!$D$2*coeffs!$D$8*(E120/coeffs!$D$2-blanks!$BZ$18*A120-blanks!$BZ$17)/($D$2*coeffs!$D$6^2))^2*coeffs!$E$6^2 +(-1000*coeffs!$D$8*blanks!$BZ$18*A120/($D$2*coeffs!$D$6)-1000*coeffs!$D$8*blanks!$BZ$17/($D$2*coeffs!$D$6))^2*coeffs!$E$2^2 + (1000*coeffs!$D$2*coeffs!$D$8*A120/($D$2*coeffs!$D$6))^2*blanks!$CA$18^2+(1000*coeffs!$D$2*coeffs!$D$8/($D$2*coeffs!$D$6))^2*blanks!$CA$17^2)^0.5</f>
        <v>9291.6791109198657</v>
      </c>
      <c r="L120" s="10">
        <f t="shared" si="9"/>
        <v>54539003.82376793</v>
      </c>
      <c r="M120" s="1">
        <f t="shared" si="10"/>
        <v>19045018.223606486</v>
      </c>
      <c r="N120" s="10">
        <f t="shared" si="11"/>
        <v>17693173.368890591</v>
      </c>
    </row>
    <row r="121" spans="1:14" x14ac:dyDescent="0.25">
      <c r="A121">
        <v>-20.77</v>
      </c>
      <c r="B121">
        <v>0.89763779527559051</v>
      </c>
      <c r="C121" s="10">
        <f>-LN(1-B121)/0.000001-EXP(blanks!$BZ$18*b929_2!A121+blanks!$BZ$17)</f>
        <v>2254560.57911275</v>
      </c>
      <c r="D121" s="1">
        <f>C121*0.000001*coeffs!$D$8/($D$2*coeffs!$D$6/1000)</f>
        <v>28776.346931302036</v>
      </c>
      <c r="E121">
        <f t="shared" si="12"/>
        <v>2.279237728997054</v>
      </c>
      <c r="F121">
        <v>1.907</v>
      </c>
      <c r="G121">
        <v>2.8203</v>
      </c>
      <c r="H121">
        <f t="shared" si="13"/>
        <v>0.37223772899705398</v>
      </c>
      <c r="I121">
        <f t="shared" si="14"/>
        <v>0.54106227100294602</v>
      </c>
      <c r="J121" s="2">
        <f>((1000*coeffs!$D$8/($D$2*coeffs!$D$6))^2*H121^2+(1000*(E121-coeffs!$D$2*blanks!$BZ$18*A121-coeffs!$D$2*blanks!$BZ$17)/($D$2*coeffs!$D$6))^2*coeffs!$E$8^2+(1000*coeffs!$D$2*coeffs!$D$8*(E121/coeffs!$D$2-blanks!$BZ$18*A121-blanks!$BZ$17)/($D$2^2*coeffs!$D$6))^2*coeffs!$D$11^2+(1000*coeffs!$D$2*coeffs!$D$8*(E121/coeffs!$D$2-blanks!$BZ$18*A121-blanks!$BZ$17)/($D$2*coeffs!$D$6^2))^2*coeffs!$E$6^2 +(-1000*coeffs!$D$8*blanks!$BZ$18*A121/($D$2*coeffs!$D$6)-1000*coeffs!$D$8*blanks!$BZ$17/($D$2*coeffs!$D$6))^2*coeffs!$E$2^2 + (1000*coeffs!$D$2*coeffs!$D$8*A121/($D$2*coeffs!$D$6))^2*blanks!$CA$18^2+(1000*coeffs!$D$2*coeffs!$D$8/($D$2*coeffs!$D$6))^2*blanks!$CA$17^2)^0.5</f>
        <v>8637.9220710691934</v>
      </c>
      <c r="K121" s="10">
        <f>((1000*coeffs!$D$8/($D$2*coeffs!$D$6))^2*I121^2+(1000*(E121-coeffs!$D$2*blanks!$BZ$18*A121-coeffs!$D$2*blanks!$BZ$17)/($D$2*coeffs!$D$6))^2*coeffs!$E$8^2+(1000*coeffs!$D$2*coeffs!$D$8*(E121/coeffs!$D$2-blanks!$BZ$18*A121-blanks!$BZ$17)/($D$2^2*coeffs!$D$6))^2*coeffs!$D$11^2+(1000*coeffs!$D$2*coeffs!$D$8*(E121/coeffs!$D$2-blanks!$BZ$18*A121-blanks!$BZ$17)/($D$2*coeffs!$D$6^2))^2*coeffs!$E$6^2 +(-1000*coeffs!$D$8*blanks!$BZ$18*A121/($D$2*coeffs!$D$6)-1000*coeffs!$D$8*blanks!$BZ$17/($D$2*coeffs!$D$6))^2*coeffs!$E$2^2 + (1000*coeffs!$D$2*coeffs!$D$8*A121/($D$2*coeffs!$D$6))^2*blanks!$CA$18^2+(1000*coeffs!$D$2*coeffs!$D$8/($D$2*coeffs!$D$6))^2*blanks!$CA$17^2)^0.5</f>
        <v>9986.6091326091555</v>
      </c>
      <c r="L121" s="10">
        <f t="shared" si="9"/>
        <v>56341735.966061816</v>
      </c>
      <c r="M121" s="1">
        <f t="shared" si="10"/>
        <v>20401061.261338204</v>
      </c>
      <c r="N121" s="10">
        <f t="shared" si="11"/>
        <v>17886092.559866849</v>
      </c>
    </row>
    <row r="122" spans="1:14" x14ac:dyDescent="0.25">
      <c r="A122">
        <v>-20.94</v>
      </c>
      <c r="B122">
        <v>0.90551181102362199</v>
      </c>
      <c r="C122" s="10">
        <f>-LN(1-B122)/0.000001-EXP(blanks!$BZ$18*b929_2!A122+blanks!$BZ$17)</f>
        <v>2333038.0105522042</v>
      </c>
      <c r="D122" s="1">
        <f>C122*0.000001*coeffs!$D$8/($D$2*coeffs!$D$6/1000)</f>
        <v>29778.002781360377</v>
      </c>
      <c r="E122">
        <f t="shared" si="12"/>
        <v>2.3592804366705904</v>
      </c>
      <c r="F122">
        <v>1.9542999999999999</v>
      </c>
      <c r="G122">
        <v>2.8902000000000001</v>
      </c>
      <c r="H122">
        <f t="shared" si="13"/>
        <v>0.40498043667059047</v>
      </c>
      <c r="I122">
        <f t="shared" si="14"/>
        <v>0.5309195633294097</v>
      </c>
      <c r="J122" s="2">
        <f>((1000*coeffs!$D$8/($D$2*coeffs!$D$6))^2*H122^2+(1000*(E122-coeffs!$D$2*blanks!$BZ$18*A122-coeffs!$D$2*blanks!$BZ$17)/($D$2*coeffs!$D$6))^2*coeffs!$E$8^2+(1000*coeffs!$D$2*coeffs!$D$8*(E122/coeffs!$D$2-blanks!$BZ$18*A122-blanks!$BZ$17)/($D$2^2*coeffs!$D$6))^2*coeffs!$D$11^2+(1000*coeffs!$D$2*coeffs!$D$8*(E122/coeffs!$D$2-blanks!$BZ$18*A122-blanks!$BZ$17)/($D$2*coeffs!$D$6^2))^2*coeffs!$E$6^2 +(-1000*coeffs!$D$8*blanks!$BZ$18*A122/($D$2*coeffs!$D$6)-1000*coeffs!$D$8*blanks!$BZ$17/($D$2*coeffs!$D$6))^2*coeffs!$E$2^2 + (1000*coeffs!$D$2*coeffs!$D$8*A122/($D$2*coeffs!$D$6))^2*blanks!$CA$18^2+(1000*coeffs!$D$2*coeffs!$D$8/($D$2*coeffs!$D$6))^2*blanks!$CA$17^2)^0.5</f>
        <v>9081.7840410070457</v>
      </c>
      <c r="K122" s="10">
        <f>((1000*coeffs!$D$8/($D$2*coeffs!$D$6))^2*I122^2+(1000*(E122-coeffs!$D$2*blanks!$BZ$18*A122-coeffs!$D$2*blanks!$BZ$17)/($D$2*coeffs!$D$6))^2*coeffs!$E$8^2+(1000*coeffs!$D$2*coeffs!$D$8*(E122/coeffs!$D$2-blanks!$BZ$18*A122-blanks!$BZ$17)/($D$2^2*coeffs!$D$6))^2*coeffs!$D$11^2+(1000*coeffs!$D$2*coeffs!$D$8*(E122/coeffs!$D$2-blanks!$BZ$18*A122-blanks!$BZ$17)/($D$2*coeffs!$D$6^2))^2*coeffs!$E$6^2 +(-1000*coeffs!$D$8*blanks!$BZ$18*A122/($D$2*coeffs!$D$6)-1000*coeffs!$D$8*blanks!$BZ$17/($D$2*coeffs!$D$6))^2*coeffs!$E$2^2 + (1000*coeffs!$D$2*coeffs!$D$8*A122/($D$2*coeffs!$D$6))^2*blanks!$CA$18^2+(1000*coeffs!$D$2*coeffs!$D$8/($D$2*coeffs!$D$6))^2*blanks!$CA$17^2)^0.5</f>
        <v>10083.670493835329</v>
      </c>
      <c r="L122" s="10">
        <f t="shared" si="9"/>
        <v>58302896.274824284</v>
      </c>
      <c r="M122" s="1">
        <f t="shared" si="10"/>
        <v>20641488.356976237</v>
      </c>
      <c r="N122" s="10">
        <f t="shared" si="11"/>
        <v>18773991.243859582</v>
      </c>
    </row>
    <row r="123" spans="1:14" x14ac:dyDescent="0.25">
      <c r="A123">
        <v>-21.49</v>
      </c>
      <c r="B123">
        <v>0.91338582677165359</v>
      </c>
      <c r="C123" s="10">
        <f>-LN(1-B123)/0.000001-EXP(blanks!$BZ$18*b929_2!A123+blanks!$BZ$17)</f>
        <v>2414272.2504790113</v>
      </c>
      <c r="D123" s="1">
        <f>C123*0.000001*coeffs!$D$8/($D$2*coeffs!$D$6/1000)</f>
        <v>30814.845478110787</v>
      </c>
      <c r="E123">
        <f t="shared" si="12"/>
        <v>2.4462918136602214</v>
      </c>
      <c r="F123">
        <v>2.0026000000000002</v>
      </c>
      <c r="G123">
        <v>3.0350000000000001</v>
      </c>
      <c r="H123">
        <f t="shared" si="13"/>
        <v>0.44369181366022126</v>
      </c>
      <c r="I123">
        <f t="shared" si="14"/>
        <v>0.58870818633977873</v>
      </c>
      <c r="J123" s="2">
        <f>((1000*coeffs!$D$8/($D$2*coeffs!$D$6))^2*H123^2+(1000*(E123-coeffs!$D$2*blanks!$BZ$18*A123-coeffs!$D$2*blanks!$BZ$17)/($D$2*coeffs!$D$6))^2*coeffs!$E$8^2+(1000*coeffs!$D$2*coeffs!$D$8*(E123/coeffs!$D$2-blanks!$BZ$18*A123-blanks!$BZ$17)/($D$2^2*coeffs!$D$6))^2*coeffs!$D$11^2+(1000*coeffs!$D$2*coeffs!$D$8*(E123/coeffs!$D$2-blanks!$BZ$18*A123-blanks!$BZ$17)/($D$2*coeffs!$D$6^2))^2*coeffs!$E$6^2 +(-1000*coeffs!$D$8*blanks!$BZ$18*A123/($D$2*coeffs!$D$6)-1000*coeffs!$D$8*blanks!$BZ$17/($D$2*coeffs!$D$6))^2*coeffs!$E$2^2 + (1000*coeffs!$D$2*coeffs!$D$8*A123/($D$2*coeffs!$D$6))^2*blanks!$CA$18^2+(1000*coeffs!$D$2*coeffs!$D$8/($D$2*coeffs!$D$6))^2*blanks!$CA$17^2)^0.5</f>
        <v>9592.6891200242499</v>
      </c>
      <c r="K123" s="10">
        <f>((1000*coeffs!$D$8/($D$2*coeffs!$D$6))^2*I123^2+(1000*(E123-coeffs!$D$2*blanks!$BZ$18*A123-coeffs!$D$2*blanks!$BZ$17)/($D$2*coeffs!$D$6))^2*coeffs!$E$8^2+(1000*coeffs!$D$2*coeffs!$D$8*(E123/coeffs!$D$2-blanks!$BZ$18*A123-blanks!$BZ$17)/($D$2^2*coeffs!$D$6))^2*coeffs!$D$11^2+(1000*coeffs!$D$2*coeffs!$D$8*(E123/coeffs!$D$2-blanks!$BZ$18*A123-blanks!$BZ$17)/($D$2*coeffs!$D$6^2))^2*coeffs!$E$6^2 +(-1000*coeffs!$D$8*blanks!$BZ$18*A123/($D$2*coeffs!$D$6)-1000*coeffs!$D$8*blanks!$BZ$17/($D$2*coeffs!$D$6))^2*coeffs!$E$2^2 + (1000*coeffs!$D$2*coeffs!$D$8*A123/($D$2*coeffs!$D$6))^2*blanks!$CA$18^2+(1000*coeffs!$D$2*coeffs!$D$8/($D$2*coeffs!$D$6))^2*blanks!$CA$17^2)^0.5</f>
        <v>10789.33389627396</v>
      </c>
      <c r="L123" s="10">
        <f t="shared" si="9"/>
        <v>60332949.554280214</v>
      </c>
      <c r="M123" s="1">
        <f t="shared" si="10"/>
        <v>22025118.621174239</v>
      </c>
      <c r="N123" s="10">
        <f t="shared" si="11"/>
        <v>19789087.695350543</v>
      </c>
    </row>
    <row r="124" spans="1:14" x14ac:dyDescent="0.25">
      <c r="A124">
        <v>-21.59</v>
      </c>
      <c r="B124">
        <v>0.92125984251968507</v>
      </c>
      <c r="C124" s="10">
        <f>-LN(1-B124)/0.000001-EXP(blanks!$BZ$18*b929_2!A124+blanks!$BZ$17)</f>
        <v>2508402.8736208566</v>
      </c>
      <c r="D124" s="1">
        <f>C124*0.000001*coeffs!$D$8/($D$2*coeffs!$D$6/1000)</f>
        <v>32016.292666305377</v>
      </c>
      <c r="E124">
        <f t="shared" si="12"/>
        <v>2.5416019934645457</v>
      </c>
      <c r="F124">
        <v>2.1030000000000002</v>
      </c>
      <c r="G124">
        <v>3.1101999999999999</v>
      </c>
      <c r="H124">
        <f t="shared" si="13"/>
        <v>0.43860199346454554</v>
      </c>
      <c r="I124">
        <f t="shared" si="14"/>
        <v>0.56859800653545411</v>
      </c>
      <c r="J124" s="2">
        <f>((1000*coeffs!$D$8/($D$2*coeffs!$D$6))^2*H124^2+(1000*(E124-coeffs!$D$2*blanks!$BZ$18*A124-coeffs!$D$2*blanks!$BZ$17)/($D$2*coeffs!$D$6))^2*coeffs!$E$8^2+(1000*coeffs!$D$2*coeffs!$D$8*(E124/coeffs!$D$2-blanks!$BZ$18*A124-blanks!$BZ$17)/($D$2^2*coeffs!$D$6))^2*coeffs!$D$11^2+(1000*coeffs!$D$2*coeffs!$D$8*(E124/coeffs!$D$2-blanks!$BZ$18*A124-blanks!$BZ$17)/($D$2*coeffs!$D$6^2))^2*coeffs!$E$6^2 +(-1000*coeffs!$D$8*blanks!$BZ$18*A124/($D$2*coeffs!$D$6)-1000*coeffs!$D$8*blanks!$BZ$17/($D$2*coeffs!$D$6))^2*coeffs!$E$2^2 + (1000*coeffs!$D$2*coeffs!$D$8*A124/($D$2*coeffs!$D$6))^2*blanks!$CA$18^2+(1000*coeffs!$D$2*coeffs!$D$8/($D$2*coeffs!$D$6))^2*blanks!$CA$17^2)^0.5</f>
        <v>9800.5329698836522</v>
      </c>
      <c r="K124" s="10">
        <f>((1000*coeffs!$D$8/($D$2*coeffs!$D$6))^2*I124^2+(1000*(E124-coeffs!$D$2*blanks!$BZ$18*A124-coeffs!$D$2*blanks!$BZ$17)/($D$2*coeffs!$D$6))^2*coeffs!$E$8^2+(1000*coeffs!$D$2*coeffs!$D$8*(E124/coeffs!$D$2-blanks!$BZ$18*A124-blanks!$BZ$17)/($D$2^2*coeffs!$D$6))^2*coeffs!$D$11^2+(1000*coeffs!$D$2*coeffs!$D$8*(E124/coeffs!$D$2-blanks!$BZ$18*A124-blanks!$BZ$17)/($D$2*coeffs!$D$6^2))^2*coeffs!$E$6^2 +(-1000*coeffs!$D$8*blanks!$BZ$18*A124/($D$2*coeffs!$D$6)-1000*coeffs!$D$8*blanks!$BZ$17/($D$2*coeffs!$D$6))^2*coeffs!$E$2^2 + (1000*coeffs!$D$2*coeffs!$D$8*A124/($D$2*coeffs!$D$6))^2*blanks!$CA$18^2+(1000*coeffs!$D$2*coeffs!$D$8/($D$2*coeffs!$D$6))^2*blanks!$CA$17^2)^0.5</f>
        <v>10834.231133747673</v>
      </c>
      <c r="L124" s="10">
        <f t="shared" si="9"/>
        <v>62685284.978092954</v>
      </c>
      <c r="M124" s="1">
        <f t="shared" si="10"/>
        <v>22179190.20142537</v>
      </c>
      <c r="N124" s="10">
        <f t="shared" si="11"/>
        <v>20252127.429125573</v>
      </c>
    </row>
    <row r="125" spans="1:14" x14ac:dyDescent="0.25">
      <c r="A125">
        <v>-21.83</v>
      </c>
      <c r="B125">
        <v>0.92913385826771655</v>
      </c>
      <c r="C125" s="10">
        <f>-LN(1-B125)/0.000001-EXP(blanks!$BZ$18*b929_2!A125+blanks!$BZ$17)</f>
        <v>2610752.1050281343</v>
      </c>
      <c r="D125" s="1">
        <f>C125*0.000001*coeffs!$D$8/($D$2*coeffs!$D$6/1000)</f>
        <v>33322.639019742906</v>
      </c>
      <c r="E125">
        <f t="shared" si="12"/>
        <v>2.6469625091223721</v>
      </c>
      <c r="F125">
        <v>2.1551</v>
      </c>
      <c r="G125">
        <v>3.2660999999999998</v>
      </c>
      <c r="H125">
        <f t="shared" si="13"/>
        <v>0.49186250912237206</v>
      </c>
      <c r="I125">
        <f t="shared" si="14"/>
        <v>0.61913749087762771</v>
      </c>
      <c r="J125" s="2">
        <f>((1000*coeffs!$D$8/($D$2*coeffs!$D$6))^2*H125^2+(1000*(E125-coeffs!$D$2*blanks!$BZ$18*A125-coeffs!$D$2*blanks!$BZ$17)/($D$2*coeffs!$D$6))^2*coeffs!$E$8^2+(1000*coeffs!$D$2*coeffs!$D$8*(E125/coeffs!$D$2-blanks!$BZ$18*A125-blanks!$BZ$17)/($D$2^2*coeffs!$D$6))^2*coeffs!$D$11^2+(1000*coeffs!$D$2*coeffs!$D$8*(E125/coeffs!$D$2-blanks!$BZ$18*A125-blanks!$BZ$17)/($D$2*coeffs!$D$6^2))^2*coeffs!$E$6^2 +(-1000*coeffs!$D$8*blanks!$BZ$18*A125/($D$2*coeffs!$D$6)-1000*coeffs!$D$8*blanks!$BZ$17/($D$2*coeffs!$D$6))^2*coeffs!$E$2^2 + (1000*coeffs!$D$2*coeffs!$D$8*A125/($D$2*coeffs!$D$6))^2*blanks!$CA$18^2+(1000*coeffs!$D$2*coeffs!$D$8/($D$2*coeffs!$D$6))^2*blanks!$CA$17^2)^0.5</f>
        <v>10469.006800939595</v>
      </c>
      <c r="K125" s="10">
        <f>((1000*coeffs!$D$8/($D$2*coeffs!$D$6))^2*I125^2+(1000*(E125-coeffs!$D$2*blanks!$BZ$18*A125-coeffs!$D$2*blanks!$BZ$17)/($D$2*coeffs!$D$6))^2*coeffs!$E$8^2+(1000*coeffs!$D$2*coeffs!$D$8*(E125/coeffs!$D$2-blanks!$BZ$18*A125-blanks!$BZ$17)/($D$2^2*coeffs!$D$6))^2*coeffs!$D$11^2+(1000*coeffs!$D$2*coeffs!$D$8*(E125/coeffs!$D$2-blanks!$BZ$18*A125-blanks!$BZ$17)/($D$2*coeffs!$D$6^2))^2*coeffs!$E$6^2 +(-1000*coeffs!$D$8*blanks!$BZ$18*A125/($D$2*coeffs!$D$6)-1000*coeffs!$D$8*blanks!$BZ$17/($D$2*coeffs!$D$6))^2*coeffs!$E$2^2 + (1000*coeffs!$D$2*coeffs!$D$8*A125/($D$2*coeffs!$D$6))^2*blanks!$CA$18^2+(1000*coeffs!$D$2*coeffs!$D$8/($D$2*coeffs!$D$6))^2*blanks!$CA$17^2)^0.5</f>
        <v>11516.76919505948</v>
      </c>
      <c r="L125" s="10">
        <f t="shared" si="9"/>
        <v>65243004.396103702</v>
      </c>
      <c r="M125" s="1">
        <f t="shared" si="10"/>
        <v>23534866.93200298</v>
      </c>
      <c r="N125" s="10">
        <f t="shared" si="11"/>
        <v>21577378.105552882</v>
      </c>
    </row>
    <row r="126" spans="1:14" x14ac:dyDescent="0.25">
      <c r="A126">
        <v>-21.9</v>
      </c>
      <c r="B126">
        <v>0.93700787401574803</v>
      </c>
      <c r="C126" s="10">
        <f>-LN(1-B126)/0.000001-EXP(blanks!$BZ$18*b929_2!A126+blanks!$BZ$17)</f>
        <v>2727606.4607464862</v>
      </c>
      <c r="D126" s="1">
        <f>C126*0.000001*coeffs!$D$8/($D$2*coeffs!$D$6/1000)</f>
        <v>34814.123219253037</v>
      </c>
      <c r="E126">
        <f t="shared" si="12"/>
        <v>2.7647455447787554</v>
      </c>
      <c r="F126">
        <v>2.2084999999999999</v>
      </c>
      <c r="G126">
        <v>3.4298000000000002</v>
      </c>
      <c r="H126">
        <f t="shared" si="13"/>
        <v>0.55624554477875554</v>
      </c>
      <c r="I126">
        <f t="shared" si="14"/>
        <v>0.66505445522124473</v>
      </c>
      <c r="J126" s="2">
        <f>((1000*coeffs!$D$8/($D$2*coeffs!$D$6))^2*H126^2+(1000*(E126-coeffs!$D$2*blanks!$BZ$18*A126-coeffs!$D$2*blanks!$BZ$17)/($D$2*coeffs!$D$6))^2*coeffs!$E$8^2+(1000*coeffs!$D$2*coeffs!$D$8*(E126/coeffs!$D$2-blanks!$BZ$18*A126-blanks!$BZ$17)/($D$2^2*coeffs!$D$6))^2*coeffs!$D$11^2+(1000*coeffs!$D$2*coeffs!$D$8*(E126/coeffs!$D$2-blanks!$BZ$18*A126-blanks!$BZ$17)/($D$2*coeffs!$D$6^2))^2*coeffs!$E$6^2 +(-1000*coeffs!$D$8*blanks!$BZ$18*A126/($D$2*coeffs!$D$6)-1000*coeffs!$D$8*blanks!$BZ$17/($D$2*coeffs!$D$6))^2*coeffs!$E$2^2 + (1000*coeffs!$D$2*coeffs!$D$8*A126/($D$2*coeffs!$D$6))^2*blanks!$CA$18^2+(1000*coeffs!$D$2*coeffs!$D$8/($D$2*coeffs!$D$6))^2*blanks!$CA$17^2)^0.5</f>
        <v>11268.479359303945</v>
      </c>
      <c r="K126" s="10">
        <f>((1000*coeffs!$D$8/($D$2*coeffs!$D$6))^2*I126^2+(1000*(E126-coeffs!$D$2*blanks!$BZ$18*A126-coeffs!$D$2*blanks!$BZ$17)/($D$2*coeffs!$D$6))^2*coeffs!$E$8^2+(1000*coeffs!$D$2*coeffs!$D$8*(E126/coeffs!$D$2-blanks!$BZ$18*A126-blanks!$BZ$17)/($D$2^2*coeffs!$D$6))^2*coeffs!$D$11^2+(1000*coeffs!$D$2*coeffs!$D$8*(E126/coeffs!$D$2-blanks!$BZ$18*A126-blanks!$BZ$17)/($D$2*coeffs!$D$6^2))^2*coeffs!$E$6^2 +(-1000*coeffs!$D$8*blanks!$BZ$18*A126/($D$2*coeffs!$D$6)-1000*coeffs!$D$8*blanks!$BZ$17/($D$2*coeffs!$D$6))^2*coeffs!$E$2^2 + (1000*coeffs!$D$2*coeffs!$D$8*A126/($D$2*coeffs!$D$6))^2*blanks!$CA$18^2+(1000*coeffs!$D$2*coeffs!$D$8/($D$2*coeffs!$D$6))^2*blanks!$CA$17^2)^0.5</f>
        <v>12191.285891042531</v>
      </c>
      <c r="L126" s="10">
        <f t="shared" si="9"/>
        <v>68163208.589046076</v>
      </c>
      <c r="M126" s="1">
        <f t="shared" si="10"/>
        <v>24886761.176381968</v>
      </c>
      <c r="N126" s="10">
        <f t="shared" si="11"/>
        <v>23159475.910101306</v>
      </c>
    </row>
    <row r="127" spans="1:14" x14ac:dyDescent="0.25">
      <c r="A127">
        <v>-22.15</v>
      </c>
      <c r="B127">
        <v>0.94488188976377951</v>
      </c>
      <c r="C127" s="10">
        <f>-LN(1-B127)/0.000001-EXP(blanks!$BZ$18*b929_2!A127+blanks!$BZ$17)</f>
        <v>2857622.3922507353</v>
      </c>
      <c r="D127" s="1">
        <f>C127*0.000001*coeffs!$D$8/($D$2*coeffs!$D$6/1000)</f>
        <v>36473.596726518488</v>
      </c>
      <c r="E127">
        <f t="shared" si="12"/>
        <v>2.8982769374032777</v>
      </c>
      <c r="F127">
        <v>2.3191999999999999</v>
      </c>
      <c r="G127">
        <v>3.6909000000000001</v>
      </c>
      <c r="H127">
        <f t="shared" si="13"/>
        <v>0.57907693740327781</v>
      </c>
      <c r="I127">
        <f t="shared" si="14"/>
        <v>0.79262306259672233</v>
      </c>
      <c r="J127" s="2">
        <f>((1000*coeffs!$D$8/($D$2*coeffs!$D$6))^2*H127^2+(1000*(E127-coeffs!$D$2*blanks!$BZ$18*A127-coeffs!$D$2*blanks!$BZ$17)/($D$2*coeffs!$D$6))^2*coeffs!$E$8^2+(1000*coeffs!$D$2*coeffs!$D$8*(E127/coeffs!$D$2-blanks!$BZ$18*A127-blanks!$BZ$17)/($D$2^2*coeffs!$D$6))^2*coeffs!$D$11^2+(1000*coeffs!$D$2*coeffs!$D$8*(E127/coeffs!$D$2-blanks!$BZ$18*A127-blanks!$BZ$17)/($D$2*coeffs!$D$6^2))^2*coeffs!$E$6^2 +(-1000*coeffs!$D$8*blanks!$BZ$18*A127/($D$2*coeffs!$D$6)-1000*coeffs!$D$8*blanks!$BZ$17/($D$2*coeffs!$D$6))^2*coeffs!$E$2^2 + (1000*coeffs!$D$2*coeffs!$D$8*A127/($D$2*coeffs!$D$6))^2*blanks!$CA$18^2+(1000*coeffs!$D$2*coeffs!$D$8/($D$2*coeffs!$D$6))^2*blanks!$CA$17^2)^0.5</f>
        <v>11780.350000058059</v>
      </c>
      <c r="K127" s="10">
        <f>((1000*coeffs!$D$8/($D$2*coeffs!$D$6))^2*I127^2+(1000*(E127-coeffs!$D$2*blanks!$BZ$18*A127-coeffs!$D$2*blanks!$BZ$17)/($D$2*coeffs!$D$6))^2*coeffs!$E$8^2+(1000*coeffs!$D$2*coeffs!$D$8*(E127/coeffs!$D$2-blanks!$BZ$18*A127-blanks!$BZ$17)/($D$2^2*coeffs!$D$6))^2*coeffs!$D$11^2+(1000*coeffs!$D$2*coeffs!$D$8*(E127/coeffs!$D$2-blanks!$BZ$18*A127-blanks!$BZ$17)/($D$2*coeffs!$D$6^2))^2*coeffs!$E$6^2 +(-1000*coeffs!$D$8*blanks!$BZ$18*A127/($D$2*coeffs!$D$6)-1000*coeffs!$D$8*blanks!$BZ$17/($D$2*coeffs!$D$6))^2*coeffs!$E$2^2 + (1000*coeffs!$D$2*coeffs!$D$8*A127/($D$2*coeffs!$D$6))^2*blanks!$CA$18^2+(1000*coeffs!$D$2*coeffs!$D$8/($D$2*coeffs!$D$6))^2*blanks!$CA$17^2)^0.5</f>
        <v>13656.369050637035</v>
      </c>
      <c r="L127" s="10">
        <f t="shared" si="9"/>
        <v>71412322.120107964</v>
      </c>
      <c r="M127" s="1">
        <f t="shared" si="10"/>
        <v>27737344.194700286</v>
      </c>
      <c r="N127" s="10">
        <f t="shared" si="11"/>
        <v>24216300.242475133</v>
      </c>
    </row>
    <row r="128" spans="1:14" x14ac:dyDescent="0.25">
      <c r="A128">
        <v>-22.26</v>
      </c>
      <c r="B128">
        <v>0.952755905511811</v>
      </c>
      <c r="C128" s="10">
        <f>-LN(1-B128)/0.000001-EXP(blanks!$BZ$18*b929_2!A128+blanks!$BZ$17)</f>
        <v>3010122.6473261286</v>
      </c>
      <c r="D128" s="1">
        <f>C128*0.000001*coeffs!$D$8/($D$2*coeffs!$D$6/1000)</f>
        <v>38420.05152033404</v>
      </c>
      <c r="E128">
        <f t="shared" si="12"/>
        <v>3.0524276172305358</v>
      </c>
      <c r="F128">
        <v>2.4354</v>
      </c>
      <c r="G128">
        <v>3.9719000000000002</v>
      </c>
      <c r="H128">
        <f t="shared" si="13"/>
        <v>0.61702761723053579</v>
      </c>
      <c r="I128">
        <f t="shared" si="14"/>
        <v>0.91947238276946441</v>
      </c>
      <c r="J128" s="2">
        <f>((1000*coeffs!$D$8/($D$2*coeffs!$D$6))^2*H128^2+(1000*(E128-coeffs!$D$2*blanks!$BZ$18*A128-coeffs!$D$2*blanks!$BZ$17)/($D$2*coeffs!$D$6))^2*coeffs!$E$8^2+(1000*coeffs!$D$2*coeffs!$D$8*(E128/coeffs!$D$2-blanks!$BZ$18*A128-blanks!$BZ$17)/($D$2^2*coeffs!$D$6))^2*coeffs!$D$11^2+(1000*coeffs!$D$2*coeffs!$D$8*(E128/coeffs!$D$2-blanks!$BZ$18*A128-blanks!$BZ$17)/($D$2*coeffs!$D$6^2))^2*coeffs!$E$6^2 +(-1000*coeffs!$D$8*blanks!$BZ$18*A128/($D$2*coeffs!$D$6)-1000*coeffs!$D$8*blanks!$BZ$17/($D$2*coeffs!$D$6))^2*coeffs!$E$2^2 + (1000*coeffs!$D$2*coeffs!$D$8*A128/($D$2*coeffs!$D$6))^2*blanks!$CA$18^2+(1000*coeffs!$D$2*coeffs!$D$8/($D$2*coeffs!$D$6))^2*blanks!$CA$17^2)^0.5</f>
        <v>12464.382116224666</v>
      </c>
      <c r="K128" s="10">
        <f>((1000*coeffs!$D$8/($D$2*coeffs!$D$6))^2*I128^2+(1000*(E128-coeffs!$D$2*blanks!$BZ$18*A128-coeffs!$D$2*blanks!$BZ$17)/($D$2*coeffs!$D$6))^2*coeffs!$E$8^2+(1000*coeffs!$D$2*coeffs!$D$8*(E128/coeffs!$D$2-blanks!$BZ$18*A128-blanks!$BZ$17)/($D$2^2*coeffs!$D$6))^2*coeffs!$D$11^2+(1000*coeffs!$D$2*coeffs!$D$8*(E128/coeffs!$D$2-blanks!$BZ$18*A128-blanks!$BZ$17)/($D$2*coeffs!$D$6^2))^2*coeffs!$E$6^2 +(-1000*coeffs!$D$8*blanks!$BZ$18*A128/($D$2*coeffs!$D$6)-1000*coeffs!$D$8*blanks!$BZ$17/($D$2*coeffs!$D$6))^2*coeffs!$E$2^2 + (1000*coeffs!$D$2*coeffs!$D$8*A128/($D$2*coeffs!$D$6))^2*blanks!$CA$18^2+(1000*coeffs!$D$2*coeffs!$D$8/($D$2*coeffs!$D$6))^2*blanks!$CA$17^2)^0.5</f>
        <v>15200.858408830161</v>
      </c>
      <c r="L128" s="10">
        <f t="shared" si="9"/>
        <v>75223321.560893103</v>
      </c>
      <c r="M128" s="1">
        <f t="shared" si="10"/>
        <v>30760052.397246234</v>
      </c>
      <c r="N128" s="10">
        <f t="shared" si="11"/>
        <v>25611889.616742972</v>
      </c>
    </row>
    <row r="129" spans="1:14" x14ac:dyDescent="0.25">
      <c r="A129">
        <v>-22.26</v>
      </c>
      <c r="B129">
        <v>0.96062992125984248</v>
      </c>
      <c r="C129" s="10">
        <f>-LN(1-B129)/0.000001-EXP(blanks!$BZ$18*b929_2!A129+blanks!$BZ$17)</f>
        <v>3192444.2041200828</v>
      </c>
      <c r="D129" s="1">
        <f>C129*0.000001*coeffs!$D$8/($D$2*coeffs!$D$6/1000)</f>
        <v>40747.133977094913</v>
      </c>
      <c r="E129">
        <f t="shared" si="12"/>
        <v>3.2347491740244898</v>
      </c>
      <c r="F129">
        <v>2.5575000000000001</v>
      </c>
      <c r="G129">
        <v>4.1710000000000003</v>
      </c>
      <c r="H129">
        <f t="shared" si="13"/>
        <v>0.6772491740244897</v>
      </c>
      <c r="I129">
        <f t="shared" si="14"/>
        <v>0.93625082597551046</v>
      </c>
      <c r="J129" s="2">
        <f>((1000*coeffs!$D$8/($D$2*coeffs!$D$6))^2*H129^2+(1000*(E129-coeffs!$D$2*blanks!$BZ$18*A129-coeffs!$D$2*blanks!$BZ$17)/($D$2*coeffs!$D$6))^2*coeffs!$E$8^2+(1000*coeffs!$D$2*coeffs!$D$8*(E129/coeffs!$D$2-blanks!$BZ$18*A129-blanks!$BZ$17)/($D$2^2*coeffs!$D$6))^2*coeffs!$D$11^2+(1000*coeffs!$D$2*coeffs!$D$8*(E129/coeffs!$D$2-blanks!$BZ$18*A129-blanks!$BZ$17)/($D$2*coeffs!$D$6^2))^2*coeffs!$E$6^2 +(-1000*coeffs!$D$8*blanks!$BZ$18*A129/($D$2*coeffs!$D$6)-1000*coeffs!$D$8*blanks!$BZ$17/($D$2*coeffs!$D$6))^2*coeffs!$E$2^2 + (1000*coeffs!$D$2*coeffs!$D$8*A129/($D$2*coeffs!$D$6))^2*blanks!$CA$18^2+(1000*coeffs!$D$2*coeffs!$D$8/($D$2*coeffs!$D$6))^2*blanks!$CA$17^2)^0.5</f>
        <v>13399.314803155208</v>
      </c>
      <c r="K129" s="10">
        <f>((1000*coeffs!$D$8/($D$2*coeffs!$D$6))^2*I129^2+(1000*(E129-coeffs!$D$2*blanks!$BZ$18*A129-coeffs!$D$2*blanks!$BZ$17)/($D$2*coeffs!$D$6))^2*coeffs!$E$8^2+(1000*coeffs!$D$2*coeffs!$D$8*(E129/coeffs!$D$2-blanks!$BZ$18*A129-blanks!$BZ$17)/($D$2^2*coeffs!$D$6))^2*coeffs!$D$11^2+(1000*coeffs!$D$2*coeffs!$D$8*(E129/coeffs!$D$2-blanks!$BZ$18*A129-blanks!$BZ$17)/($D$2*coeffs!$D$6^2))^2*coeffs!$E$6^2 +(-1000*coeffs!$D$8*blanks!$BZ$18*A129/($D$2*coeffs!$D$6)-1000*coeffs!$D$8*blanks!$BZ$17/($D$2*coeffs!$D$6))^2*coeffs!$E$2^2 + (1000*coeffs!$D$2*coeffs!$D$8*A129/($D$2*coeffs!$D$6))^2*blanks!$CA$18^2+(1000*coeffs!$D$2*coeffs!$D$8/($D$2*coeffs!$D$6))^2*blanks!$CA$17^2)^0.5</f>
        <v>15735.995441906576</v>
      </c>
      <c r="L129" s="10">
        <f t="shared" si="9"/>
        <v>79779558.864504978</v>
      </c>
      <c r="M129" s="1">
        <f t="shared" si="10"/>
        <v>31893319.870430075</v>
      </c>
      <c r="N129" s="10">
        <f t="shared" si="11"/>
        <v>27499151.029703029</v>
      </c>
    </row>
    <row r="130" spans="1:14" x14ac:dyDescent="0.25">
      <c r="A130">
        <v>-22.48</v>
      </c>
      <c r="B130">
        <v>0.96850393700787396</v>
      </c>
      <c r="C130" s="10">
        <f>-LN(1-B130)/0.000001-EXP(blanks!$BZ$18*b929_2!A130+blanks!$BZ$17)</f>
        <v>3412083.1824370716</v>
      </c>
      <c r="D130" s="1">
        <f>C130*0.000001*coeffs!$D$8/($D$2*coeffs!$D$6/1000)</f>
        <v>43550.521696299023</v>
      </c>
      <c r="E130">
        <f t="shared" si="12"/>
        <v>3.4578927253386991</v>
      </c>
      <c r="F130">
        <v>2.6857000000000002</v>
      </c>
      <c r="G130">
        <v>4.5997000000000003</v>
      </c>
      <c r="H130">
        <f t="shared" si="13"/>
        <v>0.77219272533869887</v>
      </c>
      <c r="I130">
        <f t="shared" si="14"/>
        <v>1.1418072746613013</v>
      </c>
      <c r="J130" s="2">
        <f>((1000*coeffs!$D$8/($D$2*coeffs!$D$6))^2*H130^2+(1000*(E130-coeffs!$D$2*blanks!$BZ$18*A130-coeffs!$D$2*blanks!$BZ$17)/($D$2*coeffs!$D$6))^2*coeffs!$E$8^2+(1000*coeffs!$D$2*coeffs!$D$8*(E130/coeffs!$D$2-blanks!$BZ$18*A130-blanks!$BZ$17)/($D$2^2*coeffs!$D$6))^2*coeffs!$D$11^2+(1000*coeffs!$D$2*coeffs!$D$8*(E130/coeffs!$D$2-blanks!$BZ$18*A130-blanks!$BZ$17)/($D$2*coeffs!$D$6^2))^2*coeffs!$E$6^2 +(-1000*coeffs!$D$8*blanks!$BZ$18*A130/($D$2*coeffs!$D$6)-1000*coeffs!$D$8*blanks!$BZ$17/($D$2*coeffs!$D$6))^2*coeffs!$E$2^2 + (1000*coeffs!$D$2*coeffs!$D$8*A130/($D$2*coeffs!$D$6))^2*blanks!$CA$18^2+(1000*coeffs!$D$2*coeffs!$D$8/($D$2*coeffs!$D$6))^2*blanks!$CA$17^2)^0.5</f>
        <v>14728.238682630659</v>
      </c>
      <c r="K130" s="10">
        <f>((1000*coeffs!$D$8/($D$2*coeffs!$D$6))^2*I130^2+(1000*(E130-coeffs!$D$2*blanks!$BZ$18*A130-coeffs!$D$2*blanks!$BZ$17)/($D$2*coeffs!$D$6))^2*coeffs!$E$8^2+(1000*coeffs!$D$2*coeffs!$D$8*(E130/coeffs!$D$2-blanks!$BZ$18*A130-blanks!$BZ$17)/($D$2^2*coeffs!$D$6))^2*coeffs!$D$11^2+(1000*coeffs!$D$2*coeffs!$D$8*(E130/coeffs!$D$2-blanks!$BZ$18*A130-blanks!$BZ$17)/($D$2*coeffs!$D$6^2))^2*coeffs!$E$6^2 +(-1000*coeffs!$D$8*blanks!$BZ$18*A130/($D$2*coeffs!$D$6)-1000*coeffs!$D$8*blanks!$BZ$17/($D$2*coeffs!$D$6))^2*coeffs!$E$2^2 + (1000*coeffs!$D$2*coeffs!$D$8*A130/($D$2*coeffs!$D$6))^2*blanks!$CA$18^2+(1000*coeffs!$D$2*coeffs!$D$8/($D$2*coeffs!$D$6))^2*blanks!$CA$17^2)^0.5</f>
        <v>18225.541622161676</v>
      </c>
      <c r="L130" s="10">
        <f t="shared" si="9"/>
        <v>85268362.952910215</v>
      </c>
      <c r="M130" s="1">
        <f t="shared" si="10"/>
        <v>36755505.054011382</v>
      </c>
      <c r="N130" s="10">
        <f t="shared" si="11"/>
        <v>30152366.552541658</v>
      </c>
    </row>
    <row r="131" spans="1:14" x14ac:dyDescent="0.25">
      <c r="A131">
        <v>-22.6</v>
      </c>
      <c r="B131">
        <v>0.97637795275590555</v>
      </c>
      <c r="C131" s="10">
        <f>-LN(1-B131)/0.000001-EXP(blanks!$BZ$18*b929_2!A131+blanks!$BZ$17)</f>
        <v>3697732.7942389767</v>
      </c>
      <c r="D131" s="1">
        <f>C131*0.000001*coeffs!$D$8/($D$2*coeffs!$D$6/1000)</f>
        <v>47196.443835698017</v>
      </c>
      <c r="E131">
        <f t="shared" si="12"/>
        <v>3.7455747977904834</v>
      </c>
      <c r="F131">
        <v>2.8902000000000001</v>
      </c>
      <c r="G131">
        <v>5.1978999999999997</v>
      </c>
      <c r="H131">
        <f t="shared" si="13"/>
        <v>0.85537479779048331</v>
      </c>
      <c r="I131">
        <f t="shared" si="14"/>
        <v>1.4523252022095163</v>
      </c>
      <c r="J131" s="2">
        <f>((1000*coeffs!$D$8/($D$2*coeffs!$D$6))^2*H131^2+(1000*(E131-coeffs!$D$2*blanks!$BZ$18*A131-coeffs!$D$2*blanks!$BZ$17)/($D$2*coeffs!$D$6))^2*coeffs!$E$8^2+(1000*coeffs!$D$2*coeffs!$D$8*(E131/coeffs!$D$2-blanks!$BZ$18*A131-blanks!$BZ$17)/($D$2^2*coeffs!$D$6))^2*coeffs!$D$11^2+(1000*coeffs!$D$2*coeffs!$D$8*(E131/coeffs!$D$2-blanks!$BZ$18*A131-blanks!$BZ$17)/($D$2*coeffs!$D$6^2))^2*coeffs!$E$6^2 +(-1000*coeffs!$D$8*blanks!$BZ$18*A131/($D$2*coeffs!$D$6)-1000*coeffs!$D$8*blanks!$BZ$17/($D$2*coeffs!$D$6))^2*coeffs!$E$2^2 + (1000*coeffs!$D$2*coeffs!$D$8*A131/($D$2*coeffs!$D$6))^2*blanks!$CA$18^2+(1000*coeffs!$D$2*coeffs!$D$8/($D$2*coeffs!$D$6))^2*blanks!$CA$17^2)^0.5</f>
        <v>16116.329232854619</v>
      </c>
      <c r="K131" s="10">
        <f>((1000*coeffs!$D$8/($D$2*coeffs!$D$6))^2*I131^2+(1000*(E131-coeffs!$D$2*blanks!$BZ$18*A131-coeffs!$D$2*blanks!$BZ$17)/($D$2*coeffs!$D$6))^2*coeffs!$E$8^2+(1000*coeffs!$D$2*coeffs!$D$8*(E131/coeffs!$D$2-blanks!$BZ$18*A131-blanks!$BZ$17)/($D$2^2*coeffs!$D$6))^2*coeffs!$D$11^2+(1000*coeffs!$D$2*coeffs!$D$8*(E131/coeffs!$D$2-blanks!$BZ$18*A131-blanks!$BZ$17)/($D$2*coeffs!$D$6^2))^2*coeffs!$E$6^2 +(-1000*coeffs!$D$8*blanks!$BZ$18*A131/($D$2*coeffs!$D$6)-1000*coeffs!$D$8*blanks!$BZ$17/($D$2*coeffs!$D$6))^2*coeffs!$E$2^2 + (1000*coeffs!$D$2*coeffs!$D$8*A131/($D$2*coeffs!$D$6))^2*blanks!$CA$18^2+(1000*coeffs!$D$2*coeffs!$D$8/($D$2*coeffs!$D$6))^2*blanks!$CA$17^2)^0.5</f>
        <v>22003.58835196562</v>
      </c>
      <c r="L131" s="10">
        <f t="shared" si="9"/>
        <v>92406780.592273265</v>
      </c>
      <c r="M131" s="1">
        <f t="shared" si="10"/>
        <v>44126425.884460382</v>
      </c>
      <c r="N131" s="10">
        <f t="shared" si="11"/>
        <v>32967149.222807746</v>
      </c>
    </row>
    <row r="132" spans="1:14" x14ac:dyDescent="0.25">
      <c r="A132">
        <v>-22.87</v>
      </c>
      <c r="B132">
        <v>0.98425196850393704</v>
      </c>
      <c r="C132" s="10">
        <f>-LN(1-B132)/0.000001-EXP(blanks!$BZ$18*b929_2!A132+blanks!$BZ$17)</f>
        <v>4098289.0500170621</v>
      </c>
      <c r="D132" s="1">
        <f>C132*0.000001*coeffs!$D$8/($D$2*coeffs!$D$6/1000)</f>
        <v>52308.990328598033</v>
      </c>
      <c r="E132">
        <f t="shared" si="12"/>
        <v>4.1510399058986476</v>
      </c>
      <c r="F132">
        <v>3.1101999999999999</v>
      </c>
      <c r="G132">
        <v>6.0194999999999999</v>
      </c>
      <c r="H132">
        <f t="shared" si="13"/>
        <v>1.0408399058986477</v>
      </c>
      <c r="I132">
        <f t="shared" si="14"/>
        <v>1.8684600941013523</v>
      </c>
      <c r="J132" s="2">
        <f>((1000*coeffs!$D$8/($D$2*coeffs!$D$6))^2*H132^2+(1000*(E132-coeffs!$D$2*blanks!$BZ$18*A132-coeffs!$D$2*blanks!$BZ$17)/($D$2*coeffs!$D$6))^2*coeffs!$E$8^2+(1000*coeffs!$D$2*coeffs!$D$8*(E132/coeffs!$D$2-blanks!$BZ$18*A132-blanks!$BZ$17)/($D$2^2*coeffs!$D$6))^2*coeffs!$D$11^2+(1000*coeffs!$D$2*coeffs!$D$8*(E132/coeffs!$D$2-blanks!$BZ$18*A132-blanks!$BZ$17)/($D$2*coeffs!$D$6^2))^2*coeffs!$E$6^2 +(-1000*coeffs!$D$8*blanks!$BZ$18*A132/($D$2*coeffs!$D$6)-1000*coeffs!$D$8*blanks!$BZ$17/($D$2*coeffs!$D$6))^2*coeffs!$E$2^2 + (1000*coeffs!$D$2*coeffs!$D$8*A132/($D$2*coeffs!$D$6))^2*blanks!$CA$18^2+(1000*coeffs!$D$2*coeffs!$D$8/($D$2*coeffs!$D$6))^2*blanks!$CA$17^2)^0.5</f>
        <v>18684.295820618583</v>
      </c>
      <c r="K132" s="10">
        <f>((1000*coeffs!$D$8/($D$2*coeffs!$D$6))^2*I132^2+(1000*(E132-coeffs!$D$2*blanks!$BZ$18*A132-coeffs!$D$2*blanks!$BZ$17)/($D$2*coeffs!$D$6))^2*coeffs!$E$8^2+(1000*coeffs!$D$2*coeffs!$D$8*(E132/coeffs!$D$2-blanks!$BZ$18*A132-blanks!$BZ$17)/($D$2^2*coeffs!$D$6))^2*coeffs!$D$11^2+(1000*coeffs!$D$2*coeffs!$D$8*(E132/coeffs!$D$2-blanks!$BZ$18*A132-blanks!$BZ$17)/($D$2*coeffs!$D$6^2))^2*coeffs!$E$6^2 +(-1000*coeffs!$D$8*blanks!$BZ$18*A132/($D$2*coeffs!$D$6)-1000*coeffs!$D$8*blanks!$BZ$17/($D$2*coeffs!$D$6))^2*coeffs!$E$2^2 + (1000*coeffs!$D$2*coeffs!$D$8*A132/($D$2*coeffs!$D$6))^2*blanks!$CA$18^2+(1000*coeffs!$D$2*coeffs!$D$8/($D$2*coeffs!$D$6))^2*blanks!$CA$17^2)^0.5</f>
        <v>27227.865211969118</v>
      </c>
      <c r="L132" s="10">
        <f t="shared" si="9"/>
        <v>102416728.87739964</v>
      </c>
      <c r="M132" s="1">
        <f t="shared" si="10"/>
        <v>54349935.343917385</v>
      </c>
      <c r="N132" s="10">
        <f t="shared" si="11"/>
        <v>38081921.414886259</v>
      </c>
    </row>
    <row r="133" spans="1:14" x14ac:dyDescent="0.25">
      <c r="A133">
        <v>-23.07</v>
      </c>
      <c r="B133">
        <v>0.99212598425196852</v>
      </c>
      <c r="C133" s="10">
        <f>-LN(1-B133)/0.000001-EXP(blanks!$BZ$18*b929_2!A133+blanks!$BZ$17)</f>
        <v>4787478.1052848427</v>
      </c>
      <c r="D133" s="1">
        <f>C133*0.000001*coeffs!$D$8/($D$2*coeffs!$D$6/1000)</f>
        <v>61105.535224919557</v>
      </c>
      <c r="E133">
        <f t="shared" si="12"/>
        <v>4.844187086458593</v>
      </c>
      <c r="F133">
        <v>3.5146999999999999</v>
      </c>
      <c r="G133">
        <v>7.8776000000000002</v>
      </c>
      <c r="H133">
        <f t="shared" si="13"/>
        <v>1.329487086458593</v>
      </c>
      <c r="I133">
        <f t="shared" si="14"/>
        <v>3.0334129135414072</v>
      </c>
      <c r="J133" s="2">
        <f>((1000*coeffs!$D$8/($D$2*coeffs!$D$6))^2*H133^2+(1000*(E133-coeffs!$D$2*blanks!$BZ$18*A133-coeffs!$D$2*blanks!$BZ$17)/($D$2*coeffs!$D$6))^2*coeffs!$E$8^2+(1000*coeffs!$D$2*coeffs!$D$8*(E133/coeffs!$D$2-blanks!$BZ$18*A133-blanks!$BZ$17)/($D$2^2*coeffs!$D$6))^2*coeffs!$D$11^2+(1000*coeffs!$D$2*coeffs!$D$8*(E133/coeffs!$D$2-blanks!$BZ$18*A133-blanks!$BZ$17)/($D$2*coeffs!$D$6^2))^2*coeffs!$E$6^2 +(-1000*coeffs!$D$8*blanks!$BZ$18*A133/($D$2*coeffs!$D$6)-1000*coeffs!$D$8*blanks!$BZ$17/($D$2*coeffs!$D$6))^2*coeffs!$E$2^2 + (1000*coeffs!$D$2*coeffs!$D$8*A133/($D$2*coeffs!$D$6))^2*blanks!$CA$18^2+(1000*coeffs!$D$2*coeffs!$D$8/($D$2*coeffs!$D$6))^2*blanks!$CA$17^2)^0.5</f>
        <v>22869.716548557659</v>
      </c>
      <c r="K133" s="10">
        <f>((1000*coeffs!$D$8/($D$2*coeffs!$D$6))^2*I133^2+(1000*(E133-coeffs!$D$2*blanks!$BZ$18*A133-coeffs!$D$2*blanks!$BZ$17)/($D$2*coeffs!$D$6))^2*coeffs!$E$8^2+(1000*coeffs!$D$2*coeffs!$D$8*(E133/coeffs!$D$2-blanks!$BZ$18*A133-blanks!$BZ$17)/($D$2^2*coeffs!$D$6))^2*coeffs!$D$11^2+(1000*coeffs!$D$2*coeffs!$D$8*(E133/coeffs!$D$2-blanks!$BZ$18*A133-blanks!$BZ$17)/($D$2*coeffs!$D$6^2))^2*coeffs!$E$6^2 +(-1000*coeffs!$D$8*blanks!$BZ$18*A133/($D$2*coeffs!$D$6)-1000*coeffs!$D$8*blanks!$BZ$17/($D$2*coeffs!$D$6))^2*coeffs!$E$2^2 + (1000*coeffs!$D$2*coeffs!$D$8*A133/($D$2*coeffs!$D$6))^2*blanks!$CA$18^2+(1000*coeffs!$D$2*coeffs!$D$8/($D$2*coeffs!$D$6))^2*blanks!$CA$17^2)^0.5</f>
        <v>41642.594202711298</v>
      </c>
      <c r="L133" s="10">
        <f t="shared" si="9"/>
        <v>119639645.01562022</v>
      </c>
      <c r="M133" s="1">
        <f t="shared" si="10"/>
        <v>82464460.277816683</v>
      </c>
      <c r="N133" s="10">
        <f t="shared" si="11"/>
        <v>46451837.774470352</v>
      </c>
    </row>
    <row r="134" spans="1:14" x14ac:dyDescent="0.25">
      <c r="A134">
        <v>-23.35</v>
      </c>
      <c r="B134">
        <v>1</v>
      </c>
      <c r="C134" s="10" t="e">
        <f>-LN(1-B134)/0.000001-EXP(blanks!$BZ$18*b929_2!A134+blanks!$BZ$17)</f>
        <v>#NUM!</v>
      </c>
      <c r="D134" s="1" t="e">
        <f>C134*0.000001*coeffs!$D$8/($D$2*coeffs!$D$6/1000)</f>
        <v>#NUM!</v>
      </c>
      <c r="E134" t="e">
        <f t="shared" si="12"/>
        <v>#NUM!</v>
      </c>
      <c r="F134">
        <v>4.5997000000000003</v>
      </c>
      <c r="G134">
        <v>19.470600000000001</v>
      </c>
      <c r="H134" t="e">
        <f t="shared" si="13"/>
        <v>#NUM!</v>
      </c>
      <c r="I134" t="e">
        <f t="shared" si="14"/>
        <v>#NUM!</v>
      </c>
      <c r="J134" s="2" t="e">
        <f>((1000*coeffs!$D$8/($D$2*coeffs!$D$6))^2*H134^2+(1000*(E134-coeffs!$D$2*blanks!$BZ$18*A134-coeffs!$D$2*blanks!$BZ$17)/($D$2*coeffs!$D$6))^2*coeffs!$E$8^2+(1000*coeffs!$D$2*coeffs!$D$8*(E134/coeffs!$D$2-blanks!$BZ$18*A134-blanks!$BZ$17)/($D$2^2*coeffs!$D$6))^2*coeffs!$D$11^2+(1000*coeffs!$D$2*coeffs!$D$8*(E134/coeffs!$D$2-blanks!$BZ$18*A134-blanks!$BZ$17)/($D$2*coeffs!$D$6^2))^2*coeffs!$E$6^2 +(-1000*coeffs!$D$8*blanks!$BZ$18*A134/($D$2*coeffs!$D$6)-1000*coeffs!$D$8*blanks!$BZ$17/($D$2*coeffs!$D$6))^2*coeffs!$E$2^2 + (1000*coeffs!$D$2*coeffs!$D$8*A134/($D$2*coeffs!$D$6))^2*blanks!$CA$18^2+(1000*coeffs!$D$2*coeffs!$D$8/($D$2*coeffs!$D$6))^2*blanks!$CA$17^2)^0.5</f>
        <v>#NUM!</v>
      </c>
      <c r="K134" s="10" t="e">
        <f>((1000*coeffs!$D$8/($D$2*coeffs!$D$6))^2*I134^2+(1000*(E134-coeffs!$D$2*blanks!$BZ$18*A134-coeffs!$D$2*blanks!$BZ$17)/($D$2*coeffs!$D$6))^2*coeffs!$E$8^2+(1000*coeffs!$D$2*coeffs!$D$8*(E134/coeffs!$D$2-blanks!$BZ$18*A134-blanks!$BZ$17)/($D$2^2*coeffs!$D$6))^2*coeffs!$D$11^2+(1000*coeffs!$D$2*coeffs!$D$8*(E134/coeffs!$D$2-blanks!$BZ$18*A134-blanks!$BZ$17)/($D$2*coeffs!$D$6^2))^2*coeffs!$E$6^2 +(-1000*coeffs!$D$8*blanks!$BZ$18*A134/($D$2*coeffs!$D$6)-1000*coeffs!$D$8*blanks!$BZ$17/($D$2*coeffs!$D$6))^2*coeffs!$E$2^2 + (1000*coeffs!$D$2*coeffs!$D$8*A134/($D$2*coeffs!$D$6))^2*blanks!$CA$18^2+(1000*coeffs!$D$2*coeffs!$D$8/($D$2*coeffs!$D$6))^2*blanks!$CA$17^2)^0.5</f>
        <v>#NUM!</v>
      </c>
      <c r="L134" s="10" t="e">
        <f t="shared" si="9"/>
        <v>#NUM!</v>
      </c>
      <c r="M134" s="1" t="e">
        <f t="shared" si="10"/>
        <v>#NUM!</v>
      </c>
      <c r="N134" s="10" t="e">
        <f t="shared" si="11"/>
        <v>#NUM!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zoomScale="85" zoomScaleNormal="85" workbookViewId="0">
      <selection activeCell="K8" sqref="K8:K111"/>
    </sheetView>
  </sheetViews>
  <sheetFormatPr defaultRowHeight="15" x14ac:dyDescent="0.25"/>
  <cols>
    <col min="3" max="3" width="15.7109375" customWidth="1"/>
  </cols>
  <sheetData>
    <row r="1" spans="1:14" x14ac:dyDescent="0.25">
      <c r="A1" s="6" t="s">
        <v>26</v>
      </c>
      <c r="B1" s="6"/>
      <c r="C1" s="8" t="s">
        <v>48</v>
      </c>
      <c r="D1" s="6"/>
    </row>
    <row r="2" spans="1:14" x14ac:dyDescent="0.25">
      <c r="A2" s="6" t="s">
        <v>0</v>
      </c>
      <c r="B2" s="6"/>
      <c r="C2" s="6"/>
      <c r="D2" s="7">
        <v>108</v>
      </c>
    </row>
    <row r="3" spans="1:14" x14ac:dyDescent="0.25">
      <c r="A3" t="s">
        <v>113</v>
      </c>
      <c r="D3">
        <f>'size dists'!D30</f>
        <v>97.626079979804771</v>
      </c>
      <c r="E3">
        <f>'size dists'!E30</f>
        <v>8.3982070678997385</v>
      </c>
    </row>
    <row r="4" spans="1:14" x14ac:dyDescent="0.25">
      <c r="A4" t="s">
        <v>114</v>
      </c>
      <c r="D4" s="10">
        <f>'size dists'!H30</f>
        <v>77.820261848770315</v>
      </c>
      <c r="E4" s="10">
        <f>'size dists'!I30</f>
        <v>8.3211023521923586</v>
      </c>
    </row>
    <row r="5" spans="1:14" x14ac:dyDescent="0.25">
      <c r="A5" t="s">
        <v>115</v>
      </c>
      <c r="D5">
        <f>'size dists'!F30</f>
        <v>182.11353440165652</v>
      </c>
      <c r="E5">
        <f>'size dists'!G30</f>
        <v>32.358075171666627</v>
      </c>
    </row>
    <row r="6" spans="1:14" x14ac:dyDescent="0.25">
      <c r="A6" t="s">
        <v>116</v>
      </c>
      <c r="D6">
        <f>'size dists'!J30</f>
        <v>9.1396921247476843</v>
      </c>
      <c r="E6">
        <f>'size dists'!K30</f>
        <v>0.71396643509916735</v>
      </c>
    </row>
    <row r="7" spans="1:14" x14ac:dyDescent="0.2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s="6" t="s">
        <v>182</v>
      </c>
      <c r="M7" s="10" t="s">
        <v>183</v>
      </c>
      <c r="N7" s="10" t="s">
        <v>185</v>
      </c>
    </row>
    <row r="8" spans="1:14" x14ac:dyDescent="0.25">
      <c r="A8">
        <v>-8.84</v>
      </c>
      <c r="B8">
        <v>9.6153846153846159E-3</v>
      </c>
      <c r="C8">
        <f>-LN(1-B8)/0.000001-EXP(blanks!$BZ$18*b931_2!A8+blanks!$BZ$17)</f>
        <v>9332.3370581292365</v>
      </c>
      <c r="D8" s="1">
        <f>C8*0.000001*coeffs!$D$8/($D$2*coeffs!$D$6/1000)</f>
        <v>108.08526402385945</v>
      </c>
      <c r="E8">
        <f>-LN(1-B8)</f>
        <v>9.6619109117368589E-3</v>
      </c>
      <c r="F8">
        <v>4.0000000000000002E-4</v>
      </c>
      <c r="G8">
        <v>1.6199999999999999E-2</v>
      </c>
      <c r="H8">
        <f>E8-F8</f>
        <v>9.2619109117368596E-3</v>
      </c>
      <c r="I8">
        <f>G8-E8</f>
        <v>6.5380890882631403E-3</v>
      </c>
      <c r="J8" s="2">
        <f>((1000*coeffs!$D$8/($D$2*coeffs!$D$6))^2*H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110.80034607053992</v>
      </c>
      <c r="K8">
        <f>((1000*coeffs!$D$8/($D$2*coeffs!$D$6))^2*I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80.64674754906811</v>
      </c>
      <c r="L8" s="10">
        <f>1000000000000*D8/(1000000*$D$3)</f>
        <v>1107135.1430500774</v>
      </c>
      <c r="M8" s="1">
        <f>((1/(0.000001*$D$3))^2*K8^2+(D8/(0.000001*$D$3)^2)^2*(0.000001*$E$3)^2)^0.5</f>
        <v>831550.02498964651</v>
      </c>
      <c r="N8" s="10">
        <f>((1/(0.000001*$D$3))^2*J8^2+(D8/(0.000001*$D$3)^2)^2*(0.000001*$E$3)^2)^0.5</f>
        <v>1138935.2750402626</v>
      </c>
    </row>
    <row r="9" spans="1:14" x14ac:dyDescent="0.25">
      <c r="A9">
        <v>-11.45</v>
      </c>
      <c r="B9">
        <v>1.9230769230769232E-2</v>
      </c>
      <c r="C9" s="10">
        <f>-LN(1-B9)/0.000001-EXP(blanks!$BZ$18*b931_2!A9+blanks!$BZ$17)</f>
        <v>18570.830712816954</v>
      </c>
      <c r="D9" s="1">
        <f>C9*0.000001*coeffs!$D$8/($D$2*coeffs!$D$6/1000)</f>
        <v>215.08365249075021</v>
      </c>
      <c r="E9">
        <f t="shared" ref="E9:E72" si="0">-LN(1-B9)</f>
        <v>1.9418085857101627E-2</v>
      </c>
      <c r="F9">
        <v>1.12E-2</v>
      </c>
      <c r="G9">
        <v>2.7099999999999999E-2</v>
      </c>
      <c r="H9">
        <f t="shared" ref="H9:H72" si="1">E9-F9</f>
        <v>8.2180858571016275E-3</v>
      </c>
      <c r="I9">
        <f t="shared" ref="I9:I72" si="2">G9-E9</f>
        <v>7.6819141428983717E-3</v>
      </c>
      <c r="J9" s="2">
        <f>((1000*coeffs!$D$8/($D$2*coeffs!$D$6))^2*H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110.31407188530343</v>
      </c>
      <c r="K9" s="10">
        <f>((1000*coeffs!$D$8/($D$2*coeffs!$D$6))^2*I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105.00309375933783</v>
      </c>
      <c r="L9" s="10">
        <f t="shared" ref="L9:L72" si="3">1000000000000*D9/(1000000*$D$3)</f>
        <v>2203137.240942616</v>
      </c>
      <c r="M9" s="1">
        <f t="shared" ref="M9:M72" si="4">((1/(0.000001*$D$3))^2*K9^2+(D9/(0.000001*$D$3)^2)^2*(0.000001*$E$3)^2)^0.5</f>
        <v>1092134.0903386876</v>
      </c>
      <c r="N9" s="10">
        <f t="shared" ref="N9:N72" si="5">((1/(0.000001*$D$3))^2*J9^2+(D9/(0.000001*$D$3)^2)^2*(0.000001*$E$3)^2)^0.5</f>
        <v>1145748.8180938894</v>
      </c>
    </row>
    <row r="10" spans="1:14" x14ac:dyDescent="0.25">
      <c r="A10">
        <v>-12.7</v>
      </c>
      <c r="B10">
        <v>2.8846153846153848E-2</v>
      </c>
      <c r="C10" s="10">
        <f>-LN(1-B10)/0.000001-EXP(blanks!$BZ$18*b931_2!A10+blanks!$BZ$17)</f>
        <v>27938.690257654835</v>
      </c>
      <c r="D10" s="1">
        <f>C10*0.000001*coeffs!$D$8/($D$2*coeffs!$D$6/1000)</f>
        <v>323.58033086138829</v>
      </c>
      <c r="E10">
        <f t="shared" si="0"/>
        <v>2.9270382300113224E-2</v>
      </c>
      <c r="F10">
        <v>2.12E-2</v>
      </c>
      <c r="G10">
        <v>3.8100000000000002E-2</v>
      </c>
      <c r="H10">
        <f t="shared" si="1"/>
        <v>8.0703823001132234E-3</v>
      </c>
      <c r="I10">
        <f t="shared" si="2"/>
        <v>8.8296176998867784E-3</v>
      </c>
      <c r="J10" s="2">
        <f>((1000*coeffs!$D$8/($D$2*coeffs!$D$6))^2*H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125.70948137791881</v>
      </c>
      <c r="K10" s="10">
        <f>((1000*coeffs!$D$8/($D$2*coeffs!$D$6))^2*I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132.37828424488433</v>
      </c>
      <c r="L10" s="10">
        <f t="shared" si="3"/>
        <v>3314486.5688382154</v>
      </c>
      <c r="M10" s="1">
        <f t="shared" si="4"/>
        <v>1385625.6512019204</v>
      </c>
      <c r="N10" s="10">
        <f t="shared" si="5"/>
        <v>1318852.7765931417</v>
      </c>
    </row>
    <row r="11" spans="1:14" x14ac:dyDescent="0.25">
      <c r="A11">
        <v>-13.77</v>
      </c>
      <c r="B11">
        <v>3.8461538461538464E-2</v>
      </c>
      <c r="C11" s="10">
        <f>-LN(1-B11)/0.000001-EXP(blanks!$BZ$18*b931_2!A11+blanks!$BZ$17)</f>
        <v>37259.551947246917</v>
      </c>
      <c r="D11" s="1">
        <f>C11*0.000001*coeffs!$D$8/($D$2*coeffs!$D$6/1000)</f>
        <v>431.53268945862374</v>
      </c>
      <c r="E11">
        <f t="shared" si="0"/>
        <v>3.9220713153281267E-2</v>
      </c>
      <c r="F11">
        <v>3.0599999999999999E-2</v>
      </c>
      <c r="G11">
        <v>4.99E-2</v>
      </c>
      <c r="H11">
        <f t="shared" si="1"/>
        <v>8.6207131532812682E-3</v>
      </c>
      <c r="I11">
        <f t="shared" si="2"/>
        <v>1.0679286846718733E-2</v>
      </c>
      <c r="J11" s="2">
        <f>((1000*coeffs!$D$8/($D$2*coeffs!$D$6))^2*H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150.51891418230335</v>
      </c>
      <c r="K11" s="10">
        <f>((1000*coeffs!$D$8/($D$2*coeffs!$D$6))^2*I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167.28811526062822</v>
      </c>
      <c r="L11" s="10">
        <f t="shared" si="3"/>
        <v>4420260.3397359792</v>
      </c>
      <c r="M11" s="1">
        <f t="shared" si="4"/>
        <v>1755242.5587436166</v>
      </c>
      <c r="N11" s="10">
        <f t="shared" si="5"/>
        <v>1587988.0498176182</v>
      </c>
    </row>
    <row r="12" spans="1:14" x14ac:dyDescent="0.25">
      <c r="A12">
        <v>-15.49</v>
      </c>
      <c r="B12">
        <v>4.807692307692308E-2</v>
      </c>
      <c r="C12" s="10">
        <f>-LN(1-B12)/0.000001-EXP(blanks!$BZ$18*b931_2!A12+blanks!$BZ$17)</f>
        <v>45617.243971677184</v>
      </c>
      <c r="D12" s="1">
        <f>C12*0.000001*coeffs!$D$8/($D$2*coeffs!$D$6/1000)</f>
        <v>528.32980935087664</v>
      </c>
      <c r="E12">
        <f t="shared" si="0"/>
        <v>4.9271049006782794E-2</v>
      </c>
      <c r="F12">
        <v>4.1000000000000002E-2</v>
      </c>
      <c r="G12">
        <v>6.2100000000000002E-2</v>
      </c>
      <c r="H12">
        <f t="shared" si="1"/>
        <v>8.2710490067827921E-3</v>
      </c>
      <c r="I12">
        <f t="shared" si="2"/>
        <v>1.2828950993217209E-2</v>
      </c>
      <c r="J12" s="2">
        <f>((1000*coeffs!$D$8/($D$2*coeffs!$D$6))^2*H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170.87713864008188</v>
      </c>
      <c r="K12" s="10">
        <f>((1000*coeffs!$D$8/($D$2*coeffs!$D$6))^2*I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205.18111438597424</v>
      </c>
      <c r="L12" s="10">
        <f t="shared" si="3"/>
        <v>5411769.1651674286</v>
      </c>
      <c r="M12" s="1">
        <f t="shared" si="4"/>
        <v>2152647.1647901237</v>
      </c>
      <c r="N12" s="10">
        <f t="shared" si="5"/>
        <v>1811176.3691452867</v>
      </c>
    </row>
    <row r="13" spans="1:14" x14ac:dyDescent="0.25">
      <c r="A13">
        <v>-15.63</v>
      </c>
      <c r="B13">
        <v>5.7692307692307696E-2</v>
      </c>
      <c r="C13" s="10">
        <f>-LN(1-B13)/0.000001-EXP(blanks!$BZ$18*b931_2!A13+blanks!$BZ$17)</f>
        <v>55579.795519073567</v>
      </c>
      <c r="D13" s="1">
        <f>C13*0.000001*coeffs!$D$8/($D$2*coeffs!$D$6/1000)</f>
        <v>643.7140917277826</v>
      </c>
      <c r="E13">
        <f t="shared" si="0"/>
        <v>5.9423420470800764E-2</v>
      </c>
      <c r="F13">
        <v>4.99E-2</v>
      </c>
      <c r="G13">
        <v>7.3700000000000002E-2</v>
      </c>
      <c r="H13">
        <f t="shared" si="1"/>
        <v>9.5234204708007641E-3</v>
      </c>
      <c r="I13">
        <f t="shared" si="2"/>
        <v>1.4276579529199238E-2</v>
      </c>
      <c r="J13" s="2">
        <f>((1000*coeffs!$D$8/($D$2*coeffs!$D$6))^2*H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203.19883917112833</v>
      </c>
      <c r="K13" s="10">
        <f>((1000*coeffs!$D$8/($D$2*coeffs!$D$6))^2*I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237.62189600355794</v>
      </c>
      <c r="L13" s="10">
        <f t="shared" si="3"/>
        <v>6593669.3541412633</v>
      </c>
      <c r="M13" s="1">
        <f t="shared" si="4"/>
        <v>2499217.876644379</v>
      </c>
      <c r="N13" s="10">
        <f t="shared" si="5"/>
        <v>2157302.8349601142</v>
      </c>
    </row>
    <row r="14" spans="1:14" x14ac:dyDescent="0.25">
      <c r="A14">
        <v>-15.63</v>
      </c>
      <c r="B14">
        <v>6.7307692307692304E-2</v>
      </c>
      <c r="C14" s="10">
        <f>-LN(1-B14)/0.000001-EXP(blanks!$BZ$18*b931_2!A14+blanks!$BZ$17)</f>
        <v>65836.295686262631</v>
      </c>
      <c r="D14" s="1">
        <f>C14*0.000001*coeffs!$D$8/($D$2*coeffs!$D$6/1000)</f>
        <v>762.50282831394441</v>
      </c>
      <c r="E14">
        <f t="shared" si="0"/>
        <v>6.967992063798982E-2</v>
      </c>
      <c r="F14">
        <v>6.0600000000000001E-2</v>
      </c>
      <c r="G14">
        <v>8.3299999999999999E-2</v>
      </c>
      <c r="H14">
        <f t="shared" si="1"/>
        <v>9.079920637989819E-3</v>
      </c>
      <c r="I14">
        <f t="shared" si="2"/>
        <v>1.3620079362010179E-2</v>
      </c>
      <c r="J14" s="2">
        <f>((1000*coeffs!$D$8/($D$2*coeffs!$D$6))^2*H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226.06264575027953</v>
      </c>
      <c r="K14" s="10">
        <f>((1000*coeffs!$D$8/($D$2*coeffs!$D$6))^2*I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254.81131686307003</v>
      </c>
      <c r="L14" s="10">
        <f t="shared" si="3"/>
        <v>7810441.9277274888</v>
      </c>
      <c r="M14" s="1">
        <f t="shared" si="4"/>
        <v>2695166.024399396</v>
      </c>
      <c r="N14" s="10">
        <f t="shared" si="5"/>
        <v>2411103.7370278426</v>
      </c>
    </row>
    <row r="15" spans="1:14" x14ac:dyDescent="0.25">
      <c r="A15">
        <v>-15.8</v>
      </c>
      <c r="B15">
        <v>7.6923076923076927E-2</v>
      </c>
      <c r="C15" s="10">
        <f>-LN(1-B15)/0.000001-EXP(blanks!$BZ$18*b931_2!A15+blanks!$BZ$17)</f>
        <v>75955.280872005969</v>
      </c>
      <c r="D15" s="1">
        <f>C15*0.000001*coeffs!$D$8/($D$2*coeffs!$D$6/1000)</f>
        <v>879.69889384844794</v>
      </c>
      <c r="E15">
        <f t="shared" si="0"/>
        <v>8.004270767353637E-2</v>
      </c>
      <c r="F15">
        <v>7.0199999999999999E-2</v>
      </c>
      <c r="G15">
        <v>9.6500000000000002E-2</v>
      </c>
      <c r="H15">
        <f t="shared" si="1"/>
        <v>9.8427076735363717E-3</v>
      </c>
      <c r="I15">
        <f t="shared" si="2"/>
        <v>1.6457292326463632E-2</v>
      </c>
      <c r="J15" s="2">
        <f>((1000*coeffs!$D$8/($D$2*coeffs!$D$6))^2*H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256.58767008384297</v>
      </c>
      <c r="K15" s="10">
        <f>((1000*coeffs!$D$8/($D$2*coeffs!$D$6))^2*I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298.61744034435316</v>
      </c>
      <c r="L15" s="10">
        <f t="shared" si="3"/>
        <v>9010900.5096837357</v>
      </c>
      <c r="M15" s="1">
        <f t="shared" si="4"/>
        <v>3155478.9998597391</v>
      </c>
      <c r="N15" s="10">
        <f t="shared" si="5"/>
        <v>2740194.8884694115</v>
      </c>
    </row>
    <row r="16" spans="1:14" x14ac:dyDescent="0.25">
      <c r="A16">
        <v>-15.87</v>
      </c>
      <c r="B16">
        <v>8.6538461538461536E-2</v>
      </c>
      <c r="C16" s="10">
        <f>-LN(1-B16)/0.000001-EXP(blanks!$BZ$18*b931_2!A16+blanks!$BZ$17)</f>
        <v>86321.751440548716</v>
      </c>
      <c r="D16" s="1">
        <f>C16*0.000001*coeffs!$D$8/($D$2*coeffs!$D$6/1000)</f>
        <v>999.76128566063562</v>
      </c>
      <c r="E16">
        <f t="shared" si="0"/>
        <v>9.0514007540831859E-2</v>
      </c>
      <c r="F16">
        <v>7.9399999999999998E-2</v>
      </c>
      <c r="G16">
        <v>0.1091</v>
      </c>
      <c r="H16">
        <f t="shared" si="1"/>
        <v>1.1114007540831861E-2</v>
      </c>
      <c r="I16">
        <f t="shared" si="2"/>
        <v>1.8585992459168144E-2</v>
      </c>
      <c r="J16" s="2">
        <f>((1000*coeffs!$D$8/($D$2*coeffs!$D$6))^2*H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290.07082027734845</v>
      </c>
      <c r="K16" s="10">
        <f>((1000*coeffs!$D$8/($D$2*coeffs!$D$6))^2*I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337.50367813988959</v>
      </c>
      <c r="L16" s="10">
        <f t="shared" si="3"/>
        <v>10240719.343309179</v>
      </c>
      <c r="M16" s="1">
        <f t="shared" si="4"/>
        <v>3567583.5685816845</v>
      </c>
      <c r="N16" s="10">
        <f t="shared" si="5"/>
        <v>3099089.9382335483</v>
      </c>
    </row>
    <row r="17" spans="1:14" x14ac:dyDescent="0.25">
      <c r="A17">
        <v>-16.059999999999999</v>
      </c>
      <c r="B17">
        <v>9.6153846153846159E-2</v>
      </c>
      <c r="C17" s="10">
        <f>-LN(1-B17)/0.000001-EXP(blanks!$BZ$18*b931_2!A17+blanks!$BZ$17)</f>
        <v>96605.572179200492</v>
      </c>
      <c r="D17" s="1">
        <f>C17*0.000001*coeffs!$D$8/($D$2*coeffs!$D$6/1000)</f>
        <v>1118.8664436492218</v>
      </c>
      <c r="E17">
        <f t="shared" si="0"/>
        <v>0.10109611687136875</v>
      </c>
      <c r="F17">
        <v>8.9700000000000002E-2</v>
      </c>
      <c r="G17">
        <v>0.1203</v>
      </c>
      <c r="H17">
        <f t="shared" si="1"/>
        <v>1.1396116871368753E-2</v>
      </c>
      <c r="I17">
        <f t="shared" si="2"/>
        <v>1.9203883128631249E-2</v>
      </c>
      <c r="J17" s="2">
        <f>((1000*coeffs!$D$8/($D$2*coeffs!$D$6))^2*H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318.93008342172044</v>
      </c>
      <c r="K17" s="10">
        <f>((1000*coeffs!$D$8/($D$2*coeffs!$D$6))^2*I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365.73809877905597</v>
      </c>
      <c r="L17" s="10">
        <f t="shared" si="3"/>
        <v>11460733.073382378</v>
      </c>
      <c r="M17" s="1">
        <f t="shared" si="4"/>
        <v>3873871.4429554376</v>
      </c>
      <c r="N17" s="10">
        <f t="shared" si="5"/>
        <v>3412379.0198895712</v>
      </c>
    </row>
    <row r="18" spans="1:14" x14ac:dyDescent="0.25">
      <c r="A18">
        <v>-16.100000000000001</v>
      </c>
      <c r="B18">
        <v>0.10576923076923077</v>
      </c>
      <c r="C18" s="10">
        <f>-LN(1-B18)/0.000001-EXP(blanks!$BZ$18*b931_2!A18+blanks!$BZ$17)</f>
        <v>107235.40835328116</v>
      </c>
      <c r="D18" s="1">
        <f>C18*0.000001*coeffs!$D$8/($D$2*coeffs!$D$6/1000)</f>
        <v>1241.9790833073735</v>
      </c>
      <c r="E18">
        <f t="shared" si="0"/>
        <v>0.11179140598811668</v>
      </c>
      <c r="F18">
        <v>9.8900000000000002E-2</v>
      </c>
      <c r="G18">
        <v>0.1326</v>
      </c>
      <c r="H18">
        <f t="shared" si="1"/>
        <v>1.289140598811668E-2</v>
      </c>
      <c r="I18">
        <f t="shared" si="2"/>
        <v>2.0808594011883313E-2</v>
      </c>
      <c r="J18" s="2">
        <f>((1000*coeffs!$D$8/($D$2*coeffs!$D$6))^2*H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354.07225789673089</v>
      </c>
      <c r="K18" s="10">
        <f>((1000*coeffs!$D$8/($D$2*coeffs!$D$6))^2*I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401.44295645282068</v>
      </c>
      <c r="L18" s="10">
        <f t="shared" si="3"/>
        <v>12721796.097562179</v>
      </c>
      <c r="M18" s="1">
        <f t="shared" si="4"/>
        <v>4255184.7843417265</v>
      </c>
      <c r="N18" s="10">
        <f t="shared" si="5"/>
        <v>3788337.2776057711</v>
      </c>
    </row>
    <row r="19" spans="1:14" x14ac:dyDescent="0.25">
      <c r="A19">
        <v>-16.100000000000001</v>
      </c>
      <c r="B19">
        <v>0.11538461538461539</v>
      </c>
      <c r="C19" s="10">
        <f>-LN(1-B19)/0.000001-EXP(blanks!$BZ$18*b931_2!A19+blanks!$BZ$17)</f>
        <v>118046.32445749687</v>
      </c>
      <c r="D19" s="1">
        <f>C19*0.000001*coeffs!$D$8/($D$2*coeffs!$D$6/1000)</f>
        <v>1367.1889545524427</v>
      </c>
      <c r="E19">
        <f t="shared" si="0"/>
        <v>0.12260232209233239</v>
      </c>
      <c r="F19">
        <v>0.1091</v>
      </c>
      <c r="G19">
        <v>0.14630000000000001</v>
      </c>
      <c r="H19">
        <f t="shared" si="1"/>
        <v>1.3502322092332389E-2</v>
      </c>
      <c r="I19">
        <f t="shared" si="2"/>
        <v>2.3697677907667622E-2</v>
      </c>
      <c r="J19" s="2">
        <f>((1000*coeffs!$D$8/($D$2*coeffs!$D$6))^2*H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385.26612638111919</v>
      </c>
      <c r="K19" s="10">
        <f>((1000*coeffs!$D$8/($D$2*coeffs!$D$6))^2*I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446.43496034093221</v>
      </c>
      <c r="L19" s="10">
        <f t="shared" si="3"/>
        <v>14004341.409951763</v>
      </c>
      <c r="M19" s="1">
        <f t="shared" si="4"/>
        <v>4728933.111836887</v>
      </c>
      <c r="N19" s="10">
        <f t="shared" si="5"/>
        <v>4126132.0527324122</v>
      </c>
    </row>
    <row r="20" spans="1:14" x14ac:dyDescent="0.25">
      <c r="A20">
        <v>-16.34</v>
      </c>
      <c r="B20">
        <v>0.125</v>
      </c>
      <c r="C20" s="10">
        <f>-LN(1-B20)/0.000001-EXP(blanks!$BZ$18*b931_2!A20+blanks!$BZ$17)</f>
        <v>128562.14897630145</v>
      </c>
      <c r="D20" s="1">
        <f>C20*0.000001*coeffs!$D$8/($D$2*coeffs!$D$6/1000)</f>
        <v>1488.9811339887276</v>
      </c>
      <c r="E20">
        <f t="shared" si="0"/>
        <v>0.13353139262452263</v>
      </c>
      <c r="F20">
        <v>0.1174</v>
      </c>
      <c r="G20">
        <v>0.15740000000000001</v>
      </c>
      <c r="H20">
        <f t="shared" si="1"/>
        <v>1.6131392624522622E-2</v>
      </c>
      <c r="I20">
        <f t="shared" si="2"/>
        <v>2.3868607375477385E-2</v>
      </c>
      <c r="J20" s="2">
        <f>((1000*coeffs!$D$8/($D$2*coeffs!$D$6))^2*H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426.57774825570306</v>
      </c>
      <c r="K20" s="10">
        <f>((1000*coeffs!$D$8/($D$2*coeffs!$D$6))^2*I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472.73965995776581</v>
      </c>
      <c r="L20" s="10">
        <f t="shared" si="3"/>
        <v>15251878.742818955</v>
      </c>
      <c r="M20" s="1">
        <f t="shared" si="4"/>
        <v>5016949.2536591161</v>
      </c>
      <c r="N20" s="10">
        <f t="shared" si="5"/>
        <v>4562237.210771881</v>
      </c>
    </row>
    <row r="21" spans="1:14" x14ac:dyDescent="0.25">
      <c r="A21">
        <v>-16.54</v>
      </c>
      <c r="B21">
        <v>0.13461538461538461</v>
      </c>
      <c r="C21" s="10">
        <f>-LN(1-B21)/0.000001-EXP(blanks!$BZ$18*b931_2!A21+blanks!$BZ$17)</f>
        <v>139239.12127967068</v>
      </c>
      <c r="D21" s="1">
        <f>C21*0.000001*coeffs!$D$8/($D$2*coeffs!$D$6/1000)</f>
        <v>1612.6396948826302</v>
      </c>
      <c r="E21">
        <f t="shared" si="0"/>
        <v>0.14458122881110755</v>
      </c>
      <c r="F21">
        <v>0.12939999999999999</v>
      </c>
      <c r="G21">
        <v>0.1694</v>
      </c>
      <c r="H21">
        <f t="shared" si="1"/>
        <v>1.5181228811107561E-2</v>
      </c>
      <c r="I21">
        <f t="shared" si="2"/>
        <v>2.4818771188892447E-2</v>
      </c>
      <c r="J21" s="2">
        <f>((1000*coeffs!$D$8/($D$2*coeffs!$D$6))^2*H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450.91450345825325</v>
      </c>
      <c r="K21" s="10">
        <f>((1000*coeffs!$D$8/($D$2*coeffs!$D$6))^2*I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505.00926085490909</v>
      </c>
      <c r="L21" s="10">
        <f t="shared" si="3"/>
        <v>16518533.72803892</v>
      </c>
      <c r="M21" s="1">
        <f t="shared" si="4"/>
        <v>5364517.2392302528</v>
      </c>
      <c r="N21" s="10">
        <f t="shared" si="5"/>
        <v>4832438.1209362438</v>
      </c>
    </row>
    <row r="22" spans="1:14" x14ac:dyDescent="0.25">
      <c r="A22">
        <v>-16.84</v>
      </c>
      <c r="B22">
        <v>0.14423076923076922</v>
      </c>
      <c r="C22" s="10">
        <f>-LN(1-B22)/0.000001-EXP(blanks!$BZ$18*b931_2!A22+blanks!$BZ$17)</f>
        <v>149800.01806014864</v>
      </c>
      <c r="D22" s="1">
        <f>C22*0.000001*coeffs!$D$8/($D$2*coeffs!$D$6/1000)</f>
        <v>1734.9538922521269</v>
      </c>
      <c r="E22">
        <f t="shared" si="0"/>
        <v>0.15575452940923273</v>
      </c>
      <c r="F22">
        <v>0.13930000000000001</v>
      </c>
      <c r="G22">
        <v>0.18229999999999999</v>
      </c>
      <c r="H22">
        <f t="shared" si="1"/>
        <v>1.6454529409232727E-2</v>
      </c>
      <c r="I22">
        <f t="shared" si="2"/>
        <v>2.6545470590767256E-2</v>
      </c>
      <c r="J22" s="2">
        <f>((1000*coeffs!$D$8/($D$2*coeffs!$D$6))^2*H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486.2145581966181</v>
      </c>
      <c r="K22" s="10">
        <f>((1000*coeffs!$D$8/($D$2*coeffs!$D$6))^2*I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542.77852003923772</v>
      </c>
      <c r="L22" s="10">
        <f t="shared" si="3"/>
        <v>17771418.176485471</v>
      </c>
      <c r="M22" s="1">
        <f t="shared" si="4"/>
        <v>5766123.8105097236</v>
      </c>
      <c r="N22" s="10">
        <f t="shared" si="5"/>
        <v>5209730.0439566411</v>
      </c>
    </row>
    <row r="23" spans="1:14" x14ac:dyDescent="0.25">
      <c r="A23">
        <v>-16.91</v>
      </c>
      <c r="B23">
        <v>0.15384615384615385</v>
      </c>
      <c r="C23" s="10">
        <f>-LN(1-B23)/0.000001-EXP(blanks!$BZ$18*b931_2!A23+blanks!$BZ$17)</f>
        <v>160946.8593256858</v>
      </c>
      <c r="D23" s="1">
        <f>C23*0.000001*coeffs!$D$8/($D$2*coeffs!$D$6/1000)</f>
        <v>1864.054381627202</v>
      </c>
      <c r="E23">
        <f t="shared" si="0"/>
        <v>0.16705408466316621</v>
      </c>
      <c r="F23">
        <v>0.14990000000000001</v>
      </c>
      <c r="G23">
        <v>0.1961</v>
      </c>
      <c r="H23">
        <f t="shared" si="1"/>
        <v>1.7154084663166203E-2</v>
      </c>
      <c r="I23">
        <f t="shared" si="2"/>
        <v>2.9045915336833789E-2</v>
      </c>
      <c r="J23" s="2">
        <f>((1000*coeffs!$D$8/($D$2*coeffs!$D$6))^2*H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519.27144740042502</v>
      </c>
      <c r="K23" s="10">
        <f>((1000*coeffs!$D$8/($D$2*coeffs!$D$6))^2*I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585.95106686744589</v>
      </c>
      <c r="L23" s="10">
        <f t="shared" si="3"/>
        <v>19093815.730517972</v>
      </c>
      <c r="M23" s="1">
        <f t="shared" si="4"/>
        <v>6222686.6221930021</v>
      </c>
      <c r="N23" s="10">
        <f t="shared" si="5"/>
        <v>5566820.0431886157</v>
      </c>
    </row>
    <row r="24" spans="1:14" x14ac:dyDescent="0.25">
      <c r="A24">
        <v>-17</v>
      </c>
      <c r="B24">
        <v>0.16346153846153846</v>
      </c>
      <c r="C24" s="10">
        <f>-LN(1-B24)/0.000001-EXP(blanks!$BZ$18*b931_2!A24+blanks!$BZ$17)</f>
        <v>172173.43956520053</v>
      </c>
      <c r="D24" s="1">
        <f>C24*0.000001*coeffs!$D$8/($D$2*coeffs!$D$6/1000)</f>
        <v>1994.0783918740246</v>
      </c>
      <c r="E24">
        <f t="shared" si="0"/>
        <v>0.17848278048678892</v>
      </c>
      <c r="F24">
        <v>0.15740000000000001</v>
      </c>
      <c r="G24">
        <v>0.21110000000000001</v>
      </c>
      <c r="H24">
        <f t="shared" si="1"/>
        <v>2.108278048678891E-2</v>
      </c>
      <c r="I24">
        <f t="shared" si="2"/>
        <v>3.2617219513211088E-2</v>
      </c>
      <c r="J24" s="2">
        <f>((1000*coeffs!$D$8/($D$2*coeffs!$D$6))^2*H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567.77101721828672</v>
      </c>
      <c r="K24" s="10">
        <f>((1000*coeffs!$D$8/($D$2*coeffs!$D$6))^2*I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636.748759004421</v>
      </c>
      <c r="L24" s="10">
        <f t="shared" si="3"/>
        <v>20425673.060789965</v>
      </c>
      <c r="M24" s="1">
        <f t="shared" si="4"/>
        <v>6754857.3295200393</v>
      </c>
      <c r="N24" s="10">
        <f t="shared" si="5"/>
        <v>6075410.4905115366</v>
      </c>
    </row>
    <row r="25" spans="1:14" x14ac:dyDescent="0.25">
      <c r="A25">
        <v>-17.07</v>
      </c>
      <c r="B25">
        <v>0.17307692307692307</v>
      </c>
      <c r="C25" s="10">
        <f>-LN(1-B25)/0.000001-EXP(blanks!$BZ$18*b931_2!A25+blanks!$BZ$17)</f>
        <v>183572.44774512545</v>
      </c>
      <c r="D25" s="1">
        <f>C25*0.000001*coeffs!$D$8/($D$2*coeffs!$D$6/1000)</f>
        <v>2126.0994280906802</v>
      </c>
      <c r="E25">
        <f t="shared" si="0"/>
        <v>0.19004360288786498</v>
      </c>
      <c r="F25">
        <v>0.1694</v>
      </c>
      <c r="G25">
        <v>0.22170000000000001</v>
      </c>
      <c r="H25">
        <f t="shared" si="1"/>
        <v>2.0643602887864987E-2</v>
      </c>
      <c r="I25">
        <f t="shared" si="2"/>
        <v>3.1656397112135026E-2</v>
      </c>
      <c r="J25" s="2">
        <f>((1000*coeffs!$D$8/($D$2*coeffs!$D$6))^2*H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595.85666142557034</v>
      </c>
      <c r="K25" s="10">
        <f>((1000*coeffs!$D$8/($D$2*coeffs!$D$6))^2*I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657.49871906893463</v>
      </c>
      <c r="L25" s="10">
        <f t="shared" si="3"/>
        <v>21777986.256648753</v>
      </c>
      <c r="M25" s="1">
        <f t="shared" si="4"/>
        <v>6990579.1457882682</v>
      </c>
      <c r="N25" s="10">
        <f t="shared" si="5"/>
        <v>6384508.8393715145</v>
      </c>
    </row>
    <row r="26" spans="1:14" x14ac:dyDescent="0.25">
      <c r="A26">
        <v>-17.100000000000001</v>
      </c>
      <c r="B26">
        <v>0.18269230769230768</v>
      </c>
      <c r="C26" s="10">
        <f>-LN(1-B26)/0.000001-EXP(blanks!$BZ$18*b931_2!A26+blanks!$BZ$17)</f>
        <v>195197.87428885</v>
      </c>
      <c r="D26" s="1">
        <f>C26*0.000001*coeffs!$D$8/($D$2*coeffs!$D$6/1000)</f>
        <v>2260.7427965783095</v>
      </c>
      <c r="E26">
        <f t="shared" si="0"/>
        <v>0.20173964265105623</v>
      </c>
      <c r="F26">
        <v>0.1779</v>
      </c>
      <c r="G26">
        <v>0.23849999999999999</v>
      </c>
      <c r="H26">
        <f t="shared" si="1"/>
        <v>2.3839642651056231E-2</v>
      </c>
      <c r="I26">
        <f t="shared" si="2"/>
        <v>3.6760357348943756E-2</v>
      </c>
      <c r="J26" s="2">
        <f>((1000*coeffs!$D$8/($D$2*coeffs!$D$6))^2*H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641.80172537647763</v>
      </c>
      <c r="K26" s="10">
        <f>((1000*coeffs!$D$8/($D$2*coeffs!$D$6))^2*I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718.98467044756217</v>
      </c>
      <c r="L26" s="10">
        <f t="shared" si="3"/>
        <v>23157160.4334208</v>
      </c>
      <c r="M26" s="1">
        <f t="shared" si="4"/>
        <v>7629341.7313494226</v>
      </c>
      <c r="N26" s="10">
        <f t="shared" si="5"/>
        <v>6869272.5819794433</v>
      </c>
    </row>
    <row r="27" spans="1:14" x14ac:dyDescent="0.25">
      <c r="A27">
        <v>-17.18</v>
      </c>
      <c r="B27">
        <v>0.19230769230769232</v>
      </c>
      <c r="C27" s="10">
        <f>-LN(1-B27)/0.000001-EXP(blanks!$BZ$18*b931_2!A27+blanks!$BZ$17)</f>
        <v>206840.24009784905</v>
      </c>
      <c r="D27" s="1">
        <f>C27*0.000001*coeffs!$D$8/($D$2*coeffs!$D$6/1000)</f>
        <v>2395.5823522533665</v>
      </c>
      <c r="E27">
        <f t="shared" si="0"/>
        <v>0.21357410029805904</v>
      </c>
      <c r="F27">
        <v>0.18679999999999999</v>
      </c>
      <c r="G27">
        <v>0.2505</v>
      </c>
      <c r="H27">
        <f t="shared" si="1"/>
        <v>2.6774100298059045E-2</v>
      </c>
      <c r="I27">
        <f t="shared" si="2"/>
        <v>3.6925899701940962E-2</v>
      </c>
      <c r="J27" s="2">
        <f>((1000*coeffs!$D$8/($D$2*coeffs!$D$6))^2*H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687.29182540083184</v>
      </c>
      <c r="K27" s="10">
        <f>((1000*coeffs!$D$8/($D$2*coeffs!$D$6))^2*I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747.73864841434875</v>
      </c>
      <c r="L27" s="10">
        <f t="shared" si="3"/>
        <v>24538344.187833045</v>
      </c>
      <c r="M27" s="1">
        <f t="shared" si="4"/>
        <v>7944769.4895666949</v>
      </c>
      <c r="N27" s="10">
        <f t="shared" si="5"/>
        <v>7349698.8594012856</v>
      </c>
    </row>
    <row r="28" spans="1:14" x14ac:dyDescent="0.25">
      <c r="A28">
        <v>-17.38</v>
      </c>
      <c r="B28">
        <v>0.20192307692307693</v>
      </c>
      <c r="C28" s="10">
        <f>-LN(1-B28)/0.000001-EXP(blanks!$BZ$18*b931_2!A28+blanks!$BZ$17)</f>
        <v>218311.160435172</v>
      </c>
      <c r="D28" s="1">
        <f>C28*0.000001*coeffs!$D$8/($D$2*coeffs!$D$6/1000)</f>
        <v>2528.436260715257</v>
      </c>
      <c r="E28">
        <f t="shared" si="0"/>
        <v>0.22555029134477467</v>
      </c>
      <c r="F28">
        <v>0.20100000000000001</v>
      </c>
      <c r="G28">
        <v>0.2631</v>
      </c>
      <c r="H28">
        <f t="shared" si="1"/>
        <v>2.4550291344774655E-2</v>
      </c>
      <c r="I28">
        <f t="shared" si="2"/>
        <v>3.7549708655225333E-2</v>
      </c>
      <c r="J28" s="2">
        <f>((1000*coeffs!$D$8/($D$2*coeffs!$D$6))^2*H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707.41461568983584</v>
      </c>
      <c r="K28" s="10">
        <f>((1000*coeffs!$D$8/($D$2*coeffs!$D$6))^2*I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780.20527500007836</v>
      </c>
      <c r="L28" s="10">
        <f t="shared" si="3"/>
        <v>25899188.631135218</v>
      </c>
      <c r="M28" s="1">
        <f t="shared" si="4"/>
        <v>8296517.2209961405</v>
      </c>
      <c r="N28" s="10">
        <f t="shared" si="5"/>
        <v>7580942.6422030553</v>
      </c>
    </row>
    <row r="29" spans="1:14" x14ac:dyDescent="0.25">
      <c r="A29">
        <v>-17.420000000000002</v>
      </c>
      <c r="B29">
        <v>0.21153846153846154</v>
      </c>
      <c r="C29" s="10">
        <f>-LN(1-B29)/0.000001-EXP(blanks!$BZ$18*b931_2!A29+blanks!$BZ$17)</f>
        <v>230327.00538914767</v>
      </c>
      <c r="D29" s="1">
        <f>C29*0.000001*coeffs!$D$8/($D$2*coeffs!$D$6/1000)</f>
        <v>2667.6013772590186</v>
      </c>
      <c r="E29">
        <f t="shared" si="0"/>
        <v>0.23767165187711958</v>
      </c>
      <c r="F29">
        <v>0.21110000000000001</v>
      </c>
      <c r="G29">
        <v>0.2762</v>
      </c>
      <c r="H29">
        <f t="shared" si="1"/>
        <v>2.6571651877119573E-2</v>
      </c>
      <c r="I29">
        <f t="shared" si="2"/>
        <v>3.8528348122880418E-2</v>
      </c>
      <c r="J29" s="2">
        <f>((1000*coeffs!$D$8/($D$2*coeffs!$D$6))^2*H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748.73690114063788</v>
      </c>
      <c r="K29" s="10">
        <f>((1000*coeffs!$D$8/($D$2*coeffs!$D$6))^2*I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815.4860415314879</v>
      </c>
      <c r="L29" s="10">
        <f t="shared" si="3"/>
        <v>27324679.817225549</v>
      </c>
      <c r="M29" s="1">
        <f t="shared" si="4"/>
        <v>8677585.465982344</v>
      </c>
      <c r="N29" s="10">
        <f t="shared" si="5"/>
        <v>8021563.6480603591</v>
      </c>
    </row>
    <row r="30" spans="1:14" x14ac:dyDescent="0.25">
      <c r="A30">
        <v>-17.559999999999999</v>
      </c>
      <c r="B30">
        <v>0.22115384615384615</v>
      </c>
      <c r="C30" s="10">
        <f>-LN(1-B30)/0.000001-EXP(blanks!$BZ$18*b931_2!A30+blanks!$BZ$17)</f>
        <v>242215.53405771847</v>
      </c>
      <c r="D30" s="1">
        <f>C30*0.000001*coeffs!$D$8/($D$2*coeffs!$D$6/1000)</f>
        <v>2805.291942011861</v>
      </c>
      <c r="E30">
        <f t="shared" si="0"/>
        <v>0.24994174446893389</v>
      </c>
      <c r="F30">
        <v>0.22170000000000001</v>
      </c>
      <c r="G30">
        <v>0.29010000000000002</v>
      </c>
      <c r="H30">
        <f t="shared" si="1"/>
        <v>2.8241744468933877E-2</v>
      </c>
      <c r="I30">
        <f t="shared" si="2"/>
        <v>4.0158255531066139E-2</v>
      </c>
      <c r="J30" s="2">
        <f>((1000*coeffs!$D$8/($D$2*coeffs!$D$6))^2*H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788.81766955502235</v>
      </c>
      <c r="K30" s="10">
        <f>((1000*coeffs!$D$8/($D$2*coeffs!$D$6))^2*I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855.31739823491716</v>
      </c>
      <c r="L30" s="10">
        <f t="shared" si="3"/>
        <v>28735066.926708236</v>
      </c>
      <c r="M30" s="1">
        <f t="shared" si="4"/>
        <v>9103198.1324787736</v>
      </c>
      <c r="N30" s="10">
        <f t="shared" si="5"/>
        <v>8449649.2340058275</v>
      </c>
    </row>
    <row r="31" spans="1:14" x14ac:dyDescent="0.25">
      <c r="A31">
        <v>-17.760000000000002</v>
      </c>
      <c r="B31">
        <v>0.23076923076923078</v>
      </c>
      <c r="C31" s="10">
        <f>-LN(1-B31)/0.000001-EXP(blanks!$BZ$18*b931_2!A31+blanks!$BZ$17)</f>
        <v>254058.32301058661</v>
      </c>
      <c r="D31" s="1">
        <f>C31*0.000001*coeffs!$D$8/($D$2*coeffs!$D$6/1000)</f>
        <v>2942.4527585122241</v>
      </c>
      <c r="E31">
        <f t="shared" si="0"/>
        <v>0.26236426446749112</v>
      </c>
      <c r="F31">
        <v>0.23280000000000001</v>
      </c>
      <c r="G31">
        <v>0.30459999999999998</v>
      </c>
      <c r="H31">
        <f t="shared" si="1"/>
        <v>2.9564264467491108E-2</v>
      </c>
      <c r="I31">
        <f t="shared" si="2"/>
        <v>4.2235735532508867E-2</v>
      </c>
      <c r="J31" s="2">
        <f>((1000*coeffs!$D$8/($D$2*coeffs!$D$6))^2*H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827.63397883691266</v>
      </c>
      <c r="K31" s="10">
        <f>((1000*coeffs!$D$8/($D$2*coeffs!$D$6))^2*I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898.34203030493745</v>
      </c>
      <c r="L31" s="10">
        <f t="shared" si="3"/>
        <v>30140027.737679407</v>
      </c>
      <c r="M31" s="1">
        <f t="shared" si="4"/>
        <v>9560166.9281070773</v>
      </c>
      <c r="N31" s="10">
        <f t="shared" si="5"/>
        <v>8865213.9047910515</v>
      </c>
    </row>
    <row r="32" spans="1:14" x14ac:dyDescent="0.25">
      <c r="A32">
        <v>-17.89</v>
      </c>
      <c r="B32">
        <v>0.24038461538461539</v>
      </c>
      <c r="C32" s="10">
        <f>-LN(1-B32)/0.000001-EXP(blanks!$BZ$18*b931_2!A32+blanks!$BZ$17)</f>
        <v>266237.15251241787</v>
      </c>
      <c r="D32" s="1">
        <f>C32*0.000001*coeffs!$D$8/($D$2*coeffs!$D$6/1000)</f>
        <v>3083.5055295392149</v>
      </c>
      <c r="E32">
        <f t="shared" si="0"/>
        <v>0.27494304667435121</v>
      </c>
      <c r="F32">
        <v>0.24440000000000001</v>
      </c>
      <c r="G32">
        <v>0.31990000000000002</v>
      </c>
      <c r="H32">
        <f t="shared" si="1"/>
        <v>3.0543046674351204E-2</v>
      </c>
      <c r="I32">
        <f t="shared" si="2"/>
        <v>4.4956953325648807E-2</v>
      </c>
      <c r="J32" s="2">
        <f>((1000*coeffs!$D$8/($D$2*coeffs!$D$6))^2*H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865.22457694134562</v>
      </c>
      <c r="K32" s="10">
        <f>((1000*coeffs!$D$8/($D$2*coeffs!$D$6))^2*I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945.82733475497321</v>
      </c>
      <c r="L32" s="10">
        <f t="shared" si="3"/>
        <v>31584854.479223978</v>
      </c>
      <c r="M32" s="1">
        <f t="shared" si="4"/>
        <v>10062052.813641233</v>
      </c>
      <c r="N32" s="10">
        <f t="shared" si="5"/>
        <v>9269777.5010532178</v>
      </c>
    </row>
    <row r="33" spans="1:14" x14ac:dyDescent="0.25">
      <c r="A33">
        <v>-17.940000000000001</v>
      </c>
      <c r="B33">
        <v>0.25</v>
      </c>
      <c r="C33" s="10">
        <f>-LN(1-B33)/0.000001-EXP(blanks!$BZ$18*b931_2!A33+blanks!$BZ$17)</f>
        <v>278817.2719445604</v>
      </c>
      <c r="D33" s="1">
        <f>C33*0.000001*coeffs!$D$8/($D$2*coeffs!$D$6/1000)</f>
        <v>3229.2059603964972</v>
      </c>
      <c r="E33">
        <f t="shared" si="0"/>
        <v>0.2876820724517809</v>
      </c>
      <c r="F33">
        <v>0.2505</v>
      </c>
      <c r="G33">
        <v>0.33589999999999998</v>
      </c>
      <c r="H33">
        <f t="shared" si="1"/>
        <v>3.7182072451780901E-2</v>
      </c>
      <c r="I33">
        <f t="shared" si="2"/>
        <v>4.8217927548219075E-2</v>
      </c>
      <c r="J33" s="2">
        <f>((1000*coeffs!$D$8/($D$2*coeffs!$D$6))^2*H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931.68670590681359</v>
      </c>
      <c r="K33" s="10">
        <f>((1000*coeffs!$D$8/($D$2*coeffs!$D$6))^2*I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997.22624382506001</v>
      </c>
      <c r="L33" s="10">
        <f t="shared" si="3"/>
        <v>33077287.965106256</v>
      </c>
      <c r="M33" s="1">
        <f t="shared" si="4"/>
        <v>10603666.42324437</v>
      </c>
      <c r="N33" s="10">
        <f t="shared" si="5"/>
        <v>9958586.3790343162</v>
      </c>
    </row>
    <row r="34" spans="1:14" x14ac:dyDescent="0.25">
      <c r="A34">
        <v>-17.97</v>
      </c>
      <c r="B34">
        <v>0.25961538461538464</v>
      </c>
      <c r="C34" s="10">
        <f>-LN(1-B34)/0.000001-EXP(blanks!$BZ$18*b931_2!A34+blanks!$BZ$17)</f>
        <v>291623.94411219854</v>
      </c>
      <c r="D34" s="1">
        <f>C34*0.000001*coeffs!$D$8/($D$2*coeffs!$D$6/1000)</f>
        <v>3377.5302797908994</v>
      </c>
      <c r="E34">
        <f t="shared" si="0"/>
        <v>0.30058547728768875</v>
      </c>
      <c r="F34">
        <v>0.2631</v>
      </c>
      <c r="G34">
        <v>0.3528</v>
      </c>
      <c r="H34">
        <f t="shared" si="1"/>
        <v>3.7485477287688751E-2</v>
      </c>
      <c r="I34">
        <f t="shared" si="2"/>
        <v>5.2214522712311251E-2</v>
      </c>
      <c r="J34" s="2">
        <f>((1000*coeffs!$D$8/($D$2*coeffs!$D$6))^2*H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966.27372276842482</v>
      </c>
      <c r="K34" s="10">
        <f>((1000*coeffs!$D$8/($D$2*coeffs!$D$6))^2*I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1053.9959875715465</v>
      </c>
      <c r="L34" s="10">
        <f t="shared" si="3"/>
        <v>34596598.372991987</v>
      </c>
      <c r="M34" s="1">
        <f t="shared" si="4"/>
        <v>11198952.987936234</v>
      </c>
      <c r="N34" s="10">
        <f t="shared" si="5"/>
        <v>10335469.045718951</v>
      </c>
    </row>
    <row r="35" spans="1:14" x14ac:dyDescent="0.25">
      <c r="A35">
        <v>-18.010000000000002</v>
      </c>
      <c r="B35">
        <v>0.26923076923076922</v>
      </c>
      <c r="C35" s="10">
        <f>-LN(1-B35)/0.000001-EXP(blanks!$BZ$18*b931_2!A35+blanks!$BZ$17)</f>
        <v>304565.40484013082</v>
      </c>
      <c r="D35" s="1">
        <f>C35*0.000001*coeffs!$D$8/($D$2*coeffs!$D$6/1000)</f>
        <v>3527.4156933716827</v>
      </c>
      <c r="E35">
        <f t="shared" si="0"/>
        <v>0.31365755885504149</v>
      </c>
      <c r="F35">
        <v>0.2762</v>
      </c>
      <c r="G35">
        <v>0.3705</v>
      </c>
      <c r="H35">
        <f t="shared" si="1"/>
        <v>3.7457558855041484E-2</v>
      </c>
      <c r="I35">
        <f t="shared" si="2"/>
        <v>5.6842441144958511E-2</v>
      </c>
      <c r="J35" s="2">
        <f>((1000*coeffs!$D$8/($D$2*coeffs!$D$6))^2*H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999.8145685285167</v>
      </c>
      <c r="K35" s="10">
        <f>((1000*coeffs!$D$8/($D$2*coeffs!$D$6))^2*I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1115.7207819275907</v>
      </c>
      <c r="L35" s="10">
        <f t="shared" si="3"/>
        <v>36131899.325481206</v>
      </c>
      <c r="M35" s="1">
        <f t="shared" si="4"/>
        <v>11843643.752467327</v>
      </c>
      <c r="N35" s="10">
        <f t="shared" si="5"/>
        <v>10702547.952870287</v>
      </c>
    </row>
    <row r="36" spans="1:14" x14ac:dyDescent="0.25">
      <c r="A36">
        <v>-18.07</v>
      </c>
      <c r="B36">
        <v>0.27884615384615385</v>
      </c>
      <c r="C36" s="10">
        <f>-LN(1-B36)/0.000001-EXP(blanks!$BZ$18*b931_2!A36+blanks!$BZ$17)</f>
        <v>317611.12187459372</v>
      </c>
      <c r="D36" s="1">
        <f>C36*0.000001*coeffs!$D$8/($D$2*coeffs!$D$6/1000)</f>
        <v>3678.5085826734262</v>
      </c>
      <c r="E36">
        <f t="shared" si="0"/>
        <v>0.32690278560506225</v>
      </c>
      <c r="F36">
        <v>0.29010000000000002</v>
      </c>
      <c r="G36">
        <v>0.37959999999999999</v>
      </c>
      <c r="H36">
        <f t="shared" si="1"/>
        <v>3.6802785605062227E-2</v>
      </c>
      <c r="I36">
        <f t="shared" si="2"/>
        <v>5.2697214394937741E-2</v>
      </c>
      <c r="J36" s="2">
        <f>((1000*coeffs!$D$8/($D$2*coeffs!$D$6))^2*H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1031.0596374764</v>
      </c>
      <c r="K36" s="10">
        <f>((1000*coeffs!$D$8/($D$2*coeffs!$D$6))^2*I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1119.7777957570306</v>
      </c>
      <c r="L36" s="10">
        <f t="shared" si="3"/>
        <v>37679568.650450513</v>
      </c>
      <c r="M36" s="1">
        <f t="shared" si="4"/>
        <v>11919263.789870735</v>
      </c>
      <c r="N36" s="10">
        <f t="shared" si="5"/>
        <v>11047521.341035785</v>
      </c>
    </row>
    <row r="37" spans="1:14" x14ac:dyDescent="0.25">
      <c r="A37">
        <v>-18.11</v>
      </c>
      <c r="B37">
        <v>0.28846153846153844</v>
      </c>
      <c r="C37" s="10">
        <f>-LN(1-B37)/0.000001-EXP(blanks!$BZ$18*b931_2!A37+blanks!$BZ$17)</f>
        <v>330898.70947526762</v>
      </c>
      <c r="D37" s="1">
        <f>C37*0.000001*coeffs!$D$8/($D$2*coeffs!$D$6/1000)</f>
        <v>3832.4027685684764</v>
      </c>
      <c r="E37">
        <f t="shared" si="0"/>
        <v>0.34032580593720285</v>
      </c>
      <c r="F37">
        <v>0.29730000000000001</v>
      </c>
      <c r="G37">
        <v>0.3987</v>
      </c>
      <c r="H37">
        <f t="shared" si="1"/>
        <v>4.3025805937202843E-2</v>
      </c>
      <c r="I37">
        <f t="shared" si="2"/>
        <v>5.8374194062797147E-2</v>
      </c>
      <c r="J37" s="2">
        <f>((1000*coeffs!$D$8/($D$2*coeffs!$D$6))^2*H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1097.0821640940926</v>
      </c>
      <c r="K37" s="10">
        <f>((1000*coeffs!$D$8/($D$2*coeffs!$D$6))^2*I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1188.4241493258289</v>
      </c>
      <c r="L37" s="10">
        <f t="shared" si="3"/>
        <v>39255932.117332369</v>
      </c>
      <c r="M37" s="1">
        <f t="shared" si="4"/>
        <v>12632943.016709289</v>
      </c>
      <c r="N37" s="10">
        <f t="shared" si="5"/>
        <v>11734025.879070425</v>
      </c>
    </row>
    <row r="38" spans="1:14" x14ac:dyDescent="0.25">
      <c r="A38">
        <v>-18.11</v>
      </c>
      <c r="B38">
        <v>0.29807692307692307</v>
      </c>
      <c r="C38" s="10">
        <f>-LN(1-B38)/0.000001-EXP(blanks!$BZ$18*b931_2!A38+blanks!$BZ$17)</f>
        <v>344504.36153104634</v>
      </c>
      <c r="D38" s="1">
        <f>C38*0.000001*coeffs!$D$8/($D$2*coeffs!$D$6/1000)</f>
        <v>3989.9807134611347</v>
      </c>
      <c r="E38">
        <f t="shared" si="0"/>
        <v>0.35393145799298159</v>
      </c>
      <c r="F38">
        <v>0.31219999999999998</v>
      </c>
      <c r="G38">
        <v>0.40849999999999997</v>
      </c>
      <c r="H38">
        <f t="shared" si="1"/>
        <v>4.1731457992981613E-2</v>
      </c>
      <c r="I38">
        <f t="shared" si="2"/>
        <v>5.4568542007018384E-2</v>
      </c>
      <c r="J38" s="2">
        <f>((1000*coeffs!$D$8/($D$2*coeffs!$D$6))^2*H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1125.5134652859899</v>
      </c>
      <c r="K38" s="10">
        <f>((1000*coeffs!$D$8/($D$2*coeffs!$D$6))^2*I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1196.9141900093707</v>
      </c>
      <c r="L38" s="10">
        <f t="shared" si="3"/>
        <v>40870028.933728717</v>
      </c>
      <c r="M38" s="1">
        <f t="shared" si="4"/>
        <v>12754339.241006026</v>
      </c>
      <c r="N38" s="10">
        <f t="shared" si="5"/>
        <v>12052992.044359144</v>
      </c>
    </row>
    <row r="39" spans="1:14" x14ac:dyDescent="0.25">
      <c r="A39">
        <v>-18.149999999999999</v>
      </c>
      <c r="B39">
        <v>0.30769230769230771</v>
      </c>
      <c r="C39" s="10">
        <f>-LN(1-B39)/0.000001-EXP(blanks!$BZ$18*b931_2!A39+blanks!$BZ$17)</f>
        <v>358160.27690172184</v>
      </c>
      <c r="D39" s="1">
        <f>C39*0.000001*coeffs!$D$8/($D$2*coeffs!$D$6/1000)</f>
        <v>4148.1407980287213</v>
      </c>
      <c r="E39">
        <f t="shared" si="0"/>
        <v>0.3677247801253174</v>
      </c>
      <c r="F39">
        <v>0.31990000000000002</v>
      </c>
      <c r="G39">
        <v>0.42899999999999999</v>
      </c>
      <c r="H39">
        <f t="shared" si="1"/>
        <v>4.7824780125317379E-2</v>
      </c>
      <c r="I39">
        <f t="shared" si="2"/>
        <v>6.1275219874682596E-2</v>
      </c>
      <c r="J39" s="2">
        <f>((1000*coeffs!$D$8/($D$2*coeffs!$D$6))^2*H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1192.5089693561429</v>
      </c>
      <c r="K39" s="10">
        <f>((1000*coeffs!$D$8/($D$2*coeffs!$D$6))^2*I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1272.3669485109324</v>
      </c>
      <c r="L39" s="10">
        <f t="shared" si="3"/>
        <v>42490088.702596873</v>
      </c>
      <c r="M39" s="1">
        <f t="shared" si="4"/>
        <v>13535917.89407235</v>
      </c>
      <c r="N39" s="10">
        <f t="shared" si="5"/>
        <v>12750221.297470057</v>
      </c>
    </row>
    <row r="40" spans="1:14" x14ac:dyDescent="0.25">
      <c r="A40">
        <v>-18.2</v>
      </c>
      <c r="B40">
        <v>0.31730769230769229</v>
      </c>
      <c r="C40" s="10">
        <f>-LN(1-B40)/0.000001-EXP(blanks!$BZ$18*b931_2!A40+blanks!$BZ$17)</f>
        <v>371971.94057083578</v>
      </c>
      <c r="D40" s="1">
        <f>C40*0.000001*coeffs!$D$8/($D$2*coeffs!$D$6/1000)</f>
        <v>4308.1047282839563</v>
      </c>
      <c r="E40">
        <f t="shared" si="0"/>
        <v>0.3817110221000572</v>
      </c>
      <c r="F40">
        <v>0.33589999999999998</v>
      </c>
      <c r="G40">
        <v>0.43959999999999999</v>
      </c>
      <c r="H40">
        <f t="shared" si="1"/>
        <v>4.5811022100057219E-2</v>
      </c>
      <c r="I40">
        <f t="shared" si="2"/>
        <v>5.7888977899942795E-2</v>
      </c>
      <c r="J40" s="2">
        <f>((1000*coeffs!$D$8/($D$2*coeffs!$D$6))^2*H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1217.8817522544432</v>
      </c>
      <c r="K40" s="10">
        <f>((1000*coeffs!$D$8/($D$2*coeffs!$D$6))^2*I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1285.0065315372119</v>
      </c>
      <c r="L40" s="10">
        <f t="shared" si="3"/>
        <v>44128625.559636772</v>
      </c>
      <c r="M40" s="1">
        <f t="shared" si="4"/>
        <v>13699010.549967965</v>
      </c>
      <c r="N40" s="10">
        <f t="shared" si="5"/>
        <v>13039758.913292231</v>
      </c>
    </row>
    <row r="41" spans="1:14" x14ac:dyDescent="0.25">
      <c r="A41">
        <v>-18.3</v>
      </c>
      <c r="B41">
        <v>0.32692307692307693</v>
      </c>
      <c r="C41" s="10">
        <f>-LN(1-B41)/0.000001-EXP(blanks!$BZ$18*b931_2!A41+blanks!$BZ$17)</f>
        <v>385797.80119603378</v>
      </c>
      <c r="D41" s="1">
        <f>C41*0.000001*coeffs!$D$8/($D$2*coeffs!$D$6/1000)</f>
        <v>4468.2330848492484</v>
      </c>
      <c r="E41">
        <f t="shared" si="0"/>
        <v>0.39589565709201358</v>
      </c>
      <c r="F41">
        <v>0.34420000000000001</v>
      </c>
      <c r="G41">
        <v>0.4617</v>
      </c>
      <c r="H41">
        <f t="shared" si="1"/>
        <v>5.1695657092013569E-2</v>
      </c>
      <c r="I41">
        <f t="shared" si="2"/>
        <v>6.5804342907986424E-2</v>
      </c>
      <c r="J41" s="2">
        <f>((1000*coeffs!$D$8/($D$2*coeffs!$D$6))^2*H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1284.9811911824474</v>
      </c>
      <c r="K41" s="10">
        <f>((1000*coeffs!$D$8/($D$2*coeffs!$D$6))^2*I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1368.7756772037656</v>
      </c>
      <c r="L41" s="10">
        <f t="shared" si="3"/>
        <v>45768846.662424229</v>
      </c>
      <c r="M41" s="1">
        <f t="shared" si="4"/>
        <v>14562927.006504692</v>
      </c>
      <c r="N41" s="10">
        <f t="shared" si="5"/>
        <v>13738530.645826813</v>
      </c>
    </row>
    <row r="42" spans="1:14" x14ac:dyDescent="0.25">
      <c r="A42">
        <v>-18.3</v>
      </c>
      <c r="B42">
        <v>0.33653846153846156</v>
      </c>
      <c r="C42" s="10">
        <f>-LN(1-B42)/0.000001-EXP(blanks!$BZ$18*b931_2!A42+blanks!$BZ$17)</f>
        <v>400186.53864813352</v>
      </c>
      <c r="D42" s="1">
        <f>C42*0.000001*coeffs!$D$8/($D$2*coeffs!$D$6/1000)</f>
        <v>4634.8805684102372</v>
      </c>
      <c r="E42">
        <f t="shared" si="0"/>
        <v>0.41028439454411331</v>
      </c>
      <c r="F42">
        <v>0.36149999999999999</v>
      </c>
      <c r="G42">
        <v>0.47310000000000002</v>
      </c>
      <c r="H42">
        <f t="shared" si="1"/>
        <v>4.8784394544113319E-2</v>
      </c>
      <c r="I42">
        <f t="shared" si="2"/>
        <v>6.2815605455886714E-2</v>
      </c>
      <c r="J42" s="2">
        <f>((1000*coeffs!$D$8/($D$2*coeffs!$D$6))^2*H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1306.7560868969695</v>
      </c>
      <c r="K42" s="10">
        <f>((1000*coeffs!$D$8/($D$2*coeffs!$D$6))^2*I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1384.7945899220292</v>
      </c>
      <c r="L42" s="10">
        <f t="shared" si="3"/>
        <v>47475844.255643807</v>
      </c>
      <c r="M42" s="1">
        <f t="shared" si="4"/>
        <v>14760920.032434853</v>
      </c>
      <c r="N42" s="10">
        <f t="shared" si="5"/>
        <v>13994512.283115743</v>
      </c>
    </row>
    <row r="43" spans="1:14" x14ac:dyDescent="0.25">
      <c r="A43">
        <v>-18.760000000000002</v>
      </c>
      <c r="B43">
        <v>0.34615384615384615</v>
      </c>
      <c r="C43" s="10">
        <f>-LN(1-B43)/0.000001-EXP(blanks!$BZ$18*b931_2!A43+blanks!$BZ$17)</f>
        <v>412957.03653584572</v>
      </c>
      <c r="D43" s="1">
        <f>C43*0.000001*coeffs!$D$8/($D$2*coeffs!$D$6/1000)</f>
        <v>4782.7859245189893</v>
      </c>
      <c r="E43">
        <f t="shared" si="0"/>
        <v>0.42488319396526597</v>
      </c>
      <c r="F43">
        <v>0.3705</v>
      </c>
      <c r="G43">
        <v>0.49680000000000002</v>
      </c>
      <c r="H43">
        <f t="shared" si="1"/>
        <v>5.4383193965265975E-2</v>
      </c>
      <c r="I43">
        <f t="shared" si="2"/>
        <v>7.1916806034734049E-2</v>
      </c>
      <c r="J43" s="2">
        <f>((1000*coeffs!$D$8/($D$2*coeffs!$D$6))^2*H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1373.1904649590892</v>
      </c>
      <c r="K43" s="10">
        <f>((1000*coeffs!$D$8/($D$2*coeffs!$D$6))^2*I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1477.3964354844791</v>
      </c>
      <c r="L43" s="10">
        <f t="shared" si="3"/>
        <v>48990863.153661102</v>
      </c>
      <c r="M43" s="1">
        <f t="shared" si="4"/>
        <v>15709085.331865644</v>
      </c>
      <c r="N43" s="10">
        <f t="shared" si="5"/>
        <v>14683608.164763615</v>
      </c>
    </row>
    <row r="44" spans="1:14" x14ac:dyDescent="0.25">
      <c r="A44">
        <v>-18.84</v>
      </c>
      <c r="B44">
        <v>0.35576923076923078</v>
      </c>
      <c r="C44" s="10">
        <f>-LN(1-B44)/0.000001-EXP(blanks!$BZ$18*b931_2!A44+blanks!$BZ$17)</f>
        <v>427421.92381591938</v>
      </c>
      <c r="D44" s="1">
        <f>C44*0.000001*coeffs!$D$8/($D$2*coeffs!$D$6/1000)</f>
        <v>4950.3153601795075</v>
      </c>
      <c r="E44">
        <f t="shared" si="0"/>
        <v>0.43969827975040671</v>
      </c>
      <c r="F44">
        <v>0.37959999999999999</v>
      </c>
      <c r="G44">
        <v>0.5091</v>
      </c>
      <c r="H44">
        <f t="shared" si="1"/>
        <v>6.0098279750406713E-2</v>
      </c>
      <c r="I44">
        <f t="shared" si="2"/>
        <v>6.9401720249593291E-2</v>
      </c>
      <c r="J44" s="2">
        <f>((1000*coeffs!$D$8/($D$2*coeffs!$D$6))^2*H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1441.8943086227453</v>
      </c>
      <c r="K44" s="10">
        <f>((1000*coeffs!$D$8/($D$2*coeffs!$D$6))^2*I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1496.8861613222425</v>
      </c>
      <c r="L44" s="10">
        <f t="shared" si="3"/>
        <v>50706894.727346875</v>
      </c>
      <c r="M44" s="1">
        <f t="shared" si="4"/>
        <v>15941253.196372511</v>
      </c>
      <c r="N44" s="10">
        <f t="shared" si="5"/>
        <v>15400232.07503318</v>
      </c>
    </row>
    <row r="45" spans="1:14" x14ac:dyDescent="0.25">
      <c r="A45">
        <v>-18.84</v>
      </c>
      <c r="B45">
        <v>0.36538461538461536</v>
      </c>
      <c r="C45" s="10">
        <f>-LN(1-B45)/0.000001-EXP(blanks!$BZ$18*b931_2!A45+blanks!$BZ$17)</f>
        <v>442459.80118045985</v>
      </c>
      <c r="D45" s="1">
        <f>C45*0.000001*coeffs!$D$8/($D$2*coeffs!$D$6/1000)</f>
        <v>5124.4810525650973</v>
      </c>
      <c r="E45">
        <f t="shared" si="0"/>
        <v>0.45473615711494719</v>
      </c>
      <c r="F45">
        <v>0.3987</v>
      </c>
      <c r="G45">
        <v>0.52170000000000005</v>
      </c>
      <c r="H45">
        <f t="shared" si="1"/>
        <v>5.6036157114947194E-2</v>
      </c>
      <c r="I45">
        <f t="shared" si="2"/>
        <v>6.696384288505286E-2</v>
      </c>
      <c r="J45" s="2">
        <f>((1000*coeffs!$D$8/($D$2*coeffs!$D$6))^2*H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1458.3260896149513</v>
      </c>
      <c r="K45" s="10">
        <f>((1000*coeffs!$D$8/($D$2*coeffs!$D$6))^2*I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1518.8846956379898</v>
      </c>
      <c r="L45" s="10">
        <f t="shared" si="3"/>
        <v>52490902.57055454</v>
      </c>
      <c r="M45" s="1">
        <f t="shared" si="4"/>
        <v>16200209.434596593</v>
      </c>
      <c r="N45" s="10">
        <f t="shared" si="5"/>
        <v>15605438.826088445</v>
      </c>
    </row>
    <row r="46" spans="1:14" x14ac:dyDescent="0.25">
      <c r="A46">
        <v>-18.87</v>
      </c>
      <c r="B46">
        <v>0.375</v>
      </c>
      <c r="C46" s="10">
        <f>-LN(1-B46)/0.000001-EXP(blanks!$BZ$18*b931_2!A46+blanks!$BZ$17)</f>
        <v>457593.31376357371</v>
      </c>
      <c r="D46" s="1">
        <f>C46*0.000001*coeffs!$D$8/($D$2*coeffs!$D$6/1000)</f>
        <v>5299.754372952666</v>
      </c>
      <c r="E46">
        <f t="shared" si="0"/>
        <v>0.47000362924573558</v>
      </c>
      <c r="F46">
        <v>0.40849999999999997</v>
      </c>
      <c r="G46">
        <v>0.54790000000000005</v>
      </c>
      <c r="H46">
        <f t="shared" si="1"/>
        <v>6.1503629245735603E-2</v>
      </c>
      <c r="I46">
        <f t="shared" si="2"/>
        <v>7.7896370754264477E-2</v>
      </c>
      <c r="J46" s="2">
        <f>((1000*coeffs!$D$8/($D$2*coeffs!$D$6))^2*H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1526.2253581445532</v>
      </c>
      <c r="K46" s="10">
        <f>((1000*coeffs!$D$8/($D$2*coeffs!$D$6))^2*I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1623.5421991108167</v>
      </c>
      <c r="L46" s="10">
        <f t="shared" si="3"/>
        <v>54286256.029628448</v>
      </c>
      <c r="M46" s="1">
        <f t="shared" si="4"/>
        <v>17273452.215196356</v>
      </c>
      <c r="N46" s="10">
        <f t="shared" si="5"/>
        <v>16315966.468151947</v>
      </c>
    </row>
    <row r="47" spans="1:14" x14ac:dyDescent="0.25">
      <c r="A47">
        <v>-18.87</v>
      </c>
      <c r="B47">
        <v>0.38461538461538464</v>
      </c>
      <c r="C47" s="10">
        <f>-LN(1-B47)/0.000001-EXP(blanks!$BZ$18*b931_2!A47+blanks!$BZ$17)</f>
        <v>473097.50029953889</v>
      </c>
      <c r="D47" s="1">
        <f>C47*0.000001*coeffs!$D$8/($D$2*coeffs!$D$6/1000)</f>
        <v>5479.3207650339746</v>
      </c>
      <c r="E47">
        <f t="shared" si="0"/>
        <v>0.48550781578170077</v>
      </c>
      <c r="F47">
        <v>0.41860000000000003</v>
      </c>
      <c r="G47">
        <v>0.56140000000000001</v>
      </c>
      <c r="H47">
        <f t="shared" si="1"/>
        <v>6.6907815781700741E-2</v>
      </c>
      <c r="I47">
        <f t="shared" si="2"/>
        <v>7.5892184218299241E-2</v>
      </c>
      <c r="J47" s="2">
        <f>((1000*coeffs!$D$8/($D$2*coeffs!$D$6))^2*H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1595.191589357868</v>
      </c>
      <c r="K47" s="10">
        <f>((1000*coeffs!$D$8/($D$2*coeffs!$D$6))^2*I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1648.2509119758693</v>
      </c>
      <c r="L47" s="10">
        <f t="shared" si="3"/>
        <v>56125584.128415726</v>
      </c>
      <c r="M47" s="1">
        <f t="shared" si="4"/>
        <v>17560100.246280696</v>
      </c>
      <c r="N47" s="10">
        <f t="shared" si="5"/>
        <v>17038207.397481024</v>
      </c>
    </row>
    <row r="48" spans="1:14" x14ac:dyDescent="0.25">
      <c r="A48">
        <v>-18.920000000000002</v>
      </c>
      <c r="B48">
        <v>0.39423076923076922</v>
      </c>
      <c r="C48" s="10">
        <f>-LN(1-B48)/0.000001-EXP(blanks!$BZ$18*b931_2!A48+blanks!$BZ$17)</f>
        <v>488619.33511608175</v>
      </c>
      <c r="D48" s="1">
        <f>C48*0.000001*coeffs!$D$8/($D$2*coeffs!$D$6/1000)</f>
        <v>5659.0915559763534</v>
      </c>
      <c r="E48">
        <f t="shared" si="0"/>
        <v>0.50125617274983991</v>
      </c>
      <c r="F48">
        <v>0.43959999999999999</v>
      </c>
      <c r="G48">
        <v>0.58960000000000001</v>
      </c>
      <c r="H48">
        <f t="shared" si="1"/>
        <v>6.1656172749839921E-2</v>
      </c>
      <c r="I48">
        <f t="shared" si="2"/>
        <v>8.8343827250160101E-2</v>
      </c>
      <c r="J48" s="2">
        <f>((1000*coeffs!$D$8/($D$2*coeffs!$D$6))^2*H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1606.9348110381147</v>
      </c>
      <c r="K48" s="10">
        <f>((1000*coeffs!$D$8/($D$2*coeffs!$D$6))^2*I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1766.1297145868675</v>
      </c>
      <c r="L48" s="10">
        <f t="shared" si="3"/>
        <v>57967005.918367408</v>
      </c>
      <c r="M48" s="1">
        <f t="shared" si="4"/>
        <v>18765429.42025733</v>
      </c>
      <c r="N48" s="10">
        <f t="shared" si="5"/>
        <v>17198856.31119097</v>
      </c>
    </row>
    <row r="49" spans="1:14" x14ac:dyDescent="0.25">
      <c r="A49">
        <v>-18.95</v>
      </c>
      <c r="B49">
        <v>0.40384615384615385</v>
      </c>
      <c r="C49" s="10">
        <f>-LN(1-B49)/0.000001-EXP(blanks!$BZ$18*b931_2!A49+blanks!$BZ$17)</f>
        <v>504481.78333996376</v>
      </c>
      <c r="D49" s="1">
        <f>C49*0.000001*coeffs!$D$8/($D$2*coeffs!$D$6/1000)</f>
        <v>5842.8072633778147</v>
      </c>
      <c r="E49">
        <f t="shared" si="0"/>
        <v>0.51725651409628115</v>
      </c>
      <c r="F49">
        <v>0.45050000000000001</v>
      </c>
      <c r="G49">
        <v>0.60419999999999996</v>
      </c>
      <c r="H49">
        <f t="shared" si="1"/>
        <v>6.6756514096281139E-2</v>
      </c>
      <c r="I49">
        <f t="shared" si="2"/>
        <v>8.6943485903718809E-2</v>
      </c>
      <c r="J49" s="2">
        <f>((1000*coeffs!$D$8/($D$2*coeffs!$D$6))^2*H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1674.6651049013662</v>
      </c>
      <c r="K49" s="10">
        <f>((1000*coeffs!$D$8/($D$2*coeffs!$D$6))^2*I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1794.6304714548323</v>
      </c>
      <c r="L49" s="10">
        <f t="shared" si="3"/>
        <v>59848836.136680648</v>
      </c>
      <c r="M49" s="1">
        <f t="shared" si="4"/>
        <v>19090050.088798188</v>
      </c>
      <c r="N49" s="10">
        <f t="shared" si="5"/>
        <v>17909823.919813603</v>
      </c>
    </row>
    <row r="50" spans="1:14" x14ac:dyDescent="0.25">
      <c r="A50">
        <v>-18.95</v>
      </c>
      <c r="B50">
        <v>0.41346153846153844</v>
      </c>
      <c r="C50" s="10">
        <f>-LN(1-B50)/0.000001-EXP(blanks!$BZ$18*b931_2!A50+blanks!$BZ$17)</f>
        <v>520742.30421174393</v>
      </c>
      <c r="D50" s="1">
        <f>C50*0.000001*coeffs!$D$8/($D$2*coeffs!$D$6/1000)</f>
        <v>6031.1333686871922</v>
      </c>
      <c r="E50">
        <f t="shared" si="0"/>
        <v>0.53351703496806135</v>
      </c>
      <c r="F50">
        <v>0.4617</v>
      </c>
      <c r="G50">
        <v>0.61909999999999998</v>
      </c>
      <c r="H50">
        <f t="shared" si="1"/>
        <v>7.1817034968061355E-2</v>
      </c>
      <c r="I50">
        <f t="shared" si="2"/>
        <v>8.5582965031938629E-2</v>
      </c>
      <c r="J50" s="2">
        <f>((1000*coeffs!$D$8/($D$2*coeffs!$D$6))^2*H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1743.4134738202204</v>
      </c>
      <c r="K50" s="10">
        <f>((1000*coeffs!$D$8/($D$2*coeffs!$D$6))^2*I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1824.8658185968168</v>
      </c>
      <c r="L50" s="10">
        <f t="shared" si="3"/>
        <v>61777891.419329867</v>
      </c>
      <c r="M50" s="1">
        <f t="shared" si="4"/>
        <v>19433183.993598435</v>
      </c>
      <c r="N50" s="10">
        <f t="shared" si="5"/>
        <v>18632055.532064933</v>
      </c>
    </row>
    <row r="51" spans="1:14" x14ac:dyDescent="0.25">
      <c r="A51">
        <v>-18.98</v>
      </c>
      <c r="B51">
        <v>0.42307692307692307</v>
      </c>
      <c r="C51" s="10">
        <f>-LN(1-B51)/0.000001-EXP(blanks!$BZ$18*b931_2!A51+blanks!$BZ$17)</f>
        <v>537132.2083511845</v>
      </c>
      <c r="D51" s="1">
        <f>C51*0.000001*coeffs!$D$8/($D$2*coeffs!$D$6/1000)</f>
        <v>6220.9579651631666</v>
      </c>
      <c r="E51">
        <f t="shared" si="0"/>
        <v>0.55004633691927207</v>
      </c>
      <c r="F51">
        <v>0.47310000000000002</v>
      </c>
      <c r="G51">
        <v>0.6502</v>
      </c>
      <c r="H51">
        <f t="shared" si="1"/>
        <v>7.6946336919272051E-2</v>
      </c>
      <c r="I51">
        <f t="shared" si="2"/>
        <v>0.10015366308072793</v>
      </c>
      <c r="J51" s="2">
        <f>((1000*coeffs!$D$8/($D$2*coeffs!$D$6))^2*H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1813.7163382640483</v>
      </c>
      <c r="K51" s="10">
        <f>((1000*coeffs!$D$8/($D$2*coeffs!$D$6))^2*I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1959.8155220689907</v>
      </c>
      <c r="L51" s="10">
        <f t="shared" si="3"/>
        <v>63722295.993550628</v>
      </c>
      <c r="M51" s="1">
        <f t="shared" si="4"/>
        <v>20809678.010767989</v>
      </c>
      <c r="N51" s="10">
        <f t="shared" si="5"/>
        <v>19370026.525856856</v>
      </c>
    </row>
    <row r="52" spans="1:14" x14ac:dyDescent="0.25">
      <c r="A52">
        <v>-19.010000000000002</v>
      </c>
      <c r="B52">
        <v>0.43269230769230771</v>
      </c>
      <c r="C52" s="10">
        <f>-LN(1-B52)/0.000001-EXP(blanks!$BZ$18*b931_2!A52+blanks!$BZ$17)</f>
        <v>553798.40774742153</v>
      </c>
      <c r="D52" s="1">
        <f>C52*0.000001*coeffs!$D$8/($D$2*coeffs!$D$6/1000)</f>
        <v>6413.9825581237719</v>
      </c>
      <c r="E52">
        <f t="shared" si="0"/>
        <v>0.56685345523565323</v>
      </c>
      <c r="F52">
        <v>0.49680000000000002</v>
      </c>
      <c r="G52">
        <v>0.6663</v>
      </c>
      <c r="H52">
        <f t="shared" si="1"/>
        <v>7.0053455235653206E-2</v>
      </c>
      <c r="I52">
        <f t="shared" si="2"/>
        <v>9.9446544764346778E-2</v>
      </c>
      <c r="J52" s="2">
        <f>((1000*coeffs!$D$8/($D$2*coeffs!$D$6))^2*H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1818.9220015959711</v>
      </c>
      <c r="K52" s="10">
        <f>((1000*coeffs!$D$8/($D$2*coeffs!$D$6))^2*I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1994.1841720042735</v>
      </c>
      <c r="L52" s="10">
        <f t="shared" si="3"/>
        <v>65699478.658270292</v>
      </c>
      <c r="M52" s="1">
        <f t="shared" si="4"/>
        <v>21194211.936130427</v>
      </c>
      <c r="N52" s="10">
        <f t="shared" si="5"/>
        <v>19469865.774909284</v>
      </c>
    </row>
    <row r="53" spans="1:14" x14ac:dyDescent="0.25">
      <c r="A53">
        <v>-19.11</v>
      </c>
      <c r="B53">
        <v>0.44230769230769229</v>
      </c>
      <c r="C53" s="10">
        <f>-LN(1-B53)/0.000001-EXP(blanks!$BZ$18*b931_2!A53+blanks!$BZ$17)</f>
        <v>570411.91111537325</v>
      </c>
      <c r="D53" s="1">
        <f>C53*0.000001*coeffs!$D$8/($D$2*coeffs!$D$6/1000)</f>
        <v>6606.3968362088272</v>
      </c>
      <c r="E53">
        <f t="shared" si="0"/>
        <v>0.58394788859495328</v>
      </c>
      <c r="F53">
        <v>0.5091</v>
      </c>
      <c r="G53">
        <v>0.68279999999999996</v>
      </c>
      <c r="H53">
        <f t="shared" si="1"/>
        <v>7.4847888594953282E-2</v>
      </c>
      <c r="I53">
        <f t="shared" si="2"/>
        <v>9.8852111405046683E-2</v>
      </c>
      <c r="J53" s="2">
        <f>((1000*coeffs!$D$8/($D$2*coeffs!$D$6))^2*H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1887.8342602976161</v>
      </c>
      <c r="K53" s="10">
        <f>((1000*coeffs!$D$8/($D$2*coeffs!$D$6))^2*I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2030.5692520732593</v>
      </c>
      <c r="L53" s="10">
        <f t="shared" si="3"/>
        <v>67670409.767302409</v>
      </c>
      <c r="M53" s="1">
        <f t="shared" si="4"/>
        <v>21598721.949965786</v>
      </c>
      <c r="N53" s="10">
        <f t="shared" si="5"/>
        <v>20194612.753358122</v>
      </c>
    </row>
    <row r="54" spans="1:14" x14ac:dyDescent="0.25">
      <c r="A54">
        <v>-19.16</v>
      </c>
      <c r="B54">
        <v>0.45192307692307693</v>
      </c>
      <c r="C54" s="10">
        <f>-LN(1-B54)/0.000001-EXP(blanks!$BZ$18*b931_2!A54+blanks!$BZ$17)</f>
        <v>587556.58526987629</v>
      </c>
      <c r="D54" s="1">
        <f>C54*0.000001*coeffs!$D$8/($D$2*coeffs!$D$6/1000)</f>
        <v>6804.9630282623293</v>
      </c>
      <c r="E54">
        <f t="shared" si="0"/>
        <v>0.60133963130682244</v>
      </c>
      <c r="F54">
        <v>0.52170000000000005</v>
      </c>
      <c r="G54">
        <v>0.69969999999999999</v>
      </c>
      <c r="H54">
        <f t="shared" si="1"/>
        <v>7.9639631306822389E-2</v>
      </c>
      <c r="I54">
        <f t="shared" si="2"/>
        <v>9.8360368693177547E-2</v>
      </c>
      <c r="J54" s="2">
        <f>((1000*coeffs!$D$8/($D$2*coeffs!$D$6))^2*H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1957.865453980382</v>
      </c>
      <c r="K54" s="10">
        <f>((1000*coeffs!$D$8/($D$2*coeffs!$D$6))^2*I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2068.8703068245013</v>
      </c>
      <c r="L54" s="10">
        <f t="shared" si="3"/>
        <v>69704355.943309665</v>
      </c>
      <c r="M54" s="1">
        <f t="shared" si="4"/>
        <v>22023774.894652028</v>
      </c>
      <c r="N54" s="10">
        <f t="shared" si="5"/>
        <v>20931977.472743794</v>
      </c>
    </row>
    <row r="55" spans="1:14" x14ac:dyDescent="0.25">
      <c r="A55">
        <v>-19.170000000000002</v>
      </c>
      <c r="B55">
        <v>0.46153846153846156</v>
      </c>
      <c r="C55" s="10">
        <f>-LN(1-B55)/0.000001-EXP(blanks!$BZ$18*b931_2!A55+blanks!$BZ$17)</f>
        <v>605206.21010931896</v>
      </c>
      <c r="D55" s="1">
        <f>C55*0.000001*coeffs!$D$8/($D$2*coeffs!$D$6/1000)</f>
        <v>7009.3774583038903</v>
      </c>
      <c r="E55">
        <f t="shared" si="0"/>
        <v>0.61903920840622351</v>
      </c>
      <c r="F55">
        <v>0.53459999999999996</v>
      </c>
      <c r="G55">
        <v>0.71699999999999997</v>
      </c>
      <c r="H55">
        <f t="shared" si="1"/>
        <v>8.4439208406223543E-2</v>
      </c>
      <c r="I55">
        <f t="shared" si="2"/>
        <v>9.7960791593776464E-2</v>
      </c>
      <c r="J55" s="2">
        <f>((1000*coeffs!$D$8/($D$2*coeffs!$D$6))^2*H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2029.045455635953</v>
      </c>
      <c r="K55" s="10">
        <f>((1000*coeffs!$D$8/($D$2*coeffs!$D$6))^2*I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2108.9938796989682</v>
      </c>
      <c r="L55" s="10">
        <f t="shared" si="3"/>
        <v>71798206.583260044</v>
      </c>
      <c r="M55" s="1">
        <f t="shared" si="4"/>
        <v>22468365.61956811</v>
      </c>
      <c r="N55" s="10">
        <f t="shared" si="5"/>
        <v>21682158.530034423</v>
      </c>
    </row>
    <row r="56" spans="1:14" x14ac:dyDescent="0.25">
      <c r="A56">
        <v>-19.239999999999998</v>
      </c>
      <c r="B56">
        <v>0.47115384615384615</v>
      </c>
      <c r="C56" s="10">
        <f>-LN(1-B56)/0.000001-EXP(blanks!$BZ$18*b931_2!A56+blanks!$BZ$17)</f>
        <v>622869.94387380499</v>
      </c>
      <c r="D56" s="1">
        <f>C56*0.000001*coeffs!$D$8/($D$2*coeffs!$D$6/1000)</f>
        <v>7213.9552950975767</v>
      </c>
      <c r="E56">
        <f t="shared" si="0"/>
        <v>0.63705771390890176</v>
      </c>
      <c r="F56">
        <v>0.54790000000000005</v>
      </c>
      <c r="G56">
        <v>0.73470000000000002</v>
      </c>
      <c r="H56">
        <f t="shared" si="1"/>
        <v>8.9157713908901703E-2</v>
      </c>
      <c r="I56">
        <f t="shared" si="2"/>
        <v>9.7642286091098263E-2</v>
      </c>
      <c r="J56" s="2">
        <f>((1000*coeffs!$D$8/($D$2*coeffs!$D$6))^2*H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2100.8503161400681</v>
      </c>
      <c r="K56" s="10">
        <f>((1000*coeffs!$D$8/($D$2*coeffs!$D$6))^2*I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2150.8533069214482</v>
      </c>
      <c r="L56" s="10">
        <f t="shared" si="3"/>
        <v>73893731.025458336</v>
      </c>
      <c r="M56" s="1">
        <f t="shared" si="4"/>
        <v>22930240.910245307</v>
      </c>
      <c r="N56" s="10">
        <f t="shared" si="5"/>
        <v>22438575.320782211</v>
      </c>
    </row>
    <row r="57" spans="1:14" x14ac:dyDescent="0.25">
      <c r="A57">
        <v>-19.32</v>
      </c>
      <c r="B57">
        <v>0.48076923076923078</v>
      </c>
      <c r="C57" s="10">
        <f>-LN(1-B57)/0.000001-EXP(blanks!$BZ$18*b931_2!A57+blanks!$BZ$17)</f>
        <v>640802.47426847089</v>
      </c>
      <c r="D57" s="1">
        <f>C57*0.000001*coeffs!$D$8/($D$2*coeffs!$D$6/1000)</f>
        <v>7421.6462807799853</v>
      </c>
      <c r="E57">
        <f t="shared" si="0"/>
        <v>0.65540685257709841</v>
      </c>
      <c r="F57">
        <v>0.56140000000000001</v>
      </c>
      <c r="G57">
        <v>0.77159999999999995</v>
      </c>
      <c r="H57">
        <f t="shared" si="1"/>
        <v>9.4006852577098399E-2</v>
      </c>
      <c r="I57">
        <f t="shared" si="2"/>
        <v>0.11619314742290154</v>
      </c>
      <c r="J57" s="2">
        <f>((1000*coeffs!$D$8/($D$2*coeffs!$D$6))^2*H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2174.4684618880142</v>
      </c>
      <c r="K57" s="10">
        <f>((1000*coeffs!$D$8/($D$2*coeffs!$D$6))^2*I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2313.8439984463694</v>
      </c>
      <c r="L57" s="10">
        <f t="shared" si="3"/>
        <v>76021143.963941291</v>
      </c>
      <c r="M57" s="1">
        <f t="shared" si="4"/>
        <v>24586755.874981303</v>
      </c>
      <c r="N57" s="10">
        <f t="shared" si="5"/>
        <v>23213642.436282728</v>
      </c>
    </row>
    <row r="58" spans="1:14" x14ac:dyDescent="0.25">
      <c r="A58">
        <v>-19.32</v>
      </c>
      <c r="B58">
        <v>0.49038461538461536</v>
      </c>
      <c r="C58" s="10">
        <f>-LN(1-B58)/0.000001-EXP(blanks!$BZ$18*b931_2!A58+blanks!$BZ$17)</f>
        <v>659494.6072806234</v>
      </c>
      <c r="D58" s="1">
        <f>C58*0.000001*coeffs!$D$8/($D$2*coeffs!$D$6/1000)</f>
        <v>7638.1348322760687</v>
      </c>
      <c r="E58">
        <f t="shared" si="0"/>
        <v>0.67409898558925085</v>
      </c>
      <c r="F58">
        <v>0.57530000000000003</v>
      </c>
      <c r="G58">
        <v>0.79069999999999996</v>
      </c>
      <c r="H58">
        <f t="shared" si="1"/>
        <v>9.8798985589250821E-2</v>
      </c>
      <c r="I58">
        <f t="shared" si="2"/>
        <v>0.1166010144107491</v>
      </c>
      <c r="J58" s="2">
        <f>((1000*coeffs!$D$8/($D$2*coeffs!$D$6))^2*H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2248.8258979256184</v>
      </c>
      <c r="K58" s="10">
        <f>((1000*coeffs!$D$8/($D$2*coeffs!$D$6))^2*I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2360.419052319075</v>
      </c>
      <c r="L58" s="10">
        <f t="shared" si="3"/>
        <v>78238671.816548586</v>
      </c>
      <c r="M58" s="1">
        <f t="shared" si="4"/>
        <v>25097450.378312726</v>
      </c>
      <c r="N58" s="10">
        <f t="shared" si="5"/>
        <v>23998210.359838981</v>
      </c>
    </row>
    <row r="59" spans="1:14" x14ac:dyDescent="0.25">
      <c r="A59">
        <v>-19.37</v>
      </c>
      <c r="B59">
        <v>0.5</v>
      </c>
      <c r="C59" s="10">
        <f>-LN(1-B59)/0.000001-EXP(blanks!$BZ$18*b931_2!A59+blanks!$BZ$17)</f>
        <v>678276.23246089206</v>
      </c>
      <c r="D59" s="1">
        <f>C59*0.000001*coeffs!$D$8/($D$2*coeffs!$D$6/1000)</f>
        <v>7855.6598641905775</v>
      </c>
      <c r="E59">
        <f t="shared" si="0"/>
        <v>0.69314718055994529</v>
      </c>
      <c r="F59">
        <v>0.60419999999999996</v>
      </c>
      <c r="G59">
        <v>0.81020000000000003</v>
      </c>
      <c r="H59">
        <f t="shared" si="1"/>
        <v>8.8947180559945327E-2</v>
      </c>
      <c r="I59">
        <f t="shared" si="2"/>
        <v>0.11705281944005475</v>
      </c>
      <c r="J59" s="2">
        <f>((1000*coeffs!$D$8/($D$2*coeffs!$D$6))^2*H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2241.4085437774156</v>
      </c>
      <c r="K59" s="10">
        <f>((1000*coeffs!$D$8/($D$2*coeffs!$D$6))^2*I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2408.4309974952466</v>
      </c>
      <c r="L59" s="10">
        <f t="shared" si="3"/>
        <v>80466816.50861761</v>
      </c>
      <c r="M59" s="1">
        <f t="shared" si="4"/>
        <v>25622686.740915451</v>
      </c>
      <c r="N59" s="10">
        <f t="shared" si="5"/>
        <v>23979917.177716795</v>
      </c>
    </row>
    <row r="60" spans="1:14" x14ac:dyDescent="0.25">
      <c r="A60">
        <v>-19.37</v>
      </c>
      <c r="B60">
        <v>0.50961538461538458</v>
      </c>
      <c r="C60" s="10">
        <f>-LN(1-B60)/0.000001-EXP(blanks!$BZ$18*b931_2!A60+blanks!$BZ$17)</f>
        <v>697694.31831799366</v>
      </c>
      <c r="D60" s="1">
        <f>C60*0.000001*coeffs!$D$8/($D$2*coeffs!$D$6/1000)</f>
        <v>8080.5562565550763</v>
      </c>
      <c r="E60">
        <f t="shared" si="0"/>
        <v>0.71256526641704687</v>
      </c>
      <c r="F60">
        <v>0.61909999999999998</v>
      </c>
      <c r="G60">
        <v>0.83030000000000004</v>
      </c>
      <c r="H60">
        <f t="shared" si="1"/>
        <v>9.3465266417046888E-2</v>
      </c>
      <c r="I60">
        <f t="shared" si="2"/>
        <v>0.11773473358295317</v>
      </c>
      <c r="J60" s="2">
        <f>((1000*coeffs!$D$8/($D$2*coeffs!$D$6))^2*H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2315.0801207982099</v>
      </c>
      <c r="K60" s="10">
        <f>((1000*coeffs!$D$8/($D$2*coeffs!$D$6))^2*I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2459.0951897157811</v>
      </c>
      <c r="L60" s="10">
        <f t="shared" si="3"/>
        <v>82770467.258612096</v>
      </c>
      <c r="M60" s="1">
        <f t="shared" si="4"/>
        <v>26175937.219747134</v>
      </c>
      <c r="N60" s="10">
        <f t="shared" si="5"/>
        <v>24759643.482334387</v>
      </c>
    </row>
    <row r="61" spans="1:14" x14ac:dyDescent="0.25">
      <c r="A61">
        <v>-19.45</v>
      </c>
      <c r="B61">
        <v>0.51923076923076927</v>
      </c>
      <c r="C61" s="10">
        <f>-LN(1-B61)/0.000001-EXP(blanks!$BZ$18*b931_2!A61+blanks!$BZ$17)</f>
        <v>717060.2765676647</v>
      </c>
      <c r="D61" s="1">
        <f>C61*0.000001*coeffs!$D$8/($D$2*coeffs!$D$6/1000)</f>
        <v>8304.8489173808448</v>
      </c>
      <c r="E61">
        <f t="shared" si="0"/>
        <v>0.73236789371322675</v>
      </c>
      <c r="F61">
        <v>0.63449999999999995</v>
      </c>
      <c r="G61">
        <v>0.85089999999999999</v>
      </c>
      <c r="H61">
        <f t="shared" si="1"/>
        <v>9.7867893713226795E-2</v>
      </c>
      <c r="I61">
        <f t="shared" si="2"/>
        <v>0.11853210628677324</v>
      </c>
      <c r="J61" s="2">
        <f>((1000*coeffs!$D$8/($D$2*coeffs!$D$6))^2*H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2389.2649466263188</v>
      </c>
      <c r="K61" s="10">
        <f>((1000*coeffs!$D$8/($D$2*coeffs!$D$6))^2*I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2511.6562449914363</v>
      </c>
      <c r="L61" s="10">
        <f t="shared" si="3"/>
        <v>85067933.88712126</v>
      </c>
      <c r="M61" s="1">
        <f t="shared" si="4"/>
        <v>26747823.854743548</v>
      </c>
      <c r="N61" s="10">
        <f t="shared" si="5"/>
        <v>25544284.187763851</v>
      </c>
    </row>
    <row r="62" spans="1:14" x14ac:dyDescent="0.25">
      <c r="A62">
        <v>-19.489999999999998</v>
      </c>
      <c r="B62">
        <v>0.52884615384615385</v>
      </c>
      <c r="C62" s="10">
        <f>-LN(1-B62)/0.000001-EXP(blanks!$BZ$18*b931_2!A62+blanks!$BZ$17)</f>
        <v>737039.86427362589</v>
      </c>
      <c r="D62" s="1">
        <f>C62*0.000001*coeffs!$D$8/($D$2*coeffs!$D$6/1000)</f>
        <v>8536.2485120199581</v>
      </c>
      <c r="E62">
        <f t="shared" si="0"/>
        <v>0.75257060103074602</v>
      </c>
      <c r="F62">
        <v>0.6502</v>
      </c>
      <c r="G62">
        <v>0.87190000000000001</v>
      </c>
      <c r="H62">
        <f t="shared" si="1"/>
        <v>0.10237060103074602</v>
      </c>
      <c r="I62">
        <f t="shared" si="2"/>
        <v>0.11932939896925399</v>
      </c>
      <c r="J62" s="2">
        <f>((1000*coeffs!$D$8/($D$2*coeffs!$D$6))^2*H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2465.1489148682485</v>
      </c>
      <c r="K62" s="10">
        <f>((1000*coeffs!$D$8/($D$2*coeffs!$D$6))^2*I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2565.401911124547</v>
      </c>
      <c r="L62" s="10">
        <f t="shared" si="3"/>
        <v>87438198.008009672</v>
      </c>
      <c r="M62" s="1">
        <f t="shared" si="4"/>
        <v>27333167.869396146</v>
      </c>
      <c r="N62" s="10">
        <f t="shared" si="5"/>
        <v>26347424.417184513</v>
      </c>
    </row>
    <row r="63" spans="1:14" x14ac:dyDescent="0.25">
      <c r="A63">
        <v>-19.53</v>
      </c>
      <c r="B63">
        <v>0.53846153846153844</v>
      </c>
      <c r="C63" s="10">
        <f>-LN(1-B63)/0.000001-EXP(blanks!$BZ$18*b931_2!A63+blanks!$BZ$17)</f>
        <v>757432.77973479603</v>
      </c>
      <c r="D63" s="1">
        <f>C63*0.000001*coeffs!$D$8/($D$2*coeffs!$D$6/1000)</f>
        <v>8772.435186173223</v>
      </c>
      <c r="E63">
        <f t="shared" si="0"/>
        <v>0.77318988823348167</v>
      </c>
      <c r="F63">
        <v>0.6663</v>
      </c>
      <c r="G63">
        <v>0.91559999999999997</v>
      </c>
      <c r="H63">
        <f t="shared" si="1"/>
        <v>0.10688988823348167</v>
      </c>
      <c r="I63">
        <f t="shared" si="2"/>
        <v>0.1424101117665183</v>
      </c>
      <c r="J63" s="2">
        <f>((1000*coeffs!$D$8/($D$2*coeffs!$D$6))^2*H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2542.3001882994031</v>
      </c>
      <c r="K63" s="10">
        <f>((1000*coeffs!$D$8/($D$2*coeffs!$D$6))^2*I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2766.063777683969</v>
      </c>
      <c r="L63" s="10">
        <f t="shared" si="3"/>
        <v>89857496.971996784</v>
      </c>
      <c r="M63" s="1">
        <f t="shared" si="4"/>
        <v>29368767.871369999</v>
      </c>
      <c r="N63" s="10">
        <f t="shared" si="5"/>
        <v>27164236.180989522</v>
      </c>
    </row>
    <row r="64" spans="1:14" x14ac:dyDescent="0.25">
      <c r="A64">
        <v>-19.670000000000002</v>
      </c>
      <c r="B64">
        <v>0.54807692307692313</v>
      </c>
      <c r="C64" s="10">
        <f>-LN(1-B64)/0.000001-EXP(blanks!$BZ$18*b931_2!A64+blanks!$BZ$17)</f>
        <v>777667.58668300661</v>
      </c>
      <c r="D64" s="1">
        <f>C64*0.000001*coeffs!$D$8/($D$2*coeffs!$D$6/1000)</f>
        <v>9006.790679105623</v>
      </c>
      <c r="E64">
        <f t="shared" si="0"/>
        <v>0.79424329743131417</v>
      </c>
      <c r="F64">
        <v>0.68279999999999996</v>
      </c>
      <c r="G64">
        <v>0.93830000000000002</v>
      </c>
      <c r="H64">
        <f t="shared" si="1"/>
        <v>0.1114432974313142</v>
      </c>
      <c r="I64">
        <f t="shared" si="2"/>
        <v>0.14405670256868586</v>
      </c>
      <c r="J64" s="2">
        <f>((1000*coeffs!$D$8/($D$2*coeffs!$D$6))^2*H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2620.8433440970934</v>
      </c>
      <c r="K64" s="10">
        <f>((1000*coeffs!$D$8/($D$2*coeffs!$D$6))^2*I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2826.0494896282271</v>
      </c>
      <c r="L64" s="10">
        <f t="shared" si="3"/>
        <v>92258038.845447809</v>
      </c>
      <c r="M64" s="1">
        <f t="shared" si="4"/>
        <v>30015922.456730019</v>
      </c>
      <c r="N64" s="10">
        <f t="shared" si="5"/>
        <v>27994285.979210231</v>
      </c>
    </row>
    <row r="65" spans="1:14" x14ac:dyDescent="0.25">
      <c r="A65">
        <v>-19.73</v>
      </c>
      <c r="B65">
        <v>0.55769230769230771</v>
      </c>
      <c r="C65" s="10">
        <f>-LN(1-B65)/0.000001-EXP(blanks!$BZ$18*b931_2!A65+blanks!$BZ$17)</f>
        <v>798810.07002561877</v>
      </c>
      <c r="D65" s="1">
        <f>C65*0.000001*coeffs!$D$8/($D$2*coeffs!$D$6/1000)</f>
        <v>9251.6586987637529</v>
      </c>
      <c r="E65">
        <f t="shared" si="0"/>
        <v>0.81574950265227775</v>
      </c>
      <c r="F65">
        <v>0.69969999999999999</v>
      </c>
      <c r="G65">
        <v>0.96150000000000002</v>
      </c>
      <c r="H65">
        <f t="shared" si="1"/>
        <v>0.11604950265227776</v>
      </c>
      <c r="I65">
        <f t="shared" si="2"/>
        <v>0.14575049734772227</v>
      </c>
      <c r="J65" s="2">
        <f>((1000*coeffs!$D$8/($D$2*coeffs!$D$6))^2*H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2700.9179723193201</v>
      </c>
      <c r="K65" s="10">
        <f>((1000*coeffs!$D$8/($D$2*coeffs!$D$6))^2*I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2887.5557551296311</v>
      </c>
      <c r="L65" s="10">
        <f t="shared" si="3"/>
        <v>94766262.259813964</v>
      </c>
      <c r="M65" s="1">
        <f t="shared" si="4"/>
        <v>30680598.27631294</v>
      </c>
      <c r="N65" s="10">
        <f t="shared" si="5"/>
        <v>28842033.426171947</v>
      </c>
    </row>
    <row r="66" spans="1:14" x14ac:dyDescent="0.25">
      <c r="A66">
        <v>-19.73</v>
      </c>
      <c r="B66">
        <v>0.56730769230769229</v>
      </c>
      <c r="C66" s="10">
        <f>-LN(1-B66)/0.000001-EXP(blanks!$BZ$18*b931_2!A66+blanks!$BZ$17)</f>
        <v>820788.97674439382</v>
      </c>
      <c r="D66" s="1">
        <f>C66*0.000001*coeffs!$D$8/($D$2*coeffs!$D$6/1000)</f>
        <v>9506.2140069204852</v>
      </c>
      <c r="E66">
        <f t="shared" si="0"/>
        <v>0.83772840937105286</v>
      </c>
      <c r="F66">
        <v>0.71699999999999997</v>
      </c>
      <c r="G66">
        <v>0.98529999999999995</v>
      </c>
      <c r="H66">
        <f t="shared" si="1"/>
        <v>0.12072840937105289</v>
      </c>
      <c r="I66">
        <f t="shared" si="2"/>
        <v>0.14757159062894709</v>
      </c>
      <c r="J66" s="2">
        <f>((1000*coeffs!$D$8/($D$2*coeffs!$D$6))^2*H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2782.6788835989828</v>
      </c>
      <c r="K66" s="10">
        <f>((1000*coeffs!$D$8/($D$2*coeffs!$D$6))^2*I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2951.1638001072401</v>
      </c>
      <c r="L66" s="10">
        <f t="shared" si="3"/>
        <v>97373714.164155424</v>
      </c>
      <c r="M66" s="1">
        <f t="shared" si="4"/>
        <v>31368354.291991156</v>
      </c>
      <c r="N66" s="10">
        <f t="shared" si="5"/>
        <v>29708780.993213456</v>
      </c>
    </row>
    <row r="67" spans="1:14" x14ac:dyDescent="0.25">
      <c r="A67">
        <v>-19.760000000000002</v>
      </c>
      <c r="B67">
        <v>0.57692307692307687</v>
      </c>
      <c r="C67" s="10">
        <f>-LN(1-B67)/0.000001-EXP(blanks!$BZ$18*b931_2!A67+blanks!$BZ$17)</f>
        <v>843076.98957425263</v>
      </c>
      <c r="D67" s="1">
        <f>C67*0.000001*coeffs!$D$8/($D$2*coeffs!$D$6/1000)</f>
        <v>9764.3493203234684</v>
      </c>
      <c r="E67">
        <f t="shared" si="0"/>
        <v>0.86020126522311136</v>
      </c>
      <c r="F67">
        <v>0.73470000000000002</v>
      </c>
      <c r="G67">
        <v>1.0097</v>
      </c>
      <c r="H67">
        <f t="shared" si="1"/>
        <v>0.12550126522311134</v>
      </c>
      <c r="I67">
        <f t="shared" si="2"/>
        <v>0.14949873477688869</v>
      </c>
      <c r="J67" s="2">
        <f>((1000*coeffs!$D$8/($D$2*coeffs!$D$6))^2*H67^2+(1000*(E67-coeffs!$D$2*blanks!$BZ$18*A67-coeffs!$D$2*blanks!$BZ$17)/($D$2*coeffs!$D$6))^2*coeffs!$E$8^2+(1000*coeffs!$D$2*coeffs!$D$8*(E67/coeffs!$D$2-blanks!$BZ$18*A67-blanks!$BZ$17)/($D$2^2*coeffs!$D$6))^2*coeffs!$D$11^2+(1000*coeffs!$D$2*coeffs!$D$8*(E67/coeffs!$D$2-blanks!$BZ$18*A67-blanks!$BZ$17)/($D$2*coeffs!$D$6^2))^2*coeffs!$E$6^2 +(-1000*coeffs!$D$8*blanks!$BZ$18*A67/($D$2*coeffs!$D$6)-1000*coeffs!$D$8*blanks!$BZ$17/($D$2*coeffs!$D$6))^2*coeffs!$E$2^2 + (1000*coeffs!$D$2*coeffs!$D$8*A67/($D$2*coeffs!$D$6))^2*blanks!$CA$18^2+(1000*coeffs!$D$2*coeffs!$D$8/($D$2*coeffs!$D$6))^2*blanks!$CA$17^2)^0.5</f>
        <v>2866.2965983812114</v>
      </c>
      <c r="K67" s="10">
        <f>((1000*coeffs!$D$8/($D$2*coeffs!$D$6))^2*I67^2+(1000*(E67-coeffs!$D$2*blanks!$BZ$18*A67-coeffs!$D$2*blanks!$BZ$17)/($D$2*coeffs!$D$6))^2*coeffs!$E$8^2+(1000*coeffs!$D$2*coeffs!$D$8*(E67/coeffs!$D$2-blanks!$BZ$18*A67-blanks!$BZ$17)/($D$2^2*coeffs!$D$6))^2*coeffs!$D$11^2+(1000*coeffs!$D$2*coeffs!$D$8*(E67/coeffs!$D$2-blanks!$BZ$18*A67-blanks!$BZ$17)/($D$2*coeffs!$D$6^2))^2*coeffs!$E$6^2 +(-1000*coeffs!$D$8*blanks!$BZ$18*A67/($D$2*coeffs!$D$6)-1000*coeffs!$D$8*blanks!$BZ$17/($D$2*coeffs!$D$6))^2*coeffs!$E$2^2 + (1000*coeffs!$D$2*coeffs!$D$8*A67/($D$2*coeffs!$D$6))^2*blanks!$CA$18^2+(1000*coeffs!$D$2*coeffs!$D$8/($D$2*coeffs!$D$6))^2*blanks!$CA$17^2)^0.5</f>
        <v>3016.7655349732904</v>
      </c>
      <c r="L67" s="10">
        <f t="shared" si="3"/>
        <v>100017836.65126523</v>
      </c>
      <c r="M67" s="1">
        <f t="shared" si="4"/>
        <v>32076686.42145573</v>
      </c>
      <c r="N67" s="10">
        <f t="shared" si="5"/>
        <v>30594682.323464219</v>
      </c>
    </row>
    <row r="68" spans="1:14" x14ac:dyDescent="0.25">
      <c r="A68">
        <v>-19.809999999999999</v>
      </c>
      <c r="B68">
        <v>0.58653846153846156</v>
      </c>
      <c r="C68" s="10">
        <f>-LN(1-B68)/0.000001-EXP(blanks!$BZ$18*b931_2!A68+blanks!$BZ$17)</f>
        <v>865753.94299992744</v>
      </c>
      <c r="D68" s="1">
        <f>C68*0.000001*coeffs!$D$8/($D$2*coeffs!$D$6/1000)</f>
        <v>10026.989266030932</v>
      </c>
      <c r="E68">
        <f t="shared" si="0"/>
        <v>0.88319078344781032</v>
      </c>
      <c r="F68">
        <v>0.75290000000000001</v>
      </c>
      <c r="G68">
        <v>1.0347</v>
      </c>
      <c r="H68">
        <f t="shared" si="1"/>
        <v>0.13029078344781031</v>
      </c>
      <c r="I68">
        <f t="shared" si="2"/>
        <v>0.15150921655218963</v>
      </c>
      <c r="J68" s="2">
        <f>((1000*coeffs!$D$8/($D$2*coeffs!$D$6))^2*H68^2+(1000*(E68-coeffs!$D$2*blanks!$BZ$18*A68-coeffs!$D$2*blanks!$BZ$17)/($D$2*coeffs!$D$6))^2*coeffs!$E$8^2+(1000*coeffs!$D$2*coeffs!$D$8*(E68/coeffs!$D$2-blanks!$BZ$18*A68-blanks!$BZ$17)/($D$2^2*coeffs!$D$6))^2*coeffs!$D$11^2+(1000*coeffs!$D$2*coeffs!$D$8*(E68/coeffs!$D$2-blanks!$BZ$18*A68-blanks!$BZ$17)/($D$2*coeffs!$D$6^2))^2*coeffs!$E$6^2 +(-1000*coeffs!$D$8*blanks!$BZ$18*A68/($D$2*coeffs!$D$6)-1000*coeffs!$D$8*blanks!$BZ$17/($D$2*coeffs!$D$6))^2*coeffs!$E$2^2 + (1000*coeffs!$D$2*coeffs!$D$8*A68/($D$2*coeffs!$D$6))^2*blanks!$CA$18^2+(1000*coeffs!$D$2*coeffs!$D$8/($D$2*coeffs!$D$6))^2*blanks!$CA$17^2)^0.5</f>
        <v>2951.3657839331754</v>
      </c>
      <c r="K68" s="10">
        <f>((1000*coeffs!$D$8/($D$2*coeffs!$D$6))^2*I68^2+(1000*(E68-coeffs!$D$2*blanks!$BZ$18*A68-coeffs!$D$2*blanks!$BZ$17)/($D$2*coeffs!$D$6))^2*coeffs!$E$8^2+(1000*coeffs!$D$2*coeffs!$D$8*(E68/coeffs!$D$2-blanks!$BZ$18*A68-blanks!$BZ$17)/($D$2^2*coeffs!$D$6))^2*coeffs!$D$11^2+(1000*coeffs!$D$2*coeffs!$D$8*(E68/coeffs!$D$2-blanks!$BZ$18*A68-blanks!$BZ$17)/($D$2*coeffs!$D$6^2))^2*coeffs!$E$6^2 +(-1000*coeffs!$D$8*blanks!$BZ$18*A68/($D$2*coeffs!$D$6)-1000*coeffs!$D$8*blanks!$BZ$17/($D$2*coeffs!$D$6))^2*coeffs!$E$2^2 + (1000*coeffs!$D$2*coeffs!$D$8*A68/($D$2*coeffs!$D$6))^2*blanks!$CA$18^2+(1000*coeffs!$D$2*coeffs!$D$8/($D$2*coeffs!$D$6))^2*blanks!$CA$17^2)^0.5</f>
        <v>3084.2534304134201</v>
      </c>
      <c r="L68" s="10">
        <f t="shared" si="3"/>
        <v>102708100.82823305</v>
      </c>
      <c r="M68" s="1">
        <f t="shared" si="4"/>
        <v>32804741.050772488</v>
      </c>
      <c r="N68" s="10">
        <f t="shared" si="5"/>
        <v>31495984.506411072</v>
      </c>
    </row>
    <row r="69" spans="1:14" x14ac:dyDescent="0.25">
      <c r="A69">
        <v>-19.84</v>
      </c>
      <c r="B69">
        <v>0.59615384615384615</v>
      </c>
      <c r="C69" s="10">
        <f>-LN(1-B69)/0.000001-EXP(blanks!$BZ$18*b931_2!A69+blanks!$BZ$17)</f>
        <v>889094.16967573285</v>
      </c>
      <c r="D69" s="1">
        <f>C69*0.000001*coeffs!$D$8/($D$2*coeffs!$D$6/1000)</f>
        <v>10297.311110057521</v>
      </c>
      <c r="E69">
        <f t="shared" si="0"/>
        <v>0.9067212808580043</v>
      </c>
      <c r="F69">
        <v>0.77159999999999995</v>
      </c>
      <c r="G69">
        <v>1.0604</v>
      </c>
      <c r="H69">
        <f t="shared" si="1"/>
        <v>0.13512128085800434</v>
      </c>
      <c r="I69">
        <f t="shared" si="2"/>
        <v>0.15367871914199571</v>
      </c>
      <c r="J69" s="2">
        <f>((1000*coeffs!$D$8/($D$2*coeffs!$D$6))^2*H69^2+(1000*(E69-coeffs!$D$2*blanks!$BZ$18*A69-coeffs!$D$2*blanks!$BZ$17)/($D$2*coeffs!$D$6))^2*coeffs!$E$8^2+(1000*coeffs!$D$2*coeffs!$D$8*(E69/coeffs!$D$2-blanks!$BZ$18*A69-blanks!$BZ$17)/($D$2^2*coeffs!$D$6))^2*coeffs!$D$11^2+(1000*coeffs!$D$2*coeffs!$D$8*(E69/coeffs!$D$2-blanks!$BZ$18*A69-blanks!$BZ$17)/($D$2*coeffs!$D$6^2))^2*coeffs!$E$6^2 +(-1000*coeffs!$D$8*blanks!$BZ$18*A69/($D$2*coeffs!$D$6)-1000*coeffs!$D$8*blanks!$BZ$17/($D$2*coeffs!$D$6))^2*coeffs!$E$2^2 + (1000*coeffs!$D$2*coeffs!$D$8*A69/($D$2*coeffs!$D$6))^2*blanks!$CA$18^2+(1000*coeffs!$D$2*coeffs!$D$8/($D$2*coeffs!$D$6))^2*blanks!$CA$17^2)^0.5</f>
        <v>3038.0767423860025</v>
      </c>
      <c r="K69" s="10">
        <f>((1000*coeffs!$D$8/($D$2*coeffs!$D$6))^2*I69^2+(1000*(E69-coeffs!$D$2*blanks!$BZ$18*A69-coeffs!$D$2*blanks!$BZ$17)/($D$2*coeffs!$D$6))^2*coeffs!$E$8^2+(1000*coeffs!$D$2*coeffs!$D$8*(E69/coeffs!$D$2-blanks!$BZ$18*A69-blanks!$BZ$17)/($D$2^2*coeffs!$D$6))^2*coeffs!$D$11^2+(1000*coeffs!$D$2*coeffs!$D$8*(E69/coeffs!$D$2-blanks!$BZ$18*A69-blanks!$BZ$17)/($D$2*coeffs!$D$6^2))^2*coeffs!$E$6^2 +(-1000*coeffs!$D$8*blanks!$BZ$18*A69/($D$2*coeffs!$D$6)-1000*coeffs!$D$8*blanks!$BZ$17/($D$2*coeffs!$D$6))^2*coeffs!$E$2^2 + (1000*coeffs!$D$2*coeffs!$D$8*A69/($D$2*coeffs!$D$6))^2*blanks!$CA$18^2+(1000*coeffs!$D$2*coeffs!$D$8/($D$2*coeffs!$D$6))^2*blanks!$CA$17^2)^0.5</f>
        <v>3154.1731766866351</v>
      </c>
      <c r="L69" s="10">
        <f t="shared" si="3"/>
        <v>105477051.95361376</v>
      </c>
      <c r="M69" s="1">
        <f t="shared" si="4"/>
        <v>33558648.979005054</v>
      </c>
      <c r="N69" s="10">
        <f t="shared" si="5"/>
        <v>32415341.882924937</v>
      </c>
    </row>
    <row r="70" spans="1:14" x14ac:dyDescent="0.25">
      <c r="A70">
        <v>-19.899999999999999</v>
      </c>
      <c r="B70">
        <v>0.60576923076923073</v>
      </c>
      <c r="C70" s="10">
        <f>-LN(1-B70)/0.000001-EXP(blanks!$BZ$18*b931_2!A70+blanks!$BZ$17)</f>
        <v>912804.92842964828</v>
      </c>
      <c r="D70" s="1">
        <f>C70*0.000001*coeffs!$D$8/($D$2*coeffs!$D$6/1000)</f>
        <v>10571.92438261293</v>
      </c>
      <c r="E70">
        <f t="shared" si="0"/>
        <v>0.93081883243706476</v>
      </c>
      <c r="F70">
        <v>0.79069999999999996</v>
      </c>
      <c r="G70">
        <v>1.0866</v>
      </c>
      <c r="H70">
        <f t="shared" si="1"/>
        <v>0.1401188324370648</v>
      </c>
      <c r="I70">
        <f t="shared" si="2"/>
        <v>0.15578116756293525</v>
      </c>
      <c r="J70" s="2">
        <f>((1000*coeffs!$D$8/($D$2*coeffs!$D$6))^2*H70^2+(1000*(E70-coeffs!$D$2*blanks!$BZ$18*A70-coeffs!$D$2*blanks!$BZ$17)/($D$2*coeffs!$D$6))^2*coeffs!$E$8^2+(1000*coeffs!$D$2*coeffs!$D$8*(E70/coeffs!$D$2-blanks!$BZ$18*A70-blanks!$BZ$17)/($D$2^2*coeffs!$D$6))^2*coeffs!$D$11^2+(1000*coeffs!$D$2*coeffs!$D$8*(E70/coeffs!$D$2-blanks!$BZ$18*A70-blanks!$BZ$17)/($D$2*coeffs!$D$6^2))^2*coeffs!$E$6^2 +(-1000*coeffs!$D$8*blanks!$BZ$18*A70/($D$2*coeffs!$D$6)-1000*coeffs!$D$8*blanks!$BZ$17/($D$2*coeffs!$D$6))^2*coeffs!$E$2^2 + (1000*coeffs!$D$2*coeffs!$D$8*A70/($D$2*coeffs!$D$6))^2*blanks!$CA$18^2+(1000*coeffs!$D$2*coeffs!$D$8/($D$2*coeffs!$D$6))^2*blanks!$CA$17^2)^0.5</f>
        <v>3127.240605752389</v>
      </c>
      <c r="K70" s="10">
        <f>((1000*coeffs!$D$8/($D$2*coeffs!$D$6))^2*I70^2+(1000*(E70-coeffs!$D$2*blanks!$BZ$18*A70-coeffs!$D$2*blanks!$BZ$17)/($D$2*coeffs!$D$6))^2*coeffs!$E$8^2+(1000*coeffs!$D$2*coeffs!$D$8*(E70/coeffs!$D$2-blanks!$BZ$18*A70-blanks!$BZ$17)/($D$2^2*coeffs!$D$6))^2*coeffs!$D$11^2+(1000*coeffs!$D$2*coeffs!$D$8*(E70/coeffs!$D$2-blanks!$BZ$18*A70-blanks!$BZ$17)/($D$2*coeffs!$D$6^2))^2*coeffs!$E$6^2 +(-1000*coeffs!$D$8*blanks!$BZ$18*A70/($D$2*coeffs!$D$6)-1000*coeffs!$D$8*blanks!$BZ$17/($D$2*coeffs!$D$6))^2*coeffs!$E$2^2 + (1000*coeffs!$D$2*coeffs!$D$8*A70/($D$2*coeffs!$D$6))^2*blanks!$CA$18^2+(1000*coeffs!$D$2*coeffs!$D$8/($D$2*coeffs!$D$6))^2*blanks!$CA$17^2)^0.5</f>
        <v>3225.1038439185959</v>
      </c>
      <c r="L70" s="10">
        <f t="shared" si="3"/>
        <v>108289960.88749923</v>
      </c>
      <c r="M70" s="1">
        <f t="shared" si="4"/>
        <v>34323587.505659603</v>
      </c>
      <c r="N70" s="10">
        <f t="shared" si="5"/>
        <v>33359893.332579177</v>
      </c>
    </row>
    <row r="71" spans="1:14" x14ac:dyDescent="0.25">
      <c r="A71">
        <v>-19.93</v>
      </c>
      <c r="B71">
        <v>0.61538461538461542</v>
      </c>
      <c r="C71" s="10">
        <f>-LN(1-B71)/0.000001-EXP(blanks!$BZ$18*b931_2!A71+blanks!$BZ$17)</f>
        <v>937300.97337033914</v>
      </c>
      <c r="D71" s="1">
        <f>C71*0.000001*coeffs!$D$8/($D$2*coeffs!$D$6/1000)</f>
        <v>10855.632682952186</v>
      </c>
      <c r="E71">
        <f t="shared" si="0"/>
        <v>0.95551144502743646</v>
      </c>
      <c r="F71">
        <v>0.81020000000000003</v>
      </c>
      <c r="G71">
        <v>1.1134999999999999</v>
      </c>
      <c r="H71">
        <f t="shared" si="1"/>
        <v>0.14531144502743643</v>
      </c>
      <c r="I71">
        <f t="shared" si="2"/>
        <v>0.15798855497256348</v>
      </c>
      <c r="J71" s="2">
        <f>((1000*coeffs!$D$8/($D$2*coeffs!$D$6))^2*H71^2+(1000*(E71-coeffs!$D$2*blanks!$BZ$18*A71-coeffs!$D$2*blanks!$BZ$17)/($D$2*coeffs!$D$6))^2*coeffs!$E$8^2+(1000*coeffs!$D$2*coeffs!$D$8*(E71/coeffs!$D$2-blanks!$BZ$18*A71-blanks!$BZ$17)/($D$2^2*coeffs!$D$6))^2*coeffs!$D$11^2+(1000*coeffs!$D$2*coeffs!$D$8*(E71/coeffs!$D$2-blanks!$BZ$18*A71-blanks!$BZ$17)/($D$2*coeffs!$D$6^2))^2*coeffs!$E$6^2 +(-1000*coeffs!$D$8*blanks!$BZ$18*A71/($D$2*coeffs!$D$6)-1000*coeffs!$D$8*blanks!$BZ$17/($D$2*coeffs!$D$6))^2*coeffs!$E$2^2 + (1000*coeffs!$D$2*coeffs!$D$8*A71/($D$2*coeffs!$D$6))^2*blanks!$CA$18^2+(1000*coeffs!$D$2*coeffs!$D$8/($D$2*coeffs!$D$6))^2*blanks!$CA$17^2)^0.5</f>
        <v>3219.1010855074596</v>
      </c>
      <c r="K71" s="10">
        <f>((1000*coeffs!$D$8/($D$2*coeffs!$D$6))^2*I71^2+(1000*(E71-coeffs!$D$2*blanks!$BZ$18*A71-coeffs!$D$2*blanks!$BZ$17)/($D$2*coeffs!$D$6))^2*coeffs!$E$8^2+(1000*coeffs!$D$2*coeffs!$D$8*(E71/coeffs!$D$2-blanks!$BZ$18*A71-blanks!$BZ$17)/($D$2^2*coeffs!$D$6))^2*coeffs!$D$11^2+(1000*coeffs!$D$2*coeffs!$D$8*(E71/coeffs!$D$2-blanks!$BZ$18*A71-blanks!$BZ$17)/($D$2*coeffs!$D$6^2))^2*coeffs!$E$6^2 +(-1000*coeffs!$D$8*blanks!$BZ$18*A71/($D$2*coeffs!$D$6)-1000*coeffs!$D$8*blanks!$BZ$17/($D$2*coeffs!$D$6))^2*coeffs!$E$2^2 + (1000*coeffs!$D$2*coeffs!$D$8*A71/($D$2*coeffs!$D$6))^2*blanks!$CA$18^2+(1000*coeffs!$D$2*coeffs!$D$8/($D$2*coeffs!$D$6))^2*blanks!$CA$17^2)^0.5</f>
        <v>3298.2371683165147</v>
      </c>
      <c r="L71" s="10">
        <f t="shared" si="3"/>
        <v>111196031.68741196</v>
      </c>
      <c r="M71" s="1">
        <f t="shared" si="4"/>
        <v>35112455.234737471</v>
      </c>
      <c r="N71" s="10">
        <f t="shared" si="5"/>
        <v>34333221.23120454</v>
      </c>
    </row>
    <row r="72" spans="1:14" x14ac:dyDescent="0.25">
      <c r="A72">
        <v>-20</v>
      </c>
      <c r="B72">
        <v>0.625</v>
      </c>
      <c r="C72" s="10">
        <f>-LN(1-B72)/0.000001-EXP(blanks!$BZ$18*b931_2!A72+blanks!$BZ$17)</f>
        <v>962151.74156004342</v>
      </c>
      <c r="D72" s="1">
        <f>C72*0.000001*coeffs!$D$8/($D$2*coeffs!$D$6/1000)</f>
        <v>11143.449317118884</v>
      </c>
      <c r="E72">
        <f t="shared" si="0"/>
        <v>0.98082925301172619</v>
      </c>
      <c r="F72">
        <v>0.83030000000000004</v>
      </c>
      <c r="G72">
        <v>1.1693</v>
      </c>
      <c r="H72">
        <f t="shared" si="1"/>
        <v>0.15052925301172615</v>
      </c>
      <c r="I72">
        <f t="shared" si="2"/>
        <v>0.18847074698827382</v>
      </c>
      <c r="J72" s="2">
        <f>((1000*coeffs!$D$8/($D$2*coeffs!$D$6))^2*H72^2+(1000*(E72-coeffs!$D$2*blanks!$BZ$18*A72-coeffs!$D$2*blanks!$BZ$17)/($D$2*coeffs!$D$6))^2*coeffs!$E$8^2+(1000*coeffs!$D$2*coeffs!$D$8*(E72/coeffs!$D$2-blanks!$BZ$18*A72-blanks!$BZ$17)/($D$2^2*coeffs!$D$6))^2*coeffs!$D$11^2+(1000*coeffs!$D$2*coeffs!$D$8*(E72/coeffs!$D$2-blanks!$BZ$18*A72-blanks!$BZ$17)/($D$2*coeffs!$D$6^2))^2*coeffs!$E$6^2 +(-1000*coeffs!$D$8*blanks!$BZ$18*A72/($D$2*coeffs!$D$6)-1000*coeffs!$D$8*blanks!$BZ$17/($D$2*coeffs!$D$6))^2*coeffs!$E$2^2 + (1000*coeffs!$D$2*coeffs!$D$8*A72/($D$2*coeffs!$D$6))^2*blanks!$CA$18^2+(1000*coeffs!$D$2*coeffs!$D$8/($D$2*coeffs!$D$6))^2*blanks!$CA$17^2)^0.5</f>
        <v>3312.7044118069725</v>
      </c>
      <c r="K72" s="10">
        <f>((1000*coeffs!$D$8/($D$2*coeffs!$D$6))^2*I72^2+(1000*(E72-coeffs!$D$2*blanks!$BZ$18*A72-coeffs!$D$2*blanks!$BZ$17)/($D$2*coeffs!$D$6))^2*coeffs!$E$8^2+(1000*coeffs!$D$2*coeffs!$D$8*(E72/coeffs!$D$2-blanks!$BZ$18*A72-blanks!$BZ$17)/($D$2^2*coeffs!$D$6))^2*coeffs!$D$11^2+(1000*coeffs!$D$2*coeffs!$D$8*(E72/coeffs!$D$2-blanks!$BZ$18*A72-blanks!$BZ$17)/($D$2*coeffs!$D$6^2))^2*coeffs!$E$6^2 +(-1000*coeffs!$D$8*blanks!$BZ$18*A72/($D$2*coeffs!$D$6)-1000*coeffs!$D$8*blanks!$BZ$17/($D$2*coeffs!$D$6))^2*coeffs!$E$2^2 + (1000*coeffs!$D$2*coeffs!$D$8*A72/($D$2*coeffs!$D$6))^2*blanks!$CA$18^2+(1000*coeffs!$D$2*coeffs!$D$8/($D$2*coeffs!$D$6))^2*blanks!$CA$17^2)^0.5</f>
        <v>3563.6101166634899</v>
      </c>
      <c r="L72" s="10">
        <f t="shared" si="3"/>
        <v>114144184.82667799</v>
      </c>
      <c r="M72" s="1">
        <f t="shared" si="4"/>
        <v>37800252.088931225</v>
      </c>
      <c r="N72" s="10">
        <f t="shared" si="5"/>
        <v>35324718.26888556</v>
      </c>
    </row>
    <row r="73" spans="1:14" x14ac:dyDescent="0.25">
      <c r="A73">
        <v>-20.09</v>
      </c>
      <c r="B73">
        <v>0.63461538461538458</v>
      </c>
      <c r="C73" s="10">
        <f>-LN(1-B73)/0.000001-EXP(blanks!$BZ$18*b931_2!A73+blanks!$BZ$17)</f>
        <v>987509.10501415201</v>
      </c>
      <c r="D73" s="1">
        <f>C73*0.000001*coeffs!$D$8/($D$2*coeffs!$D$6/1000)</f>
        <v>11437.13323646456</v>
      </c>
      <c r="E73">
        <f t="shared" ref="E73:E90" si="6">-LN(1-B73)</f>
        <v>1.0068047394149868</v>
      </c>
      <c r="F73">
        <v>0.85089999999999999</v>
      </c>
      <c r="G73">
        <v>1.1982999999999999</v>
      </c>
      <c r="H73">
        <f t="shared" ref="H73:H90" si="7">E73-F73</f>
        <v>0.15590473941498684</v>
      </c>
      <c r="I73">
        <f t="shared" ref="I73:I90" si="8">G73-E73</f>
        <v>0.19149526058501309</v>
      </c>
      <c r="J73" s="2">
        <f>((1000*coeffs!$D$8/($D$2*coeffs!$D$6))^2*H73^2+(1000*(E73-coeffs!$D$2*blanks!$BZ$18*A73-coeffs!$D$2*blanks!$BZ$17)/($D$2*coeffs!$D$6))^2*coeffs!$E$8^2+(1000*coeffs!$D$2*coeffs!$D$8*(E73/coeffs!$D$2-blanks!$BZ$18*A73-blanks!$BZ$17)/($D$2^2*coeffs!$D$6))^2*coeffs!$D$11^2+(1000*coeffs!$D$2*coeffs!$D$8*(E73/coeffs!$D$2-blanks!$BZ$18*A73-blanks!$BZ$17)/($D$2*coeffs!$D$6^2))^2*coeffs!$E$6^2 +(-1000*coeffs!$D$8*blanks!$BZ$18*A73/($D$2*coeffs!$D$6)-1000*coeffs!$D$8*blanks!$BZ$17/($D$2*coeffs!$D$6))^2*coeffs!$E$2^2 + (1000*coeffs!$D$2*coeffs!$D$8*A73/($D$2*coeffs!$D$6))^2*blanks!$CA$18^2+(1000*coeffs!$D$2*coeffs!$D$8/($D$2*coeffs!$D$6))^2*blanks!$CA$17^2)^0.5</f>
        <v>3408.9290635427305</v>
      </c>
      <c r="K73" s="10">
        <f>((1000*coeffs!$D$8/($D$2*coeffs!$D$6))^2*I73^2+(1000*(E73-coeffs!$D$2*blanks!$BZ$18*A73-coeffs!$D$2*blanks!$BZ$17)/($D$2*coeffs!$D$6))^2*coeffs!$E$8^2+(1000*coeffs!$D$2*coeffs!$D$8*(E73/coeffs!$D$2-blanks!$BZ$18*A73-blanks!$BZ$17)/($D$2^2*coeffs!$D$6))^2*coeffs!$D$11^2+(1000*coeffs!$D$2*coeffs!$D$8*(E73/coeffs!$D$2-blanks!$BZ$18*A73-blanks!$BZ$17)/($D$2*coeffs!$D$6^2))^2*coeffs!$E$6^2 +(-1000*coeffs!$D$8*blanks!$BZ$18*A73/($D$2*coeffs!$D$6)-1000*coeffs!$D$8*blanks!$BZ$17/($D$2*coeffs!$D$6))^2*coeffs!$E$2^2 + (1000*coeffs!$D$2*coeffs!$D$8*A73/($D$2*coeffs!$D$6))^2*blanks!$CA$18^2+(1000*coeffs!$D$2*coeffs!$D$8/($D$2*coeffs!$D$6))^2*blanks!$CA$17^2)^0.5</f>
        <v>3644.0774591564991</v>
      </c>
      <c r="L73" s="10">
        <f t="shared" ref="L73:L111" si="9">1000000000000*D73/(1000000*$D$3)</f>
        <v>117152437.53339764</v>
      </c>
      <c r="M73" s="1">
        <f t="shared" ref="M73:M111" si="10">((1/(0.000001*$D$3))^2*K73^2+(D73/(0.000001*$D$3)^2)^2*(0.000001*$E$3)^2)^0.5</f>
        <v>38663436.890607886</v>
      </c>
      <c r="N73" s="10">
        <f t="shared" ref="N73:N111" si="11">((1/(0.000001*$D$3))^2*J73^2+(D73/(0.000001*$D$3)^2)^2*(0.000001*$E$3)^2)^0.5</f>
        <v>36343461.403449021</v>
      </c>
    </row>
    <row r="74" spans="1:14" x14ac:dyDescent="0.25">
      <c r="A74">
        <v>-20.21</v>
      </c>
      <c r="B74">
        <v>0.64423076923076927</v>
      </c>
      <c r="C74" s="10">
        <f>-LN(1-B74)/0.000001-EXP(blanks!$BZ$18*b931_2!A74+blanks!$BZ$17)</f>
        <v>1013321.2506128657</v>
      </c>
      <c r="D74" s="1">
        <f>C74*0.000001*coeffs!$D$8/($D$2*coeffs!$D$6/1000)</f>
        <v>11736.084351783422</v>
      </c>
      <c r="E74">
        <f t="shared" si="6"/>
        <v>1.0334729864971484</v>
      </c>
      <c r="F74">
        <v>0.87190000000000001</v>
      </c>
      <c r="G74">
        <v>1.2279</v>
      </c>
      <c r="H74">
        <f t="shared" si="7"/>
        <v>0.16157298649714835</v>
      </c>
      <c r="I74">
        <f t="shared" si="8"/>
        <v>0.19442701350285163</v>
      </c>
      <c r="J74" s="2">
        <f>((1000*coeffs!$D$8/($D$2*coeffs!$D$6))^2*H74^2+(1000*(E74-coeffs!$D$2*blanks!$BZ$18*A74-coeffs!$D$2*blanks!$BZ$17)/($D$2*coeffs!$D$6))^2*coeffs!$E$8^2+(1000*coeffs!$D$2*coeffs!$D$8*(E74/coeffs!$D$2-blanks!$BZ$18*A74-blanks!$BZ$17)/($D$2^2*coeffs!$D$6))^2*coeffs!$D$11^2+(1000*coeffs!$D$2*coeffs!$D$8*(E74/coeffs!$D$2-blanks!$BZ$18*A74-blanks!$BZ$17)/($D$2*coeffs!$D$6^2))^2*coeffs!$E$6^2 +(-1000*coeffs!$D$8*blanks!$BZ$18*A74/($D$2*coeffs!$D$6)-1000*coeffs!$D$8*blanks!$BZ$17/($D$2*coeffs!$D$6))^2*coeffs!$E$2^2 + (1000*coeffs!$D$2*coeffs!$D$8*A74/($D$2*coeffs!$D$6))^2*blanks!$CA$18^2+(1000*coeffs!$D$2*coeffs!$D$8/($D$2*coeffs!$D$6))^2*blanks!$CA$17^2)^0.5</f>
        <v>3508.6964546097761</v>
      </c>
      <c r="K74" s="10">
        <f>((1000*coeffs!$D$8/($D$2*coeffs!$D$6))^2*I74^2+(1000*(E74-coeffs!$D$2*blanks!$BZ$18*A74-coeffs!$D$2*blanks!$BZ$17)/($D$2*coeffs!$D$6))^2*coeffs!$E$8^2+(1000*coeffs!$D$2*coeffs!$D$8*(E74/coeffs!$D$2-blanks!$BZ$18*A74-blanks!$BZ$17)/($D$2^2*coeffs!$D$6))^2*coeffs!$D$11^2+(1000*coeffs!$D$2*coeffs!$D$8*(E74/coeffs!$D$2-blanks!$BZ$18*A74-blanks!$BZ$17)/($D$2*coeffs!$D$6^2))^2*coeffs!$E$6^2 +(-1000*coeffs!$D$8*blanks!$BZ$18*A74/($D$2*coeffs!$D$6)-1000*coeffs!$D$8*blanks!$BZ$17/($D$2*coeffs!$D$6))^2*coeffs!$E$2^2 + (1000*coeffs!$D$2*coeffs!$D$8*A74/($D$2*coeffs!$D$6))^2*blanks!$CA$18^2+(1000*coeffs!$D$2*coeffs!$D$8/($D$2*coeffs!$D$6))^2*blanks!$CA$17^2)^0.5</f>
        <v>3725.5649923970554</v>
      </c>
      <c r="L74" s="10">
        <f t="shared" si="9"/>
        <v>120214642.99510115</v>
      </c>
      <c r="M74" s="1">
        <f t="shared" si="10"/>
        <v>39537953.482427418</v>
      </c>
      <c r="N74" s="10">
        <f t="shared" si="11"/>
        <v>37398378.192092359</v>
      </c>
    </row>
    <row r="75" spans="1:14" x14ac:dyDescent="0.25">
      <c r="A75">
        <v>-20.239999999999998</v>
      </c>
      <c r="B75">
        <v>0.65384615384615385</v>
      </c>
      <c r="C75" s="10">
        <f>-LN(1-B75)/0.000001-EXP(blanks!$BZ$18*b931_2!A75+blanks!$BZ$17)</f>
        <v>1040500.3291382672</v>
      </c>
      <c r="D75" s="1">
        <f>C75*0.000001*coeffs!$D$8/($D$2*coeffs!$D$6/1000)</f>
        <v>12050.867011265729</v>
      </c>
      <c r="E75">
        <f t="shared" si="6"/>
        <v>1.0608719606852628</v>
      </c>
      <c r="F75">
        <v>0.91559999999999997</v>
      </c>
      <c r="G75">
        <v>1.2583</v>
      </c>
      <c r="H75">
        <f t="shared" si="7"/>
        <v>0.14527196068526282</v>
      </c>
      <c r="I75">
        <f t="shared" si="8"/>
        <v>0.19742803931473718</v>
      </c>
      <c r="J75" s="2">
        <f>((1000*coeffs!$D$8/($D$2*coeffs!$D$6))^2*H75^2+(1000*(E75-coeffs!$D$2*blanks!$BZ$18*A75-coeffs!$D$2*blanks!$BZ$17)/($D$2*coeffs!$D$6))^2*coeffs!$E$8^2+(1000*coeffs!$D$2*coeffs!$D$8*(E75/coeffs!$D$2-blanks!$BZ$18*A75-blanks!$BZ$17)/($D$2^2*coeffs!$D$6))^2*coeffs!$D$11^2+(1000*coeffs!$D$2*coeffs!$D$8*(E75/coeffs!$D$2-blanks!$BZ$18*A75-blanks!$BZ$17)/($D$2*coeffs!$D$6^2))^2*coeffs!$E$6^2 +(-1000*coeffs!$D$8*blanks!$BZ$18*A75/($D$2*coeffs!$D$6)-1000*coeffs!$D$8*blanks!$BZ$17/($D$2*coeffs!$D$6))^2*coeffs!$E$2^2 + (1000*coeffs!$D$2*coeffs!$D$8*A75/($D$2*coeffs!$D$6))^2*blanks!$CA$18^2+(1000*coeffs!$D$2*coeffs!$D$8/($D$2*coeffs!$D$6))^2*blanks!$CA$17^2)^0.5</f>
        <v>3480.4149248217404</v>
      </c>
      <c r="K75" s="10">
        <f>((1000*coeffs!$D$8/($D$2*coeffs!$D$6))^2*I75^2+(1000*(E75-coeffs!$D$2*blanks!$BZ$18*A75-coeffs!$D$2*blanks!$BZ$17)/($D$2*coeffs!$D$6))^2*coeffs!$E$8^2+(1000*coeffs!$D$2*coeffs!$D$8*(E75/coeffs!$D$2-blanks!$BZ$18*A75-blanks!$BZ$17)/($D$2^2*coeffs!$D$6))^2*coeffs!$D$11^2+(1000*coeffs!$D$2*coeffs!$D$8*(E75/coeffs!$D$2-blanks!$BZ$18*A75-blanks!$BZ$17)/($D$2*coeffs!$D$6^2))^2*coeffs!$E$6^2 +(-1000*coeffs!$D$8*blanks!$BZ$18*A75/($D$2*coeffs!$D$6)-1000*coeffs!$D$8*blanks!$BZ$17/($D$2*coeffs!$D$6))^2*coeffs!$E$2^2 + (1000*coeffs!$D$2*coeffs!$D$8*A75/($D$2*coeffs!$D$6))^2*blanks!$CA$18^2+(1000*coeffs!$D$2*coeffs!$D$8/($D$2*coeffs!$D$6))^2*blanks!$CA$17^2)^0.5</f>
        <v>3809.3119335362317</v>
      </c>
      <c r="L75" s="10">
        <f t="shared" si="9"/>
        <v>123439013.56849122</v>
      </c>
      <c r="M75" s="1">
        <f t="shared" si="10"/>
        <v>40438496.565413848</v>
      </c>
      <c r="N75" s="10">
        <f t="shared" si="11"/>
        <v>37198296.010929316</v>
      </c>
    </row>
    <row r="76" spans="1:14" x14ac:dyDescent="0.25">
      <c r="A76">
        <v>-20.239999999999998</v>
      </c>
      <c r="B76">
        <v>0.66346153846153844</v>
      </c>
      <c r="C76" s="10">
        <f>-LN(1-B76)/0.000001-EXP(blanks!$BZ$18*b931_2!A76+blanks!$BZ$17)</f>
        <v>1068671.2061049631</v>
      </c>
      <c r="D76" s="1">
        <f>C76*0.000001*coeffs!$D$8/($D$2*coeffs!$D$6/1000)</f>
        <v>12377.136482220667</v>
      </c>
      <c r="E76">
        <f t="shared" si="6"/>
        <v>1.089042837651959</v>
      </c>
      <c r="F76">
        <v>0.93830000000000002</v>
      </c>
      <c r="G76">
        <v>1.2895000000000001</v>
      </c>
      <c r="H76">
        <f t="shared" si="7"/>
        <v>0.15074283765195895</v>
      </c>
      <c r="I76">
        <f t="shared" si="8"/>
        <v>0.20045716234804112</v>
      </c>
      <c r="J76" s="2">
        <f>((1000*coeffs!$D$8/($D$2*coeffs!$D$6))^2*H76^2+(1000*(E76-coeffs!$D$2*blanks!$BZ$18*A76-coeffs!$D$2*blanks!$BZ$17)/($D$2*coeffs!$D$6))^2*coeffs!$E$8^2+(1000*coeffs!$D$2*coeffs!$D$8*(E76/coeffs!$D$2-blanks!$BZ$18*A76-blanks!$BZ$17)/($D$2^2*coeffs!$D$6))^2*coeffs!$D$11^2+(1000*coeffs!$D$2*coeffs!$D$8*(E76/coeffs!$D$2-blanks!$BZ$18*A76-blanks!$BZ$17)/($D$2*coeffs!$D$6^2))^2*coeffs!$E$6^2 +(-1000*coeffs!$D$8*blanks!$BZ$18*A76/($D$2*coeffs!$D$6)-1000*coeffs!$D$8*blanks!$BZ$17/($D$2*coeffs!$D$6))^2*coeffs!$E$2^2 + (1000*coeffs!$D$2*coeffs!$D$8*A76/($D$2*coeffs!$D$6))^2*blanks!$CA$18^2+(1000*coeffs!$D$2*coeffs!$D$8/($D$2*coeffs!$D$6))^2*blanks!$CA$17^2)^0.5</f>
        <v>3581.9052728008769</v>
      </c>
      <c r="K76" s="10">
        <f>((1000*coeffs!$D$8/($D$2*coeffs!$D$6))^2*I76^2+(1000*(E76-coeffs!$D$2*blanks!$BZ$18*A76-coeffs!$D$2*blanks!$BZ$17)/($D$2*coeffs!$D$6))^2*coeffs!$E$8^2+(1000*coeffs!$D$2*coeffs!$D$8*(E76/coeffs!$D$2-blanks!$BZ$18*A76-blanks!$BZ$17)/($D$2^2*coeffs!$D$6))^2*coeffs!$D$11^2+(1000*coeffs!$D$2*coeffs!$D$8*(E76/coeffs!$D$2-blanks!$BZ$18*A76-blanks!$BZ$17)/($D$2*coeffs!$D$6^2))^2*coeffs!$E$6^2 +(-1000*coeffs!$D$8*blanks!$BZ$18*A76/($D$2*coeffs!$D$6)-1000*coeffs!$D$8*blanks!$BZ$17/($D$2*coeffs!$D$6))^2*coeffs!$E$2^2 + (1000*coeffs!$D$2*coeffs!$D$8*A76/($D$2*coeffs!$D$6))^2*blanks!$CA$18^2+(1000*coeffs!$D$2*coeffs!$D$8/($D$2*coeffs!$D$6))^2*blanks!$CA$17^2)^0.5</f>
        <v>3895.1318872262659</v>
      </c>
      <c r="L76" s="10">
        <f t="shared" si="9"/>
        <v>126781045.44176145</v>
      </c>
      <c r="M76" s="1">
        <f t="shared" si="10"/>
        <v>41362235.492675073</v>
      </c>
      <c r="N76" s="10">
        <f t="shared" si="11"/>
        <v>38276696.303561404</v>
      </c>
    </row>
    <row r="77" spans="1:14" x14ac:dyDescent="0.25">
      <c r="A77">
        <v>-20.239999999999998</v>
      </c>
      <c r="B77">
        <v>0.67307692307692313</v>
      </c>
      <c r="C77" s="10">
        <f>-LN(1-B77)/0.000001-EXP(blanks!$BZ$18*b931_2!A77+blanks!$BZ$17)</f>
        <v>1097658.7429782157</v>
      </c>
      <c r="D77" s="1">
        <f>C77*0.000001*coeffs!$D$8/($D$2*coeffs!$D$6/1000)</f>
        <v>12712.864345116239</v>
      </c>
      <c r="E77">
        <f t="shared" si="6"/>
        <v>1.1180303745252114</v>
      </c>
      <c r="F77">
        <v>0.93830000000000002</v>
      </c>
      <c r="G77">
        <v>1.3213999999999999</v>
      </c>
      <c r="H77">
        <f t="shared" si="7"/>
        <v>0.17973037452521134</v>
      </c>
      <c r="I77">
        <f t="shared" si="8"/>
        <v>0.20336962547478854</v>
      </c>
      <c r="J77" s="2">
        <f>((1000*coeffs!$D$8/($D$2*coeffs!$D$6))^2*H77^2+(1000*(E77-coeffs!$D$2*blanks!$BZ$18*A77-coeffs!$D$2*blanks!$BZ$17)/($D$2*coeffs!$D$6))^2*coeffs!$E$8^2+(1000*coeffs!$D$2*coeffs!$D$8*(E77/coeffs!$D$2-blanks!$BZ$18*A77-blanks!$BZ$17)/($D$2^2*coeffs!$D$6))^2*coeffs!$D$11^2+(1000*coeffs!$D$2*coeffs!$D$8*(E77/coeffs!$D$2-blanks!$BZ$18*A77-blanks!$BZ$17)/($D$2*coeffs!$D$6^2))^2*coeffs!$E$6^2 +(-1000*coeffs!$D$8*blanks!$BZ$18*A77/($D$2*coeffs!$D$6)-1000*coeffs!$D$8*blanks!$BZ$17/($D$2*coeffs!$D$6))^2*coeffs!$E$2^2 + (1000*coeffs!$D$2*coeffs!$D$8*A77/($D$2*coeffs!$D$6))^2*blanks!$CA$18^2+(1000*coeffs!$D$2*coeffs!$D$8/($D$2*coeffs!$D$6))^2*blanks!$CA$17^2)^0.5</f>
        <v>3826.5791336834923</v>
      </c>
      <c r="K77" s="10">
        <f>((1000*coeffs!$D$8/($D$2*coeffs!$D$6))^2*I77^2+(1000*(E77-coeffs!$D$2*blanks!$BZ$18*A77-coeffs!$D$2*blanks!$BZ$17)/($D$2*coeffs!$D$6))^2*coeffs!$E$8^2+(1000*coeffs!$D$2*coeffs!$D$8*(E77/coeffs!$D$2-blanks!$BZ$18*A77-blanks!$BZ$17)/($D$2^2*coeffs!$D$6))^2*coeffs!$D$11^2+(1000*coeffs!$D$2*coeffs!$D$8*(E77/coeffs!$D$2-blanks!$BZ$18*A77-blanks!$BZ$17)/($D$2*coeffs!$D$6^2))^2*coeffs!$E$6^2 +(-1000*coeffs!$D$8*blanks!$BZ$18*A77/($D$2*coeffs!$D$6)-1000*coeffs!$D$8*blanks!$BZ$17/($D$2*coeffs!$D$6))^2*coeffs!$E$2^2 + (1000*coeffs!$D$2*coeffs!$D$8*A77/($D$2*coeffs!$D$6))^2*blanks!$CA$18^2+(1000*coeffs!$D$2*coeffs!$D$8/($D$2*coeffs!$D$6))^2*blanks!$CA$17^2)^0.5</f>
        <v>3982.1462694568991</v>
      </c>
      <c r="L77" s="10">
        <f t="shared" si="9"/>
        <v>130219961.17990254</v>
      </c>
      <c r="M77" s="1">
        <f t="shared" si="10"/>
        <v>42300029.343156576</v>
      </c>
      <c r="N77" s="10">
        <f t="shared" si="11"/>
        <v>40765607.021490447</v>
      </c>
    </row>
    <row r="78" spans="1:14" x14ac:dyDescent="0.25">
      <c r="A78">
        <v>-20.28</v>
      </c>
      <c r="B78">
        <v>0.68269230769230771</v>
      </c>
      <c r="C78" s="10">
        <f>-LN(1-B78)/0.000001-EXP(blanks!$BZ$18*b931_2!A78+blanks!$BZ$17)</f>
        <v>1127214.7748371316</v>
      </c>
      <c r="D78" s="1">
        <f>C78*0.000001*coeffs!$D$8/($D$2*coeffs!$D$6/1000)</f>
        <v>13055.176403400268</v>
      </c>
      <c r="E78">
        <f t="shared" si="6"/>
        <v>1.1478833376748925</v>
      </c>
      <c r="F78">
        <v>0.98529999999999995</v>
      </c>
      <c r="G78">
        <v>1.3541000000000001</v>
      </c>
      <c r="H78">
        <f t="shared" si="7"/>
        <v>0.16258333767489253</v>
      </c>
      <c r="I78">
        <f t="shared" si="8"/>
        <v>0.2062166623251076</v>
      </c>
      <c r="J78" s="2">
        <f>((1000*coeffs!$D$8/($D$2*coeffs!$D$6))^2*H78^2+(1000*(E78-coeffs!$D$2*blanks!$BZ$18*A78-coeffs!$D$2*blanks!$BZ$17)/($D$2*coeffs!$D$6))^2*coeffs!$E$8^2+(1000*coeffs!$D$2*coeffs!$D$8*(E78/coeffs!$D$2-blanks!$BZ$18*A78-blanks!$BZ$17)/($D$2^2*coeffs!$D$6))^2*coeffs!$D$11^2+(1000*coeffs!$D$2*coeffs!$D$8*(E78/coeffs!$D$2-blanks!$BZ$18*A78-blanks!$BZ$17)/($D$2*coeffs!$D$6^2))^2*coeffs!$E$6^2 +(-1000*coeffs!$D$8*blanks!$BZ$18*A78/($D$2*coeffs!$D$6)-1000*coeffs!$D$8*blanks!$BZ$17/($D$2*coeffs!$D$6))^2*coeffs!$E$2^2 + (1000*coeffs!$D$2*coeffs!$D$8*A78/($D$2*coeffs!$D$6))^2*blanks!$CA$18^2+(1000*coeffs!$D$2*coeffs!$D$8/($D$2*coeffs!$D$6))^2*blanks!$CA$17^2)^0.5</f>
        <v>3796.4820657308746</v>
      </c>
      <c r="K78" s="10">
        <f>((1000*coeffs!$D$8/($D$2*coeffs!$D$6))^2*I78^2+(1000*(E78-coeffs!$D$2*blanks!$BZ$18*A78-coeffs!$D$2*blanks!$BZ$17)/($D$2*coeffs!$D$6))^2*coeffs!$E$8^2+(1000*coeffs!$D$2*coeffs!$D$8*(E78/coeffs!$D$2-blanks!$BZ$18*A78-blanks!$BZ$17)/($D$2^2*coeffs!$D$6))^2*coeffs!$D$11^2+(1000*coeffs!$D$2*coeffs!$D$8*(E78/coeffs!$D$2-blanks!$BZ$18*A78-blanks!$BZ$17)/($D$2*coeffs!$D$6^2))^2*coeffs!$E$6^2 +(-1000*coeffs!$D$8*blanks!$BZ$18*A78/($D$2*coeffs!$D$6)-1000*coeffs!$D$8*blanks!$BZ$17/($D$2*coeffs!$D$6))^2*coeffs!$E$2^2 + (1000*coeffs!$D$2*coeffs!$D$8*A78/($D$2*coeffs!$D$6))^2*blanks!$CA$18^2+(1000*coeffs!$D$2*coeffs!$D$8/($D$2*coeffs!$D$6))^2*blanks!$CA$17^2)^0.5</f>
        <v>4070.8503215278433</v>
      </c>
      <c r="L78" s="10">
        <f t="shared" si="9"/>
        <v>133726319.91472875</v>
      </c>
      <c r="M78" s="1">
        <f t="shared" si="10"/>
        <v>43256107.734421611</v>
      </c>
      <c r="N78" s="10">
        <f t="shared" si="11"/>
        <v>40553803.265173391</v>
      </c>
    </row>
    <row r="79" spans="1:14" x14ac:dyDescent="0.25">
      <c r="A79">
        <v>-20.39</v>
      </c>
      <c r="B79">
        <v>0.69230769230769229</v>
      </c>
      <c r="C79" s="10">
        <f>-LN(1-B79)/0.000001-EXP(blanks!$BZ$18*b931_2!A79+blanks!$BZ$17)</f>
        <v>1157147.3660007336</v>
      </c>
      <c r="D79" s="1">
        <f>C79*0.000001*coeffs!$D$8/($D$2*coeffs!$D$6/1000)</f>
        <v>13401.849696347606</v>
      </c>
      <c r="E79">
        <f t="shared" si="6"/>
        <v>1.1786549963416462</v>
      </c>
      <c r="F79">
        <v>1.0097</v>
      </c>
      <c r="G79">
        <v>1.3876999999999999</v>
      </c>
      <c r="H79">
        <f t="shared" si="7"/>
        <v>0.16895499634164612</v>
      </c>
      <c r="I79">
        <f t="shared" si="8"/>
        <v>0.20904500365835377</v>
      </c>
      <c r="J79" s="2">
        <f>((1000*coeffs!$D$8/($D$2*coeffs!$D$6))^2*H79^2+(1000*(E79-coeffs!$D$2*blanks!$BZ$18*A79-coeffs!$D$2*blanks!$BZ$17)/($D$2*coeffs!$D$6))^2*coeffs!$E$8^2+(1000*coeffs!$D$2*coeffs!$D$8*(E79/coeffs!$D$2-blanks!$BZ$18*A79-blanks!$BZ$17)/($D$2^2*coeffs!$D$6))^2*coeffs!$D$11^2+(1000*coeffs!$D$2*coeffs!$D$8*(E79/coeffs!$D$2-blanks!$BZ$18*A79-blanks!$BZ$17)/($D$2*coeffs!$D$6^2))^2*coeffs!$E$6^2 +(-1000*coeffs!$D$8*blanks!$BZ$18*A79/($D$2*coeffs!$D$6)-1000*coeffs!$D$8*blanks!$BZ$17/($D$2*coeffs!$D$6))^2*coeffs!$E$2^2 + (1000*coeffs!$D$2*coeffs!$D$8*A79/($D$2*coeffs!$D$6))^2*blanks!$CA$18^2+(1000*coeffs!$D$2*coeffs!$D$8/($D$2*coeffs!$D$6))^2*blanks!$CA$17^2)^0.5</f>
        <v>3909.8728408399729</v>
      </c>
      <c r="K79" s="10">
        <f>((1000*coeffs!$D$8/($D$2*coeffs!$D$6))^2*I79^2+(1000*(E79-coeffs!$D$2*blanks!$BZ$18*A79-coeffs!$D$2*blanks!$BZ$17)/($D$2*coeffs!$D$6))^2*coeffs!$E$8^2+(1000*coeffs!$D$2*coeffs!$D$8*(E79/coeffs!$D$2-blanks!$BZ$18*A79-blanks!$BZ$17)/($D$2^2*coeffs!$D$6))^2*coeffs!$D$11^2+(1000*coeffs!$D$2*coeffs!$D$8*(E79/coeffs!$D$2-blanks!$BZ$18*A79-blanks!$BZ$17)/($D$2*coeffs!$D$6^2))^2*coeffs!$E$6^2 +(-1000*coeffs!$D$8*blanks!$BZ$18*A79/($D$2*coeffs!$D$6)-1000*coeffs!$D$8*blanks!$BZ$17/($D$2*coeffs!$D$6))^2*coeffs!$E$2^2 + (1000*coeffs!$D$2*coeffs!$D$8*A79/($D$2*coeffs!$D$6))^2*blanks!$CA$18^2+(1000*coeffs!$D$2*coeffs!$D$8/($D$2*coeffs!$D$6))^2*blanks!$CA$17^2)^0.5</f>
        <v>4161.7108766580486</v>
      </c>
      <c r="L79" s="10">
        <f t="shared" si="9"/>
        <v>137277351.4937807</v>
      </c>
      <c r="M79" s="1">
        <f t="shared" si="10"/>
        <v>44234555.534834616</v>
      </c>
      <c r="N79" s="10">
        <f t="shared" si="11"/>
        <v>41754242.485069416</v>
      </c>
    </row>
    <row r="80" spans="1:14" x14ac:dyDescent="0.25">
      <c r="A80">
        <v>-20.57</v>
      </c>
      <c r="B80">
        <v>0.70192307692307687</v>
      </c>
      <c r="C80" s="10">
        <f>-LN(1-B80)/0.000001-EXP(blanks!$BZ$18*b931_2!A80+blanks!$BZ$17)</f>
        <v>1187448.9395156468</v>
      </c>
      <c r="D80" s="1">
        <f>C80*0.000001*coeffs!$D$8/($D$2*coeffs!$D$6/1000)</f>
        <v>13752.796469197485</v>
      </c>
      <c r="E80">
        <f t="shared" si="6"/>
        <v>1.2104036946562262</v>
      </c>
      <c r="F80">
        <v>1.0347</v>
      </c>
      <c r="G80">
        <v>1.4219999999999999</v>
      </c>
      <c r="H80">
        <f t="shared" si="7"/>
        <v>0.17570369465622626</v>
      </c>
      <c r="I80">
        <f t="shared" si="8"/>
        <v>0.21159630534377372</v>
      </c>
      <c r="J80" s="2">
        <f>((1000*coeffs!$D$8/($D$2*coeffs!$D$6))^2*H80^2+(1000*(E80-coeffs!$D$2*blanks!$BZ$18*A80-coeffs!$D$2*blanks!$BZ$17)/($D$2*coeffs!$D$6))^2*coeffs!$E$8^2+(1000*coeffs!$D$2*coeffs!$D$8*(E80/coeffs!$D$2-blanks!$BZ$18*A80-blanks!$BZ$17)/($D$2^2*coeffs!$D$6))^2*coeffs!$D$11^2+(1000*coeffs!$D$2*coeffs!$D$8*(E80/coeffs!$D$2-blanks!$BZ$18*A80-blanks!$BZ$17)/($D$2*coeffs!$D$6^2))^2*coeffs!$E$6^2 +(-1000*coeffs!$D$8*blanks!$BZ$18*A80/($D$2*coeffs!$D$6)-1000*coeffs!$D$8*blanks!$BZ$17/($D$2*coeffs!$D$6))^2*coeffs!$E$2^2 + (1000*coeffs!$D$2*coeffs!$D$8*A80/($D$2*coeffs!$D$6))^2*blanks!$CA$18^2+(1000*coeffs!$D$2*coeffs!$D$8/($D$2*coeffs!$D$6))^2*blanks!$CA$17^2)^0.5</f>
        <v>4027.9895309607441</v>
      </c>
      <c r="K80" s="10">
        <f>((1000*coeffs!$D$8/($D$2*coeffs!$D$6))^2*I80^2+(1000*(E80-coeffs!$D$2*blanks!$BZ$18*A80-coeffs!$D$2*blanks!$BZ$17)/($D$2*coeffs!$D$6))^2*coeffs!$E$8^2+(1000*coeffs!$D$2*coeffs!$D$8*(E80/coeffs!$D$2-blanks!$BZ$18*A80-blanks!$BZ$17)/($D$2^2*coeffs!$D$6))^2*coeffs!$D$11^2+(1000*coeffs!$D$2*coeffs!$D$8*(E80/coeffs!$D$2-blanks!$BZ$18*A80-blanks!$BZ$17)/($D$2*coeffs!$D$6^2))^2*coeffs!$E$6^2 +(-1000*coeffs!$D$8*blanks!$BZ$18*A80/($D$2*coeffs!$D$6)-1000*coeffs!$D$8*blanks!$BZ$17/($D$2*coeffs!$D$6))^2*coeffs!$E$2^2 + (1000*coeffs!$D$2*coeffs!$D$8*A80/($D$2*coeffs!$D$6))^2*blanks!$CA$18^2+(1000*coeffs!$D$2*coeffs!$D$8/($D$2*coeffs!$D$6))^2*blanks!$CA$17^2)^0.5</f>
        <v>4253.1613274351139</v>
      </c>
      <c r="L80" s="10">
        <f t="shared" si="9"/>
        <v>140872157.03060523</v>
      </c>
      <c r="M80" s="1">
        <f t="shared" si="10"/>
        <v>45219881.509892106</v>
      </c>
      <c r="N80" s="10">
        <f t="shared" si="11"/>
        <v>43002218.277142338</v>
      </c>
    </row>
    <row r="81" spans="1:14" x14ac:dyDescent="0.25">
      <c r="A81">
        <v>-20.75</v>
      </c>
      <c r="B81">
        <v>0.71153846153846156</v>
      </c>
      <c r="C81" s="10">
        <f>-LN(1-B81)/0.000001-EXP(blanks!$BZ$18*b931_2!A81+blanks!$BZ$17)</f>
        <v>1218694.2688306279</v>
      </c>
      <c r="D81" s="1">
        <f>C81*0.000001*coeffs!$D$8/($D$2*coeffs!$D$6/1000)</f>
        <v>14114.67363324402</v>
      </c>
      <c r="E81">
        <f t="shared" si="6"/>
        <v>1.2431935174792175</v>
      </c>
      <c r="F81">
        <v>1.0604</v>
      </c>
      <c r="G81">
        <v>1.4933000000000001</v>
      </c>
      <c r="H81">
        <f t="shared" si="7"/>
        <v>0.18279351747921746</v>
      </c>
      <c r="I81">
        <f t="shared" si="8"/>
        <v>0.2501064825207826</v>
      </c>
      <c r="J81" s="2">
        <f>((1000*coeffs!$D$8/($D$2*coeffs!$D$6))^2*H81^2+(1000*(E81-coeffs!$D$2*blanks!$BZ$18*A81-coeffs!$D$2*blanks!$BZ$17)/($D$2*coeffs!$D$6))^2*coeffs!$E$8^2+(1000*coeffs!$D$2*coeffs!$D$8*(E81/coeffs!$D$2-blanks!$BZ$18*A81-blanks!$BZ$17)/($D$2^2*coeffs!$D$6))^2*coeffs!$D$11^2+(1000*coeffs!$D$2*coeffs!$D$8*(E81/coeffs!$D$2-blanks!$BZ$18*A81-blanks!$BZ$17)/($D$2*coeffs!$D$6^2))^2*coeffs!$E$6^2 +(-1000*coeffs!$D$8*blanks!$BZ$18*A81/($D$2*coeffs!$D$6)-1000*coeffs!$D$8*blanks!$BZ$17/($D$2*coeffs!$D$6))^2*coeffs!$E$2^2 + (1000*coeffs!$D$2*coeffs!$D$8*A81/($D$2*coeffs!$D$6))^2*blanks!$CA$18^2+(1000*coeffs!$D$2*coeffs!$D$8/($D$2*coeffs!$D$6))^2*blanks!$CA$17^2)^0.5</f>
        <v>4150.8064129996719</v>
      </c>
      <c r="K81" s="10">
        <f>((1000*coeffs!$D$8/($D$2*coeffs!$D$6))^2*I81^2+(1000*(E81-coeffs!$D$2*blanks!$BZ$18*A81-coeffs!$D$2*blanks!$BZ$17)/($D$2*coeffs!$D$6))^2*coeffs!$E$8^2+(1000*coeffs!$D$2*coeffs!$D$8*(E81/coeffs!$D$2-blanks!$BZ$18*A81-blanks!$BZ$17)/($D$2^2*coeffs!$D$6))^2*coeffs!$D$11^2+(1000*coeffs!$D$2*coeffs!$D$8*(E81/coeffs!$D$2-blanks!$BZ$18*A81-blanks!$BZ$17)/($D$2*coeffs!$D$6^2))^2*coeffs!$E$6^2 +(-1000*coeffs!$D$8*blanks!$BZ$18*A81/($D$2*coeffs!$D$6)-1000*coeffs!$D$8*blanks!$BZ$17/($D$2*coeffs!$D$6))^2*coeffs!$E$2^2 + (1000*coeffs!$D$2*coeffs!$D$8*A81/($D$2*coeffs!$D$6))^2*blanks!$CA$18^2+(1000*coeffs!$D$2*coeffs!$D$8/($D$2*coeffs!$D$6))^2*blanks!$CA$17^2)^0.5</f>
        <v>4597.6025148924018</v>
      </c>
      <c r="L81" s="10">
        <f t="shared" si="9"/>
        <v>144578924.36287338</v>
      </c>
      <c r="M81" s="1">
        <f t="shared" si="10"/>
        <v>48708632.650576063</v>
      </c>
      <c r="N81" s="10">
        <f t="shared" si="11"/>
        <v>44299151.927733064</v>
      </c>
    </row>
    <row r="82" spans="1:14" x14ac:dyDescent="0.25">
      <c r="A82">
        <v>-20.84</v>
      </c>
      <c r="B82">
        <v>0.72115384615384615</v>
      </c>
      <c r="C82" s="10">
        <f>-LN(1-B82)/0.000001-EXP(blanks!$BZ$18*b931_2!A82+blanks!$BZ$17)</f>
        <v>1251785.0300610266</v>
      </c>
      <c r="D82" s="1">
        <f>C82*0.000001*coeffs!$D$8/($D$2*coeffs!$D$6/1000)</f>
        <v>14497.924221179288</v>
      </c>
      <c r="E82">
        <f t="shared" si="6"/>
        <v>1.2770950691548986</v>
      </c>
      <c r="F82">
        <v>1.0866</v>
      </c>
      <c r="G82">
        <v>1.5303</v>
      </c>
      <c r="H82">
        <f t="shared" si="7"/>
        <v>0.19049506915489856</v>
      </c>
      <c r="I82">
        <f t="shared" si="8"/>
        <v>0.25320493084510143</v>
      </c>
      <c r="J82" s="2">
        <f>((1000*coeffs!$D$8/($D$2*coeffs!$D$6))^2*H82^2+(1000*(E82-coeffs!$D$2*blanks!$BZ$18*A82-coeffs!$D$2*blanks!$BZ$17)/($D$2*coeffs!$D$6))^2*coeffs!$E$8^2+(1000*coeffs!$D$2*coeffs!$D$8*(E82/coeffs!$D$2-blanks!$BZ$18*A82-blanks!$BZ$17)/($D$2^2*coeffs!$D$6))^2*coeffs!$D$11^2+(1000*coeffs!$D$2*coeffs!$D$8*(E82/coeffs!$D$2-blanks!$BZ$18*A82-blanks!$BZ$17)/($D$2*coeffs!$D$6^2))^2*coeffs!$E$6^2 +(-1000*coeffs!$D$8*blanks!$BZ$18*A82/($D$2*coeffs!$D$6)-1000*coeffs!$D$8*blanks!$BZ$17/($D$2*coeffs!$D$6))^2*coeffs!$E$2^2 + (1000*coeffs!$D$2*coeffs!$D$8*A82/($D$2*coeffs!$D$6))^2*blanks!$CA$18^2+(1000*coeffs!$D$2*coeffs!$D$8/($D$2*coeffs!$D$6))^2*blanks!$CA$17^2)^0.5</f>
        <v>4280.1321224947415</v>
      </c>
      <c r="K82" s="10">
        <f>((1000*coeffs!$D$8/($D$2*coeffs!$D$6))^2*I82^2+(1000*(E82-coeffs!$D$2*blanks!$BZ$18*A82-coeffs!$D$2*blanks!$BZ$17)/($D$2*coeffs!$D$6))^2*coeffs!$E$8^2+(1000*coeffs!$D$2*coeffs!$D$8*(E82/coeffs!$D$2-blanks!$BZ$18*A82-blanks!$BZ$17)/($D$2^2*coeffs!$D$6))^2*coeffs!$D$11^2+(1000*coeffs!$D$2*coeffs!$D$8*(E82/coeffs!$D$2-blanks!$BZ$18*A82-blanks!$BZ$17)/($D$2*coeffs!$D$6^2))^2*coeffs!$E$6^2 +(-1000*coeffs!$D$8*blanks!$BZ$18*A82/($D$2*coeffs!$D$6)-1000*coeffs!$D$8*blanks!$BZ$17/($D$2*coeffs!$D$6))^2*coeffs!$E$2^2 + (1000*coeffs!$D$2*coeffs!$D$8*A82/($D$2*coeffs!$D$6))^2*blanks!$CA$18^2+(1000*coeffs!$D$2*coeffs!$D$8/($D$2*coeffs!$D$6))^2*blanks!$CA$17^2)^0.5</f>
        <v>4695.9385076051049</v>
      </c>
      <c r="L82" s="10">
        <f t="shared" si="9"/>
        <v>148504623.19267938</v>
      </c>
      <c r="M82" s="1">
        <f t="shared" si="10"/>
        <v>49768792.622322313</v>
      </c>
      <c r="N82" s="10">
        <f t="shared" si="11"/>
        <v>45665413.468348324</v>
      </c>
    </row>
    <row r="83" spans="1:14" x14ac:dyDescent="0.25">
      <c r="A83">
        <v>-20.98</v>
      </c>
      <c r="B83">
        <v>0.73076923076923073</v>
      </c>
      <c r="C83" s="10">
        <f>-LN(1-B83)/0.000001-EXP(blanks!$BZ$18*b931_2!A83+blanks!$BZ$17)</f>
        <v>1285561.4604722527</v>
      </c>
      <c r="D83" s="1">
        <f>C83*0.000001*coeffs!$D$8/($D$2*coeffs!$D$6/1000)</f>
        <v>14889.116092630269</v>
      </c>
      <c r="E83">
        <f t="shared" si="6"/>
        <v>1.3121863889661687</v>
      </c>
      <c r="F83">
        <v>1.1134999999999999</v>
      </c>
      <c r="G83">
        <v>1.5682</v>
      </c>
      <c r="H83">
        <f t="shared" si="7"/>
        <v>0.19868638896616875</v>
      </c>
      <c r="I83">
        <f t="shared" si="8"/>
        <v>0.25601361103383136</v>
      </c>
      <c r="J83" s="2">
        <f>((1000*coeffs!$D$8/($D$2*coeffs!$D$6))^2*H83^2+(1000*(E83-coeffs!$D$2*blanks!$BZ$18*A83-coeffs!$D$2*blanks!$BZ$17)/($D$2*coeffs!$D$6))^2*coeffs!$E$8^2+(1000*coeffs!$D$2*coeffs!$D$8*(E83/coeffs!$D$2-blanks!$BZ$18*A83-blanks!$BZ$17)/($D$2^2*coeffs!$D$6))^2*coeffs!$D$11^2+(1000*coeffs!$D$2*coeffs!$D$8*(E83/coeffs!$D$2-blanks!$BZ$18*A83-blanks!$BZ$17)/($D$2*coeffs!$D$6^2))^2*coeffs!$E$6^2 +(-1000*coeffs!$D$8*blanks!$BZ$18*A83/($D$2*coeffs!$D$6)-1000*coeffs!$D$8*blanks!$BZ$17/($D$2*coeffs!$D$6))^2*coeffs!$E$2^2 + (1000*coeffs!$D$2*coeffs!$D$8*A83/($D$2*coeffs!$D$6))^2*blanks!$CA$18^2+(1000*coeffs!$D$2*coeffs!$D$8/($D$2*coeffs!$D$6))^2*blanks!$CA$17^2)^0.5</f>
        <v>4415.4902490967606</v>
      </c>
      <c r="K83" s="10">
        <f>((1000*coeffs!$D$8/($D$2*coeffs!$D$6))^2*I83^2+(1000*(E83-coeffs!$D$2*blanks!$BZ$18*A83-coeffs!$D$2*blanks!$BZ$17)/($D$2*coeffs!$D$6))^2*coeffs!$E$8^2+(1000*coeffs!$D$2*coeffs!$D$8*(E83/coeffs!$D$2-blanks!$BZ$18*A83-blanks!$BZ$17)/($D$2^2*coeffs!$D$6))^2*coeffs!$D$11^2+(1000*coeffs!$D$2*coeffs!$D$8*(E83/coeffs!$D$2-blanks!$BZ$18*A83-blanks!$BZ$17)/($D$2*coeffs!$D$6^2))^2*coeffs!$E$6^2 +(-1000*coeffs!$D$8*blanks!$BZ$18*A83/($D$2*coeffs!$D$6)-1000*coeffs!$D$8*blanks!$BZ$17/($D$2*coeffs!$D$6))^2*coeffs!$E$2^2 + (1000*coeffs!$D$2*coeffs!$D$8*A83/($D$2*coeffs!$D$6))^2*blanks!$CA$18^2+(1000*coeffs!$D$2*coeffs!$D$8/($D$2*coeffs!$D$6))^2*blanks!$CA$17^2)^0.5</f>
        <v>4795.1110591844426</v>
      </c>
      <c r="L83" s="10">
        <f t="shared" si="9"/>
        <v>152511665.89614454</v>
      </c>
      <c r="M83" s="1">
        <f t="shared" si="10"/>
        <v>50839129.464884959</v>
      </c>
      <c r="N83" s="10">
        <f t="shared" si="11"/>
        <v>47093015.13529525</v>
      </c>
    </row>
    <row r="84" spans="1:14" x14ac:dyDescent="0.25">
      <c r="A84">
        <v>-21.08</v>
      </c>
      <c r="B84">
        <v>0.74038461538461542</v>
      </c>
      <c r="C84" s="10">
        <f>-LN(1-B84)/0.000001-EXP(blanks!$BZ$18*b931_2!A84+blanks!$BZ$17)</f>
        <v>1320948.2789018371</v>
      </c>
      <c r="D84" s="1">
        <f>C84*0.000001*coeffs!$D$8/($D$2*coeffs!$D$6/1000)</f>
        <v>15298.959156495421</v>
      </c>
      <c r="E84">
        <f t="shared" si="6"/>
        <v>1.3485540331370438</v>
      </c>
      <c r="F84">
        <v>1.1411</v>
      </c>
      <c r="G84">
        <v>1.607</v>
      </c>
      <c r="H84">
        <f t="shared" si="7"/>
        <v>0.2074540331370438</v>
      </c>
      <c r="I84">
        <f t="shared" si="8"/>
        <v>0.25844596686295618</v>
      </c>
      <c r="J84" s="2">
        <f>((1000*coeffs!$D$8/($D$2*coeffs!$D$6))^2*H84^2+(1000*(E84-coeffs!$D$2*blanks!$BZ$18*A84-coeffs!$D$2*blanks!$BZ$17)/($D$2*coeffs!$D$6))^2*coeffs!$E$8^2+(1000*coeffs!$D$2*coeffs!$D$8*(E84/coeffs!$D$2-blanks!$BZ$18*A84-blanks!$BZ$17)/($D$2^2*coeffs!$D$6))^2*coeffs!$D$11^2+(1000*coeffs!$D$2*coeffs!$D$8*(E84/coeffs!$D$2-blanks!$BZ$18*A84-blanks!$BZ$17)/($D$2*coeffs!$D$6^2))^2*coeffs!$E$6^2 +(-1000*coeffs!$D$8*blanks!$BZ$18*A84/($D$2*coeffs!$D$6)-1000*coeffs!$D$8*blanks!$BZ$17/($D$2*coeffs!$D$6))^2*coeffs!$E$2^2 + (1000*coeffs!$D$2*coeffs!$D$8*A84/($D$2*coeffs!$D$6))^2*blanks!$CA$18^2+(1000*coeffs!$D$2*coeffs!$D$8/($D$2*coeffs!$D$6))^2*blanks!$CA$17^2)^0.5</f>
        <v>4557.6638702665941</v>
      </c>
      <c r="K84" s="10">
        <f>((1000*coeffs!$D$8/($D$2*coeffs!$D$6))^2*I84^2+(1000*(E84-coeffs!$D$2*blanks!$BZ$18*A84-coeffs!$D$2*blanks!$BZ$17)/($D$2*coeffs!$D$6))^2*coeffs!$E$8^2+(1000*coeffs!$D$2*coeffs!$D$8*(E84/coeffs!$D$2-blanks!$BZ$18*A84-blanks!$BZ$17)/($D$2^2*coeffs!$D$6))^2*coeffs!$D$11^2+(1000*coeffs!$D$2*coeffs!$D$8*(E84/coeffs!$D$2-blanks!$BZ$18*A84-blanks!$BZ$17)/($D$2*coeffs!$D$6^2))^2*coeffs!$E$6^2 +(-1000*coeffs!$D$8*blanks!$BZ$18*A84/($D$2*coeffs!$D$6)-1000*coeffs!$D$8*blanks!$BZ$17/($D$2*coeffs!$D$6))^2*coeffs!$E$2^2 + (1000*coeffs!$D$2*coeffs!$D$8*A84/($D$2*coeffs!$D$6))^2*blanks!$CA$18^2+(1000*coeffs!$D$2*coeffs!$D$8/($D$2*coeffs!$D$6))^2*blanks!$CA$17^2)^0.5</f>
        <v>4894.7970114661766</v>
      </c>
      <c r="L84" s="10">
        <f t="shared" si="9"/>
        <v>156709755.83225515</v>
      </c>
      <c r="M84" s="1">
        <f t="shared" si="10"/>
        <v>51918908.911409453</v>
      </c>
      <c r="N84" s="10">
        <f t="shared" si="11"/>
        <v>48592312.753069483</v>
      </c>
    </row>
    <row r="85" spans="1:14" x14ac:dyDescent="0.25">
      <c r="A85">
        <v>-21.11</v>
      </c>
      <c r="B85">
        <v>0.75</v>
      </c>
      <c r="C85" s="10">
        <f>-LN(1-B85)/0.000001-EXP(blanks!$BZ$18*b931_2!A85+blanks!$BZ$17)</f>
        <v>1358387.3730030418</v>
      </c>
      <c r="D85" s="1">
        <f>C85*0.000001*coeffs!$D$8/($D$2*coeffs!$D$6/1000)</f>
        <v>15732.571267324391</v>
      </c>
      <c r="E85">
        <f t="shared" si="6"/>
        <v>1.3862943611198906</v>
      </c>
      <c r="F85">
        <v>1.1693</v>
      </c>
      <c r="G85">
        <v>1.6468</v>
      </c>
      <c r="H85">
        <f t="shared" si="7"/>
        <v>0.21699436111989057</v>
      </c>
      <c r="I85">
        <f t="shared" si="8"/>
        <v>0.26050563888010947</v>
      </c>
      <c r="J85" s="2">
        <f>((1000*coeffs!$D$8/($D$2*coeffs!$D$6))^2*H85^2+(1000*(E85-coeffs!$D$2*blanks!$BZ$18*A85-coeffs!$D$2*blanks!$BZ$17)/($D$2*coeffs!$D$6))^2*coeffs!$E$8^2+(1000*coeffs!$D$2*coeffs!$D$8*(E85/coeffs!$D$2-blanks!$BZ$18*A85-blanks!$BZ$17)/($D$2^2*coeffs!$D$6))^2*coeffs!$D$11^2+(1000*coeffs!$D$2*coeffs!$D$8*(E85/coeffs!$D$2-blanks!$BZ$18*A85-blanks!$BZ$17)/($D$2*coeffs!$D$6^2))^2*coeffs!$E$6^2 +(-1000*coeffs!$D$8*blanks!$BZ$18*A85/($D$2*coeffs!$D$6)-1000*coeffs!$D$8*blanks!$BZ$17/($D$2*coeffs!$D$6))^2*coeffs!$E$2^2 + (1000*coeffs!$D$2*coeffs!$D$8*A85/($D$2*coeffs!$D$6))^2*blanks!$CA$18^2+(1000*coeffs!$D$2*coeffs!$D$8/($D$2*coeffs!$D$6))^2*blanks!$CA$17^2)^0.5</f>
        <v>4708.1590318577601</v>
      </c>
      <c r="K85" s="10">
        <f>((1000*coeffs!$D$8/($D$2*coeffs!$D$6))^2*I85^2+(1000*(E85-coeffs!$D$2*blanks!$BZ$18*A85-coeffs!$D$2*blanks!$BZ$17)/($D$2*coeffs!$D$6))^2*coeffs!$E$8^2+(1000*coeffs!$D$2*coeffs!$D$8*(E85/coeffs!$D$2-blanks!$BZ$18*A85-blanks!$BZ$17)/($D$2^2*coeffs!$D$6))^2*coeffs!$D$11^2+(1000*coeffs!$D$2*coeffs!$D$8*(E85/coeffs!$D$2-blanks!$BZ$18*A85-blanks!$BZ$17)/($D$2*coeffs!$D$6^2))^2*coeffs!$E$6^2 +(-1000*coeffs!$D$8*blanks!$BZ$18*A85/($D$2*coeffs!$D$6)-1000*coeffs!$D$8*blanks!$BZ$17/($D$2*coeffs!$D$6))^2*coeffs!$E$2^2 + (1000*coeffs!$D$2*coeffs!$D$8*A85/($D$2*coeffs!$D$6))^2*blanks!$CA$18^2+(1000*coeffs!$D$2*coeffs!$D$8/($D$2*coeffs!$D$6))^2*blanks!$CA$17^2)^0.5</f>
        <v>4995.3678329500854</v>
      </c>
      <c r="L85" s="10">
        <f t="shared" si="9"/>
        <v>161151316.02722222</v>
      </c>
      <c r="M85" s="1">
        <f t="shared" si="10"/>
        <v>53013045.508218609</v>
      </c>
      <c r="N85" s="10">
        <f t="shared" si="11"/>
        <v>50179385.033767939</v>
      </c>
    </row>
    <row r="86" spans="1:14" x14ac:dyDescent="0.25">
      <c r="A86">
        <v>-21.21</v>
      </c>
      <c r="B86">
        <v>0.75961538461538458</v>
      </c>
      <c r="C86" s="10">
        <f>-LN(1-B86)/0.000001-EXP(blanks!$BZ$18*b931_2!A86+blanks!$BZ$17)</f>
        <v>1396580.0311020848</v>
      </c>
      <c r="D86" s="1">
        <f>C86*0.000001*coeffs!$D$8/($D$2*coeffs!$D$6/1000)</f>
        <v>16174.911005880249</v>
      </c>
      <c r="E86">
        <f t="shared" si="6"/>
        <v>1.4255150742731717</v>
      </c>
      <c r="F86">
        <v>1.1982999999999999</v>
      </c>
      <c r="G86">
        <v>1.6875</v>
      </c>
      <c r="H86">
        <f t="shared" si="7"/>
        <v>0.22721507427317178</v>
      </c>
      <c r="I86">
        <f t="shared" si="8"/>
        <v>0.2619849257268283</v>
      </c>
      <c r="J86" s="2">
        <f>((1000*coeffs!$D$8/($D$2*coeffs!$D$6))^2*H86^2+(1000*(E86-coeffs!$D$2*blanks!$BZ$18*A86-coeffs!$D$2*blanks!$BZ$17)/($D$2*coeffs!$D$6))^2*coeffs!$E$8^2+(1000*coeffs!$D$2*coeffs!$D$8*(E86/coeffs!$D$2-blanks!$BZ$18*A86-blanks!$BZ$17)/($D$2^2*coeffs!$D$6))^2*coeffs!$D$11^2+(1000*coeffs!$D$2*coeffs!$D$8*(E86/coeffs!$D$2-blanks!$BZ$18*A86-blanks!$BZ$17)/($D$2*coeffs!$D$6^2))^2*coeffs!$E$6^2 +(-1000*coeffs!$D$8*blanks!$BZ$18*A86/($D$2*coeffs!$D$6)-1000*coeffs!$D$8*blanks!$BZ$17/($D$2*coeffs!$D$6))^2*coeffs!$E$2^2 + (1000*coeffs!$D$2*coeffs!$D$8*A86/($D$2*coeffs!$D$6))^2*blanks!$CA$18^2+(1000*coeffs!$D$2*coeffs!$D$8/($D$2*coeffs!$D$6))^2*blanks!$CA$17^2)^0.5</f>
        <v>4866.7587172255235</v>
      </c>
      <c r="K86" s="10">
        <f>((1000*coeffs!$D$8/($D$2*coeffs!$D$6))^2*I86^2+(1000*(E86-coeffs!$D$2*blanks!$BZ$18*A86-coeffs!$D$2*blanks!$BZ$17)/($D$2*coeffs!$D$6))^2*coeffs!$E$8^2+(1000*coeffs!$D$2*coeffs!$D$8*(E86/coeffs!$D$2-blanks!$BZ$18*A86-blanks!$BZ$17)/($D$2^2*coeffs!$D$6))^2*coeffs!$D$11^2+(1000*coeffs!$D$2*coeffs!$D$8*(E86/coeffs!$D$2-blanks!$BZ$18*A86-blanks!$BZ$17)/($D$2*coeffs!$D$6^2))^2*coeffs!$E$6^2 +(-1000*coeffs!$D$8*blanks!$BZ$18*A86/($D$2*coeffs!$D$6)-1000*coeffs!$D$8*blanks!$BZ$17/($D$2*coeffs!$D$6))^2*coeffs!$E$2^2 + (1000*coeffs!$D$2*coeffs!$D$8*A86/($D$2*coeffs!$D$6))^2*blanks!$CA$18^2+(1000*coeffs!$D$2*coeffs!$D$8/($D$2*coeffs!$D$6))^2*blanks!$CA$17^2)^0.5</f>
        <v>5095.7777123889582</v>
      </c>
      <c r="L86" s="10">
        <f t="shared" si="9"/>
        <v>165682274.74898347</v>
      </c>
      <c r="M86" s="1">
        <f t="shared" si="10"/>
        <v>54107803.411554486</v>
      </c>
      <c r="N86" s="10">
        <f t="shared" si="11"/>
        <v>51848455.516579188</v>
      </c>
    </row>
    <row r="87" spans="1:14" x14ac:dyDescent="0.25">
      <c r="A87">
        <v>-21.28</v>
      </c>
      <c r="B87">
        <v>0.76923076923076927</v>
      </c>
      <c r="C87" s="10">
        <f>-LN(1-B87)/0.000001-EXP(blanks!$BZ$18*b931_2!A87+blanks!$BZ$17)</f>
        <v>1436659.9351991259</v>
      </c>
      <c r="D87" s="1">
        <f>C87*0.000001*coeffs!$D$8/($D$2*coeffs!$D$6/1000)</f>
        <v>16639.108450678505</v>
      </c>
      <c r="E87">
        <f t="shared" si="6"/>
        <v>1.4663370687934272</v>
      </c>
      <c r="F87">
        <v>1.2279</v>
      </c>
      <c r="G87">
        <v>1.7721</v>
      </c>
      <c r="H87">
        <f t="shared" si="7"/>
        <v>0.23843706879342719</v>
      </c>
      <c r="I87">
        <f t="shared" si="8"/>
        <v>0.30576293120657283</v>
      </c>
      <c r="J87" s="2">
        <f>((1000*coeffs!$D$8/($D$2*coeffs!$D$6))^2*H87^2+(1000*(E87-coeffs!$D$2*blanks!$BZ$18*A87-coeffs!$D$2*blanks!$BZ$17)/($D$2*coeffs!$D$6))^2*coeffs!$E$8^2+(1000*coeffs!$D$2*coeffs!$D$8*(E87/coeffs!$D$2-blanks!$BZ$18*A87-blanks!$BZ$17)/($D$2^2*coeffs!$D$6))^2*coeffs!$D$11^2+(1000*coeffs!$D$2*coeffs!$D$8*(E87/coeffs!$D$2-blanks!$BZ$18*A87-blanks!$BZ$17)/($D$2*coeffs!$D$6^2))^2*coeffs!$E$6^2 +(-1000*coeffs!$D$8*blanks!$BZ$18*A87/($D$2*coeffs!$D$6)-1000*coeffs!$D$8*blanks!$BZ$17/($D$2*coeffs!$D$6))^2*coeffs!$E$2^2 + (1000*coeffs!$D$2*coeffs!$D$8*A87/($D$2*coeffs!$D$6))^2*blanks!$CA$18^2+(1000*coeffs!$D$2*coeffs!$D$8/($D$2*coeffs!$D$6))^2*blanks!$CA$17^2)^0.5</f>
        <v>5035.8657574859635</v>
      </c>
      <c r="K87" s="10">
        <f>((1000*coeffs!$D$8/($D$2*coeffs!$D$6))^2*I87^2+(1000*(E87-coeffs!$D$2*blanks!$BZ$18*A87-coeffs!$D$2*blanks!$BZ$17)/($D$2*coeffs!$D$6))^2*coeffs!$E$8^2+(1000*coeffs!$D$2*coeffs!$D$8*(E87/coeffs!$D$2-blanks!$BZ$18*A87-blanks!$BZ$17)/($D$2^2*coeffs!$D$6))^2*coeffs!$D$11^2+(1000*coeffs!$D$2*coeffs!$D$8*(E87/coeffs!$D$2-blanks!$BZ$18*A87-blanks!$BZ$17)/($D$2*coeffs!$D$6^2))^2*coeffs!$E$6^2 +(-1000*coeffs!$D$8*blanks!$BZ$18*A87/($D$2*coeffs!$D$6)-1000*coeffs!$D$8*blanks!$BZ$17/($D$2*coeffs!$D$6))^2*coeffs!$E$2^2 + (1000*coeffs!$D$2*coeffs!$D$8*A87/($D$2*coeffs!$D$6))^2*blanks!$CA$18^2+(1000*coeffs!$D$2*coeffs!$D$8/($D$2*coeffs!$D$6))^2*blanks!$CA$17^2)^0.5</f>
        <v>5502.235369315028</v>
      </c>
      <c r="L87" s="10">
        <f t="shared" si="9"/>
        <v>170437125.55211189</v>
      </c>
      <c r="M87" s="1">
        <f t="shared" si="10"/>
        <v>58236154.605813712</v>
      </c>
      <c r="N87" s="10">
        <f t="shared" si="11"/>
        <v>53626418.113095425</v>
      </c>
    </row>
    <row r="88" spans="1:14" x14ac:dyDescent="0.25">
      <c r="A88">
        <v>-21.43</v>
      </c>
      <c r="B88">
        <v>0.77884615384615385</v>
      </c>
      <c r="C88" s="10">
        <f>-LN(1-B88)/0.000001-EXP(blanks!$BZ$18*b931_2!A88+blanks!$BZ$17)</f>
        <v>1477564.6410313286</v>
      </c>
      <c r="D88" s="1">
        <f>C88*0.000001*coeffs!$D$8/($D$2*coeffs!$D$6/1000)</f>
        <v>17112.85858445027</v>
      </c>
      <c r="E88">
        <f t="shared" si="6"/>
        <v>1.508896683212223</v>
      </c>
      <c r="F88">
        <v>1.2583</v>
      </c>
      <c r="G88">
        <v>1.8160000000000001</v>
      </c>
      <c r="H88">
        <f t="shared" si="7"/>
        <v>0.25059668321222306</v>
      </c>
      <c r="I88">
        <f t="shared" si="8"/>
        <v>0.30710331678777703</v>
      </c>
      <c r="J88" s="2">
        <f>((1000*coeffs!$D$8/($D$2*coeffs!$D$6))^2*H88^2+(1000*(E88-coeffs!$D$2*blanks!$BZ$18*A88-coeffs!$D$2*blanks!$BZ$17)/($D$2*coeffs!$D$6))^2*coeffs!$E$8^2+(1000*coeffs!$D$2*coeffs!$D$8*(E88/coeffs!$D$2-blanks!$BZ$18*A88-blanks!$BZ$17)/($D$2^2*coeffs!$D$6))^2*coeffs!$D$11^2+(1000*coeffs!$D$2*coeffs!$D$8*(E88/coeffs!$D$2-blanks!$BZ$18*A88-blanks!$BZ$17)/($D$2*coeffs!$D$6^2))^2*coeffs!$E$6^2 +(-1000*coeffs!$D$8*blanks!$BZ$18*A88/($D$2*coeffs!$D$6)-1000*coeffs!$D$8*blanks!$BZ$17/($D$2*coeffs!$D$6))^2*coeffs!$E$2^2 + (1000*coeffs!$D$2*coeffs!$D$8*A88/($D$2*coeffs!$D$6))^2*blanks!$CA$18^2+(1000*coeffs!$D$2*coeffs!$D$8/($D$2*coeffs!$D$6))^2*blanks!$CA$17^2)^0.5</f>
        <v>5215.5501204733646</v>
      </c>
      <c r="K88" s="10">
        <f>((1000*coeffs!$D$8/($D$2*coeffs!$D$6))^2*I88^2+(1000*(E88-coeffs!$D$2*blanks!$BZ$18*A88-coeffs!$D$2*blanks!$BZ$17)/($D$2*coeffs!$D$6))^2*coeffs!$E$8^2+(1000*coeffs!$D$2*coeffs!$D$8*(E88/coeffs!$D$2-blanks!$BZ$18*A88-blanks!$BZ$17)/($D$2^2*coeffs!$D$6))^2*coeffs!$D$11^2+(1000*coeffs!$D$2*coeffs!$D$8*(E88/coeffs!$D$2-blanks!$BZ$18*A88-blanks!$BZ$17)/($D$2*coeffs!$D$6^2))^2*coeffs!$E$6^2 +(-1000*coeffs!$D$8*blanks!$BZ$18*A88/($D$2*coeffs!$D$6)-1000*coeffs!$D$8*blanks!$BZ$17/($D$2*coeffs!$D$6))^2*coeffs!$E$2^2 + (1000*coeffs!$D$2*coeffs!$D$8*A88/($D$2*coeffs!$D$6))^2*blanks!$CA$18^2+(1000*coeffs!$D$2*coeffs!$D$8/($D$2*coeffs!$D$6))^2*blanks!$CA$17^2)^0.5</f>
        <v>5606.1713745573225</v>
      </c>
      <c r="L88" s="10">
        <f t="shared" si="9"/>
        <v>175289826.12013397</v>
      </c>
      <c r="M88" s="1">
        <f t="shared" si="10"/>
        <v>59371749.332286835</v>
      </c>
      <c r="N88" s="10">
        <f t="shared" si="11"/>
        <v>55511054.319541343</v>
      </c>
    </row>
    <row r="89" spans="1:14" x14ac:dyDescent="0.25">
      <c r="A89">
        <v>-21.43</v>
      </c>
      <c r="B89">
        <v>0.78846153846153844</v>
      </c>
      <c r="C89" s="10">
        <f>-LN(1-B89)/0.000001-EXP(blanks!$BZ$18*b931_2!A89+blanks!$BZ$17)</f>
        <v>1522016.4036021624</v>
      </c>
      <c r="D89" s="1">
        <f>C89*0.000001*coeffs!$D$8/($D$2*coeffs!$D$6/1000)</f>
        <v>17627.690020977661</v>
      </c>
      <c r="E89">
        <f t="shared" si="6"/>
        <v>1.5533484457830566</v>
      </c>
      <c r="F89">
        <v>1.2895000000000001</v>
      </c>
      <c r="G89">
        <v>1.861</v>
      </c>
      <c r="H89">
        <f t="shared" si="7"/>
        <v>0.26384844578305655</v>
      </c>
      <c r="I89">
        <f t="shared" si="8"/>
        <v>0.30765155421694335</v>
      </c>
      <c r="J89" s="2">
        <f>((1000*coeffs!$D$8/($D$2*coeffs!$D$6))^2*H89^2+(1000*(E89-coeffs!$D$2*blanks!$BZ$18*A89-coeffs!$D$2*blanks!$BZ$17)/($D$2*coeffs!$D$6))^2*coeffs!$E$8^2+(1000*coeffs!$D$2*coeffs!$D$8*(E89/coeffs!$D$2-blanks!$BZ$18*A89-blanks!$BZ$17)/($D$2^2*coeffs!$D$6))^2*coeffs!$D$11^2+(1000*coeffs!$D$2*coeffs!$D$8*(E89/coeffs!$D$2-blanks!$BZ$18*A89-blanks!$BZ$17)/($D$2*coeffs!$D$6^2))^2*coeffs!$E$6^2 +(-1000*coeffs!$D$8*blanks!$BZ$18*A89/($D$2*coeffs!$D$6)-1000*coeffs!$D$8*blanks!$BZ$17/($D$2*coeffs!$D$6))^2*coeffs!$E$2^2 + (1000*coeffs!$D$2*coeffs!$D$8*A89/($D$2*coeffs!$D$6))^2*blanks!$CA$18^2+(1000*coeffs!$D$2*coeffs!$D$8/($D$2*coeffs!$D$6))^2*blanks!$CA$17^2)^0.5</f>
        <v>5407.3216740530761</v>
      </c>
      <c r="K89" s="10">
        <f>((1000*coeffs!$D$8/($D$2*coeffs!$D$6))^2*I89^2+(1000*(E89-coeffs!$D$2*blanks!$BZ$18*A89-coeffs!$D$2*blanks!$BZ$17)/($D$2*coeffs!$D$6))^2*coeffs!$E$8^2+(1000*coeffs!$D$2*coeffs!$D$8*(E89/coeffs!$D$2-blanks!$BZ$18*A89-blanks!$BZ$17)/($D$2^2*coeffs!$D$6))^2*coeffs!$D$11^2+(1000*coeffs!$D$2*coeffs!$D$8*(E89/coeffs!$D$2-blanks!$BZ$18*A89-blanks!$BZ$17)/($D$2*coeffs!$D$6^2))^2*coeffs!$E$6^2 +(-1000*coeffs!$D$8*blanks!$BZ$18*A89/($D$2*coeffs!$D$6)-1000*coeffs!$D$8*blanks!$BZ$17/($D$2*coeffs!$D$6))^2*coeffs!$E$2^2 + (1000*coeffs!$D$2*coeffs!$D$8*A89/($D$2*coeffs!$D$6))^2*blanks!$CA$18^2+(1000*coeffs!$D$2*coeffs!$D$8/($D$2*coeffs!$D$6))^2*blanks!$CA$17^2)^0.5</f>
        <v>5709.3844330399197</v>
      </c>
      <c r="L89" s="10">
        <f t="shared" si="9"/>
        <v>180563329.23153505</v>
      </c>
      <c r="M89" s="1">
        <f t="shared" si="10"/>
        <v>60509767.699516378</v>
      </c>
      <c r="N89" s="10">
        <f t="shared" si="11"/>
        <v>57524851.073722005</v>
      </c>
    </row>
    <row r="90" spans="1:14" x14ac:dyDescent="0.25">
      <c r="A90">
        <v>-21.48</v>
      </c>
      <c r="B90">
        <v>0.79807692307692313</v>
      </c>
      <c r="C90" s="10">
        <f>-LN(1-B90)/0.000001-EXP(blanks!$BZ$18*b931_2!A90+blanks!$BZ$17)</f>
        <v>1567964.5238957223</v>
      </c>
      <c r="D90" s="1">
        <f>C90*0.000001*coeffs!$D$8/($D$2*coeffs!$D$6/1000)</f>
        <v>18159.851973808483</v>
      </c>
      <c r="E90">
        <f t="shared" si="6"/>
        <v>1.5998684614179499</v>
      </c>
      <c r="F90">
        <v>1.3213999999999999</v>
      </c>
      <c r="G90">
        <v>1.907</v>
      </c>
      <c r="H90">
        <f t="shared" si="7"/>
        <v>0.27846846141795001</v>
      </c>
      <c r="I90">
        <f t="shared" si="8"/>
        <v>0.30713153858205011</v>
      </c>
      <c r="J90" s="2">
        <f>((1000*coeffs!$D$8/($D$2*coeffs!$D$6))^2*H90^2+(1000*(E90-coeffs!$D$2*blanks!$BZ$18*A90-coeffs!$D$2*blanks!$BZ$17)/($D$2*coeffs!$D$6))^2*coeffs!$E$8^2+(1000*coeffs!$D$2*coeffs!$D$8*(E90/coeffs!$D$2-blanks!$BZ$18*A90-blanks!$BZ$17)/($D$2^2*coeffs!$D$6))^2*coeffs!$D$11^2+(1000*coeffs!$D$2*coeffs!$D$8*(E90/coeffs!$D$2-blanks!$BZ$18*A90-blanks!$BZ$17)/($D$2*coeffs!$D$6^2))^2*coeffs!$E$6^2 +(-1000*coeffs!$D$8*blanks!$BZ$18*A90/($D$2*coeffs!$D$6)-1000*coeffs!$D$8*blanks!$BZ$17/($D$2*coeffs!$D$6))^2*coeffs!$E$2^2 + (1000*coeffs!$D$2*coeffs!$D$8*A90/($D$2*coeffs!$D$6))^2*blanks!$CA$18^2+(1000*coeffs!$D$2*coeffs!$D$8/($D$2*coeffs!$D$6))^2*blanks!$CA$17^2)^0.5</f>
        <v>5613.600640965391</v>
      </c>
      <c r="K90" s="10">
        <f>((1000*coeffs!$D$8/($D$2*coeffs!$D$6))^2*I90^2+(1000*(E90-coeffs!$D$2*blanks!$BZ$18*A90-coeffs!$D$2*blanks!$BZ$17)/($D$2*coeffs!$D$6))^2*coeffs!$E$8^2+(1000*coeffs!$D$2*coeffs!$D$8*(E90/coeffs!$D$2-blanks!$BZ$18*A90-blanks!$BZ$17)/($D$2^2*coeffs!$D$6))^2*coeffs!$D$11^2+(1000*coeffs!$D$2*coeffs!$D$8*(E90/coeffs!$D$2-blanks!$BZ$18*A90-blanks!$BZ$17)/($D$2*coeffs!$D$6^2))^2*coeffs!$E$6^2 +(-1000*coeffs!$D$8*blanks!$BZ$18*A90/($D$2*coeffs!$D$6)-1000*coeffs!$D$8*blanks!$BZ$17/($D$2*coeffs!$D$6))^2*coeffs!$E$2^2 + (1000*coeffs!$D$2*coeffs!$D$8*A90/($D$2*coeffs!$D$6))^2*blanks!$CA$18^2+(1000*coeffs!$D$2*coeffs!$D$8/($D$2*coeffs!$D$6))^2*blanks!$CA$17^2)^0.5</f>
        <v>5810.6826856541438</v>
      </c>
      <c r="L90" s="10">
        <f t="shared" si="9"/>
        <v>186014351.67288378</v>
      </c>
      <c r="M90" s="1">
        <f t="shared" si="10"/>
        <v>61633267.938849784</v>
      </c>
      <c r="N90" s="10">
        <f t="shared" si="11"/>
        <v>59686050.910536423</v>
      </c>
    </row>
    <row r="91" spans="1:14" x14ac:dyDescent="0.25">
      <c r="A91">
        <v>-21.48</v>
      </c>
      <c r="B91">
        <v>0.80769230769230771</v>
      </c>
      <c r="C91" s="10">
        <f>-LN(1-B91)/0.000001-EXP(blanks!$BZ$18*b931_2!A91+blanks!$BZ$17)</f>
        <v>1616754.6880651542</v>
      </c>
      <c r="D91" s="1">
        <f>C91*0.000001*coeffs!$D$8/($D$2*coeffs!$D$6/1000)</f>
        <v>18724.92991121826</v>
      </c>
      <c r="E91">
        <f t="shared" ref="E91:E111" si="12">-LN(1-B91)</f>
        <v>1.6486586255873819</v>
      </c>
      <c r="F91">
        <v>1.3876999999999999</v>
      </c>
      <c r="G91">
        <v>2.0026000000000002</v>
      </c>
      <c r="H91">
        <f t="shared" ref="H91:H111" si="13">E91-F91</f>
        <v>0.26095862558738192</v>
      </c>
      <c r="I91">
        <f t="shared" ref="I91:I111" si="14">G91-E91</f>
        <v>0.3539413744126183</v>
      </c>
      <c r="J91" s="2">
        <f>((1000*coeffs!$D$8/($D$2*coeffs!$D$6))^2*H91^2+(1000*(E91-coeffs!$D$2*blanks!$BZ$18*A91-coeffs!$D$2*blanks!$BZ$17)/($D$2*coeffs!$D$6))^2*coeffs!$E$8^2+(1000*coeffs!$D$2*coeffs!$D$8*(E91/coeffs!$D$2-blanks!$BZ$18*A91-blanks!$BZ$17)/($D$2^2*coeffs!$D$6))^2*coeffs!$D$11^2+(1000*coeffs!$D$2*coeffs!$D$8*(E91/coeffs!$D$2-blanks!$BZ$18*A91-blanks!$BZ$17)/($D$2*coeffs!$D$6^2))^2*coeffs!$E$6^2 +(-1000*coeffs!$D$8*blanks!$BZ$18*A91/($D$2*coeffs!$D$6)-1000*coeffs!$D$8*blanks!$BZ$17/($D$2*coeffs!$D$6))^2*coeffs!$E$2^2 + (1000*coeffs!$D$2*coeffs!$D$8*A91/($D$2*coeffs!$D$6))^2*blanks!$CA$18^2+(1000*coeffs!$D$2*coeffs!$D$8/($D$2*coeffs!$D$6))^2*blanks!$CA$17^2)^0.5</f>
        <v>5617.1861300093688</v>
      </c>
      <c r="K91" s="10">
        <f>((1000*coeffs!$D$8/($D$2*coeffs!$D$6))^2*I91^2+(1000*(E91-coeffs!$D$2*blanks!$BZ$18*A91-coeffs!$D$2*blanks!$BZ$17)/($D$2*coeffs!$D$6))^2*coeffs!$E$8^2+(1000*coeffs!$D$2*coeffs!$D$8*(E91/coeffs!$D$2-blanks!$BZ$18*A91-blanks!$BZ$17)/($D$2^2*coeffs!$D$6))^2*coeffs!$D$11^2+(1000*coeffs!$D$2*coeffs!$D$8*(E91/coeffs!$D$2-blanks!$BZ$18*A91-blanks!$BZ$17)/($D$2*coeffs!$D$6^2))^2*coeffs!$E$6^2 +(-1000*coeffs!$D$8*blanks!$BZ$18*A91/($D$2*coeffs!$D$6)-1000*coeffs!$D$8*blanks!$BZ$17/($D$2*coeffs!$D$6))^2*coeffs!$E$2^2 + (1000*coeffs!$D$2*coeffs!$D$8*A91/($D$2*coeffs!$D$6))^2*blanks!$CA$18^2+(1000*coeffs!$D$2*coeffs!$D$8/($D$2*coeffs!$D$6))^2*blanks!$CA$17^2)^0.5</f>
        <v>6262.7580299183492</v>
      </c>
      <c r="L91" s="10">
        <f t="shared" si="9"/>
        <v>191802537.96005899</v>
      </c>
      <c r="M91" s="1">
        <f t="shared" si="10"/>
        <v>66238361.397842661</v>
      </c>
      <c r="N91" s="10">
        <f t="shared" si="11"/>
        <v>59856769.953320935</v>
      </c>
    </row>
    <row r="92" spans="1:14" x14ac:dyDescent="0.25">
      <c r="A92">
        <v>-21.53</v>
      </c>
      <c r="B92">
        <v>0.81730769230769229</v>
      </c>
      <c r="C92" s="10">
        <f>-LN(1-B92)/0.000001-EXP(blanks!$BZ$18*b931_2!A92+blanks!$BZ$17)</f>
        <v>1667465.6484594776</v>
      </c>
      <c r="D92" s="1">
        <f>C92*0.000001*coeffs!$D$8/($D$2*coeffs!$D$6/1000)</f>
        <v>19312.254126897915</v>
      </c>
      <c r="E92">
        <f t="shared" si="12"/>
        <v>1.699951919974932</v>
      </c>
      <c r="F92">
        <v>1.4219999999999999</v>
      </c>
      <c r="G92">
        <v>2.0522</v>
      </c>
      <c r="H92">
        <f t="shared" si="13"/>
        <v>0.27795191997493207</v>
      </c>
      <c r="I92">
        <f t="shared" si="14"/>
        <v>0.35224808002506802</v>
      </c>
      <c r="J92" s="2">
        <f>((1000*coeffs!$D$8/($D$2*coeffs!$D$6))^2*H92^2+(1000*(E92-coeffs!$D$2*blanks!$BZ$18*A92-coeffs!$D$2*blanks!$BZ$17)/($D$2*coeffs!$D$6))^2*coeffs!$E$8^2+(1000*coeffs!$D$2*coeffs!$D$8*(E92/coeffs!$D$2-blanks!$BZ$18*A92-blanks!$BZ$17)/($D$2^2*coeffs!$D$6))^2*coeffs!$D$11^2+(1000*coeffs!$D$2*coeffs!$D$8*(E92/coeffs!$D$2-blanks!$BZ$18*A92-blanks!$BZ$17)/($D$2*coeffs!$D$6^2))^2*coeffs!$E$6^2 +(-1000*coeffs!$D$8*blanks!$BZ$18*A92/($D$2*coeffs!$D$6)-1000*coeffs!$D$8*blanks!$BZ$17/($D$2*coeffs!$D$6))^2*coeffs!$E$2^2 + (1000*coeffs!$D$2*coeffs!$D$8*A92/($D$2*coeffs!$D$6))^2*blanks!$CA$18^2+(1000*coeffs!$D$2*coeffs!$D$8/($D$2*coeffs!$D$6))^2*blanks!$CA$17^2)^0.5</f>
        <v>5847.8924281966838</v>
      </c>
      <c r="K92" s="10">
        <f>((1000*coeffs!$D$8/($D$2*coeffs!$D$6))^2*I92^2+(1000*(E92-coeffs!$D$2*blanks!$BZ$18*A92-coeffs!$D$2*blanks!$BZ$17)/($D$2*coeffs!$D$6))^2*coeffs!$E$8^2+(1000*coeffs!$D$2*coeffs!$D$8*(E92/coeffs!$D$2-blanks!$BZ$18*A92-blanks!$BZ$17)/($D$2^2*coeffs!$D$6))^2*coeffs!$D$11^2+(1000*coeffs!$D$2*coeffs!$D$8*(E92/coeffs!$D$2-blanks!$BZ$18*A92-blanks!$BZ$17)/($D$2*coeffs!$D$6^2))^2*coeffs!$E$6^2 +(-1000*coeffs!$D$8*blanks!$BZ$18*A92/($D$2*coeffs!$D$6)-1000*coeffs!$D$8*blanks!$BZ$17/($D$2*coeffs!$D$6))^2*coeffs!$E$2^2 + (1000*coeffs!$D$2*coeffs!$D$8*A92/($D$2*coeffs!$D$6))^2*blanks!$CA$18^2+(1000*coeffs!$D$2*coeffs!$D$8/($D$2*coeffs!$D$6))^2*blanks!$CA$17^2)^0.5</f>
        <v>6362.2625506120694</v>
      </c>
      <c r="L92" s="10">
        <f t="shared" si="9"/>
        <v>197818596.53581202</v>
      </c>
      <c r="M92" s="1">
        <f t="shared" si="10"/>
        <v>67354842.610655293</v>
      </c>
      <c r="N92" s="10">
        <f t="shared" si="11"/>
        <v>62271225.166749068</v>
      </c>
    </row>
    <row r="93" spans="1:14" x14ac:dyDescent="0.25">
      <c r="A93">
        <v>-21.7</v>
      </c>
      <c r="B93">
        <v>0.82692307692307687</v>
      </c>
      <c r="C93" s="10">
        <f>-LN(1-B93)/0.000001-EXP(blanks!$BZ$18*b931_2!A93+blanks!$BZ$17)</f>
        <v>1719472.2594495756</v>
      </c>
      <c r="D93" s="1">
        <f>C93*0.000001*coeffs!$D$8/($D$2*coeffs!$D$6/1000)</f>
        <v>19914.584309020345</v>
      </c>
      <c r="E93">
        <f t="shared" si="12"/>
        <v>1.7540191412452077</v>
      </c>
      <c r="F93">
        <v>1.4572000000000001</v>
      </c>
      <c r="G93">
        <v>2.1030000000000002</v>
      </c>
      <c r="H93">
        <f t="shared" si="13"/>
        <v>0.2968191412452077</v>
      </c>
      <c r="I93">
        <f t="shared" si="14"/>
        <v>0.34898085875479246</v>
      </c>
      <c r="J93" s="2">
        <f>((1000*coeffs!$D$8/($D$2*coeffs!$D$6))^2*H93^2+(1000*(E93-coeffs!$D$2*blanks!$BZ$18*A93-coeffs!$D$2*blanks!$BZ$17)/($D$2*coeffs!$D$6))^2*coeffs!$E$8^2+(1000*coeffs!$D$2*coeffs!$D$8*(E93/coeffs!$D$2-blanks!$BZ$18*A93-blanks!$BZ$17)/($D$2^2*coeffs!$D$6))^2*coeffs!$D$11^2+(1000*coeffs!$D$2*coeffs!$D$8*(E93/coeffs!$D$2-blanks!$BZ$18*A93-blanks!$BZ$17)/($D$2*coeffs!$D$6^2))^2*coeffs!$E$6^2 +(-1000*coeffs!$D$8*blanks!$BZ$18*A93/($D$2*coeffs!$D$6)-1000*coeffs!$D$8*blanks!$BZ$17/($D$2*coeffs!$D$6))^2*coeffs!$E$2^2 + (1000*coeffs!$D$2*coeffs!$D$8*A93/($D$2*coeffs!$D$6))^2*blanks!$CA$18^2+(1000*coeffs!$D$2*coeffs!$D$8/($D$2*coeffs!$D$6))^2*blanks!$CA$17^2)^0.5</f>
        <v>6098.5840076828963</v>
      </c>
      <c r="K93" s="10">
        <f>((1000*coeffs!$D$8/($D$2*coeffs!$D$6))^2*I93^2+(1000*(E93-coeffs!$D$2*blanks!$BZ$18*A93-coeffs!$D$2*blanks!$BZ$17)/($D$2*coeffs!$D$6))^2*coeffs!$E$8^2+(1000*coeffs!$D$2*coeffs!$D$8*(E93/coeffs!$D$2-blanks!$BZ$18*A93-blanks!$BZ$17)/($D$2^2*coeffs!$D$6))^2*coeffs!$D$11^2+(1000*coeffs!$D$2*coeffs!$D$8*(E93/coeffs!$D$2-blanks!$BZ$18*A93-blanks!$BZ$17)/($D$2*coeffs!$D$6^2))^2*coeffs!$E$6^2 +(-1000*coeffs!$D$8*blanks!$BZ$18*A93/($D$2*coeffs!$D$6)-1000*coeffs!$D$8*blanks!$BZ$17/($D$2*coeffs!$D$6))^2*coeffs!$E$2^2 + (1000*coeffs!$D$2*coeffs!$D$8*A93/($D$2*coeffs!$D$6))^2*blanks!$CA$18^2+(1000*coeffs!$D$2*coeffs!$D$8/($D$2*coeffs!$D$6))^2*blanks!$CA$17^2)^0.5</f>
        <v>6458.4292092035621</v>
      </c>
      <c r="L93" s="10">
        <f t="shared" si="9"/>
        <v>203988363.6948235</v>
      </c>
      <c r="M93" s="1">
        <f t="shared" si="10"/>
        <v>68442541.724912211</v>
      </c>
      <c r="N93" s="10">
        <f t="shared" si="11"/>
        <v>64886678.685959332</v>
      </c>
    </row>
    <row r="94" spans="1:14" x14ac:dyDescent="0.25">
      <c r="A94">
        <v>-21.9</v>
      </c>
      <c r="B94">
        <v>0.83653846153846156</v>
      </c>
      <c r="C94" s="10">
        <f>-LN(1-B94)/0.000001-EXP(blanks!$BZ$18*b931_2!A94+blanks!$BZ$17)</f>
        <v>1774038.4710528878</v>
      </c>
      <c r="D94" s="1">
        <f>C94*0.000001*coeffs!$D$8/($D$2*coeffs!$D$6/1000)</f>
        <v>20546.559274261053</v>
      </c>
      <c r="E94">
        <f t="shared" si="12"/>
        <v>1.8111775550851568</v>
      </c>
      <c r="F94">
        <v>1.4933000000000001</v>
      </c>
      <c r="G94">
        <v>2.2084999999999999</v>
      </c>
      <c r="H94">
        <f t="shared" si="13"/>
        <v>0.31787755508515669</v>
      </c>
      <c r="I94">
        <f t="shared" si="14"/>
        <v>0.39732244491484314</v>
      </c>
      <c r="J94" s="2">
        <f>((1000*coeffs!$D$8/($D$2*coeffs!$D$6))^2*H94^2+(1000*(E94-coeffs!$D$2*blanks!$BZ$18*A94-coeffs!$D$2*blanks!$BZ$17)/($D$2*coeffs!$D$6))^2*coeffs!$E$8^2+(1000*coeffs!$D$2*coeffs!$D$8*(E94/coeffs!$D$2-blanks!$BZ$18*A94-blanks!$BZ$17)/($D$2^2*coeffs!$D$6))^2*coeffs!$D$11^2+(1000*coeffs!$D$2*coeffs!$D$8*(E94/coeffs!$D$2-blanks!$BZ$18*A94-blanks!$BZ$17)/($D$2*coeffs!$D$6^2))^2*coeffs!$E$6^2 +(-1000*coeffs!$D$8*blanks!$BZ$18*A94/($D$2*coeffs!$D$6)-1000*coeffs!$D$8*blanks!$BZ$17/($D$2*coeffs!$D$6))^2*coeffs!$E$2^2 + (1000*coeffs!$D$2*coeffs!$D$8*A94/($D$2*coeffs!$D$6))^2*blanks!$CA$18^2+(1000*coeffs!$D$2*coeffs!$D$8/($D$2*coeffs!$D$6))^2*blanks!$CA$17^2)^0.5</f>
        <v>6372.583537678619</v>
      </c>
      <c r="K94" s="10">
        <f>((1000*coeffs!$D$8/($D$2*coeffs!$D$6))^2*I94^2+(1000*(E94-coeffs!$D$2*blanks!$BZ$18*A94-coeffs!$D$2*blanks!$BZ$17)/($D$2*coeffs!$D$6))^2*coeffs!$E$8^2+(1000*coeffs!$D$2*coeffs!$D$8*(E94/coeffs!$D$2-blanks!$BZ$18*A94-blanks!$BZ$17)/($D$2^2*coeffs!$D$6))^2*coeffs!$D$11^2+(1000*coeffs!$D$2*coeffs!$D$8*(E94/coeffs!$D$2-blanks!$BZ$18*A94-blanks!$BZ$17)/($D$2*coeffs!$D$6^2))^2*coeffs!$E$6^2 +(-1000*coeffs!$D$8*blanks!$BZ$18*A94/($D$2*coeffs!$D$6)-1000*coeffs!$D$8*blanks!$BZ$17/($D$2*coeffs!$D$6))^2*coeffs!$E$2^2 + (1000*coeffs!$D$2*coeffs!$D$8*A94/($D$2*coeffs!$D$6))^2*blanks!$CA$18^2+(1000*coeffs!$D$2*coeffs!$D$8/($D$2*coeffs!$D$6))^2*blanks!$CA$17^2)^0.5</f>
        <v>6944.8838395591547</v>
      </c>
      <c r="L94" s="10">
        <f t="shared" si="9"/>
        <v>210461787.24487737</v>
      </c>
      <c r="M94" s="1">
        <f t="shared" si="10"/>
        <v>73405316.994061694</v>
      </c>
      <c r="N94" s="10">
        <f t="shared" si="11"/>
        <v>67739684.347854927</v>
      </c>
    </row>
    <row r="95" spans="1:14" x14ac:dyDescent="0.25">
      <c r="A95">
        <v>-22.02</v>
      </c>
      <c r="B95">
        <v>0.84615384615384615</v>
      </c>
      <c r="C95" s="10">
        <f>-LN(1-B95)/0.000001-EXP(blanks!$BZ$18*b931_2!A95+blanks!$BZ$17)</f>
        <v>1833015.3198926253</v>
      </c>
      <c r="D95" s="1">
        <f>C95*0.000001*coeffs!$D$8/($D$2*coeffs!$D$6/1000)</f>
        <v>21229.617359115106</v>
      </c>
      <c r="E95">
        <f t="shared" si="12"/>
        <v>1.8718021769015913</v>
      </c>
      <c r="F95">
        <v>1.5303</v>
      </c>
      <c r="G95">
        <v>2.2631000000000001</v>
      </c>
      <c r="H95">
        <f t="shared" si="13"/>
        <v>0.34150217690159135</v>
      </c>
      <c r="I95">
        <f t="shared" si="14"/>
        <v>0.39129782309840877</v>
      </c>
      <c r="J95" s="2">
        <f>((1000*coeffs!$D$8/($D$2*coeffs!$D$6))^2*H95^2+(1000*(E95-coeffs!$D$2*blanks!$BZ$18*A95-coeffs!$D$2*blanks!$BZ$17)/($D$2*coeffs!$D$6))^2*coeffs!$E$8^2+(1000*coeffs!$D$2*coeffs!$D$8*(E95/coeffs!$D$2-blanks!$BZ$18*A95-blanks!$BZ$17)/($D$2^2*coeffs!$D$6))^2*coeffs!$D$11^2+(1000*coeffs!$D$2*coeffs!$D$8*(E95/coeffs!$D$2-blanks!$BZ$18*A95-blanks!$BZ$17)/($D$2*coeffs!$D$6^2))^2*coeffs!$E$6^2 +(-1000*coeffs!$D$8*blanks!$BZ$18*A95/($D$2*coeffs!$D$6)-1000*coeffs!$D$8*blanks!$BZ$17/($D$2*coeffs!$D$6))^2*coeffs!$E$2^2 + (1000*coeffs!$D$2*coeffs!$D$8*A95/($D$2*coeffs!$D$6))^2*blanks!$CA$18^2+(1000*coeffs!$D$2*coeffs!$D$8/($D$2*coeffs!$D$6))^2*blanks!$CA$17^2)^0.5</f>
        <v>6673.8988415602016</v>
      </c>
      <c r="K95" s="10">
        <f>((1000*coeffs!$D$8/($D$2*coeffs!$D$6))^2*I95^2+(1000*(E95-coeffs!$D$2*blanks!$BZ$18*A95-coeffs!$D$2*blanks!$BZ$17)/($D$2*coeffs!$D$6))^2*coeffs!$E$8^2+(1000*coeffs!$D$2*coeffs!$D$8*(E95/coeffs!$D$2-blanks!$BZ$18*A95-blanks!$BZ$17)/($D$2^2*coeffs!$D$6))^2*coeffs!$D$11^2+(1000*coeffs!$D$2*coeffs!$D$8*(E95/coeffs!$D$2-blanks!$BZ$18*A95-blanks!$BZ$17)/($D$2*coeffs!$D$6^2))^2*coeffs!$E$6^2 +(-1000*coeffs!$D$8*blanks!$BZ$18*A95/($D$2*coeffs!$D$6)-1000*coeffs!$D$8*blanks!$BZ$17/($D$2*coeffs!$D$6))^2*coeffs!$E$2^2 + (1000*coeffs!$D$2*coeffs!$D$8*A95/($D$2*coeffs!$D$6))^2*blanks!$CA$18^2+(1000*coeffs!$D$2*coeffs!$D$8/($D$2*coeffs!$D$6))^2*blanks!$CA$17^2)^0.5</f>
        <v>7031.0495953098161</v>
      </c>
      <c r="L95" s="10">
        <f t="shared" si="9"/>
        <v>217458463.5940184</v>
      </c>
      <c r="M95" s="1">
        <f t="shared" si="10"/>
        <v>74410008.056995466</v>
      </c>
      <c r="N95" s="10">
        <f t="shared" si="11"/>
        <v>70875116.25601685</v>
      </c>
    </row>
    <row r="96" spans="1:14" x14ac:dyDescent="0.25">
      <c r="A96">
        <v>-22.29</v>
      </c>
      <c r="B96">
        <v>0.85576923076923073</v>
      </c>
      <c r="C96" s="10">
        <f>-LN(1-B96)/0.000001-EXP(blanks!$BZ$18*b931_2!A96+blanks!$BZ$17)</f>
        <v>1893574.0964695425</v>
      </c>
      <c r="D96" s="1">
        <f>C96*0.000001*coeffs!$D$8/($D$2*coeffs!$D$6/1000)</f>
        <v>21930.997015090597</v>
      </c>
      <c r="E96">
        <f t="shared" si="12"/>
        <v>1.9363406980391622</v>
      </c>
      <c r="F96">
        <v>1.607</v>
      </c>
      <c r="G96">
        <v>2.3765999999999998</v>
      </c>
      <c r="H96">
        <f t="shared" si="13"/>
        <v>0.32934069803916222</v>
      </c>
      <c r="I96">
        <f t="shared" si="14"/>
        <v>0.44025930196083762</v>
      </c>
      <c r="J96" s="2">
        <f>((1000*coeffs!$D$8/($D$2*coeffs!$D$6))^2*H96^2+(1000*(E96-coeffs!$D$2*blanks!$BZ$18*A96-coeffs!$D$2*blanks!$BZ$17)/($D$2*coeffs!$D$6))^2*coeffs!$E$8^2+(1000*coeffs!$D$2*coeffs!$D$8*(E96/coeffs!$D$2-blanks!$BZ$18*A96-blanks!$BZ$17)/($D$2^2*coeffs!$D$6))^2*coeffs!$D$11^2+(1000*coeffs!$D$2*coeffs!$D$8*(E96/coeffs!$D$2-blanks!$BZ$18*A96-blanks!$BZ$17)/($D$2*coeffs!$D$6^2))^2*coeffs!$E$6^2 +(-1000*coeffs!$D$8*blanks!$BZ$18*A96/($D$2*coeffs!$D$6)-1000*coeffs!$D$8*blanks!$BZ$17/($D$2*coeffs!$D$6))^2*coeffs!$E$2^2 + (1000*coeffs!$D$2*coeffs!$D$8*A96/($D$2*coeffs!$D$6))^2*blanks!$CA$18^2+(1000*coeffs!$D$2*coeffs!$D$8/($D$2*coeffs!$D$6))^2*blanks!$CA$17^2)^0.5</f>
        <v>6743.4143982931</v>
      </c>
      <c r="K96" s="10">
        <f>((1000*coeffs!$D$8/($D$2*coeffs!$D$6))^2*I96^2+(1000*(E96-coeffs!$D$2*blanks!$BZ$18*A96-coeffs!$D$2*blanks!$BZ$17)/($D$2*coeffs!$D$6))^2*coeffs!$E$8^2+(1000*coeffs!$D$2*coeffs!$D$8*(E96/coeffs!$D$2-blanks!$BZ$18*A96-blanks!$BZ$17)/($D$2^2*coeffs!$D$6))^2*coeffs!$D$11^2+(1000*coeffs!$D$2*coeffs!$D$8*(E96/coeffs!$D$2-blanks!$BZ$18*A96-blanks!$BZ$17)/($D$2*coeffs!$D$6^2))^2*coeffs!$E$6^2 +(-1000*coeffs!$D$8*blanks!$BZ$18*A96/($D$2*coeffs!$D$6)-1000*coeffs!$D$8*blanks!$BZ$17/($D$2*coeffs!$D$6))^2*coeffs!$E$2^2 + (1000*coeffs!$D$2*coeffs!$D$8*A96/($D$2*coeffs!$D$6))^2*blanks!$CA$18^2+(1000*coeffs!$D$2*coeffs!$D$8/($D$2*coeffs!$D$6))^2*blanks!$CA$17^2)^0.5</f>
        <v>7544.8036759030647</v>
      </c>
      <c r="L96" s="10">
        <f t="shared" si="9"/>
        <v>224642810.81066975</v>
      </c>
      <c r="M96" s="1">
        <f t="shared" si="10"/>
        <v>79662131.845155865</v>
      </c>
      <c r="N96" s="10">
        <f t="shared" si="11"/>
        <v>71726208.446122691</v>
      </c>
    </row>
    <row r="97" spans="1:14" x14ac:dyDescent="0.25">
      <c r="A97">
        <v>-22.37</v>
      </c>
      <c r="B97">
        <v>0.86538461538461542</v>
      </c>
      <c r="C97" s="10">
        <f>-LN(1-B97)/0.000001-EXP(blanks!$BZ$18*b931_2!A97+blanks!$BZ$17)</f>
        <v>1961311.1737054868</v>
      </c>
      <c r="D97" s="1">
        <f>C97*0.000001*coeffs!$D$8/($D$2*coeffs!$D$6/1000)</f>
        <v>22715.514315703316</v>
      </c>
      <c r="E97">
        <f t="shared" si="12"/>
        <v>2.0053335695261145</v>
      </c>
      <c r="F97">
        <v>1.6468</v>
      </c>
      <c r="G97">
        <v>2.4956999999999998</v>
      </c>
      <c r="H97">
        <f t="shared" si="13"/>
        <v>0.35853356952611448</v>
      </c>
      <c r="I97">
        <f t="shared" si="14"/>
        <v>0.49036643047388528</v>
      </c>
      <c r="J97" s="2">
        <f>((1000*coeffs!$D$8/($D$2*coeffs!$D$6))^2*H97^2+(1000*(E97-coeffs!$D$2*blanks!$BZ$18*A97-coeffs!$D$2*blanks!$BZ$17)/($D$2*coeffs!$D$6))^2*coeffs!$E$8^2+(1000*coeffs!$D$2*coeffs!$D$8*(E97/coeffs!$D$2-blanks!$BZ$18*A97-blanks!$BZ$17)/($D$2^2*coeffs!$D$6))^2*coeffs!$D$11^2+(1000*coeffs!$D$2*coeffs!$D$8*(E97/coeffs!$D$2-blanks!$BZ$18*A97-blanks!$BZ$17)/($D$2*coeffs!$D$6^2))^2*coeffs!$E$6^2 +(-1000*coeffs!$D$8*blanks!$BZ$18*A97/($D$2*coeffs!$D$6)-1000*coeffs!$D$8*blanks!$BZ$17/($D$2*coeffs!$D$6))^2*coeffs!$E$2^2 + (1000*coeffs!$D$2*coeffs!$D$8*A97/($D$2*coeffs!$D$6))^2*blanks!$CA$18^2+(1000*coeffs!$D$2*coeffs!$D$8/($D$2*coeffs!$D$6))^2*blanks!$CA$17^2)^0.5</f>
        <v>7100.016033751237</v>
      </c>
      <c r="K97" s="10">
        <f>((1000*coeffs!$D$8/($D$2*coeffs!$D$6))^2*I97^2+(1000*(E97-coeffs!$D$2*blanks!$BZ$18*A97-coeffs!$D$2*blanks!$BZ$17)/($D$2*coeffs!$D$6))^2*coeffs!$E$8^2+(1000*coeffs!$D$2*coeffs!$D$8*(E97/coeffs!$D$2-blanks!$BZ$18*A97-blanks!$BZ$17)/($D$2^2*coeffs!$D$6))^2*coeffs!$D$11^2+(1000*coeffs!$D$2*coeffs!$D$8*(E97/coeffs!$D$2-blanks!$BZ$18*A97-blanks!$BZ$17)/($D$2*coeffs!$D$6^2))^2*coeffs!$E$6^2 +(-1000*coeffs!$D$8*blanks!$BZ$18*A97/($D$2*coeffs!$D$6)-1000*coeffs!$D$8*blanks!$BZ$17/($D$2*coeffs!$D$6))^2*coeffs!$E$2^2 + (1000*coeffs!$D$2*coeffs!$D$8*A97/($D$2*coeffs!$D$6))^2*blanks!$CA$18^2+(1000*coeffs!$D$2*coeffs!$D$8/($D$2*coeffs!$D$6))^2*blanks!$CA$17^2)^0.5</f>
        <v>8088.3875597442257</v>
      </c>
      <c r="L97" s="10">
        <f t="shared" si="9"/>
        <v>232678750.60027316</v>
      </c>
      <c r="M97" s="1">
        <f t="shared" si="10"/>
        <v>85234244.783726379</v>
      </c>
      <c r="N97" s="10">
        <f t="shared" si="11"/>
        <v>75430786.89345257</v>
      </c>
    </row>
    <row r="98" spans="1:14" x14ac:dyDescent="0.25">
      <c r="A98">
        <v>-22.37</v>
      </c>
      <c r="B98">
        <v>0.875</v>
      </c>
      <c r="C98" s="10">
        <f>-LN(1-B98)/0.000001-EXP(blanks!$BZ$18*b931_2!A98+blanks!$BZ$17)</f>
        <v>2035419.1458592082</v>
      </c>
      <c r="D98" s="1">
        <f>C98*0.000001*coeffs!$D$8/($D$2*coeffs!$D$6/1000)</f>
        <v>23573.81804890704</v>
      </c>
      <c r="E98">
        <f t="shared" si="12"/>
        <v>2.0794415416798357</v>
      </c>
      <c r="F98">
        <v>1.6875</v>
      </c>
      <c r="G98">
        <v>2.5575000000000001</v>
      </c>
      <c r="H98">
        <f t="shared" si="13"/>
        <v>0.39194154167983575</v>
      </c>
      <c r="I98">
        <f t="shared" si="14"/>
        <v>0.47805845832016436</v>
      </c>
      <c r="J98" s="2">
        <f>((1000*coeffs!$D$8/($D$2*coeffs!$D$6))^2*H98^2+(1000*(E98-coeffs!$D$2*blanks!$BZ$18*A98-coeffs!$D$2*blanks!$BZ$17)/($D$2*coeffs!$D$6))^2*coeffs!$E$8^2+(1000*coeffs!$D$2*coeffs!$D$8*(E98/coeffs!$D$2-blanks!$BZ$18*A98-blanks!$BZ$17)/($D$2^2*coeffs!$D$6))^2*coeffs!$D$11^2+(1000*coeffs!$D$2*coeffs!$D$8*(E98/coeffs!$D$2-blanks!$BZ$18*A98-blanks!$BZ$17)/($D$2*coeffs!$D$6^2))^2*coeffs!$E$6^2 +(-1000*coeffs!$D$8*blanks!$BZ$18*A98/($D$2*coeffs!$D$6)-1000*coeffs!$D$8*blanks!$BZ$17/($D$2*coeffs!$D$6))^2*coeffs!$E$2^2 + (1000*coeffs!$D$2*coeffs!$D$8*A98/($D$2*coeffs!$D$6))^2*blanks!$CA$18^2+(1000*coeffs!$D$2*coeffs!$D$8/($D$2*coeffs!$D$6))^2*blanks!$CA$17^2)^0.5</f>
        <v>7501.3356457615455</v>
      </c>
      <c r="K98" s="10">
        <f>((1000*coeffs!$D$8/($D$2*coeffs!$D$6))^2*I98^2+(1000*(E98-coeffs!$D$2*blanks!$BZ$18*A98-coeffs!$D$2*blanks!$BZ$17)/($D$2*coeffs!$D$6))^2*coeffs!$E$8^2+(1000*coeffs!$D$2*coeffs!$D$8*(E98/coeffs!$D$2-blanks!$BZ$18*A98-blanks!$BZ$17)/($D$2^2*coeffs!$D$6))^2*coeffs!$D$11^2+(1000*coeffs!$D$2*coeffs!$D$8*(E98/coeffs!$D$2-blanks!$BZ$18*A98-blanks!$BZ$17)/($D$2*coeffs!$D$6^2))^2*coeffs!$E$6^2 +(-1000*coeffs!$D$8*blanks!$BZ$18*A98/($D$2*coeffs!$D$6)-1000*coeffs!$D$8*blanks!$BZ$17/($D$2*coeffs!$D$6))^2*coeffs!$E$2^2 + (1000*coeffs!$D$2*coeffs!$D$8*A98/($D$2*coeffs!$D$6))^2*blanks!$CA$18^2+(1000*coeffs!$D$2*coeffs!$D$8/($D$2*coeffs!$D$6))^2*blanks!$CA$17^2)^0.5</f>
        <v>8143.7026679696546</v>
      </c>
      <c r="L98" s="10">
        <f t="shared" si="9"/>
        <v>241470496.95925099</v>
      </c>
      <c r="M98" s="1">
        <f t="shared" si="10"/>
        <v>85964716.825044438</v>
      </c>
      <c r="N98" s="10">
        <f t="shared" si="11"/>
        <v>79595711.312414125</v>
      </c>
    </row>
    <row r="99" spans="1:14" x14ac:dyDescent="0.25">
      <c r="A99">
        <v>-22.67</v>
      </c>
      <c r="B99">
        <v>0.88461538461538458</v>
      </c>
      <c r="C99" s="10">
        <f>-LN(1-B99)/0.000001-EXP(blanks!$BZ$18*b931_2!A99+blanks!$BZ$17)</f>
        <v>2110415.2528973431</v>
      </c>
      <c r="D99" s="1">
        <f>C99*0.000001*coeffs!$D$8/($D$2*coeffs!$D$6/1000)</f>
        <v>24442.407982970504</v>
      </c>
      <c r="E99">
        <f t="shared" si="12"/>
        <v>2.1594842493533721</v>
      </c>
      <c r="F99">
        <v>1.7721</v>
      </c>
      <c r="G99">
        <v>2.6857000000000002</v>
      </c>
      <c r="H99">
        <f t="shared" si="13"/>
        <v>0.38738424935337212</v>
      </c>
      <c r="I99">
        <f t="shared" si="14"/>
        <v>0.52621575064662807</v>
      </c>
      <c r="J99" s="2">
        <f>((1000*coeffs!$D$8/($D$2*coeffs!$D$6))^2*H99^2+(1000*(E99-coeffs!$D$2*blanks!$BZ$18*A99-coeffs!$D$2*blanks!$BZ$17)/($D$2*coeffs!$D$6))^2*coeffs!$E$8^2+(1000*coeffs!$D$2*coeffs!$D$8*(E99/coeffs!$D$2-blanks!$BZ$18*A99-blanks!$BZ$17)/($D$2^2*coeffs!$D$6))^2*coeffs!$D$11^2+(1000*coeffs!$D$2*coeffs!$D$8*(E99/coeffs!$D$2-blanks!$BZ$18*A99-blanks!$BZ$17)/($D$2*coeffs!$D$6^2))^2*coeffs!$E$6^2 +(-1000*coeffs!$D$8*blanks!$BZ$18*A99/($D$2*coeffs!$D$6)-1000*coeffs!$D$8*blanks!$BZ$17/($D$2*coeffs!$D$6))^2*coeffs!$E$2^2 + (1000*coeffs!$D$2*coeffs!$D$8*A99/($D$2*coeffs!$D$6))^2*blanks!$CA$18^2+(1000*coeffs!$D$2*coeffs!$D$8/($D$2*coeffs!$D$6))^2*blanks!$CA$17^2)^0.5</f>
        <v>7654.5448563733862</v>
      </c>
      <c r="K99" s="10">
        <f>((1000*coeffs!$D$8/($D$2*coeffs!$D$6))^2*I99^2+(1000*(E99-coeffs!$D$2*blanks!$BZ$18*A99-coeffs!$D$2*blanks!$BZ$17)/($D$2*coeffs!$D$6))^2*coeffs!$E$8^2+(1000*coeffs!$D$2*coeffs!$D$8*(E99/coeffs!$D$2-blanks!$BZ$18*A99-blanks!$BZ$17)/($D$2^2*coeffs!$D$6))^2*coeffs!$D$11^2+(1000*coeffs!$D$2*coeffs!$D$8*(E99/coeffs!$D$2-blanks!$BZ$18*A99-blanks!$BZ$17)/($D$2*coeffs!$D$6^2))^2*coeffs!$E$6^2 +(-1000*coeffs!$D$8*blanks!$BZ$18*A99/($D$2*coeffs!$D$6)-1000*coeffs!$D$8*blanks!$BZ$17/($D$2*coeffs!$D$6))^2*coeffs!$E$2^2 + (1000*coeffs!$D$2*coeffs!$D$8*A99/($D$2*coeffs!$D$6))^2*blanks!$CA$18^2+(1000*coeffs!$D$2*coeffs!$D$8/($D$2*coeffs!$D$6))^2*blanks!$CA$17^2)^0.5</f>
        <v>8695.151430027785</v>
      </c>
      <c r="L99" s="10">
        <f t="shared" si="9"/>
        <v>250367606.56606036</v>
      </c>
      <c r="M99" s="1">
        <f t="shared" si="10"/>
        <v>91632964.376279995</v>
      </c>
      <c r="N99" s="10">
        <f t="shared" si="11"/>
        <v>81311081.230589628</v>
      </c>
    </row>
    <row r="100" spans="1:14" x14ac:dyDescent="0.25">
      <c r="A100">
        <v>-22.69</v>
      </c>
      <c r="B100">
        <v>0.89423076923076927</v>
      </c>
      <c r="C100" s="10">
        <f>-LN(1-B100)/0.000001-EXP(blanks!$BZ$18*b931_2!A100+blanks!$BZ$17)</f>
        <v>2197070.3154860716</v>
      </c>
      <c r="D100" s="1">
        <f>C100*0.000001*coeffs!$D$8/($D$2*coeffs!$D$6/1000)</f>
        <v>25446.029611782986</v>
      </c>
      <c r="E100">
        <f t="shared" si="12"/>
        <v>2.2464956263430027</v>
      </c>
      <c r="F100">
        <v>1.8160000000000001</v>
      </c>
      <c r="G100">
        <v>2.8203</v>
      </c>
      <c r="H100">
        <f t="shared" si="13"/>
        <v>0.43049562634300265</v>
      </c>
      <c r="I100">
        <f t="shared" si="14"/>
        <v>0.57380437365699732</v>
      </c>
      <c r="J100" s="2">
        <f>((1000*coeffs!$D$8/($D$2*coeffs!$D$6))^2*H100^2+(1000*(E100-coeffs!$D$2*blanks!$BZ$18*A100-coeffs!$D$2*blanks!$BZ$17)/($D$2*coeffs!$D$6))^2*coeffs!$E$8^2+(1000*coeffs!$D$2*coeffs!$D$8*(E100/coeffs!$D$2-blanks!$BZ$18*A100-blanks!$BZ$17)/($D$2^2*coeffs!$D$6))^2*coeffs!$D$11^2+(1000*coeffs!$D$2*coeffs!$D$8*(E100/coeffs!$D$2-blanks!$BZ$18*A100-blanks!$BZ$17)/($D$2*coeffs!$D$6^2))^2*coeffs!$E$6^2 +(-1000*coeffs!$D$8*blanks!$BZ$18*A100/($D$2*coeffs!$D$6)-1000*coeffs!$D$8*blanks!$BZ$17/($D$2*coeffs!$D$6))^2*coeffs!$E$2^2 + (1000*coeffs!$D$2*coeffs!$D$8*A100/($D$2*coeffs!$D$6))^2*blanks!$CA$18^2+(1000*coeffs!$D$2*coeffs!$D$8/($D$2*coeffs!$D$6))^2*blanks!$CA$17^2)^0.5</f>
        <v>8153.754148215784</v>
      </c>
      <c r="K100" s="10">
        <f>((1000*coeffs!$D$8/($D$2*coeffs!$D$6))^2*I100^2+(1000*(E100-coeffs!$D$2*blanks!$BZ$18*A100-coeffs!$D$2*blanks!$BZ$17)/($D$2*coeffs!$D$6))^2*coeffs!$E$8^2+(1000*coeffs!$D$2*coeffs!$D$8*(E100/coeffs!$D$2-blanks!$BZ$18*A100-blanks!$BZ$17)/($D$2^2*coeffs!$D$6))^2*coeffs!$D$11^2+(1000*coeffs!$D$2*coeffs!$D$8*(E100/coeffs!$D$2-blanks!$BZ$18*A100-blanks!$BZ$17)/($D$2*coeffs!$D$6^2))^2*coeffs!$E$6^2 +(-1000*coeffs!$D$8*blanks!$BZ$18*A100/($D$2*coeffs!$D$6)-1000*coeffs!$D$8*blanks!$BZ$17/($D$2*coeffs!$D$6))^2*coeffs!$E$2^2 + (1000*coeffs!$D$2*coeffs!$D$8*A100/($D$2*coeffs!$D$6))^2*blanks!$CA$18^2+(1000*coeffs!$D$2*coeffs!$D$8/($D$2*coeffs!$D$6))^2*blanks!$CA$17^2)^0.5</f>
        <v>9262.2637128781244</v>
      </c>
      <c r="L100" s="10">
        <f t="shared" si="9"/>
        <v>260647868.0394299</v>
      </c>
      <c r="M100" s="1">
        <f t="shared" si="10"/>
        <v>97488421.592777252</v>
      </c>
      <c r="N100" s="10">
        <f t="shared" si="11"/>
        <v>86477619.92134738</v>
      </c>
    </row>
    <row r="101" spans="1:14" x14ac:dyDescent="0.25">
      <c r="A101">
        <v>-22.98</v>
      </c>
      <c r="B101">
        <v>0.90384615384615385</v>
      </c>
      <c r="C101" s="10">
        <f>-LN(1-B101)/0.000001-EXP(blanks!$BZ$18*b931_2!A101+blanks!$BZ$17)</f>
        <v>2286913.4598640571</v>
      </c>
      <c r="D101" s="1">
        <f>C101*0.000001*coeffs!$D$8/($D$2*coeffs!$D$6/1000)</f>
        <v>26486.574967179196</v>
      </c>
      <c r="E101">
        <f t="shared" si="12"/>
        <v>2.341805806147327</v>
      </c>
      <c r="F101">
        <v>1.907</v>
      </c>
      <c r="G101">
        <v>2.8902000000000001</v>
      </c>
      <c r="H101">
        <f t="shared" si="13"/>
        <v>0.434805806147327</v>
      </c>
      <c r="I101">
        <f t="shared" si="14"/>
        <v>0.54839419385267307</v>
      </c>
      <c r="J101" s="2">
        <f>((1000*coeffs!$D$8/($D$2*coeffs!$D$6))^2*H101^2+(1000*(E101-coeffs!$D$2*blanks!$BZ$18*A101-coeffs!$D$2*blanks!$BZ$17)/($D$2*coeffs!$D$6))^2*coeffs!$E$8^2+(1000*coeffs!$D$2*coeffs!$D$8*(E101/coeffs!$D$2-blanks!$BZ$18*A101-blanks!$BZ$17)/($D$2^2*coeffs!$D$6))^2*coeffs!$D$11^2+(1000*coeffs!$D$2*coeffs!$D$8*(E101/coeffs!$D$2-blanks!$BZ$18*A101-blanks!$BZ$17)/($D$2*coeffs!$D$6^2))^2*coeffs!$E$6^2 +(-1000*coeffs!$D$8*blanks!$BZ$18*A101/($D$2*coeffs!$D$6)-1000*coeffs!$D$8*blanks!$BZ$17/($D$2*coeffs!$D$6))^2*coeffs!$E$2^2 + (1000*coeffs!$D$2*coeffs!$D$8*A101/($D$2*coeffs!$D$6))^2*blanks!$CA$18^2+(1000*coeffs!$D$2*coeffs!$D$8/($D$2*coeffs!$D$6))^2*blanks!$CA$17^2)^0.5</f>
        <v>8401.8352508867538</v>
      </c>
      <c r="K101" s="10">
        <f>((1000*coeffs!$D$8/($D$2*coeffs!$D$6))^2*I101^2+(1000*(E101-coeffs!$D$2*blanks!$BZ$18*A101-coeffs!$D$2*blanks!$BZ$17)/($D$2*coeffs!$D$6))^2*coeffs!$E$8^2+(1000*coeffs!$D$2*coeffs!$D$8*(E101/coeffs!$D$2-blanks!$BZ$18*A101-blanks!$BZ$17)/($D$2^2*coeffs!$D$6))^2*coeffs!$D$11^2+(1000*coeffs!$D$2*coeffs!$D$8*(E101/coeffs!$D$2-blanks!$BZ$18*A101-blanks!$BZ$17)/($D$2*coeffs!$D$6^2))^2*coeffs!$E$6^2 +(-1000*coeffs!$D$8*blanks!$BZ$18*A101/($D$2*coeffs!$D$6)-1000*coeffs!$D$8*blanks!$BZ$17/($D$2*coeffs!$D$6))^2*coeffs!$E$2^2 + (1000*coeffs!$D$2*coeffs!$D$8*A101/($D$2*coeffs!$D$6))^2*blanks!$CA$18^2+(1000*coeffs!$D$2*coeffs!$D$8/($D$2*coeffs!$D$6))^2*blanks!$CA$17^2)^0.5</f>
        <v>9250.4806440012653</v>
      </c>
      <c r="L101" s="10">
        <f t="shared" si="9"/>
        <v>271306345.31938893</v>
      </c>
      <c r="M101" s="1">
        <f t="shared" si="10"/>
        <v>97586179.920128345</v>
      </c>
      <c r="N101" s="10">
        <f t="shared" si="11"/>
        <v>89169873.102076337</v>
      </c>
    </row>
    <row r="102" spans="1:14" x14ac:dyDescent="0.25">
      <c r="A102">
        <v>-23.04</v>
      </c>
      <c r="B102">
        <v>0.91346153846153844</v>
      </c>
      <c r="C102" s="10">
        <f>-LN(1-B102)/0.000001-EXP(blanks!$BZ$18*b931_2!A102+blanks!$BZ$17)</f>
        <v>2391069.469265685</v>
      </c>
      <c r="D102" s="1">
        <f>C102*0.000001*coeffs!$D$8/($D$2*coeffs!$D$6/1000)</f>
        <v>27692.889066822663</v>
      </c>
      <c r="E102">
        <f t="shared" si="12"/>
        <v>2.4471663218051529</v>
      </c>
      <c r="F102">
        <v>1.9542999999999999</v>
      </c>
      <c r="G102">
        <v>3.1101999999999999</v>
      </c>
      <c r="H102">
        <f t="shared" si="13"/>
        <v>0.492866321805153</v>
      </c>
      <c r="I102">
        <f t="shared" si="14"/>
        <v>0.66303367819484693</v>
      </c>
      <c r="J102" s="2">
        <f>((1000*coeffs!$D$8/($D$2*coeffs!$D$6))^2*H102^2+(1000*(E102-coeffs!$D$2*blanks!$BZ$18*A102-coeffs!$D$2*blanks!$BZ$17)/($D$2*coeffs!$D$6))^2*coeffs!$E$8^2+(1000*coeffs!$D$2*coeffs!$D$8*(E102/coeffs!$D$2-blanks!$BZ$18*A102-blanks!$BZ$17)/($D$2^2*coeffs!$D$6))^2*coeffs!$D$11^2+(1000*coeffs!$D$2*coeffs!$D$8*(E102/coeffs!$D$2-blanks!$BZ$18*A102-blanks!$BZ$17)/($D$2*coeffs!$D$6^2))^2*coeffs!$E$6^2 +(-1000*coeffs!$D$8*blanks!$BZ$18*A102/($D$2*coeffs!$D$6)-1000*coeffs!$D$8*blanks!$BZ$17/($D$2*coeffs!$D$6))^2*coeffs!$E$2^2 + (1000*coeffs!$D$2*coeffs!$D$8*A102/($D$2*coeffs!$D$6))^2*blanks!$CA$18^2+(1000*coeffs!$D$2*coeffs!$D$8/($D$2*coeffs!$D$6))^2*blanks!$CA$17^2)^0.5</f>
        <v>9054.127724588503</v>
      </c>
      <c r="K102" s="10">
        <f>((1000*coeffs!$D$8/($D$2*coeffs!$D$6))^2*I102^2+(1000*(E102-coeffs!$D$2*blanks!$BZ$18*A102-coeffs!$D$2*blanks!$BZ$17)/($D$2*coeffs!$D$6))^2*coeffs!$E$8^2+(1000*coeffs!$D$2*coeffs!$D$8*(E102/coeffs!$D$2-blanks!$BZ$18*A102-blanks!$BZ$17)/($D$2^2*coeffs!$D$6))^2*coeffs!$D$11^2+(1000*coeffs!$D$2*coeffs!$D$8*(E102/coeffs!$D$2-blanks!$BZ$18*A102-blanks!$BZ$17)/($D$2*coeffs!$D$6^2))^2*coeffs!$E$6^2 +(-1000*coeffs!$D$8*blanks!$BZ$18*A102/($D$2*coeffs!$D$6)-1000*coeffs!$D$8*blanks!$BZ$17/($D$2*coeffs!$D$6))^2*coeffs!$E$2^2 + (1000*coeffs!$D$2*coeffs!$D$8*A102/($D$2*coeffs!$D$6))^2*blanks!$CA$18^2+(1000*coeffs!$D$2*coeffs!$D$8/($D$2*coeffs!$D$6))^2*blanks!$CA$17^2)^0.5</f>
        <v>10409.693374516912</v>
      </c>
      <c r="L102" s="10">
        <f t="shared" si="9"/>
        <v>283662819.1211949</v>
      </c>
      <c r="M102" s="1">
        <f t="shared" si="10"/>
        <v>109384755.82486154</v>
      </c>
      <c r="N102" s="10">
        <f t="shared" si="11"/>
        <v>95899429.39347823</v>
      </c>
    </row>
    <row r="103" spans="1:14" x14ac:dyDescent="0.25">
      <c r="A103">
        <v>-23.04</v>
      </c>
      <c r="B103">
        <v>0.92307692307692313</v>
      </c>
      <c r="C103" s="10">
        <f>-LN(1-B103)/0.000001-EXP(blanks!$BZ$18*b931_2!A103+blanks!$BZ$17)</f>
        <v>2508852.5049220691</v>
      </c>
      <c r="D103" s="1">
        <f>C103*0.000001*coeffs!$D$8/($D$2*coeffs!$D$6/1000)</f>
        <v>29057.028663062658</v>
      </c>
      <c r="E103">
        <f t="shared" si="12"/>
        <v>2.5649493574615372</v>
      </c>
      <c r="F103">
        <v>2.0522</v>
      </c>
      <c r="G103">
        <v>3.2660999999999998</v>
      </c>
      <c r="H103">
        <f t="shared" si="13"/>
        <v>0.51274935746153716</v>
      </c>
      <c r="I103">
        <f t="shared" si="14"/>
        <v>0.7011506425384626</v>
      </c>
      <c r="J103" s="2">
        <f>((1000*coeffs!$D$8/($D$2*coeffs!$D$6))^2*H103^2+(1000*(E103-coeffs!$D$2*blanks!$BZ$18*A103-coeffs!$D$2*blanks!$BZ$17)/($D$2*coeffs!$D$6))^2*coeffs!$E$8^2+(1000*coeffs!$D$2*coeffs!$D$8*(E103/coeffs!$D$2-blanks!$BZ$18*A103-blanks!$BZ$17)/($D$2^2*coeffs!$D$6))^2*coeffs!$D$11^2+(1000*coeffs!$D$2*coeffs!$D$8*(E103/coeffs!$D$2-blanks!$BZ$18*A103-blanks!$BZ$17)/($D$2*coeffs!$D$6^2))^2*coeffs!$E$6^2 +(-1000*coeffs!$D$8*blanks!$BZ$18*A103/($D$2*coeffs!$D$6)-1000*coeffs!$D$8*blanks!$BZ$17/($D$2*coeffs!$D$6))^2*coeffs!$E$2^2 + (1000*coeffs!$D$2*coeffs!$D$8*A103/($D$2*coeffs!$D$6))^2*blanks!$CA$18^2+(1000*coeffs!$D$2*coeffs!$D$8/($D$2*coeffs!$D$6))^2*blanks!$CA$17^2)^0.5</f>
        <v>9461.9387380839726</v>
      </c>
      <c r="K103" s="10">
        <f>((1000*coeffs!$D$8/($D$2*coeffs!$D$6))^2*I103^2+(1000*(E103-coeffs!$D$2*blanks!$BZ$18*A103-coeffs!$D$2*blanks!$BZ$17)/($D$2*coeffs!$D$6))^2*coeffs!$E$8^2+(1000*coeffs!$D$2*coeffs!$D$8*(E103/coeffs!$D$2-blanks!$BZ$18*A103-blanks!$BZ$17)/($D$2^2*coeffs!$D$6))^2*coeffs!$D$11^2+(1000*coeffs!$D$2*coeffs!$D$8*(E103/coeffs!$D$2-blanks!$BZ$18*A103-blanks!$BZ$17)/($D$2*coeffs!$D$6^2))^2*coeffs!$E$6^2 +(-1000*coeffs!$D$8*blanks!$BZ$18*A103/($D$2*coeffs!$D$6)-1000*coeffs!$D$8*blanks!$BZ$17/($D$2*coeffs!$D$6))^2*coeffs!$E$2^2 + (1000*coeffs!$D$2*coeffs!$D$8*A103/($D$2*coeffs!$D$6))^2*blanks!$CA$18^2+(1000*coeffs!$D$2*coeffs!$D$8/($D$2*coeffs!$D$6))^2*blanks!$CA$17^2)^0.5</f>
        <v>10963.83649055239</v>
      </c>
      <c r="L103" s="10">
        <f t="shared" si="9"/>
        <v>297635925.45223039</v>
      </c>
      <c r="M103" s="1">
        <f t="shared" si="10"/>
        <v>115186082.37602514</v>
      </c>
      <c r="N103" s="10">
        <f t="shared" si="11"/>
        <v>100245118.67340402</v>
      </c>
    </row>
    <row r="104" spans="1:14" x14ac:dyDescent="0.25">
      <c r="A104">
        <v>-23.24</v>
      </c>
      <c r="B104">
        <v>0.93269230769230771</v>
      </c>
      <c r="C104" s="10">
        <f>-LN(1-B104)/0.000001-EXP(blanks!$BZ$18*b931_2!A104+blanks!$BZ$17)</f>
        <v>2638174.7076266063</v>
      </c>
      <c r="D104" s="1">
        <f>C104*0.000001*coeffs!$D$8/($D$2*coeffs!$D$6/1000)</f>
        <v>30554.812587539654</v>
      </c>
      <c r="E104">
        <f t="shared" si="12"/>
        <v>2.6984807500860595</v>
      </c>
      <c r="F104">
        <v>2.1551</v>
      </c>
      <c r="G104">
        <v>3.4298000000000002</v>
      </c>
      <c r="H104">
        <f t="shared" si="13"/>
        <v>0.54338075008605946</v>
      </c>
      <c r="I104">
        <f t="shared" si="14"/>
        <v>0.73131924991394071</v>
      </c>
      <c r="J104" s="2">
        <f>((1000*coeffs!$D$8/($D$2*coeffs!$D$6))^2*H104^2+(1000*(E104-coeffs!$D$2*blanks!$BZ$18*A104-coeffs!$D$2*blanks!$BZ$17)/($D$2*coeffs!$D$6))^2*coeffs!$E$8^2+(1000*coeffs!$D$2*coeffs!$D$8*(E104/coeffs!$D$2-blanks!$BZ$18*A104-blanks!$BZ$17)/($D$2^2*coeffs!$D$6))^2*coeffs!$D$11^2+(1000*coeffs!$D$2*coeffs!$D$8*(E104/coeffs!$D$2-blanks!$BZ$18*A104-blanks!$BZ$17)/($D$2*coeffs!$D$6^2))^2*coeffs!$E$6^2 +(-1000*coeffs!$D$8*blanks!$BZ$18*A104/($D$2*coeffs!$D$6)-1000*coeffs!$D$8*blanks!$BZ$17/($D$2*coeffs!$D$6))^2*coeffs!$E$2^2 + (1000*coeffs!$D$2*coeffs!$D$8*A104/($D$2*coeffs!$D$6))^2*blanks!$CA$18^2+(1000*coeffs!$D$2*coeffs!$D$8/($D$2*coeffs!$D$6))^2*blanks!$CA$17^2)^0.5</f>
        <v>9983.2137126991693</v>
      </c>
      <c r="K104" s="10">
        <f>((1000*coeffs!$D$8/($D$2*coeffs!$D$6))^2*I104^2+(1000*(E104-coeffs!$D$2*blanks!$BZ$18*A104-coeffs!$D$2*blanks!$BZ$17)/($D$2*coeffs!$D$6))^2*coeffs!$E$8^2+(1000*coeffs!$D$2*coeffs!$D$8*(E104/coeffs!$D$2-blanks!$BZ$18*A104-blanks!$BZ$17)/($D$2^2*coeffs!$D$6))^2*coeffs!$D$11^2+(1000*coeffs!$D$2*coeffs!$D$8*(E104/coeffs!$D$2-blanks!$BZ$18*A104-blanks!$BZ$17)/($D$2*coeffs!$D$6^2))^2*coeffs!$E$6^2 +(-1000*coeffs!$D$8*blanks!$BZ$18*A104/($D$2*coeffs!$D$6)-1000*coeffs!$D$8*blanks!$BZ$17/($D$2*coeffs!$D$6))^2*coeffs!$E$2^2 + (1000*coeffs!$D$2*coeffs!$D$8*A104/($D$2*coeffs!$D$6))^2*blanks!$CA$18^2+(1000*coeffs!$D$2*coeffs!$D$8/($D$2*coeffs!$D$6))^2*blanks!$CA$17^2)^0.5</f>
        <v>11480.390979997843</v>
      </c>
      <c r="L104" s="10">
        <f t="shared" si="9"/>
        <v>312977972.62637526</v>
      </c>
      <c r="M104" s="1">
        <f t="shared" si="10"/>
        <v>120638279.00999923</v>
      </c>
      <c r="N104" s="10">
        <f t="shared" si="11"/>
        <v>105744650.86074857</v>
      </c>
    </row>
    <row r="105" spans="1:14" x14ac:dyDescent="0.25">
      <c r="A105">
        <v>-23.55</v>
      </c>
      <c r="B105">
        <v>0.94230769230769229</v>
      </c>
      <c r="C105" s="10">
        <f>-LN(1-B105)/0.000001-EXP(blanks!$BZ$18*b931_2!A105+blanks!$BZ$17)</f>
        <v>2785168.4613436563</v>
      </c>
      <c r="D105" s="1">
        <f>C105*0.000001*coeffs!$D$8/($D$2*coeffs!$D$6/1000)</f>
        <v>32257.264886615791</v>
      </c>
      <c r="E105">
        <f t="shared" si="12"/>
        <v>2.8526314299133175</v>
      </c>
      <c r="F105">
        <v>2.2631000000000001</v>
      </c>
      <c r="G105">
        <v>3.6909000000000001</v>
      </c>
      <c r="H105">
        <f t="shared" si="13"/>
        <v>0.58953142991331742</v>
      </c>
      <c r="I105">
        <f t="shared" si="14"/>
        <v>0.83826857008668254</v>
      </c>
      <c r="J105" s="2">
        <f>((1000*coeffs!$D$8/($D$2*coeffs!$D$6))^2*H105^2+(1000*(E105-coeffs!$D$2*blanks!$BZ$18*A105-coeffs!$D$2*blanks!$BZ$17)/($D$2*coeffs!$D$6))^2*coeffs!$E$8^2+(1000*coeffs!$D$2*coeffs!$D$8*(E105/coeffs!$D$2-blanks!$BZ$18*A105-blanks!$BZ$17)/($D$2^2*coeffs!$D$6))^2*coeffs!$D$11^2+(1000*coeffs!$D$2*coeffs!$D$8*(E105/coeffs!$D$2-blanks!$BZ$18*A105-blanks!$BZ$17)/($D$2*coeffs!$D$6^2))^2*coeffs!$E$6^2 +(-1000*coeffs!$D$8*blanks!$BZ$18*A105/($D$2*coeffs!$D$6)-1000*coeffs!$D$8*blanks!$BZ$17/($D$2*coeffs!$D$6))^2*coeffs!$E$2^2 + (1000*coeffs!$D$2*coeffs!$D$8*A105/($D$2*coeffs!$D$6))^2*blanks!$CA$18^2+(1000*coeffs!$D$2*coeffs!$D$8/($D$2*coeffs!$D$6))^2*blanks!$CA$17^2)^0.5</f>
        <v>10664.689448467489</v>
      </c>
      <c r="K105" s="10">
        <f>((1000*coeffs!$D$8/($D$2*coeffs!$D$6))^2*I105^2+(1000*(E105-coeffs!$D$2*blanks!$BZ$18*A105-coeffs!$D$2*blanks!$BZ$17)/($D$2*coeffs!$D$6))^2*coeffs!$E$8^2+(1000*coeffs!$D$2*coeffs!$D$8*(E105/coeffs!$D$2-blanks!$BZ$18*A105-blanks!$BZ$17)/($D$2^2*coeffs!$D$6))^2*coeffs!$D$11^2+(1000*coeffs!$D$2*coeffs!$D$8*(E105/coeffs!$D$2-blanks!$BZ$18*A105-blanks!$BZ$17)/($D$2*coeffs!$D$6^2))^2*coeffs!$E$6^2 +(-1000*coeffs!$D$8*blanks!$BZ$18*A105/($D$2*coeffs!$D$6)-1000*coeffs!$D$8*blanks!$BZ$17/($D$2*coeffs!$D$6))^2*coeffs!$E$2^2 + (1000*coeffs!$D$2*coeffs!$D$8*A105/($D$2*coeffs!$D$6))^2*blanks!$CA$18^2+(1000*coeffs!$D$2*coeffs!$D$8/($D$2*coeffs!$D$6))^2*blanks!$CA$17^2)^0.5</f>
        <v>12703.319611958463</v>
      </c>
      <c r="L105" s="10">
        <f t="shared" si="9"/>
        <v>330416471.63635606</v>
      </c>
      <c r="M105" s="1">
        <f t="shared" si="10"/>
        <v>133190459.5957417</v>
      </c>
      <c r="N105" s="10">
        <f t="shared" si="11"/>
        <v>112877490.67986672</v>
      </c>
    </row>
    <row r="106" spans="1:14" x14ac:dyDescent="0.25">
      <c r="A106">
        <v>-23.55</v>
      </c>
      <c r="B106">
        <v>0.95192307692307687</v>
      </c>
      <c r="C106" s="10">
        <f>-LN(1-B106)/0.000001-EXP(blanks!$BZ$18*b931_2!A106+blanks!$BZ$17)</f>
        <v>2967490.0181376096</v>
      </c>
      <c r="D106" s="1">
        <f>C106*0.000001*coeffs!$D$8/($D$2*coeffs!$D$6/1000)</f>
        <v>34368.876745528425</v>
      </c>
      <c r="E106">
        <f t="shared" si="12"/>
        <v>3.0349529867072711</v>
      </c>
      <c r="F106">
        <v>2.3765999999999998</v>
      </c>
      <c r="G106">
        <v>3.9719000000000002</v>
      </c>
      <c r="H106">
        <f t="shared" si="13"/>
        <v>0.65835298670727127</v>
      </c>
      <c r="I106">
        <f t="shared" si="14"/>
        <v>0.93694701329272911</v>
      </c>
      <c r="J106" s="2">
        <f>((1000*coeffs!$D$8/($D$2*coeffs!$D$6))^2*H106^2+(1000*(E106-coeffs!$D$2*blanks!$BZ$18*A106-coeffs!$D$2*blanks!$BZ$17)/($D$2*coeffs!$D$6))^2*coeffs!$E$8^2+(1000*coeffs!$D$2*coeffs!$D$8*(E106/coeffs!$D$2-blanks!$BZ$18*A106-blanks!$BZ$17)/($D$2^2*coeffs!$D$6))^2*coeffs!$D$11^2+(1000*coeffs!$D$2*coeffs!$D$8*(E106/coeffs!$D$2-blanks!$BZ$18*A106-blanks!$BZ$17)/($D$2*coeffs!$D$6^2))^2*coeffs!$E$6^2 +(-1000*coeffs!$D$8*blanks!$BZ$18*A106/($D$2*coeffs!$D$6)-1000*coeffs!$D$8*blanks!$BZ$17/($D$2*coeffs!$D$6))^2*coeffs!$E$2^2 + (1000*coeffs!$D$2*coeffs!$D$8*A106/($D$2*coeffs!$D$6))^2*blanks!$CA$18^2+(1000*coeffs!$D$2*coeffs!$D$8/($D$2*coeffs!$D$6))^2*blanks!$CA$17^2)^0.5</f>
        <v>11580.543737396354</v>
      </c>
      <c r="K106" s="10">
        <f>((1000*coeffs!$D$8/($D$2*coeffs!$D$6))^2*I106^2+(1000*(E106-coeffs!$D$2*blanks!$BZ$18*A106-coeffs!$D$2*blanks!$BZ$17)/($D$2*coeffs!$D$6))^2*coeffs!$E$8^2+(1000*coeffs!$D$2*coeffs!$D$8*(E106/coeffs!$D$2-blanks!$BZ$18*A106-blanks!$BZ$17)/($D$2^2*coeffs!$D$6))^2*coeffs!$D$11^2+(1000*coeffs!$D$2*coeffs!$D$8*(E106/coeffs!$D$2-blanks!$BZ$18*A106-blanks!$BZ$17)/($D$2*coeffs!$D$6^2))^2*coeffs!$E$6^2 +(-1000*coeffs!$D$8*blanks!$BZ$18*A106/($D$2*coeffs!$D$6)-1000*coeffs!$D$8*blanks!$BZ$17/($D$2*coeffs!$D$6))^2*coeffs!$E$2^2 + (1000*coeffs!$D$2*coeffs!$D$8*A106/($D$2*coeffs!$D$6))^2*blanks!$CA$18^2+(1000*coeffs!$D$2*coeffs!$D$8/($D$2*coeffs!$D$6))^2*blanks!$CA$17^2)^0.5</f>
        <v>13918.52975038516</v>
      </c>
      <c r="L106" s="10">
        <f t="shared" si="9"/>
        <v>352046059.33822268</v>
      </c>
      <c r="M106" s="1">
        <f t="shared" si="10"/>
        <v>145750798.38517952</v>
      </c>
      <c r="N106" s="10">
        <f t="shared" si="11"/>
        <v>122426264.31747465</v>
      </c>
    </row>
    <row r="107" spans="1:14" x14ac:dyDescent="0.25">
      <c r="A107">
        <v>-23.63</v>
      </c>
      <c r="B107">
        <v>0.96153846153846156</v>
      </c>
      <c r="C107" s="10">
        <f>-LN(1-B107)/0.000001-EXP(blanks!$BZ$18*b931_2!A107+blanks!$BZ$17)</f>
        <v>3188652.5935272365</v>
      </c>
      <c r="D107" s="1">
        <f>C107*0.000001*coeffs!$D$8/($D$2*coeffs!$D$6/1000)</f>
        <v>36930.337524783266</v>
      </c>
      <c r="E107">
        <f t="shared" si="12"/>
        <v>3.2580965380214826</v>
      </c>
      <c r="F107">
        <v>2.4956999999999998</v>
      </c>
      <c r="G107">
        <v>4.3800999999999997</v>
      </c>
      <c r="H107">
        <f t="shared" si="13"/>
        <v>0.76239653802148277</v>
      </c>
      <c r="I107">
        <f t="shared" si="14"/>
        <v>1.1220034619785171</v>
      </c>
      <c r="J107" s="2">
        <f>((1000*coeffs!$D$8/($D$2*coeffs!$D$6))^2*H107^2+(1000*(E107-coeffs!$D$2*blanks!$BZ$18*A107-coeffs!$D$2*blanks!$BZ$17)/($D$2*coeffs!$D$6))^2*coeffs!$E$8^2+(1000*coeffs!$D$2*coeffs!$D$8*(E107/coeffs!$D$2-blanks!$BZ$18*A107-blanks!$BZ$17)/($D$2^2*coeffs!$D$6))^2*coeffs!$D$11^2+(1000*coeffs!$D$2*coeffs!$D$8*(E107/coeffs!$D$2-blanks!$BZ$18*A107-blanks!$BZ$17)/($D$2*coeffs!$D$6^2))^2*coeffs!$E$6^2 +(-1000*coeffs!$D$8*blanks!$BZ$18*A107/($D$2*coeffs!$D$6)-1000*coeffs!$D$8*blanks!$BZ$17/($D$2*coeffs!$D$6))^2*coeffs!$E$2^2 + (1000*coeffs!$D$2*coeffs!$D$8*A107/($D$2*coeffs!$D$6))^2*blanks!$CA$18^2+(1000*coeffs!$D$2*coeffs!$D$8/($D$2*coeffs!$D$6))^2*blanks!$CA$17^2)^0.5</f>
        <v>12865.427343810159</v>
      </c>
      <c r="K107" s="10">
        <f>((1000*coeffs!$D$8/($D$2*coeffs!$D$6))^2*I107^2+(1000*(E107-coeffs!$D$2*blanks!$BZ$18*A107-coeffs!$D$2*blanks!$BZ$17)/($D$2*coeffs!$D$6))^2*coeffs!$E$8^2+(1000*coeffs!$D$2*coeffs!$D$8*(E107/coeffs!$D$2-blanks!$BZ$18*A107-blanks!$BZ$17)/($D$2^2*coeffs!$D$6))^2*coeffs!$D$11^2+(1000*coeffs!$D$2*coeffs!$D$8*(E107/coeffs!$D$2-blanks!$BZ$18*A107-blanks!$BZ$17)/($D$2*coeffs!$D$6^2))^2*coeffs!$E$6^2 +(-1000*coeffs!$D$8*blanks!$BZ$18*A107/($D$2*coeffs!$D$6)-1000*coeffs!$D$8*blanks!$BZ$17/($D$2*coeffs!$D$6))^2*coeffs!$E$2^2 + (1000*coeffs!$D$2*coeffs!$D$8*A107/($D$2*coeffs!$D$6))^2*blanks!$CA$18^2+(1000*coeffs!$D$2*coeffs!$D$8/($D$2*coeffs!$D$6))^2*blanks!$CA$17^2)^0.5</f>
        <v>16013.026021984462</v>
      </c>
      <c r="L107" s="10">
        <f t="shared" si="9"/>
        <v>378283523.54640061</v>
      </c>
      <c r="M107" s="1">
        <f t="shared" si="10"/>
        <v>167220944.88237238</v>
      </c>
      <c r="N107" s="10">
        <f t="shared" si="11"/>
        <v>135741037.33067903</v>
      </c>
    </row>
    <row r="108" spans="1:14" x14ac:dyDescent="0.25">
      <c r="A108">
        <v>-23.63</v>
      </c>
      <c r="B108">
        <v>0.97115384615384615</v>
      </c>
      <c r="C108" s="10">
        <f>-LN(1-B108)/0.000001-EXP(blanks!$BZ$18*b931_2!A108+blanks!$BZ$17)</f>
        <v>3476334.6659790166</v>
      </c>
      <c r="D108" s="1">
        <f>C108*0.000001*coeffs!$D$8/($D$2*coeffs!$D$6/1000)</f>
        <v>40262.213834243834</v>
      </c>
      <c r="E108">
        <f t="shared" si="12"/>
        <v>3.5457786104732625</v>
      </c>
      <c r="F108">
        <v>2.6857000000000002</v>
      </c>
      <c r="G108">
        <v>4.9497999999999998</v>
      </c>
      <c r="H108">
        <f t="shared" si="13"/>
        <v>0.86007861047326228</v>
      </c>
      <c r="I108">
        <f t="shared" si="14"/>
        <v>1.4040213895267373</v>
      </c>
      <c r="J108" s="2">
        <f>((1000*coeffs!$D$8/($D$2*coeffs!$D$6))^2*H108^2+(1000*(E108-coeffs!$D$2*blanks!$BZ$18*A108-coeffs!$D$2*blanks!$BZ$17)/($D$2*coeffs!$D$6))^2*coeffs!$E$8^2+(1000*coeffs!$D$2*coeffs!$D$8*(E108/coeffs!$D$2-blanks!$BZ$18*A108-blanks!$BZ$17)/($D$2^2*coeffs!$D$6))^2*coeffs!$D$11^2+(1000*coeffs!$D$2*coeffs!$D$8*(E108/coeffs!$D$2-blanks!$BZ$18*A108-blanks!$BZ$17)/($D$2*coeffs!$D$6^2))^2*coeffs!$E$6^2 +(-1000*coeffs!$D$8*blanks!$BZ$18*A108/($D$2*coeffs!$D$6)-1000*coeffs!$D$8*blanks!$BZ$17/($D$2*coeffs!$D$6))^2*coeffs!$E$2^2 + (1000*coeffs!$D$2*coeffs!$D$8*A108/($D$2*coeffs!$D$6))^2*blanks!$CA$18^2+(1000*coeffs!$D$2*coeffs!$D$8/($D$2*coeffs!$D$6))^2*blanks!$CA$17^2)^0.5</f>
        <v>14245.073661770304</v>
      </c>
      <c r="K108" s="10">
        <f>((1000*coeffs!$D$8/($D$2*coeffs!$D$6))^2*I108^2+(1000*(E108-coeffs!$D$2*blanks!$BZ$18*A108-coeffs!$D$2*blanks!$BZ$17)/($D$2*coeffs!$D$6))^2*coeffs!$E$8^2+(1000*coeffs!$D$2*coeffs!$D$8*(E108/coeffs!$D$2-blanks!$BZ$18*A108-blanks!$BZ$17)/($D$2^2*coeffs!$D$6))^2*coeffs!$D$11^2+(1000*coeffs!$D$2*coeffs!$D$8*(E108/coeffs!$D$2-blanks!$BZ$18*A108-blanks!$BZ$17)/($D$2*coeffs!$D$6^2))^2*coeffs!$E$6^2 +(-1000*coeffs!$D$8*blanks!$BZ$18*A108/($D$2*coeffs!$D$6)-1000*coeffs!$D$8*blanks!$BZ$17/($D$2*coeffs!$D$6))^2*coeffs!$E$2^2 + (1000*coeffs!$D$2*coeffs!$D$8*A108/($D$2*coeffs!$D$6))^2*blanks!$CA$18^2+(1000*coeffs!$D$2*coeffs!$D$8/($D$2*coeffs!$D$6))^2*blanks!$CA$17^2)^0.5</f>
        <v>19186.418900035238</v>
      </c>
      <c r="L108" s="10">
        <f t="shared" si="9"/>
        <v>412412480.78968853</v>
      </c>
      <c r="M108" s="1">
        <f t="shared" si="10"/>
        <v>199706163.68831998</v>
      </c>
      <c r="N108" s="10">
        <f t="shared" si="11"/>
        <v>150165676.59872782</v>
      </c>
    </row>
    <row r="109" spans="1:14" x14ac:dyDescent="0.25">
      <c r="A109">
        <v>-23.75</v>
      </c>
      <c r="B109">
        <v>0.98076923076923073</v>
      </c>
      <c r="C109" s="10">
        <f>-LN(1-B109)/0.000001-EXP(blanks!$BZ$18*b931_2!A109+blanks!$BZ$17)</f>
        <v>3878718.7111553787</v>
      </c>
      <c r="D109" s="1">
        <f>C109*0.000001*coeffs!$D$8/($D$2*coeffs!$D$6/1000)</f>
        <v>44922.545484394715</v>
      </c>
      <c r="E109">
        <f t="shared" si="12"/>
        <v>3.9512437185814253</v>
      </c>
      <c r="F109">
        <v>2.8902000000000001</v>
      </c>
      <c r="G109">
        <v>5.7321</v>
      </c>
      <c r="H109">
        <f t="shared" si="13"/>
        <v>1.0610437185814252</v>
      </c>
      <c r="I109">
        <f t="shared" si="14"/>
        <v>1.7808562814185747</v>
      </c>
      <c r="J109" s="2">
        <f>((1000*coeffs!$D$8/($D$2*coeffs!$D$6))^2*H109^2+(1000*(E109-coeffs!$D$2*blanks!$BZ$18*A109-coeffs!$D$2*blanks!$BZ$17)/($D$2*coeffs!$D$6))^2*coeffs!$E$8^2+(1000*coeffs!$D$2*coeffs!$D$8*(E109/coeffs!$D$2-blanks!$BZ$18*A109-blanks!$BZ$17)/($D$2^2*coeffs!$D$6))^2*coeffs!$D$11^2+(1000*coeffs!$D$2*coeffs!$D$8*(E109/coeffs!$D$2-blanks!$BZ$18*A109-blanks!$BZ$17)/($D$2*coeffs!$D$6^2))^2*coeffs!$E$6^2 +(-1000*coeffs!$D$8*blanks!$BZ$18*A109/($D$2*coeffs!$D$6)-1000*coeffs!$D$8*blanks!$BZ$17/($D$2*coeffs!$D$6))^2*coeffs!$E$2^2 + (1000*coeffs!$D$2*coeffs!$D$8*A109/($D$2*coeffs!$D$6))^2*blanks!$CA$18^2+(1000*coeffs!$D$2*coeffs!$D$8/($D$2*coeffs!$D$6))^2*blanks!$CA$17^2)^0.5</f>
        <v>16726.666635039623</v>
      </c>
      <c r="K109" s="10">
        <f>((1000*coeffs!$D$8/($D$2*coeffs!$D$6))^2*I109^2+(1000*(E109-coeffs!$D$2*blanks!$BZ$18*A109-coeffs!$D$2*blanks!$BZ$17)/($D$2*coeffs!$D$6))^2*coeffs!$E$8^2+(1000*coeffs!$D$2*coeffs!$D$8*(E109/coeffs!$D$2-blanks!$BZ$18*A109-blanks!$BZ$17)/($D$2^2*coeffs!$D$6))^2*coeffs!$D$11^2+(1000*coeffs!$D$2*coeffs!$D$8*(E109/coeffs!$D$2-blanks!$BZ$18*A109-blanks!$BZ$17)/($D$2*coeffs!$D$6^2))^2*coeffs!$E$6^2 +(-1000*coeffs!$D$8*blanks!$BZ$18*A109/($D$2*coeffs!$D$6)-1000*coeffs!$D$8*blanks!$BZ$17/($D$2*coeffs!$D$6))^2*coeffs!$E$2^2 + (1000*coeffs!$D$2*coeffs!$D$8*A109/($D$2*coeffs!$D$6))^2*blanks!$CA$18^2+(1000*coeffs!$D$2*coeffs!$D$8/($D$2*coeffs!$D$6))^2*blanks!$CA$17^2)^0.5</f>
        <v>23541.006942306267</v>
      </c>
      <c r="L109" s="10">
        <f t="shared" si="9"/>
        <v>460149024.66315895</v>
      </c>
      <c r="M109" s="1">
        <f t="shared" si="10"/>
        <v>244361806.09066698</v>
      </c>
      <c r="N109" s="10">
        <f t="shared" si="11"/>
        <v>175847174.74975252</v>
      </c>
    </row>
    <row r="110" spans="1:14" x14ac:dyDescent="0.25">
      <c r="A110">
        <v>-25.41</v>
      </c>
      <c r="B110">
        <v>0.99038461538461542</v>
      </c>
      <c r="C110" s="10">
        <f>-LN(1-B110)/0.000001-EXP(blanks!$BZ$18*b931_2!A110+blanks!$BZ$17)</f>
        <v>4512172.1154360464</v>
      </c>
      <c r="D110" s="1">
        <f>C110*0.000001*coeffs!$D$8/($D$2*coeffs!$D$6/1000)</f>
        <v>52259.07630427635</v>
      </c>
      <c r="E110">
        <f t="shared" si="12"/>
        <v>4.644390899141376</v>
      </c>
      <c r="F110">
        <v>3.2660999999999998</v>
      </c>
      <c r="G110">
        <v>7.6872999999999996</v>
      </c>
      <c r="H110">
        <f t="shared" si="13"/>
        <v>1.3782908991413763</v>
      </c>
      <c r="I110">
        <f t="shared" si="14"/>
        <v>3.0429091008586235</v>
      </c>
      <c r="J110" s="2">
        <f>((1000*coeffs!$D$8/($D$2*coeffs!$D$6))^2*H110^2+(1000*(E110-coeffs!$D$2*blanks!$BZ$18*A110-coeffs!$D$2*blanks!$BZ$17)/($D$2*coeffs!$D$6))^2*coeffs!$E$8^2+(1000*coeffs!$D$2*coeffs!$D$8*(E110/coeffs!$D$2-blanks!$BZ$18*A110-blanks!$BZ$17)/($D$2^2*coeffs!$D$6))^2*coeffs!$D$11^2+(1000*coeffs!$D$2*coeffs!$D$8*(E110/coeffs!$D$2-blanks!$BZ$18*A110-blanks!$BZ$17)/($D$2*coeffs!$D$6^2))^2*coeffs!$E$6^2 +(-1000*coeffs!$D$8*blanks!$BZ$18*A110/($D$2*coeffs!$D$6)-1000*coeffs!$D$8*blanks!$BZ$17/($D$2*coeffs!$D$6))^2*coeffs!$E$2^2 + (1000*coeffs!$D$2*coeffs!$D$8*A110/($D$2*coeffs!$D$6))^2*blanks!$CA$18^2+(1000*coeffs!$D$2*coeffs!$D$8/($D$2*coeffs!$D$6))^2*blanks!$CA$17^2)^0.5</f>
        <v>20802.106453833487</v>
      </c>
      <c r="K110" s="10">
        <f>((1000*coeffs!$D$8/($D$2*coeffs!$D$6))^2*I110^2+(1000*(E110-coeffs!$D$2*blanks!$BZ$18*A110-coeffs!$D$2*blanks!$BZ$17)/($D$2*coeffs!$D$6))^2*coeffs!$E$8^2+(1000*coeffs!$D$2*coeffs!$D$8*(E110/coeffs!$D$2-blanks!$BZ$18*A110-blanks!$BZ$17)/($D$2^2*coeffs!$D$6))^2*coeffs!$D$11^2+(1000*coeffs!$D$2*coeffs!$D$8*(E110/coeffs!$D$2-blanks!$BZ$18*A110-blanks!$BZ$17)/($D$2*coeffs!$D$6^2))^2*coeffs!$E$6^2 +(-1000*coeffs!$D$8*blanks!$BZ$18*A110/($D$2*coeffs!$D$6)-1000*coeffs!$D$8*blanks!$BZ$17/($D$2*coeffs!$D$6))^2*coeffs!$E$2^2 + (1000*coeffs!$D$2*coeffs!$D$8*A110/($D$2*coeffs!$D$6))^2*blanks!$CA$18^2+(1000*coeffs!$D$2*coeffs!$D$8/($D$2*coeffs!$D$6))^2*blanks!$CA$17^2)^0.5</f>
        <v>37681.981353636154</v>
      </c>
      <c r="L110" s="10">
        <f t="shared" si="9"/>
        <v>535298316.95676839</v>
      </c>
      <c r="M110" s="1">
        <f t="shared" si="10"/>
        <v>388719882.36560297</v>
      </c>
      <c r="N110" s="10">
        <f t="shared" si="11"/>
        <v>217998407.24717504</v>
      </c>
    </row>
    <row r="111" spans="1:14" x14ac:dyDescent="0.25">
      <c r="A111">
        <v>-27.24</v>
      </c>
      <c r="B111">
        <v>1</v>
      </c>
      <c r="C111" s="10" t="e">
        <f>-LN(1-B111)/0.000001-EXP(blanks!$BZ$18*b931_2!A111+blanks!$BZ$17)</f>
        <v>#NUM!</v>
      </c>
      <c r="D111" s="1" t="e">
        <f>C111*0.000001*coeffs!$D$8/($D$2*coeffs!$D$6/1000)</f>
        <v>#NUM!</v>
      </c>
      <c r="E111" t="e">
        <f t="shared" si="12"/>
        <v>#NUM!</v>
      </c>
      <c r="F111">
        <v>4.4885000000000002</v>
      </c>
      <c r="G111">
        <v>19.470600000000001</v>
      </c>
      <c r="H111" t="e">
        <f t="shared" si="13"/>
        <v>#NUM!</v>
      </c>
      <c r="I111" t="e">
        <f t="shared" si="14"/>
        <v>#NUM!</v>
      </c>
      <c r="J111" s="2" t="e">
        <f>((1000*coeffs!$D$8/($D$2*coeffs!$D$6))^2*H111^2+(1000*(E111-coeffs!$D$2*blanks!$BZ$18*A111-coeffs!$D$2*blanks!$BZ$17)/($D$2*coeffs!$D$6))^2*coeffs!$E$8^2+(1000*coeffs!$D$2*coeffs!$D$8*(E111/coeffs!$D$2-blanks!$BZ$18*A111-blanks!$BZ$17)/($D$2^2*coeffs!$D$6))^2*coeffs!$D$11^2+(1000*coeffs!$D$2*coeffs!$D$8*(E111/coeffs!$D$2-blanks!$BZ$18*A111-blanks!$BZ$17)/($D$2*coeffs!$D$6^2))^2*coeffs!$E$6^2 +(-1000*coeffs!$D$8*blanks!$BZ$18*A111/($D$2*coeffs!$D$6)-1000*coeffs!$D$8*blanks!$BZ$17/($D$2*coeffs!$D$6))^2*coeffs!$E$2^2 + (1000*coeffs!$D$2*coeffs!$D$8*A111/($D$2*coeffs!$D$6))^2*blanks!$CA$18^2+(1000*coeffs!$D$2*coeffs!$D$8/($D$2*coeffs!$D$6))^2*blanks!$CA$17^2)^0.5</f>
        <v>#NUM!</v>
      </c>
      <c r="K111" s="10" t="e">
        <f>((1000*coeffs!$D$8/($D$2*coeffs!$D$6))^2*I111^2+(1000*(E111-coeffs!$D$2*blanks!$BZ$18*A111-coeffs!$D$2*blanks!$BZ$17)/($D$2*coeffs!$D$6))^2*coeffs!$E$8^2+(1000*coeffs!$D$2*coeffs!$D$8*(E111/coeffs!$D$2-blanks!$BZ$18*A111-blanks!$BZ$17)/($D$2^2*coeffs!$D$6))^2*coeffs!$D$11^2+(1000*coeffs!$D$2*coeffs!$D$8*(E111/coeffs!$D$2-blanks!$BZ$18*A111-blanks!$BZ$17)/($D$2*coeffs!$D$6^2))^2*coeffs!$E$6^2 +(-1000*coeffs!$D$8*blanks!$BZ$18*A111/($D$2*coeffs!$D$6)-1000*coeffs!$D$8*blanks!$BZ$17/($D$2*coeffs!$D$6))^2*coeffs!$E$2^2 + (1000*coeffs!$D$2*coeffs!$D$8*A111/($D$2*coeffs!$D$6))^2*blanks!$CA$18^2+(1000*coeffs!$D$2*coeffs!$D$8/($D$2*coeffs!$D$6))^2*blanks!$CA$17^2)^0.5</f>
        <v>#NUM!</v>
      </c>
      <c r="L111" s="10" t="e">
        <f t="shared" si="9"/>
        <v>#NUM!</v>
      </c>
      <c r="M111" s="1" t="e">
        <f t="shared" si="10"/>
        <v>#NUM!</v>
      </c>
      <c r="N111" s="10" t="e">
        <f t="shared" si="11"/>
        <v>#NUM!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workbookViewId="0">
      <selection activeCell="K8" sqref="K8:K134"/>
    </sheetView>
  </sheetViews>
  <sheetFormatPr defaultRowHeight="15" x14ac:dyDescent="0.25"/>
  <cols>
    <col min="3" max="3" width="15.7109375" customWidth="1"/>
  </cols>
  <sheetData>
    <row r="1" spans="1:14" x14ac:dyDescent="0.25">
      <c r="A1" s="6" t="s">
        <v>26</v>
      </c>
      <c r="B1" s="6"/>
      <c r="C1" s="8" t="s">
        <v>49</v>
      </c>
      <c r="D1" s="6"/>
    </row>
    <row r="2" spans="1:14" x14ac:dyDescent="0.25">
      <c r="A2" s="6" t="s">
        <v>0</v>
      </c>
      <c r="B2" s="6"/>
      <c r="C2" s="6"/>
      <c r="D2">
        <v>156</v>
      </c>
    </row>
    <row r="3" spans="1:14" x14ac:dyDescent="0.25">
      <c r="A3" t="s">
        <v>113</v>
      </c>
      <c r="D3">
        <f>'size dists'!D31</f>
        <v>132.49134025678214</v>
      </c>
      <c r="E3">
        <f>'size dists'!E31</f>
        <v>17.063988842332193</v>
      </c>
    </row>
    <row r="4" spans="1:14" x14ac:dyDescent="0.25">
      <c r="A4" t="s">
        <v>114</v>
      </c>
      <c r="D4" s="10">
        <f>'size dists'!H31</f>
        <v>109.22287539102253</v>
      </c>
      <c r="E4" s="10">
        <f>'size dists'!I31</f>
        <v>17.04908724590662</v>
      </c>
    </row>
    <row r="5" spans="1:14" x14ac:dyDescent="0.25">
      <c r="A5" t="s">
        <v>115</v>
      </c>
      <c r="D5">
        <f>'size dists'!F31</f>
        <v>220.9019194221865</v>
      </c>
      <c r="E5">
        <f>'size dists'!G31</f>
        <v>29.212970134036535</v>
      </c>
    </row>
    <row r="6" spans="1:14" x14ac:dyDescent="0.25">
      <c r="A6" t="s">
        <v>116</v>
      </c>
      <c r="D6">
        <f>'size dists'!J31</f>
        <v>8.0982989123322362</v>
      </c>
      <c r="E6">
        <f>'size dists'!K31</f>
        <v>0.67360989309311392</v>
      </c>
    </row>
    <row r="7" spans="1:14" x14ac:dyDescent="0.2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s="6" t="s">
        <v>182</v>
      </c>
      <c r="M7" s="10" t="s">
        <v>183</v>
      </c>
      <c r="N7" s="10" t="s">
        <v>185</v>
      </c>
    </row>
    <row r="8" spans="1:14" x14ac:dyDescent="0.25">
      <c r="A8">
        <v>-11.88</v>
      </c>
      <c r="B8">
        <v>7.874015748031496E-3</v>
      </c>
      <c r="C8">
        <f>-LN(1-B8)/0.000001-EXP(blanks!$BZ$18*b932_2!A8+blanks!$BZ$17)</f>
        <v>6915.3230203688581</v>
      </c>
      <c r="D8" s="1">
        <f>C8*0.000001*coeffs!$D$8/($D$2*coeffs!$D$6/1000)</f>
        <v>55.448231639665302</v>
      </c>
      <c r="E8">
        <f>-LN(1-B8)</f>
        <v>7.9051795071132611E-3</v>
      </c>
      <c r="F8">
        <v>4.0000000000000002E-4</v>
      </c>
      <c r="G8">
        <v>1.2999999999999999E-2</v>
      </c>
      <c r="H8">
        <f>E8-F8</f>
        <v>7.5051795071132609E-3</v>
      </c>
      <c r="I8">
        <f>G8-E8</f>
        <v>5.0948204928867383E-3</v>
      </c>
      <c r="J8" s="2">
        <f>((1000*coeffs!$D$8/($D$2*coeffs!$D$6))^2*H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62.196119776526345</v>
      </c>
      <c r="K8">
        <f>((1000*coeffs!$D$8/($D$2*coeffs!$D$6))^2*I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43.769906767557195</v>
      </c>
      <c r="L8" s="10">
        <f>1000000000000*D8/(1000000*$D$3)</f>
        <v>418504.57193806634</v>
      </c>
      <c r="M8" s="1">
        <f>((1/(0.000001*$D$3))^2*K8^2+(D8/(0.000001*$D$3)^2)^2*(0.000001*$E$3)^2)^0.5</f>
        <v>334728.75139686686</v>
      </c>
      <c r="N8" s="10">
        <f>((1/(0.000001*$D$3))^2*J8^2+(D8/(0.000001*$D$3)^2)^2*(0.000001*$E$3)^2)^0.5</f>
        <v>472519.65658317989</v>
      </c>
    </row>
    <row r="9" spans="1:14" x14ac:dyDescent="0.25">
      <c r="A9">
        <v>-14.35</v>
      </c>
      <c r="B9">
        <v>1.5748031496062992E-2</v>
      </c>
      <c r="C9" s="10">
        <f>-LN(1-B9)/0.000001-EXP(blanks!$BZ$18*b932_2!A9+blanks!$BZ$17)</f>
        <v>13454.336928450048</v>
      </c>
      <c r="D9" s="1">
        <f>C9*0.000001*coeffs!$D$8/($D$2*coeffs!$D$6/1000)</f>
        <v>107.87915305900043</v>
      </c>
      <c r="E9">
        <f t="shared" ref="E9:E72" si="0">-LN(1-B9)</f>
        <v>1.5873349156290122E-2</v>
      </c>
      <c r="F9">
        <v>9.1999999999999998E-3</v>
      </c>
      <c r="G9">
        <v>2.1700000000000001E-2</v>
      </c>
      <c r="H9">
        <f t="shared" ref="H9:H72" si="1">E9-F9</f>
        <v>6.6733491562901218E-3</v>
      </c>
      <c r="I9">
        <f t="shared" ref="I9:I72" si="2">G9-E9</f>
        <v>5.8266508437098789E-3</v>
      </c>
      <c r="J9" s="2">
        <f>((1000*coeffs!$D$8/($D$2*coeffs!$D$6))^2*H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62.120510936055524</v>
      </c>
      <c r="K9" s="10">
        <f>((1000*coeffs!$D$8/($D$2*coeffs!$D$6))^2*I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56.378355153208112</v>
      </c>
      <c r="L9" s="10">
        <f t="shared" ref="L9:L72" si="3">1000000000000*D9/(1000000*$D$3)</f>
        <v>814235.50286320073</v>
      </c>
      <c r="M9" s="1">
        <f t="shared" ref="M9:M72" si="4">((1/(0.000001*$D$3))^2*K9^2+(D9/(0.000001*$D$3)^2)^2*(0.000001*$E$3)^2)^0.5</f>
        <v>438256.41456308047</v>
      </c>
      <c r="N9" s="10">
        <f t="shared" ref="N9:N72" si="5">((1/(0.000001*$D$3))^2*J9^2+(D9/(0.000001*$D$3)^2)^2*(0.000001*$E$3)^2)^0.5</f>
        <v>480449.16385532386</v>
      </c>
    </row>
    <row r="10" spans="1:14" x14ac:dyDescent="0.25">
      <c r="A10">
        <v>-14.86</v>
      </c>
      <c r="B10">
        <v>2.3622047244094488E-2</v>
      </c>
      <c r="C10" s="10">
        <f>-LN(1-B10)/0.000001-EXP(blanks!$BZ$18*b932_2!A10+blanks!$BZ$17)</f>
        <v>20996.378209917042</v>
      </c>
      <c r="D10" s="1">
        <f>C10*0.000001*coeffs!$D$8/($D$2*coeffs!$D$6/1000)</f>
        <v>168.35251790095023</v>
      </c>
      <c r="E10">
        <f t="shared" si="0"/>
        <v>2.3905520853554366E-2</v>
      </c>
      <c r="F10">
        <v>1.7399999999999999E-2</v>
      </c>
      <c r="G10">
        <v>3.0599999999999999E-2</v>
      </c>
      <c r="H10">
        <f t="shared" si="1"/>
        <v>6.5055208535543668E-3</v>
      </c>
      <c r="I10">
        <f t="shared" si="2"/>
        <v>6.6944791464456331E-3</v>
      </c>
      <c r="J10" s="2">
        <f>((1000*coeffs!$D$8/($D$2*coeffs!$D$6))^2*H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70.566132090682871</v>
      </c>
      <c r="K10" s="10">
        <f>((1000*coeffs!$D$8/($D$2*coeffs!$D$6))^2*I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71.69335319922439</v>
      </c>
      <c r="L10" s="10">
        <f t="shared" si="3"/>
        <v>1270668.087247554</v>
      </c>
      <c r="M10" s="1">
        <f t="shared" si="4"/>
        <v>565323.23623262497</v>
      </c>
      <c r="N10" s="10">
        <f t="shared" si="5"/>
        <v>557185.08436047181</v>
      </c>
    </row>
    <row r="11" spans="1:14" x14ac:dyDescent="0.25">
      <c r="A11">
        <v>-15.37</v>
      </c>
      <c r="B11">
        <v>3.1496062992125984E-2</v>
      </c>
      <c r="C11" s="10">
        <f>-LN(1-B11)/0.000001-EXP(blanks!$BZ$18*b932_2!A11+blanks!$BZ$17)</f>
        <v>28504.149795997335</v>
      </c>
      <c r="D11" s="1">
        <f>C11*0.000001*coeffs!$D$8/($D$2*coeffs!$D$6/1000)</f>
        <v>228.55110251897906</v>
      </c>
      <c r="E11">
        <f t="shared" si="0"/>
        <v>3.200273108617372E-2</v>
      </c>
      <c r="F11">
        <v>2.5100000000000001E-2</v>
      </c>
      <c r="G11">
        <v>0.04</v>
      </c>
      <c r="H11">
        <f t="shared" si="1"/>
        <v>6.9027310861737197E-3</v>
      </c>
      <c r="I11">
        <f t="shared" si="2"/>
        <v>7.9972689138262804E-3</v>
      </c>
      <c r="J11" s="2">
        <f>((1000*coeffs!$D$8/($D$2*coeffs!$D$6))^2*H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84.328051710803123</v>
      </c>
      <c r="K11" s="10">
        <f>((1000*coeffs!$D$8/($D$2*coeffs!$D$6))^2*I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90.331157709350265</v>
      </c>
      <c r="L11" s="10">
        <f t="shared" si="3"/>
        <v>1725026.7230750553</v>
      </c>
      <c r="M11" s="1">
        <f t="shared" si="4"/>
        <v>717075.12770717719</v>
      </c>
      <c r="N11" s="10">
        <f t="shared" si="5"/>
        <v>674141.4827121374</v>
      </c>
    </row>
    <row r="12" spans="1:14" x14ac:dyDescent="0.25">
      <c r="A12">
        <v>-15.54</v>
      </c>
      <c r="B12">
        <v>3.937007874015748E-2</v>
      </c>
      <c r="C12" s="10">
        <f>-LN(1-B12)/0.000001-EXP(blanks!$BZ$18*b932_2!A12+blanks!$BZ$17)</f>
        <v>36445.544769362568</v>
      </c>
      <c r="D12" s="1">
        <f>C12*0.000001*coeffs!$D$8/($D$2*coeffs!$D$6/1000)</f>
        <v>292.2265529250169</v>
      </c>
      <c r="E12">
        <f t="shared" si="0"/>
        <v>4.0166041725334757E-2</v>
      </c>
      <c r="F12">
        <v>3.2899999999999999E-2</v>
      </c>
      <c r="G12">
        <v>4.99E-2</v>
      </c>
      <c r="H12">
        <f t="shared" si="1"/>
        <v>7.2660417253347584E-3</v>
      </c>
      <c r="I12">
        <f t="shared" si="2"/>
        <v>9.7339582746652428E-3</v>
      </c>
      <c r="J12" s="2">
        <f>((1000*coeffs!$D$8/($D$2*coeffs!$D$6))^2*H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98.846565966596529</v>
      </c>
      <c r="K12" s="10">
        <f>((1000*coeffs!$D$8/($D$2*coeffs!$D$6))^2*I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111.65996289015244</v>
      </c>
      <c r="L12" s="10">
        <f t="shared" si="3"/>
        <v>2205627.5705163153</v>
      </c>
      <c r="M12" s="1">
        <f t="shared" si="4"/>
        <v>889359.3170143927</v>
      </c>
      <c r="N12" s="10">
        <f t="shared" si="5"/>
        <v>798312.03522786032</v>
      </c>
    </row>
    <row r="13" spans="1:14" x14ac:dyDescent="0.25">
      <c r="A13">
        <v>-15.82</v>
      </c>
      <c r="B13">
        <v>4.7244094488188976E-2</v>
      </c>
      <c r="C13" s="10">
        <f>-LN(1-B13)/0.000001-EXP(blanks!$BZ$18*b932_2!A13+blanks!$BZ$17)</f>
        <v>44279.4332203351</v>
      </c>
      <c r="D13" s="1">
        <f>C13*0.000001*coeffs!$D$8/($D$2*coeffs!$D$6/1000)</f>
        <v>355.03999781969293</v>
      </c>
      <c r="E13">
        <f t="shared" si="0"/>
        <v>4.8396540861850211E-2</v>
      </c>
      <c r="F13">
        <v>4.1000000000000002E-2</v>
      </c>
      <c r="G13">
        <v>5.9200000000000003E-2</v>
      </c>
      <c r="H13">
        <f t="shared" si="1"/>
        <v>7.3965408618502093E-3</v>
      </c>
      <c r="I13">
        <f t="shared" si="2"/>
        <v>1.0803459138149792E-2</v>
      </c>
      <c r="J13" s="2">
        <f>((1000*coeffs!$D$8/($D$2*coeffs!$D$6))^2*H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113.02472698250928</v>
      </c>
      <c r="K13" s="10">
        <f>((1000*coeffs!$D$8/($D$2*coeffs!$D$6))^2*I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129.46433323857931</v>
      </c>
      <c r="L13" s="10">
        <f t="shared" si="3"/>
        <v>2679722.2907669898</v>
      </c>
      <c r="M13" s="1">
        <f t="shared" si="4"/>
        <v>1036312.2668080004</v>
      </c>
      <c r="N13" s="10">
        <f t="shared" si="5"/>
        <v>920243.22324252548</v>
      </c>
    </row>
    <row r="14" spans="1:14" x14ac:dyDescent="0.25">
      <c r="A14">
        <v>-16.2</v>
      </c>
      <c r="B14">
        <v>5.5118110236220472E-2</v>
      </c>
      <c r="C14" s="10">
        <f>-LN(1-B14)/0.000001-EXP(blanks!$BZ$18*b932_2!A14+blanks!$BZ$17)</f>
        <v>51971.509355931303</v>
      </c>
      <c r="D14" s="1">
        <f>C14*0.000001*coeffs!$D$8/($D$2*coeffs!$D$6/1000)</f>
        <v>416.71636754243792</v>
      </c>
      <c r="E14">
        <f t="shared" si="0"/>
        <v>5.6695343676545294E-2</v>
      </c>
      <c r="F14">
        <v>4.87E-2</v>
      </c>
      <c r="G14">
        <v>6.8500000000000005E-2</v>
      </c>
      <c r="H14">
        <f t="shared" si="1"/>
        <v>7.995343676545294E-3</v>
      </c>
      <c r="I14">
        <f t="shared" si="2"/>
        <v>1.1804656323454711E-2</v>
      </c>
      <c r="J14" s="2">
        <f>((1000*coeffs!$D$8/($D$2*coeffs!$D$6))^2*H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129.66932605177638</v>
      </c>
      <c r="K14" s="10">
        <f>((1000*coeffs!$D$8/($D$2*coeffs!$D$6))^2*I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147.18439691545601</v>
      </c>
      <c r="L14" s="10">
        <f t="shared" si="3"/>
        <v>3145234.7506999159</v>
      </c>
      <c r="M14" s="1">
        <f t="shared" si="4"/>
        <v>1182450.3104427438</v>
      </c>
      <c r="N14" s="10">
        <f t="shared" si="5"/>
        <v>1059220.6012206394</v>
      </c>
    </row>
    <row r="15" spans="1:14" x14ac:dyDescent="0.25">
      <c r="A15">
        <v>-16.22</v>
      </c>
      <c r="B15">
        <v>6.2992125984251968E-2</v>
      </c>
      <c r="C15" s="10">
        <f>-LN(1-B15)/0.000001-EXP(blanks!$BZ$18*b932_2!A15+blanks!$BZ$17)</f>
        <v>60305.456914779046</v>
      </c>
      <c r="D15" s="1">
        <f>C15*0.000001*coeffs!$D$8/($D$2*coeffs!$D$6/1000)</f>
        <v>483.53937108901198</v>
      </c>
      <c r="E15">
        <f t="shared" si="0"/>
        <v>6.5063593347061882E-2</v>
      </c>
      <c r="F15">
        <v>5.7700000000000001E-2</v>
      </c>
      <c r="G15">
        <v>7.7399999999999997E-2</v>
      </c>
      <c r="H15">
        <f t="shared" si="1"/>
        <v>7.3635933470618808E-3</v>
      </c>
      <c r="I15">
        <f t="shared" si="2"/>
        <v>1.2336406652938114E-2</v>
      </c>
      <c r="J15" s="2">
        <f>((1000*coeffs!$D$8/($D$2*coeffs!$D$6))^2*H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142.18793025135568</v>
      </c>
      <c r="K15" s="10">
        <f>((1000*coeffs!$D$8/($D$2*coeffs!$D$6))^2*I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162.83624347548098</v>
      </c>
      <c r="L15" s="10">
        <f t="shared" si="3"/>
        <v>3649592.2688370566</v>
      </c>
      <c r="M15" s="1">
        <f t="shared" si="4"/>
        <v>1315850.5305669997</v>
      </c>
      <c r="N15" s="10">
        <f t="shared" si="5"/>
        <v>1171609.8791831473</v>
      </c>
    </row>
    <row r="16" spans="1:14" x14ac:dyDescent="0.25">
      <c r="A16">
        <v>-16.38</v>
      </c>
      <c r="B16">
        <v>7.0866141732283464E-2</v>
      </c>
      <c r="C16" s="10">
        <f>-LN(1-B16)/0.000001-EXP(blanks!$BZ$18*b932_2!A16+blanks!$BZ$17)</f>
        <v>68460.788017895757</v>
      </c>
      <c r="D16" s="1">
        <f>C16*0.000001*coeffs!$D$8/($D$2*coeffs!$D$6/1000)</f>
        <v>548.93019763056986</v>
      </c>
      <c r="E16">
        <f t="shared" si="0"/>
        <v>7.3502461992926496E-2</v>
      </c>
      <c r="F16">
        <v>6.5299999999999997E-2</v>
      </c>
      <c r="G16">
        <v>8.7499999999999994E-2</v>
      </c>
      <c r="H16">
        <f t="shared" si="1"/>
        <v>8.2024619929264991E-3</v>
      </c>
      <c r="I16">
        <f t="shared" si="2"/>
        <v>1.3997538007073498E-2</v>
      </c>
      <c r="J16" s="2">
        <f>((1000*coeffs!$D$8/($D$2*coeffs!$D$6))^2*H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160.24531518255961</v>
      </c>
      <c r="K16" s="10">
        <f>((1000*coeffs!$D$8/($D$2*coeffs!$D$6))^2*I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184.25430161710696</v>
      </c>
      <c r="L16" s="10">
        <f t="shared" si="3"/>
        <v>4143140.1974399644</v>
      </c>
      <c r="M16" s="1">
        <f t="shared" si="4"/>
        <v>1489548.5765823678</v>
      </c>
      <c r="N16" s="10">
        <f t="shared" si="5"/>
        <v>1321958.4580236769</v>
      </c>
    </row>
    <row r="17" spans="1:14" x14ac:dyDescent="0.25">
      <c r="A17">
        <v>-16.47</v>
      </c>
      <c r="B17">
        <v>7.874015748031496E-2</v>
      </c>
      <c r="C17" s="10">
        <f>-LN(1-B17)/0.000001-EXP(blanks!$BZ$18*b932_2!A17+blanks!$BZ$17)</f>
        <v>76804.62599390898</v>
      </c>
      <c r="D17" s="1">
        <f>C17*0.000001*coeffs!$D$8/($D$2*coeffs!$D$6/1000)</f>
        <v>615.83250421770879</v>
      </c>
      <c r="E17">
        <f t="shared" si="0"/>
        <v>8.2013151660835129E-2</v>
      </c>
      <c r="F17">
        <v>7.3700000000000002E-2</v>
      </c>
      <c r="G17">
        <v>9.6500000000000002E-2</v>
      </c>
      <c r="H17">
        <f t="shared" si="1"/>
        <v>8.3131516608351275E-3</v>
      </c>
      <c r="I17">
        <f t="shared" si="2"/>
        <v>1.4486848339164873E-2</v>
      </c>
      <c r="J17" s="2">
        <f>((1000*coeffs!$D$8/($D$2*coeffs!$D$6))^2*H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176.14542734046788</v>
      </c>
      <c r="K17" s="10">
        <f>((1000*coeffs!$D$8/($D$2*coeffs!$D$6))^2*I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200.1919997920715</v>
      </c>
      <c r="L17" s="10">
        <f t="shared" si="3"/>
        <v>4648096.2682101382</v>
      </c>
      <c r="M17" s="1">
        <f t="shared" si="4"/>
        <v>1625250.6874909077</v>
      </c>
      <c r="N17" s="10">
        <f t="shared" si="5"/>
        <v>1458049.3210550279</v>
      </c>
    </row>
    <row r="18" spans="1:14" x14ac:dyDescent="0.25">
      <c r="A18">
        <v>-16.64</v>
      </c>
      <c r="B18">
        <v>8.6614173228346455E-2</v>
      </c>
      <c r="C18" s="10">
        <f>-LN(1-B18)/0.000001-EXP(blanks!$BZ$18*b932_2!A18+blanks!$BZ$17)</f>
        <v>85057.991927768817</v>
      </c>
      <c r="D18" s="1">
        <f>C18*0.000001*coeffs!$D$8/($D$2*coeffs!$D$6/1000)</f>
        <v>682.00939064219472</v>
      </c>
      <c r="E18">
        <f t="shared" si="0"/>
        <v>9.0596895352226578E-2</v>
      </c>
      <c r="F18">
        <v>8.1299999999999997E-2</v>
      </c>
      <c r="G18">
        <v>0.10639999999999999</v>
      </c>
      <c r="H18">
        <f t="shared" si="1"/>
        <v>9.2968953522265807E-3</v>
      </c>
      <c r="I18">
        <f t="shared" si="2"/>
        <v>1.5803104647773417E-2</v>
      </c>
      <c r="J18" s="2">
        <f>((1000*coeffs!$D$8/($D$2*coeffs!$D$6))^2*H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194.92804609474143</v>
      </c>
      <c r="K18" s="10">
        <f>((1000*coeffs!$D$8/($D$2*coeffs!$D$6))^2*I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220.21817923722296</v>
      </c>
      <c r="L18" s="10">
        <f t="shared" si="3"/>
        <v>5147577.1119862543</v>
      </c>
      <c r="M18" s="1">
        <f t="shared" si="4"/>
        <v>1789474.289957236</v>
      </c>
      <c r="N18" s="10">
        <f t="shared" si="5"/>
        <v>1613726.5952724381</v>
      </c>
    </row>
    <row r="19" spans="1:14" x14ac:dyDescent="0.25">
      <c r="A19">
        <v>-16.88</v>
      </c>
      <c r="B19">
        <v>9.4488188976377951E-2</v>
      </c>
      <c r="C19" s="10">
        <f>-LN(1-B19)/0.000001-EXP(blanks!$BZ$18*b932_2!A19+blanks!$BZ$17)</f>
        <v>93213.655428797851</v>
      </c>
      <c r="D19" s="1">
        <f>C19*0.000001*coeffs!$D$8/($D$2*coeffs!$D$6/1000)</f>
        <v>747.40288240653183</v>
      </c>
      <c r="E19">
        <f t="shared" si="0"/>
        <v>9.9254958095341267E-2</v>
      </c>
      <c r="F19">
        <v>8.9700000000000002E-2</v>
      </c>
      <c r="G19">
        <v>0.1174</v>
      </c>
      <c r="H19">
        <f t="shared" si="1"/>
        <v>9.5549580953412649E-3</v>
      </c>
      <c r="I19">
        <f t="shared" si="2"/>
        <v>1.8145041904658737E-2</v>
      </c>
      <c r="J19" s="2">
        <f>((1000*coeffs!$D$8/($D$2*coeffs!$D$6))^2*H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211.6752146117183</v>
      </c>
      <c r="K19" s="10">
        <f>((1000*coeffs!$D$8/($D$2*coeffs!$D$6))^2*I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245.16147516256316</v>
      </c>
      <c r="L19" s="10">
        <f t="shared" si="3"/>
        <v>5641145.1567927878</v>
      </c>
      <c r="M19" s="1">
        <f t="shared" si="4"/>
        <v>1987920.6503654378</v>
      </c>
      <c r="N19" s="10">
        <f t="shared" si="5"/>
        <v>1755094.9007627293</v>
      </c>
    </row>
    <row r="20" spans="1:14" x14ac:dyDescent="0.25">
      <c r="A20">
        <v>-17.22</v>
      </c>
      <c r="B20">
        <v>0.10236220472440945</v>
      </c>
      <c r="C20" s="10">
        <f>-LN(1-B20)/0.000001-EXP(blanks!$BZ$18*b932_2!A20+blanks!$BZ$17)</f>
        <v>101156.62697221733</v>
      </c>
      <c r="D20" s="1">
        <f>C20*0.000001*coeffs!$D$8/($D$2*coeffs!$D$6/1000)</f>
        <v>811.09097401838267</v>
      </c>
      <c r="E20">
        <f t="shared" si="0"/>
        <v>0.10798863806409585</v>
      </c>
      <c r="F20">
        <v>9.6500000000000002E-2</v>
      </c>
      <c r="G20">
        <v>0.1263</v>
      </c>
      <c r="H20">
        <f t="shared" si="1"/>
        <v>1.1488638064095849E-2</v>
      </c>
      <c r="I20">
        <f t="shared" si="2"/>
        <v>1.8311361935904144E-2</v>
      </c>
      <c r="J20" s="2">
        <f>((1000*coeffs!$D$8/($D$2*coeffs!$D$6))^2*H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233.6156231325902</v>
      </c>
      <c r="K20" s="10">
        <f>((1000*coeffs!$D$8/($D$2*coeffs!$D$6))^2*I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260.09177606008456</v>
      </c>
      <c r="L20" s="10">
        <f t="shared" si="3"/>
        <v>6121841.4157967083</v>
      </c>
      <c r="M20" s="1">
        <f t="shared" si="4"/>
        <v>2115504.5094398665</v>
      </c>
      <c r="N20" s="10">
        <f t="shared" si="5"/>
        <v>1931505.6035333134</v>
      </c>
    </row>
    <row r="21" spans="1:14" x14ac:dyDescent="0.25">
      <c r="A21">
        <v>-17.27</v>
      </c>
      <c r="B21">
        <v>0.11023622047244094</v>
      </c>
      <c r="C21" s="10">
        <f>-LN(1-B21)/0.000001-EXP(blanks!$BZ$18*b932_2!A21+blanks!$BZ$17)</f>
        <v>109842.55379291099</v>
      </c>
      <c r="D21" s="1">
        <f>C21*0.000001*coeffs!$D$8/($D$2*coeffs!$D$6/1000)</f>
        <v>880.73620692224119</v>
      </c>
      <c r="E21">
        <f t="shared" si="0"/>
        <v>0.11679926774625074</v>
      </c>
      <c r="F21">
        <v>0.10390000000000001</v>
      </c>
      <c r="G21">
        <v>0.13589999999999999</v>
      </c>
      <c r="H21">
        <f t="shared" si="1"/>
        <v>1.2899267746250734E-2</v>
      </c>
      <c r="I21">
        <f t="shared" si="2"/>
        <v>1.9100732253749253E-2</v>
      </c>
      <c r="J21" s="2">
        <f>((1000*coeffs!$D$8/($D$2*coeffs!$D$6))^2*H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254.19627966719446</v>
      </c>
      <c r="K21" s="10">
        <f>((1000*coeffs!$D$8/($D$2*coeffs!$D$6))^2*I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278.16201049578405</v>
      </c>
      <c r="L21" s="10">
        <f t="shared" si="3"/>
        <v>6647500.1703151455</v>
      </c>
      <c r="M21" s="1">
        <f t="shared" si="4"/>
        <v>2267330.05295244</v>
      </c>
      <c r="N21" s="10">
        <f t="shared" si="5"/>
        <v>2100946.8215874457</v>
      </c>
    </row>
    <row r="22" spans="1:14" x14ac:dyDescent="0.25">
      <c r="A22">
        <v>-17.309999999999999</v>
      </c>
      <c r="B22">
        <v>0.11811023622047244</v>
      </c>
      <c r="C22" s="10">
        <f>-LN(1-B22)/0.000001-EXP(blanks!$BZ$18*b932_2!A22+blanks!$BZ$17)</f>
        <v>118630.10206356023</v>
      </c>
      <c r="D22" s="1">
        <f>C22*0.000001*coeffs!$D$8/($D$2*coeffs!$D$6/1000)</f>
        <v>951.19625782955382</v>
      </c>
      <c r="E22">
        <f t="shared" si="0"/>
        <v>0.12568821516349674</v>
      </c>
      <c r="F22">
        <v>0.1118</v>
      </c>
      <c r="G22">
        <v>0.14630000000000001</v>
      </c>
      <c r="H22">
        <f t="shared" si="1"/>
        <v>1.3888215163496739E-2</v>
      </c>
      <c r="I22">
        <f t="shared" si="2"/>
        <v>2.0611784836503277E-2</v>
      </c>
      <c r="J22" s="2">
        <f>((1000*coeffs!$D$8/($D$2*coeffs!$D$6))^2*H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273.56543185170943</v>
      </c>
      <c r="K22" s="10">
        <f>((1000*coeffs!$D$8/($D$2*coeffs!$D$6))^2*I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299.58504323794915</v>
      </c>
      <c r="L22" s="10">
        <f t="shared" si="3"/>
        <v>7179308.8966119261</v>
      </c>
      <c r="M22" s="1">
        <f t="shared" si="4"/>
        <v>2442917.7524258215</v>
      </c>
      <c r="N22" s="10">
        <f t="shared" si="5"/>
        <v>2262362.9956618571</v>
      </c>
    </row>
    <row r="23" spans="1:14" x14ac:dyDescent="0.25">
      <c r="A23">
        <v>-17.57</v>
      </c>
      <c r="B23">
        <v>0.12598425196850394</v>
      </c>
      <c r="C23" s="10">
        <f>-LN(1-B23)/0.000001-EXP(blanks!$BZ$18*b932_2!A23+blanks!$BZ$17)</f>
        <v>126902.67354648582</v>
      </c>
      <c r="D23" s="1">
        <f>C23*0.000001*coeffs!$D$8/($D$2*coeffs!$D$6/1000)</f>
        <v>1017.5271376004429</v>
      </c>
      <c r="E23">
        <f t="shared" si="0"/>
        <v>0.13465688514625712</v>
      </c>
      <c r="F23">
        <v>0.1203</v>
      </c>
      <c r="G23">
        <v>0.15740000000000001</v>
      </c>
      <c r="H23">
        <f t="shared" si="1"/>
        <v>1.4356885146257117E-2</v>
      </c>
      <c r="I23">
        <f t="shared" si="2"/>
        <v>2.2743114853742891E-2</v>
      </c>
      <c r="J23" s="2">
        <f>((1000*coeffs!$D$8/($D$2*coeffs!$D$6))^2*H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291.40633878108287</v>
      </c>
      <c r="K23" s="10">
        <f>((1000*coeffs!$D$8/($D$2*coeffs!$D$6))^2*I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323.91429334321691</v>
      </c>
      <c r="L23" s="10">
        <f t="shared" si="3"/>
        <v>7679952.0302864192</v>
      </c>
      <c r="M23" s="1">
        <f t="shared" si="4"/>
        <v>2637308.7274570125</v>
      </c>
      <c r="N23" s="10">
        <f t="shared" si="5"/>
        <v>2411616.1773904366</v>
      </c>
    </row>
    <row r="24" spans="1:14" x14ac:dyDescent="0.25">
      <c r="A24">
        <v>-17.920000000000002</v>
      </c>
      <c r="B24">
        <v>0.13385826771653545</v>
      </c>
      <c r="C24" s="10">
        <f>-LN(1-B24)/0.000001-EXP(blanks!$BZ$18*b932_2!A24+blanks!$BZ$17)</f>
        <v>134905.82782138675</v>
      </c>
      <c r="D24" s="1">
        <f>C24*0.000001*coeffs!$D$8/($D$2*coeffs!$D$6/1000)</f>
        <v>1081.6977845500649</v>
      </c>
      <c r="E24">
        <f t="shared" si="0"/>
        <v>0.14370672066617501</v>
      </c>
      <c r="F24">
        <v>0.12939999999999999</v>
      </c>
      <c r="G24">
        <v>0.1653</v>
      </c>
      <c r="H24">
        <f t="shared" si="1"/>
        <v>1.4306720666175027E-2</v>
      </c>
      <c r="I24">
        <f t="shared" si="2"/>
        <v>2.1593279333824988E-2</v>
      </c>
      <c r="J24" s="2">
        <f>((1000*coeffs!$D$8/($D$2*coeffs!$D$6))^2*H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307.86647175599234</v>
      </c>
      <c r="K24" s="10">
        <f>((1000*coeffs!$D$8/($D$2*coeffs!$D$6))^2*I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334.06510488637338</v>
      </c>
      <c r="L24" s="10">
        <f t="shared" si="3"/>
        <v>8164290.4544072151</v>
      </c>
      <c r="M24" s="1">
        <f t="shared" si="4"/>
        <v>2731881.4728416484</v>
      </c>
      <c r="N24" s="10">
        <f t="shared" si="5"/>
        <v>2550513.1038895859</v>
      </c>
    </row>
    <row r="25" spans="1:14" x14ac:dyDescent="0.25">
      <c r="A25">
        <v>-18.05</v>
      </c>
      <c r="B25">
        <v>0.14173228346456693</v>
      </c>
      <c r="C25" s="10">
        <f>-LN(1-B25)/0.000001-EXP(blanks!$BZ$18*b932_2!A25+blanks!$BZ$17)</f>
        <v>143614.52548173605</v>
      </c>
      <c r="D25" s="1">
        <f>C25*0.000001*coeffs!$D$8/($D$2*coeffs!$D$6/1000)</f>
        <v>1151.5255979043429</v>
      </c>
      <c r="E25">
        <f t="shared" si="0"/>
        <v>0.15283920422944755</v>
      </c>
      <c r="F25">
        <v>0.13589999999999999</v>
      </c>
      <c r="G25">
        <v>0.1779</v>
      </c>
      <c r="H25">
        <f t="shared" si="1"/>
        <v>1.6939204229447558E-2</v>
      </c>
      <c r="I25">
        <f t="shared" si="2"/>
        <v>2.5060795770552452E-2</v>
      </c>
      <c r="J25" s="2">
        <f>((1000*coeffs!$D$8/($D$2*coeffs!$D$6))^2*H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332.82691379288593</v>
      </c>
      <c r="K25" s="10">
        <f>((1000*coeffs!$D$8/($D$2*coeffs!$D$6))^2*I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364.2854220068624</v>
      </c>
      <c r="L25" s="10">
        <f t="shared" si="3"/>
        <v>8691327.2646541689</v>
      </c>
      <c r="M25" s="1">
        <f t="shared" si="4"/>
        <v>2968634.5710964068</v>
      </c>
      <c r="N25" s="10">
        <f t="shared" si="5"/>
        <v>2750180.6517928466</v>
      </c>
    </row>
    <row r="26" spans="1:14" x14ac:dyDescent="0.25">
      <c r="A26">
        <v>-18.36</v>
      </c>
      <c r="B26">
        <v>0.14960629921259844</v>
      </c>
      <c r="C26" s="10">
        <f>-LN(1-B26)/0.000001-EXP(blanks!$BZ$18*b932_2!A26+blanks!$BZ$17)</f>
        <v>151736.42554230164</v>
      </c>
      <c r="D26" s="1">
        <f>C26*0.000001*coeffs!$D$8/($D$2*coeffs!$D$6/1000)</f>
        <v>1216.6483686825084</v>
      </c>
      <c r="E26">
        <f t="shared" si="0"/>
        <v>0.16205585933437153</v>
      </c>
      <c r="F26">
        <v>0.14630000000000001</v>
      </c>
      <c r="G26">
        <v>0.18679999999999999</v>
      </c>
      <c r="H26">
        <f t="shared" si="1"/>
        <v>1.5755859334371514E-2</v>
      </c>
      <c r="I26">
        <f t="shared" si="2"/>
        <v>2.4744140665628467E-2</v>
      </c>
      <c r="J26" s="2">
        <f>((1000*coeffs!$D$8/($D$2*coeffs!$D$6))^2*H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346.05953360158639</v>
      </c>
      <c r="K26" s="10">
        <f>((1000*coeffs!$D$8/($D$2*coeffs!$D$6))^2*I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378.36592384108053</v>
      </c>
      <c r="L26" s="10">
        <f t="shared" si="3"/>
        <v>9182851.9986628238</v>
      </c>
      <c r="M26" s="1">
        <f t="shared" si="4"/>
        <v>3090990.9142225604</v>
      </c>
      <c r="N26" s="10">
        <f t="shared" si="5"/>
        <v>2867226.6154027577</v>
      </c>
    </row>
    <row r="27" spans="1:14" x14ac:dyDescent="0.25">
      <c r="A27">
        <v>-18.38</v>
      </c>
      <c r="B27">
        <v>0.15748031496062992</v>
      </c>
      <c r="C27" s="10">
        <f>-LN(1-B27)/0.000001-EXP(blanks!$BZ$18*b932_2!A27+blanks!$BZ$17)</f>
        <v>160963.88366071077</v>
      </c>
      <c r="D27" s="1">
        <f>C27*0.000001*coeffs!$D$8/($D$2*coeffs!$D$6/1000)</f>
        <v>1290.6356912830322</v>
      </c>
      <c r="E27">
        <f t="shared" si="0"/>
        <v>0.17135825199668503</v>
      </c>
      <c r="F27">
        <v>0.15359999999999999</v>
      </c>
      <c r="G27">
        <v>0.1961</v>
      </c>
      <c r="H27">
        <f t="shared" si="1"/>
        <v>1.7758251996685043E-2</v>
      </c>
      <c r="I27">
        <f t="shared" si="2"/>
        <v>2.4741748003314967E-2</v>
      </c>
      <c r="J27" s="2">
        <f>((1000*coeffs!$D$8/($D$2*coeffs!$D$6))^2*H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369.22905122195533</v>
      </c>
      <c r="K27" s="10">
        <f>((1000*coeffs!$D$8/($D$2*coeffs!$D$6))^2*I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394.22275677814429</v>
      </c>
      <c r="L27" s="10">
        <f t="shared" si="3"/>
        <v>9741283.3833641093</v>
      </c>
      <c r="M27" s="1">
        <f t="shared" si="4"/>
        <v>3229150.8750657081</v>
      </c>
      <c r="N27" s="10">
        <f t="shared" si="5"/>
        <v>3056206.1424836824</v>
      </c>
    </row>
    <row r="28" spans="1:14" x14ac:dyDescent="0.25">
      <c r="A28">
        <v>-18.48</v>
      </c>
      <c r="B28">
        <v>0.16535433070866143</v>
      </c>
      <c r="C28" s="10">
        <f>-LN(1-B28)/0.000001-EXP(blanks!$BZ$18*b932_2!A28+blanks!$BZ$17)</f>
        <v>169970.70977922296</v>
      </c>
      <c r="D28" s="1">
        <f>C28*0.000001*coeffs!$D$8/($D$2*coeffs!$D$6/1000)</f>
        <v>1362.8539491267293</v>
      </c>
      <c r="E28">
        <f t="shared" si="0"/>
        <v>0.18074799234652417</v>
      </c>
      <c r="F28">
        <v>0.1613</v>
      </c>
      <c r="G28">
        <v>0.21110000000000001</v>
      </c>
      <c r="H28">
        <f t="shared" si="1"/>
        <v>1.9447992346524168E-2</v>
      </c>
      <c r="I28">
        <f t="shared" si="2"/>
        <v>3.0352007653475843E-2</v>
      </c>
      <c r="J28" s="2">
        <f>((1000*coeffs!$D$8/($D$2*coeffs!$D$6))^2*H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391.71318538995303</v>
      </c>
      <c r="K28" s="10">
        <f>((1000*coeffs!$D$8/($D$2*coeffs!$D$6))^2*I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433.99370763975617</v>
      </c>
      <c r="L28" s="10">
        <f t="shared" si="3"/>
        <v>10286362.463277789</v>
      </c>
      <c r="M28" s="1">
        <f t="shared" si="4"/>
        <v>3533403.2034815513</v>
      </c>
      <c r="N28" s="10">
        <f t="shared" si="5"/>
        <v>3239774.2957953163</v>
      </c>
    </row>
    <row r="29" spans="1:14" x14ac:dyDescent="0.25">
      <c r="A29">
        <v>-18.579999999999998</v>
      </c>
      <c r="B29">
        <v>0.17322834645669291</v>
      </c>
      <c r="C29" s="10">
        <f>-LN(1-B29)/0.000001-EXP(blanks!$BZ$18*b932_2!A29+blanks!$BZ$17)</f>
        <v>179052.43346888263</v>
      </c>
      <c r="D29" s="1">
        <f>C29*0.000001*coeffs!$D$8/($D$2*coeffs!$D$6/1000)</f>
        <v>1435.6727483857733</v>
      </c>
      <c r="E29">
        <f t="shared" si="0"/>
        <v>0.19022673630106793</v>
      </c>
      <c r="F29">
        <v>0.1694</v>
      </c>
      <c r="G29">
        <v>0.22170000000000001</v>
      </c>
      <c r="H29">
        <f t="shared" si="1"/>
        <v>2.0826736301067933E-2</v>
      </c>
      <c r="I29">
        <f t="shared" si="2"/>
        <v>3.147326369893208E-2</v>
      </c>
      <c r="J29" s="2">
        <f>((1000*coeffs!$D$8/($D$2*coeffs!$D$6))^2*H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413.40919989972002</v>
      </c>
      <c r="K29" s="10">
        <f>((1000*coeffs!$D$8/($D$2*coeffs!$D$6))^2*I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454.64852204215646</v>
      </c>
      <c r="L29" s="10">
        <f t="shared" si="3"/>
        <v>10835974.227472441</v>
      </c>
      <c r="M29" s="1">
        <f t="shared" si="4"/>
        <v>3704473.6053956905</v>
      </c>
      <c r="N29" s="10">
        <f t="shared" si="5"/>
        <v>3418158.2512912746</v>
      </c>
    </row>
    <row r="30" spans="1:14" x14ac:dyDescent="0.25">
      <c r="A30">
        <v>-18.84</v>
      </c>
      <c r="B30">
        <v>0.18110236220472442</v>
      </c>
      <c r="C30" s="10">
        <f>-LN(1-B30)/0.000001-EXP(blanks!$BZ$18*b932_2!A30+blanks!$BZ$17)</f>
        <v>187519.83138273127</v>
      </c>
      <c r="D30" s="1">
        <f>C30*0.000001*coeffs!$D$8/($D$2*coeffs!$D$6/1000)</f>
        <v>1503.5657794892218</v>
      </c>
      <c r="E30">
        <f t="shared" si="0"/>
        <v>0.19979618731721863</v>
      </c>
      <c r="F30">
        <v>0.1779</v>
      </c>
      <c r="G30">
        <v>0.23280000000000001</v>
      </c>
      <c r="H30">
        <f t="shared" si="1"/>
        <v>2.1896187317218624E-2</v>
      </c>
      <c r="I30">
        <f t="shared" si="2"/>
        <v>3.300381268278138E-2</v>
      </c>
      <c r="J30" s="2">
        <f>((1000*coeffs!$D$8/($D$2*coeffs!$D$6))^2*H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434.27643666396477</v>
      </c>
      <c r="K30" s="10">
        <f>((1000*coeffs!$D$8/($D$2*coeffs!$D$6))^2*I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477.28529753601237</v>
      </c>
      <c r="L30" s="10">
        <f t="shared" si="3"/>
        <v>11348407.953117186</v>
      </c>
      <c r="M30" s="1">
        <f t="shared" si="4"/>
        <v>3887605.0699435491</v>
      </c>
      <c r="N30" s="10">
        <f t="shared" si="5"/>
        <v>3588880.0735127917</v>
      </c>
    </row>
    <row r="31" spans="1:14" x14ac:dyDescent="0.25">
      <c r="A31">
        <v>-18.899999999999999</v>
      </c>
      <c r="B31">
        <v>0.1889763779527559</v>
      </c>
      <c r="C31" s="10">
        <f>-LN(1-B31)/0.000001-EXP(blanks!$BZ$18*b932_2!A31+blanks!$BZ$17)</f>
        <v>196912.36143306174</v>
      </c>
      <c r="D31" s="1">
        <f>C31*0.000001*coeffs!$D$8/($D$2*coeffs!$D$6/1000)</f>
        <v>1578.8766768080086</v>
      </c>
      <c r="E31">
        <f t="shared" si="0"/>
        <v>0.2094580982289555</v>
      </c>
      <c r="F31">
        <v>0.18679999999999999</v>
      </c>
      <c r="G31">
        <v>0.23849999999999999</v>
      </c>
      <c r="H31">
        <f t="shared" si="1"/>
        <v>2.2658098228955509E-2</v>
      </c>
      <c r="I31">
        <f t="shared" si="2"/>
        <v>2.9041901771044487E-2</v>
      </c>
      <c r="J31" s="2">
        <f>((1000*coeffs!$D$8/($D$2*coeffs!$D$6))^2*H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454.32013904111778</v>
      </c>
      <c r="K31" s="10">
        <f>((1000*coeffs!$D$8/($D$2*coeffs!$D$6))^2*I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477.10121970224321</v>
      </c>
      <c r="L31" s="10">
        <f t="shared" si="3"/>
        <v>11916829.233880339</v>
      </c>
      <c r="M31" s="1">
        <f t="shared" si="4"/>
        <v>3914438.4508204088</v>
      </c>
      <c r="N31" s="10">
        <f t="shared" si="5"/>
        <v>3756867.474728087</v>
      </c>
    </row>
    <row r="32" spans="1:14" x14ac:dyDescent="0.25">
      <c r="A32">
        <v>-18.899999999999999</v>
      </c>
      <c r="B32">
        <v>0.19685039370078741</v>
      </c>
      <c r="C32" s="10">
        <f>-LN(1-B32)/0.000001-EXP(blanks!$BZ$18*b932_2!A32+blanks!$BZ$17)</f>
        <v>206668.53637842642</v>
      </c>
      <c r="D32" s="1">
        <f>C32*0.000001*coeffs!$D$8/($D$2*coeffs!$D$6/1000)</f>
        <v>1657.1033405074904</v>
      </c>
      <c r="E32">
        <f t="shared" si="0"/>
        <v>0.21921427317432018</v>
      </c>
      <c r="F32">
        <v>0.1961</v>
      </c>
      <c r="G32">
        <v>0.2505</v>
      </c>
      <c r="H32">
        <f t="shared" si="1"/>
        <v>2.3114273174320188E-2</v>
      </c>
      <c r="I32">
        <f t="shared" si="2"/>
        <v>3.1285726825679816E-2</v>
      </c>
      <c r="J32" s="2">
        <f>((1000*coeffs!$D$8/($D$2*coeffs!$D$6))^2*H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473.58077227870405</v>
      </c>
      <c r="K32" s="10">
        <f>((1000*coeffs!$D$8/($D$2*coeffs!$D$6))^2*I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502.84973552040583</v>
      </c>
      <c r="L32" s="10">
        <f t="shared" si="3"/>
        <v>12507257.736964922</v>
      </c>
      <c r="M32" s="1">
        <f t="shared" si="4"/>
        <v>4123038.5860973313</v>
      </c>
      <c r="N32" s="10">
        <f t="shared" si="5"/>
        <v>3920634.4974083826</v>
      </c>
    </row>
    <row r="33" spans="1:14" x14ac:dyDescent="0.25">
      <c r="A33">
        <v>-18.95</v>
      </c>
      <c r="B33">
        <v>0.20472440944881889</v>
      </c>
      <c r="C33" s="10">
        <f>-LN(1-B33)/0.000001-EXP(blanks!$BZ$18*b932_2!A33+blanks!$BZ$17)</f>
        <v>216291.8388610144</v>
      </c>
      <c r="D33" s="1">
        <f>C33*0.000001*coeffs!$D$8/($D$2*coeffs!$D$6/1000)</f>
        <v>1734.2646102878632</v>
      </c>
      <c r="E33">
        <f t="shared" si="0"/>
        <v>0.22906656961733179</v>
      </c>
      <c r="F33">
        <v>0.20599999999999999</v>
      </c>
      <c r="G33">
        <v>0.2631</v>
      </c>
      <c r="H33">
        <f t="shared" si="1"/>
        <v>2.3066569617331806E-2</v>
      </c>
      <c r="I33">
        <f t="shared" si="2"/>
        <v>3.4033430382668206E-2</v>
      </c>
      <c r="J33" s="2">
        <f>((1000*coeffs!$D$8/($D$2*coeffs!$D$6))^2*H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491.52117837468393</v>
      </c>
      <c r="K33" s="10">
        <f>((1000*coeffs!$D$8/($D$2*coeffs!$D$6))^2*I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530.89793454606968</v>
      </c>
      <c r="L33" s="10">
        <f t="shared" si="3"/>
        <v>13089645.005678682</v>
      </c>
      <c r="M33" s="1">
        <f t="shared" si="4"/>
        <v>4347237.7429142464</v>
      </c>
      <c r="N33" s="10">
        <f t="shared" si="5"/>
        <v>4074923.4996678946</v>
      </c>
    </row>
    <row r="34" spans="1:14" x14ac:dyDescent="0.25">
      <c r="A34">
        <v>-18.98</v>
      </c>
      <c r="B34">
        <v>0.2125984251968504</v>
      </c>
      <c r="C34" s="10">
        <f>-LN(1-B34)/0.000001-EXP(blanks!$BZ$18*b932_2!A34+blanks!$BZ$17)</f>
        <v>226102.77190241235</v>
      </c>
      <c r="D34" s="1">
        <f>C34*0.000001*coeffs!$D$8/($D$2*coeffs!$D$6/1000)</f>
        <v>1812.9303336789976</v>
      </c>
      <c r="E34">
        <f t="shared" si="0"/>
        <v>0.23901690047049998</v>
      </c>
      <c r="F34">
        <v>0.21110000000000001</v>
      </c>
      <c r="G34">
        <v>0.2762</v>
      </c>
      <c r="H34">
        <f t="shared" si="1"/>
        <v>2.7916900470499967E-2</v>
      </c>
      <c r="I34">
        <f t="shared" si="2"/>
        <v>3.7183099529500024E-2</v>
      </c>
      <c r="J34" s="2">
        <f>((1000*coeffs!$D$8/($D$2*coeffs!$D$6))^2*H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525.26166632741092</v>
      </c>
      <c r="K34" s="10">
        <f>((1000*coeffs!$D$8/($D$2*coeffs!$D$6))^2*I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560.96530588820451</v>
      </c>
      <c r="L34" s="10">
        <f t="shared" si="3"/>
        <v>13683387.383396892</v>
      </c>
      <c r="M34" s="1">
        <f t="shared" si="4"/>
        <v>4586105.2787953308</v>
      </c>
      <c r="N34" s="10">
        <f t="shared" si="5"/>
        <v>4338553.2575200228</v>
      </c>
    </row>
    <row r="35" spans="1:14" x14ac:dyDescent="0.25">
      <c r="A35">
        <v>-19.16</v>
      </c>
      <c r="B35">
        <v>0.22047244094488189</v>
      </c>
      <c r="C35" s="10">
        <f>-LN(1-B35)/0.000001-EXP(blanks!$BZ$18*b932_2!A35+blanks!$BZ$17)</f>
        <v>235284.19028705533</v>
      </c>
      <c r="D35" s="1">
        <f>C35*0.000001*coeffs!$D$8/($D$2*coeffs!$D$6/1000)</f>
        <v>1886.5485018936779</v>
      </c>
      <c r="E35">
        <f t="shared" si="0"/>
        <v>0.24906723632400141</v>
      </c>
      <c r="F35">
        <v>0.22170000000000001</v>
      </c>
      <c r="G35">
        <v>0.28310000000000002</v>
      </c>
      <c r="H35">
        <f t="shared" si="1"/>
        <v>2.7367236324001398E-2</v>
      </c>
      <c r="I35">
        <f t="shared" si="2"/>
        <v>3.4032763675998612E-2</v>
      </c>
      <c r="J35" s="2">
        <f>((1000*coeffs!$D$8/($D$2*coeffs!$D$6))^2*H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541.60324920092637</v>
      </c>
      <c r="K35" s="10">
        <f>((1000*coeffs!$D$8/($D$2*coeffs!$D$6))^2*I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565.37248628950624</v>
      </c>
      <c r="L35" s="10">
        <f t="shared" si="3"/>
        <v>14239032.515161736</v>
      </c>
      <c r="M35" s="1">
        <f t="shared" si="4"/>
        <v>4644620.8490812508</v>
      </c>
      <c r="N35" s="10">
        <f t="shared" si="5"/>
        <v>4480355.2500841105</v>
      </c>
    </row>
    <row r="36" spans="1:14" x14ac:dyDescent="0.25">
      <c r="A36">
        <v>-19.21</v>
      </c>
      <c r="B36">
        <v>0.2283464566929134</v>
      </c>
      <c r="C36" s="10">
        <f>-LN(1-B36)/0.000001-EXP(blanks!$BZ$18*b932_2!A36+blanks!$BZ$17)</f>
        <v>245184.98351776187</v>
      </c>
      <c r="D36" s="1">
        <f>C36*0.000001*coeffs!$D$8/($D$2*coeffs!$D$6/1000)</f>
        <v>1965.9347395076893</v>
      </c>
      <c r="E36">
        <f t="shared" si="0"/>
        <v>0.25921960778801939</v>
      </c>
      <c r="F36">
        <v>0.23280000000000001</v>
      </c>
      <c r="G36">
        <v>0.29730000000000001</v>
      </c>
      <c r="H36">
        <f t="shared" si="1"/>
        <v>2.6419607788019384E-2</v>
      </c>
      <c r="I36">
        <f t="shared" si="2"/>
        <v>3.8080392211980618E-2</v>
      </c>
      <c r="J36" s="2">
        <f>((1000*coeffs!$D$8/($D$2*coeffs!$D$6))^2*H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557.18270947024905</v>
      </c>
      <c r="K36" s="10">
        <f>((1000*coeffs!$D$8/($D$2*coeffs!$D$6))^2*I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599.005165060884</v>
      </c>
      <c r="L36" s="10">
        <f t="shared" si="3"/>
        <v>14838213.091493385</v>
      </c>
      <c r="M36" s="1">
        <f t="shared" si="4"/>
        <v>4908401.3216750901</v>
      </c>
      <c r="N36" s="10">
        <f t="shared" si="5"/>
        <v>4619283.0144965798</v>
      </c>
    </row>
    <row r="37" spans="1:14" x14ac:dyDescent="0.25">
      <c r="A37">
        <v>-19.32</v>
      </c>
      <c r="B37">
        <v>0.23622047244094488</v>
      </c>
      <c r="C37" s="10">
        <f>-LN(1-B37)/0.000001-EXP(blanks!$BZ$18*b932_2!A37+blanks!$BZ$17)</f>
        <v>254871.72964658102</v>
      </c>
      <c r="D37" s="1">
        <f>C37*0.000001*coeffs!$D$8/($D$2*coeffs!$D$6/1000)</f>
        <v>2043.604711192793</v>
      </c>
      <c r="E37">
        <f t="shared" si="0"/>
        <v>0.26947610795520849</v>
      </c>
      <c r="F37">
        <v>0.23849999999999999</v>
      </c>
      <c r="G37">
        <v>0.31219999999999998</v>
      </c>
      <c r="H37">
        <f t="shared" si="1"/>
        <v>3.0976107955208498E-2</v>
      </c>
      <c r="I37">
        <f t="shared" si="2"/>
        <v>4.2723892044791489E-2</v>
      </c>
      <c r="J37" s="2">
        <f>((1000*coeffs!$D$8/($D$2*coeffs!$D$6))^2*H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590.50665286843878</v>
      </c>
      <c r="K37" s="10">
        <f>((1000*coeffs!$D$8/($D$2*coeffs!$D$6))^2*I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635.8946782135888</v>
      </c>
      <c r="L37" s="10">
        <f t="shared" si="3"/>
        <v>15424439.870802667</v>
      </c>
      <c r="M37" s="1">
        <f t="shared" si="4"/>
        <v>5194402.3250540523</v>
      </c>
      <c r="N37" s="10">
        <f t="shared" si="5"/>
        <v>4879630.7233497696</v>
      </c>
    </row>
    <row r="38" spans="1:14" x14ac:dyDescent="0.25">
      <c r="A38">
        <v>-19.350000000000001</v>
      </c>
      <c r="B38">
        <v>0.24409448818897639</v>
      </c>
      <c r="C38" s="10">
        <f>-LN(1-B38)/0.000001-EXP(blanks!$BZ$18*b932_2!A38+blanks!$BZ$17)</f>
        <v>265075.1537634625</v>
      </c>
      <c r="D38" s="1">
        <f>C38*0.000001*coeffs!$D$8/($D$2*coeffs!$D$6/1000)</f>
        <v>2125.4174945268696</v>
      </c>
      <c r="E38">
        <f t="shared" si="0"/>
        <v>0.27983889499075504</v>
      </c>
      <c r="F38">
        <v>0.2505</v>
      </c>
      <c r="G38">
        <v>0.31990000000000002</v>
      </c>
      <c r="H38">
        <f t="shared" si="1"/>
        <v>2.9338894990755038E-2</v>
      </c>
      <c r="I38">
        <f t="shared" si="2"/>
        <v>4.0061105009244979E-2</v>
      </c>
      <c r="J38" s="2">
        <f>((1000*coeffs!$D$8/($D$2*coeffs!$D$6))^2*H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604.02647585972875</v>
      </c>
      <c r="K38" s="10">
        <f>((1000*coeffs!$D$8/($D$2*coeffs!$D$6))^2*I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642.40822020852841</v>
      </c>
      <c r="L38" s="10">
        <f t="shared" si="3"/>
        <v>16041935.196727479</v>
      </c>
      <c r="M38" s="1">
        <f t="shared" si="4"/>
        <v>5270526.0756772617</v>
      </c>
      <c r="N38" s="10">
        <f t="shared" si="5"/>
        <v>5005308.5964216618</v>
      </c>
    </row>
    <row r="39" spans="1:14" x14ac:dyDescent="0.25">
      <c r="A39">
        <v>-19.420000000000002</v>
      </c>
      <c r="B39">
        <v>0.25196850393700787</v>
      </c>
      <c r="C39" s="10">
        <f>-LN(1-B39)/0.000001-EXP(blanks!$BZ$18*b932_2!A39+blanks!$BZ$17)</f>
        <v>275167.81134186243</v>
      </c>
      <c r="D39" s="1">
        <f>C39*0.000001*coeffs!$D$8/($D$2*coeffs!$D$6/1000)</f>
        <v>2206.3421329882408</v>
      </c>
      <c r="E39">
        <f t="shared" si="0"/>
        <v>0.29031019485805043</v>
      </c>
      <c r="F39">
        <v>0.25669999999999998</v>
      </c>
      <c r="G39">
        <v>0.33589999999999998</v>
      </c>
      <c r="H39">
        <f t="shared" si="1"/>
        <v>3.3610194858050446E-2</v>
      </c>
      <c r="I39">
        <f t="shared" si="2"/>
        <v>4.5589805141949546E-2</v>
      </c>
      <c r="J39" s="2">
        <f>((1000*coeffs!$D$8/($D$2*coeffs!$D$6))^2*H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636.96982523490828</v>
      </c>
      <c r="K39" s="10">
        <f>((1000*coeffs!$D$8/($D$2*coeffs!$D$6))^2*I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683.17563060100485</v>
      </c>
      <c r="L39" s="10">
        <f t="shared" si="3"/>
        <v>16652727.104368616</v>
      </c>
      <c r="M39" s="1">
        <f t="shared" si="4"/>
        <v>5584643.1617135406</v>
      </c>
      <c r="N39" s="10">
        <f t="shared" si="5"/>
        <v>5264345.2573296027</v>
      </c>
    </row>
    <row r="40" spans="1:14" x14ac:dyDescent="0.25">
      <c r="A40">
        <v>-19.45</v>
      </c>
      <c r="B40">
        <v>0.25984251968503935</v>
      </c>
      <c r="C40" s="10">
        <f>-LN(1-B40)/0.000001-EXP(blanks!$BZ$18*b932_2!A40+blanks!$BZ$17)</f>
        <v>285584.68704302533</v>
      </c>
      <c r="D40" s="1">
        <f>C40*0.000001*coeffs!$D$8/($D$2*coeffs!$D$6/1000)</f>
        <v>2289.866407290162</v>
      </c>
      <c r="E40">
        <f t="shared" si="0"/>
        <v>0.30089230418858737</v>
      </c>
      <c r="F40">
        <v>0.26960000000000001</v>
      </c>
      <c r="G40">
        <v>0.34420000000000001</v>
      </c>
      <c r="H40">
        <f t="shared" si="1"/>
        <v>3.1292304188587361E-2</v>
      </c>
      <c r="I40">
        <f t="shared" si="2"/>
        <v>4.3307695811412639E-2</v>
      </c>
      <c r="J40" s="2">
        <f>((1000*coeffs!$D$8/($D$2*coeffs!$D$6))^2*H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648.67974790993492</v>
      </c>
      <c r="K40" s="10">
        <f>((1000*coeffs!$D$8/($D$2*coeffs!$D$6))^2*I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691.67374910356648</v>
      </c>
      <c r="L40" s="10">
        <f t="shared" si="3"/>
        <v>17283140.187518369</v>
      </c>
      <c r="M40" s="1">
        <f t="shared" si="4"/>
        <v>5675270.4024605332</v>
      </c>
      <c r="N40" s="10">
        <f t="shared" si="5"/>
        <v>5378274.3651667777</v>
      </c>
    </row>
    <row r="41" spans="1:14" x14ac:dyDescent="0.25">
      <c r="A41">
        <v>-19.52</v>
      </c>
      <c r="B41">
        <v>0.26771653543307089</v>
      </c>
      <c r="C41" s="10">
        <f>-LN(1-B41)/0.000001-EXP(blanks!$BZ$18*b932_2!A41+blanks!$BZ$17)</f>
        <v>295887.38520980353</v>
      </c>
      <c r="D41" s="1">
        <f>C41*0.000001*coeffs!$D$8/($D$2*coeffs!$D$6/1000)</f>
        <v>2372.4751867763016</v>
      </c>
      <c r="E41">
        <f t="shared" si="0"/>
        <v>0.31158759330533531</v>
      </c>
      <c r="F41">
        <v>0.2762</v>
      </c>
      <c r="G41">
        <v>0.36149999999999999</v>
      </c>
      <c r="H41">
        <f t="shared" si="1"/>
        <v>3.5387593305335308E-2</v>
      </c>
      <c r="I41">
        <f t="shared" si="2"/>
        <v>4.9912406694664679E-2</v>
      </c>
      <c r="J41" s="2">
        <f>((1000*coeffs!$D$8/($D$2*coeffs!$D$6))^2*H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681.34578879936555</v>
      </c>
      <c r="K41" s="10">
        <f>((1000*coeffs!$D$8/($D$2*coeffs!$D$6))^2*I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737.48663394697132</v>
      </c>
      <c r="L41" s="10">
        <f t="shared" si="3"/>
        <v>17906643.424228296</v>
      </c>
      <c r="M41" s="1">
        <f t="shared" si="4"/>
        <v>6025156.7013799027</v>
      </c>
      <c r="N41" s="10">
        <f t="shared" si="5"/>
        <v>5636028.8111397075</v>
      </c>
    </row>
    <row r="42" spans="1:14" x14ac:dyDescent="0.25">
      <c r="A42">
        <v>-19.579999999999998</v>
      </c>
      <c r="B42">
        <v>0.27559055118110237</v>
      </c>
      <c r="C42" s="10">
        <f>-LN(1-B42)/0.000001-EXP(blanks!$BZ$18*b932_2!A42+blanks!$BZ$17)</f>
        <v>306353.79064622783</v>
      </c>
      <c r="D42" s="1">
        <f>C42*0.000001*coeffs!$D$8/($D$2*coeffs!$D$6/1000)</f>
        <v>2456.3965988873656</v>
      </c>
      <c r="E42">
        <f t="shared" si="0"/>
        <v>0.32239850940955089</v>
      </c>
      <c r="F42">
        <v>0.29010000000000002</v>
      </c>
      <c r="G42">
        <v>0.3705</v>
      </c>
      <c r="H42">
        <f t="shared" si="1"/>
        <v>3.2298509409550868E-2</v>
      </c>
      <c r="I42">
        <f t="shared" si="2"/>
        <v>4.8101490590449103E-2</v>
      </c>
      <c r="J42" s="2">
        <f>((1000*coeffs!$D$8/($D$2*coeffs!$D$6))^2*H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691.28787012365069</v>
      </c>
      <c r="K42" s="10">
        <f>((1000*coeffs!$D$8/($D$2*coeffs!$D$6))^2*I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748.04045633529915</v>
      </c>
      <c r="L42" s="10">
        <f t="shared" si="3"/>
        <v>18540053.969765954</v>
      </c>
      <c r="M42" s="1">
        <f t="shared" si="4"/>
        <v>6130137.3315032264</v>
      </c>
      <c r="N42" s="10">
        <f t="shared" si="5"/>
        <v>5738046.8816926209</v>
      </c>
    </row>
    <row r="43" spans="1:14" x14ac:dyDescent="0.25">
      <c r="A43">
        <v>-19.579999999999998</v>
      </c>
      <c r="B43">
        <v>0.28346456692913385</v>
      </c>
      <c r="C43" s="10">
        <f>-LN(1-B43)/0.000001-EXP(blanks!$BZ$18*b932_2!A43+blanks!$BZ$17)</f>
        <v>317282.8611784181</v>
      </c>
      <c r="D43" s="1">
        <f>C43*0.000001*coeffs!$D$8/($D$2*coeffs!$D$6/1000)</f>
        <v>2544.0277381255737</v>
      </c>
      <c r="E43">
        <f t="shared" si="0"/>
        <v>0.33332757994174117</v>
      </c>
      <c r="F43">
        <v>0.29730000000000001</v>
      </c>
      <c r="G43">
        <v>0.37959999999999999</v>
      </c>
      <c r="H43">
        <f t="shared" si="1"/>
        <v>3.6027579941741161E-2</v>
      </c>
      <c r="I43">
        <f t="shared" si="2"/>
        <v>4.6272420058258823E-2</v>
      </c>
      <c r="J43" s="2">
        <f>((1000*coeffs!$D$8/($D$2*coeffs!$D$6))^2*H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722.89990533450271</v>
      </c>
      <c r="K43" s="10">
        <f>((1000*coeffs!$D$8/($D$2*coeffs!$D$6))^2*I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759.46776516070645</v>
      </c>
      <c r="L43" s="10">
        <f t="shared" si="3"/>
        <v>19201464.28585431</v>
      </c>
      <c r="M43" s="1">
        <f t="shared" si="4"/>
        <v>6242917.3456024602</v>
      </c>
      <c r="N43" s="10">
        <f t="shared" si="5"/>
        <v>5990491.9857719839</v>
      </c>
    </row>
    <row r="44" spans="1:14" x14ac:dyDescent="0.25">
      <c r="A44">
        <v>-19.739999999999998</v>
      </c>
      <c r="B44">
        <v>0.29133858267716534</v>
      </c>
      <c r="C44" s="10">
        <f>-LN(1-B44)/0.000001-EXP(blanks!$BZ$18*b932_2!A44+blanks!$BZ$17)</f>
        <v>327376.59192393837</v>
      </c>
      <c r="D44" s="1">
        <f>C44*0.000001*coeffs!$D$8/($D$2*coeffs!$D$6/1000)</f>
        <v>2624.960981422742</v>
      </c>
      <c r="E44">
        <f t="shared" si="0"/>
        <v>0.34437741612832612</v>
      </c>
      <c r="F44">
        <v>0.30459999999999998</v>
      </c>
      <c r="G44">
        <v>0.3987</v>
      </c>
      <c r="H44">
        <f t="shared" si="1"/>
        <v>3.9777416128326137E-2</v>
      </c>
      <c r="I44">
        <f t="shared" si="2"/>
        <v>5.432258387167388E-2</v>
      </c>
      <c r="J44" s="2">
        <f>((1000*coeffs!$D$8/($D$2*coeffs!$D$6))^2*H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755.28586134799855</v>
      </c>
      <c r="K44" s="10">
        <f>((1000*coeffs!$D$8/($D$2*coeffs!$D$6))^2*I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811.45049046619943</v>
      </c>
      <c r="L44" s="10">
        <f t="shared" si="3"/>
        <v>19812321.139897082</v>
      </c>
      <c r="M44" s="1">
        <f t="shared" si="4"/>
        <v>6634855.7065331163</v>
      </c>
      <c r="N44" s="10">
        <f t="shared" si="5"/>
        <v>6245676.1371598616</v>
      </c>
    </row>
    <row r="45" spans="1:14" x14ac:dyDescent="0.25">
      <c r="A45">
        <v>-19.829999999999998</v>
      </c>
      <c r="B45">
        <v>0.29921259842519687</v>
      </c>
      <c r="C45" s="10">
        <f>-LN(1-B45)/0.000001-EXP(blanks!$BZ$18*b932_2!A45+blanks!$BZ$17)</f>
        <v>337987.25870318385</v>
      </c>
      <c r="D45" s="1">
        <f>C45*0.000001*coeffs!$D$8/($D$2*coeffs!$D$6/1000)</f>
        <v>2710.0391054227284</v>
      </c>
      <c r="E45">
        <f t="shared" si="0"/>
        <v>0.35555071672645144</v>
      </c>
      <c r="F45">
        <v>0.31219999999999998</v>
      </c>
      <c r="G45">
        <v>0.40849999999999997</v>
      </c>
      <c r="H45">
        <f t="shared" si="1"/>
        <v>4.3350716726451466E-2</v>
      </c>
      <c r="I45">
        <f t="shared" si="2"/>
        <v>5.2949283273548531E-2</v>
      </c>
      <c r="J45" s="2">
        <f>((1000*coeffs!$D$8/($D$2*coeffs!$D$6))^2*H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787.69491548858127</v>
      </c>
      <c r="K45" s="10">
        <f>((1000*coeffs!$D$8/($D$2*coeffs!$D$6))^2*I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824.55453830741612</v>
      </c>
      <c r="L45" s="10">
        <f t="shared" si="3"/>
        <v>20454462.157076739</v>
      </c>
      <c r="M45" s="1">
        <f t="shared" si="4"/>
        <v>6758069.0458758622</v>
      </c>
      <c r="N45" s="10">
        <f t="shared" si="5"/>
        <v>6502777.2266879566</v>
      </c>
    </row>
    <row r="46" spans="1:14" x14ac:dyDescent="0.25">
      <c r="A46">
        <v>-19.87</v>
      </c>
      <c r="B46">
        <v>0.30708661417322836</v>
      </c>
      <c r="C46" s="10">
        <f>-LN(1-B46)/0.000001-EXP(blanks!$BZ$18*b932_2!A46+blanks!$BZ$17)</f>
        <v>349030.81383021933</v>
      </c>
      <c r="D46" s="1">
        <f>C46*0.000001*coeffs!$D$8/($D$2*coeffs!$D$6/1000)</f>
        <v>2798.5882015395164</v>
      </c>
      <c r="E46">
        <f t="shared" si="0"/>
        <v>0.36685027198038483</v>
      </c>
      <c r="F46">
        <v>0.32779999999999998</v>
      </c>
      <c r="G46">
        <v>0.41860000000000003</v>
      </c>
      <c r="H46">
        <f t="shared" si="1"/>
        <v>3.9050271980384854E-2</v>
      </c>
      <c r="I46">
        <f t="shared" si="2"/>
        <v>5.1749728019615193E-2</v>
      </c>
      <c r="J46" s="2">
        <f>((1000*coeffs!$D$8/($D$2*coeffs!$D$6))^2*H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793.68971911492451</v>
      </c>
      <c r="K46" s="10">
        <f>((1000*coeffs!$D$8/($D$2*coeffs!$D$6))^2*I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839.09358931866939</v>
      </c>
      <c r="L46" s="10">
        <f t="shared" si="3"/>
        <v>21122800.902425461</v>
      </c>
      <c r="M46" s="1">
        <f t="shared" si="4"/>
        <v>6892774.9514293298</v>
      </c>
      <c r="N46" s="10">
        <f t="shared" si="5"/>
        <v>6579293.2715645693</v>
      </c>
    </row>
    <row r="47" spans="1:14" x14ac:dyDescent="0.25">
      <c r="A47">
        <v>-19.899999999999999</v>
      </c>
      <c r="B47">
        <v>0.31496062992125984</v>
      </c>
      <c r="C47" s="10">
        <f>-LN(1-B47)/0.000001-EXP(blanks!$BZ$18*b932_2!A47+blanks!$BZ$17)</f>
        <v>360265.06379659096</v>
      </c>
      <c r="D47" s="1">
        <f>C47*0.000001*coeffs!$D$8/($D$2*coeffs!$D$6/1000)</f>
        <v>2888.6663211875048</v>
      </c>
      <c r="E47">
        <f t="shared" si="0"/>
        <v>0.37827896780400755</v>
      </c>
      <c r="F47">
        <v>0.33589999999999998</v>
      </c>
      <c r="G47">
        <v>0.42899999999999999</v>
      </c>
      <c r="H47">
        <f t="shared" si="1"/>
        <v>4.2378967804007572E-2</v>
      </c>
      <c r="I47">
        <f t="shared" si="2"/>
        <v>5.0721032195992444E-2</v>
      </c>
      <c r="J47" s="2">
        <f>((1000*coeffs!$D$8/($D$2*coeffs!$D$6))^2*H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825.24380849564238</v>
      </c>
      <c r="K47" s="10">
        <f>((1000*coeffs!$D$8/($D$2*coeffs!$D$6))^2*I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854.96124814149539</v>
      </c>
      <c r="L47" s="10">
        <f t="shared" si="3"/>
        <v>21802680.202260509</v>
      </c>
      <c r="M47" s="1">
        <f t="shared" si="4"/>
        <v>7037454.2376555298</v>
      </c>
      <c r="N47" s="10">
        <f t="shared" si="5"/>
        <v>6832372.1809730455</v>
      </c>
    </row>
    <row r="48" spans="1:14" x14ac:dyDescent="0.25">
      <c r="A48">
        <v>-19.899999999999999</v>
      </c>
      <c r="B48">
        <v>0.32283464566929132</v>
      </c>
      <c r="C48" s="10">
        <f>-LN(1-B48)/0.000001-EXP(blanks!$BZ$18*b932_2!A48+blanks!$BZ$17)</f>
        <v>371825.88619766693</v>
      </c>
      <c r="D48" s="1">
        <f>C48*0.000001*coeffs!$D$8/($D$2*coeffs!$D$6/1000)</f>
        <v>2981.3629539480812</v>
      </c>
      <c r="E48">
        <f t="shared" si="0"/>
        <v>0.38983979020508353</v>
      </c>
      <c r="F48">
        <v>0.34420000000000001</v>
      </c>
      <c r="G48">
        <v>0.45050000000000001</v>
      </c>
      <c r="H48">
        <f t="shared" si="1"/>
        <v>4.5639790205083519E-2</v>
      </c>
      <c r="I48">
        <f t="shared" si="2"/>
        <v>6.0660209794916486E-2</v>
      </c>
      <c r="J48" s="2">
        <f>((1000*coeffs!$D$8/($D$2*coeffs!$D$6))^2*H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857.07466891918364</v>
      </c>
      <c r="K48" s="10">
        <f>((1000*coeffs!$D$8/($D$2*coeffs!$D$6))^2*I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915.00196900075855</v>
      </c>
      <c r="L48" s="10">
        <f t="shared" si="3"/>
        <v>22502323.156893771</v>
      </c>
      <c r="M48" s="1">
        <f t="shared" si="4"/>
        <v>7489582.1717137266</v>
      </c>
      <c r="N48" s="10">
        <f t="shared" si="5"/>
        <v>7088445.8196828319</v>
      </c>
    </row>
    <row r="49" spans="1:14" x14ac:dyDescent="0.25">
      <c r="A49">
        <v>-19.920000000000002</v>
      </c>
      <c r="B49">
        <v>0.33070866141732286</v>
      </c>
      <c r="C49" s="10">
        <f>-LN(1-B49)/0.000001-EXP(blanks!$BZ$18*b932_2!A49+blanks!$BZ$17)</f>
        <v>383391.11803981039</v>
      </c>
      <c r="D49" s="1">
        <f>C49*0.000001*coeffs!$D$8/($D$2*coeffs!$D$6/1000)</f>
        <v>3074.0949423542274</v>
      </c>
      <c r="E49">
        <f t="shared" si="0"/>
        <v>0.40153582996827492</v>
      </c>
      <c r="F49">
        <v>0.3528</v>
      </c>
      <c r="G49">
        <v>0.4617</v>
      </c>
      <c r="H49">
        <f t="shared" si="1"/>
        <v>4.8735829968274913E-2</v>
      </c>
      <c r="I49">
        <f t="shared" si="2"/>
        <v>6.0164170031725084E-2</v>
      </c>
      <c r="J49" s="2">
        <f>((1000*coeffs!$D$8/($D$2*coeffs!$D$6))^2*H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888.78854188463913</v>
      </c>
      <c r="K49" s="10">
        <f>((1000*coeffs!$D$8/($D$2*coeffs!$D$6))^2*I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932.71552205353919</v>
      </c>
      <c r="L49" s="10">
        <f t="shared" si="3"/>
        <v>23202232.964028504</v>
      </c>
      <c r="M49" s="1">
        <f t="shared" si="4"/>
        <v>7647809.0164476419</v>
      </c>
      <c r="N49" s="10">
        <f t="shared" si="5"/>
        <v>7343762.9909028113</v>
      </c>
    </row>
    <row r="50" spans="1:14" x14ac:dyDescent="0.25">
      <c r="A50">
        <v>-20.010000000000002</v>
      </c>
      <c r="B50">
        <v>0.33858267716535434</v>
      </c>
      <c r="C50" s="10">
        <f>-LN(1-B50)/0.000001-EXP(blanks!$BZ$18*b932_2!A50+blanks!$BZ$17)</f>
        <v>394625.08547280642</v>
      </c>
      <c r="D50" s="1">
        <f>C50*0.000001*coeffs!$D$8/($D$2*coeffs!$D$6/1000)</f>
        <v>3164.1707966017411</v>
      </c>
      <c r="E50">
        <f t="shared" si="0"/>
        <v>0.41337028761527778</v>
      </c>
      <c r="F50">
        <v>0.36149999999999999</v>
      </c>
      <c r="G50">
        <v>0.47310000000000002</v>
      </c>
      <c r="H50">
        <f t="shared" si="1"/>
        <v>5.1870287615277788E-2</v>
      </c>
      <c r="I50">
        <f t="shared" si="2"/>
        <v>5.9729712384722244E-2</v>
      </c>
      <c r="J50" s="2">
        <f>((1000*coeffs!$D$8/($D$2*coeffs!$D$6))^2*H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921.05123068376054</v>
      </c>
      <c r="K50" s="10">
        <f>((1000*coeffs!$D$8/($D$2*coeffs!$D$6))^2*I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951.17075255679811</v>
      </c>
      <c r="L50" s="10">
        <f t="shared" si="3"/>
        <v>23882095.165383983</v>
      </c>
      <c r="M50" s="1">
        <f t="shared" si="4"/>
        <v>7810286.8116017291</v>
      </c>
      <c r="N50" s="10">
        <f t="shared" si="5"/>
        <v>7601853.3325252607</v>
      </c>
    </row>
    <row r="51" spans="1:14" x14ac:dyDescent="0.25">
      <c r="A51">
        <v>-20.23</v>
      </c>
      <c r="B51">
        <v>0.34645669291338582</v>
      </c>
      <c r="C51" s="10">
        <f>-LN(1-B51)/0.000001-EXP(blanks!$BZ$18*b932_2!A51+blanks!$BZ$17)</f>
        <v>405048.41099558037</v>
      </c>
      <c r="D51" s="1">
        <f>C51*0.000001*coeffs!$D$8/($D$2*coeffs!$D$6/1000)</f>
        <v>3247.7467866661327</v>
      </c>
      <c r="E51">
        <f t="shared" si="0"/>
        <v>0.42534647866199343</v>
      </c>
      <c r="F51">
        <v>0.37959999999999999</v>
      </c>
      <c r="G51">
        <v>0.48480000000000001</v>
      </c>
      <c r="H51">
        <f t="shared" si="1"/>
        <v>4.5746478661993439E-2</v>
      </c>
      <c r="I51">
        <f t="shared" si="2"/>
        <v>5.9453521338006576E-2</v>
      </c>
      <c r="J51" s="2">
        <f>((1000*coeffs!$D$8/($D$2*coeffs!$D$6))^2*H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921.73912192083026</v>
      </c>
      <c r="K51" s="10">
        <f>((1000*coeffs!$D$8/($D$2*coeffs!$D$6))^2*I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970.72625460401275</v>
      </c>
      <c r="L51" s="10">
        <f t="shared" si="3"/>
        <v>24512898.581685852</v>
      </c>
      <c r="M51" s="1">
        <f t="shared" si="4"/>
        <v>7977969.7558913566</v>
      </c>
      <c r="N51" s="10">
        <f t="shared" si="5"/>
        <v>7639814.9657259546</v>
      </c>
    </row>
    <row r="52" spans="1:14" x14ac:dyDescent="0.25">
      <c r="A52">
        <v>-20.27</v>
      </c>
      <c r="B52">
        <v>0.3543307086614173</v>
      </c>
      <c r="C52" s="10">
        <f>-LN(1-B52)/0.000001-EXP(blanks!$BZ$18*b932_2!A52+blanks!$BZ$17)</f>
        <v>416873.91248402279</v>
      </c>
      <c r="D52" s="1">
        <f>C52*0.000001*coeffs!$D$8/($D$2*coeffs!$D$6/1000)</f>
        <v>3342.5656611937593</v>
      </c>
      <c r="E52">
        <f t="shared" si="0"/>
        <v>0.43746783919433824</v>
      </c>
      <c r="F52">
        <v>0.38900000000000001</v>
      </c>
      <c r="G52">
        <v>0.49680000000000002</v>
      </c>
      <c r="H52">
        <f t="shared" si="1"/>
        <v>4.8467839194338225E-2</v>
      </c>
      <c r="I52">
        <f t="shared" si="2"/>
        <v>5.9332160805661782E-2</v>
      </c>
      <c r="J52" s="2">
        <f>((1000*coeffs!$D$8/($D$2*coeffs!$D$6))^2*H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952.58716102787037</v>
      </c>
      <c r="K52" s="10">
        <f>((1000*coeffs!$D$8/($D$2*coeffs!$D$6))^2*I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991.32148500752385</v>
      </c>
      <c r="L52" s="10">
        <f t="shared" si="3"/>
        <v>25228559.502194755</v>
      </c>
      <c r="M52" s="1">
        <f t="shared" si="4"/>
        <v>8157234.1498608822</v>
      </c>
      <c r="N52" s="10">
        <f t="shared" si="5"/>
        <v>7889934.4758093609</v>
      </c>
    </row>
    <row r="53" spans="1:14" x14ac:dyDescent="0.25">
      <c r="A53">
        <v>-20.27</v>
      </c>
      <c r="B53">
        <v>0.36220472440944884</v>
      </c>
      <c r="C53" s="10">
        <f>-LN(1-B53)/0.000001-EXP(blanks!$BZ$18*b932_2!A53+blanks!$BZ$17)</f>
        <v>429144.00507583714</v>
      </c>
      <c r="D53" s="1">
        <f>C53*0.000001*coeffs!$D$8/($D$2*coeffs!$D$6/1000)</f>
        <v>3440.9493425152391</v>
      </c>
      <c r="E53">
        <f t="shared" si="0"/>
        <v>0.44973793178615257</v>
      </c>
      <c r="F53">
        <v>0.3987</v>
      </c>
      <c r="G53">
        <v>0.52170000000000005</v>
      </c>
      <c r="H53">
        <f t="shared" si="1"/>
        <v>5.1037931786152568E-2</v>
      </c>
      <c r="I53">
        <f t="shared" si="2"/>
        <v>7.1962068213847485E-2</v>
      </c>
      <c r="J53" s="2">
        <f>((1000*coeffs!$D$8/($D$2*coeffs!$D$6))^2*H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983.30552087318051</v>
      </c>
      <c r="K53" s="10">
        <f>((1000*coeffs!$D$8/($D$2*coeffs!$D$6))^2*I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1064.1210422175545</v>
      </c>
      <c r="L53" s="10">
        <f t="shared" si="3"/>
        <v>25971126.383402247</v>
      </c>
      <c r="M53" s="1">
        <f t="shared" si="4"/>
        <v>8700311.889876999</v>
      </c>
      <c r="N53" s="10">
        <f t="shared" si="5"/>
        <v>8140602.680351628</v>
      </c>
    </row>
    <row r="54" spans="1:14" x14ac:dyDescent="0.25">
      <c r="A54">
        <v>-20.27</v>
      </c>
      <c r="B54">
        <v>0.37007874015748032</v>
      </c>
      <c r="C54" s="10">
        <f>-LN(1-B54)/0.000001-EXP(blanks!$BZ$18*b932_2!A54+blanks!$BZ$17)</f>
        <v>441566.52507439425</v>
      </c>
      <c r="D54" s="1">
        <f>C54*0.000001*coeffs!$D$8/($D$2*coeffs!$D$6/1000)</f>
        <v>3540.5552126097391</v>
      </c>
      <c r="E54">
        <f t="shared" si="0"/>
        <v>0.46216045178470966</v>
      </c>
      <c r="F54">
        <v>0.40849999999999997</v>
      </c>
      <c r="G54">
        <v>0.53459999999999996</v>
      </c>
      <c r="H54">
        <f t="shared" si="1"/>
        <v>5.3660451784709684E-2</v>
      </c>
      <c r="I54">
        <f t="shared" si="2"/>
        <v>7.2439548215290306E-2</v>
      </c>
      <c r="J54" s="2">
        <f>((1000*coeffs!$D$8/($D$2*coeffs!$D$6))^2*H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1014.5515987642472</v>
      </c>
      <c r="K54" s="10">
        <f>((1000*coeffs!$D$8/($D$2*coeffs!$D$6))^2*I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1086.995383759519</v>
      </c>
      <c r="L54" s="10">
        <f t="shared" si="3"/>
        <v>26722917.933713786</v>
      </c>
      <c r="M54" s="1">
        <f t="shared" si="4"/>
        <v>8896945.5865336619</v>
      </c>
      <c r="N54" s="10">
        <f t="shared" si="5"/>
        <v>8395398.893339213</v>
      </c>
    </row>
    <row r="55" spans="1:14" x14ac:dyDescent="0.25">
      <c r="A55">
        <v>-20.54</v>
      </c>
      <c r="B55">
        <v>0.37795275590551181</v>
      </c>
      <c r="C55" s="10">
        <f>-LN(1-B55)/0.000001-EXP(blanks!$BZ$18*b932_2!A55+blanks!$BZ$17)</f>
        <v>452032.25729143602</v>
      </c>
      <c r="D55" s="1">
        <f>C55*0.000001*coeffs!$D$8/($D$2*coeffs!$D$6/1000)</f>
        <v>3624.4712267337313</v>
      </c>
      <c r="E55">
        <f t="shared" si="0"/>
        <v>0.47473923399156975</v>
      </c>
      <c r="F55">
        <v>0.41860000000000003</v>
      </c>
      <c r="G55">
        <v>0.54790000000000005</v>
      </c>
      <c r="H55">
        <f t="shared" si="1"/>
        <v>5.6139233991569726E-2</v>
      </c>
      <c r="I55">
        <f t="shared" si="2"/>
        <v>7.31607660084303E-2</v>
      </c>
      <c r="J55" s="2">
        <f>((1000*coeffs!$D$8/($D$2*coeffs!$D$6))^2*H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1045.653735860413</v>
      </c>
      <c r="K55" s="10">
        <f>((1000*coeffs!$D$8/($D$2*coeffs!$D$6))^2*I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1111.2555352325182</v>
      </c>
      <c r="L55" s="10">
        <f t="shared" si="3"/>
        <v>27356287.737063609</v>
      </c>
      <c r="M55" s="1">
        <f t="shared" si="4"/>
        <v>9097354.6121012941</v>
      </c>
      <c r="N55" s="10">
        <f t="shared" si="5"/>
        <v>8642983.4599799849</v>
      </c>
    </row>
    <row r="56" spans="1:14" x14ac:dyDescent="0.25">
      <c r="A56">
        <v>-20.57</v>
      </c>
      <c r="B56">
        <v>0.38582677165354329</v>
      </c>
      <c r="C56" s="10">
        <f>-LN(1-B56)/0.000001-EXP(blanks!$BZ$18*b932_2!A56+blanks!$BZ$17)</f>
        <v>464523.50462841988</v>
      </c>
      <c r="D56" s="1">
        <f>C56*0.000001*coeffs!$D$8/($D$2*coeffs!$D$6/1000)</f>
        <v>3724.6281642722024</v>
      </c>
      <c r="E56">
        <f t="shared" si="0"/>
        <v>0.4874782597689995</v>
      </c>
      <c r="F56">
        <v>0.42899999999999999</v>
      </c>
      <c r="G56">
        <v>0.56140000000000001</v>
      </c>
      <c r="H56">
        <f t="shared" si="1"/>
        <v>5.8478259768999508E-2</v>
      </c>
      <c r="I56">
        <f t="shared" si="2"/>
        <v>7.392174023100051E-2</v>
      </c>
      <c r="J56" s="2">
        <f>((1000*coeffs!$D$8/($D$2*coeffs!$D$6))^2*H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1076.603253159356</v>
      </c>
      <c r="K56" s="10">
        <f>((1000*coeffs!$D$8/($D$2*coeffs!$D$6))^2*I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1136.0156412633312</v>
      </c>
      <c r="L56" s="10">
        <f t="shared" si="3"/>
        <v>28112238.558787931</v>
      </c>
      <c r="M56" s="1">
        <f t="shared" si="4"/>
        <v>9307374.2766382191</v>
      </c>
      <c r="N56" s="10">
        <f t="shared" si="5"/>
        <v>8895980.9959157519</v>
      </c>
    </row>
    <row r="57" spans="1:14" x14ac:dyDescent="0.25">
      <c r="A57">
        <v>-20.59</v>
      </c>
      <c r="B57">
        <v>0.39370078740157483</v>
      </c>
      <c r="C57" s="10">
        <f>-LN(1-B57)/0.000001-EXP(blanks!$BZ$18*b932_2!A57+blanks!$BZ$17)</f>
        <v>477260.22356454353</v>
      </c>
      <c r="D57" s="1">
        <f>C57*0.000001*coeffs!$D$8/($D$2*coeffs!$D$6/1000)</f>
        <v>3826.7533346828</v>
      </c>
      <c r="E57">
        <f t="shared" si="0"/>
        <v>0.50038166460490741</v>
      </c>
      <c r="F57">
        <v>0.43959999999999999</v>
      </c>
      <c r="G57">
        <v>0.57530000000000003</v>
      </c>
      <c r="H57">
        <f t="shared" si="1"/>
        <v>6.0781664604907415E-2</v>
      </c>
      <c r="I57">
        <f t="shared" si="2"/>
        <v>7.4918335395092628E-2</v>
      </c>
      <c r="J57" s="2">
        <f>((1000*coeffs!$D$8/($D$2*coeffs!$D$6))^2*H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1107.7523501119447</v>
      </c>
      <c r="K57" s="10">
        <f>((1000*coeffs!$D$8/($D$2*coeffs!$D$6))^2*I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1162.0876666900695</v>
      </c>
      <c r="L57" s="10">
        <f t="shared" si="3"/>
        <v>28883044.939134512</v>
      </c>
      <c r="M57" s="1">
        <f t="shared" si="4"/>
        <v>9527287.7477056943</v>
      </c>
      <c r="N57" s="10">
        <f t="shared" si="5"/>
        <v>9151136.7464557905</v>
      </c>
    </row>
    <row r="58" spans="1:14" x14ac:dyDescent="0.25">
      <c r="A58">
        <v>-20.65</v>
      </c>
      <c r="B58">
        <v>0.40157480314960631</v>
      </c>
      <c r="C58" s="10">
        <f>-LN(1-B58)/0.000001-EXP(blanks!$BZ$18*b932_2!A58+blanks!$BZ$17)</f>
        <v>489824.94987617957</v>
      </c>
      <c r="D58" s="1">
        <f>C58*0.000001*coeffs!$D$8/($D$2*coeffs!$D$6/1000)</f>
        <v>3927.4994390895654</v>
      </c>
      <c r="E58">
        <f t="shared" si="0"/>
        <v>0.51345374617226014</v>
      </c>
      <c r="F58">
        <v>0.45050000000000001</v>
      </c>
      <c r="G58">
        <v>0.58960000000000001</v>
      </c>
      <c r="H58">
        <f t="shared" si="1"/>
        <v>6.2953746172260128E-2</v>
      </c>
      <c r="I58">
        <f t="shared" si="2"/>
        <v>7.6146253827739874E-2</v>
      </c>
      <c r="J58" s="2">
        <f>((1000*coeffs!$D$8/($D$2*coeffs!$D$6))^2*H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1138.7601448008063</v>
      </c>
      <c r="K58" s="10">
        <f>((1000*coeffs!$D$8/($D$2*coeffs!$D$6))^2*I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1189.434206012548</v>
      </c>
      <c r="L58" s="10">
        <f t="shared" si="3"/>
        <v>29643442.59389073</v>
      </c>
      <c r="M58" s="1">
        <f t="shared" si="4"/>
        <v>9755549.9062351324</v>
      </c>
      <c r="N58" s="10">
        <f t="shared" si="5"/>
        <v>9404776.1768202931</v>
      </c>
    </row>
    <row r="59" spans="1:14" x14ac:dyDescent="0.25">
      <c r="A59">
        <v>-20.65</v>
      </c>
      <c r="B59">
        <v>0.40944881889763779</v>
      </c>
      <c r="C59" s="10">
        <f>-LN(1-B59)/0.000001-EXP(blanks!$BZ$18*b932_2!A59+blanks!$BZ$17)</f>
        <v>503070.17662620021</v>
      </c>
      <c r="D59" s="1">
        <f>C59*0.000001*coeffs!$D$8/($D$2*coeffs!$D$6/1000)</f>
        <v>4033.7019113084066</v>
      </c>
      <c r="E59">
        <f t="shared" si="0"/>
        <v>0.52669897292228074</v>
      </c>
      <c r="F59">
        <v>0.4617</v>
      </c>
      <c r="G59">
        <v>0.60419999999999996</v>
      </c>
      <c r="H59">
        <f t="shared" si="1"/>
        <v>6.499897292228074E-2</v>
      </c>
      <c r="I59">
        <f t="shared" si="2"/>
        <v>7.750102707771922E-2</v>
      </c>
      <c r="J59" s="2">
        <f>((1000*coeffs!$D$8/($D$2*coeffs!$D$6))^2*H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1169.6371080614294</v>
      </c>
      <c r="K59" s="10">
        <f>((1000*coeffs!$D$8/($D$2*coeffs!$D$6))^2*I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1217.6157852282445</v>
      </c>
      <c r="L59" s="10">
        <f t="shared" si="3"/>
        <v>30445023.074645244</v>
      </c>
      <c r="M59" s="1">
        <f t="shared" si="4"/>
        <v>9991699.2459055502</v>
      </c>
      <c r="N59" s="10">
        <f t="shared" si="5"/>
        <v>9659668.012046868</v>
      </c>
    </row>
    <row r="60" spans="1:14" x14ac:dyDescent="0.25">
      <c r="A60">
        <v>-20.71</v>
      </c>
      <c r="B60">
        <v>0.41732283464566927</v>
      </c>
      <c r="C60" s="10">
        <f>-LN(1-B60)/0.000001-EXP(blanks!$BZ$18*b932_2!A60+blanks!$BZ$17)</f>
        <v>515974.70877388271</v>
      </c>
      <c r="D60" s="1">
        <f>C60*0.000001*coeffs!$D$8/($D$2*coeffs!$D$6/1000)</f>
        <v>4137.172636481856</v>
      </c>
      <c r="E60">
        <f t="shared" si="0"/>
        <v>0.54012199325442134</v>
      </c>
      <c r="F60">
        <v>0.47310000000000002</v>
      </c>
      <c r="G60">
        <v>0.61909999999999998</v>
      </c>
      <c r="H60">
        <f t="shared" si="1"/>
        <v>6.7021993254421319E-2</v>
      </c>
      <c r="I60">
        <f t="shared" si="2"/>
        <v>7.8978006745578644E-2</v>
      </c>
      <c r="J60" s="2">
        <f>((1000*coeffs!$D$8/($D$2*coeffs!$D$6))^2*H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1200.7578642886979</v>
      </c>
      <c r="K60" s="10">
        <f>((1000*coeffs!$D$8/($D$2*coeffs!$D$6))^2*I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1246.6132012301712</v>
      </c>
      <c r="L60" s="10">
        <f t="shared" si="3"/>
        <v>31225985.249025185</v>
      </c>
      <c r="M60" s="1">
        <f t="shared" si="4"/>
        <v>10232479.058211505</v>
      </c>
      <c r="N60" s="10">
        <f t="shared" si="5"/>
        <v>9915164.1534977034</v>
      </c>
    </row>
    <row r="61" spans="1:14" x14ac:dyDescent="0.25">
      <c r="A61">
        <v>-20.79</v>
      </c>
      <c r="B61">
        <v>0.42519685039370081</v>
      </c>
      <c r="C61" s="10">
        <f>-LN(1-B61)/0.000001-EXP(blanks!$BZ$18*b932_2!A61+blanks!$BZ$17)</f>
        <v>528871.30236078252</v>
      </c>
      <c r="D61" s="1">
        <f>C61*0.000001*coeffs!$D$8/($D$2*coeffs!$D$6/1000)</f>
        <v>4240.5797089299185</v>
      </c>
      <c r="E61">
        <f t="shared" si="0"/>
        <v>0.55372764531020013</v>
      </c>
      <c r="F61">
        <v>0.48480000000000001</v>
      </c>
      <c r="G61">
        <v>0.63449999999999995</v>
      </c>
      <c r="H61">
        <f t="shared" si="1"/>
        <v>6.8927645310200125E-2</v>
      </c>
      <c r="I61">
        <f t="shared" si="2"/>
        <v>8.0772354689799819E-2</v>
      </c>
      <c r="J61" s="2">
        <f>((1000*coeffs!$D$8/($D$2*coeffs!$D$6))^2*H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1231.7859282933441</v>
      </c>
      <c r="K61" s="10">
        <f>((1000*coeffs!$D$8/($D$2*coeffs!$D$6))^2*I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1277.2213688304876</v>
      </c>
      <c r="L61" s="10">
        <f t="shared" si="3"/>
        <v>32006466.994078476</v>
      </c>
      <c r="M61" s="1">
        <f t="shared" si="4"/>
        <v>10484415.81015965</v>
      </c>
      <c r="N61" s="10">
        <f t="shared" si="5"/>
        <v>10169996.773365173</v>
      </c>
    </row>
    <row r="62" spans="1:14" x14ac:dyDescent="0.25">
      <c r="A62">
        <v>-20.81</v>
      </c>
      <c r="B62">
        <v>0.43307086614173229</v>
      </c>
      <c r="C62" s="10">
        <f>-LN(1-B62)/0.000001-EXP(blanks!$BZ$18*b932_2!A62+blanks!$BZ$17)</f>
        <v>542484.13021798898</v>
      </c>
      <c r="D62" s="1">
        <f>C62*0.000001*coeffs!$D$8/($D$2*coeffs!$D$6/1000)</f>
        <v>4349.7296691087868</v>
      </c>
      <c r="E62">
        <f t="shared" si="0"/>
        <v>0.567520967442536</v>
      </c>
      <c r="F62">
        <v>0.49680000000000002</v>
      </c>
      <c r="G62">
        <v>0.6502</v>
      </c>
      <c r="H62">
        <f t="shared" si="1"/>
        <v>7.0720967442535976E-2</v>
      </c>
      <c r="I62">
        <f t="shared" si="2"/>
        <v>8.2679032557464005E-2</v>
      </c>
      <c r="J62" s="2">
        <f>((1000*coeffs!$D$8/($D$2*coeffs!$D$6))^2*H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1262.7443934367154</v>
      </c>
      <c r="K62" s="10">
        <f>((1000*coeffs!$D$8/($D$2*coeffs!$D$6))^2*I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1308.60871894566</v>
      </c>
      <c r="L62" s="10">
        <f t="shared" si="3"/>
        <v>32830294.120948236</v>
      </c>
      <c r="M62" s="1">
        <f t="shared" si="4"/>
        <v>10743955.902933467</v>
      </c>
      <c r="N62" s="10">
        <f t="shared" si="5"/>
        <v>10426612.684035717</v>
      </c>
    </row>
    <row r="63" spans="1:14" x14ac:dyDescent="0.25">
      <c r="A63">
        <v>-20.91</v>
      </c>
      <c r="B63">
        <v>0.44094488188976377</v>
      </c>
      <c r="C63" s="10">
        <f>-LN(1-B63)/0.000001-EXP(blanks!$BZ$18*b932_2!A63+blanks!$BZ$17)</f>
        <v>555548.0495492724</v>
      </c>
      <c r="D63" s="1">
        <f>C63*0.000001*coeffs!$D$8/($D$2*coeffs!$D$6/1000)</f>
        <v>4454.4783877252985</v>
      </c>
      <c r="E63">
        <f t="shared" si="0"/>
        <v>0.58150720941727585</v>
      </c>
      <c r="F63">
        <v>0.5091</v>
      </c>
      <c r="G63">
        <v>0.6663</v>
      </c>
      <c r="H63">
        <f t="shared" si="1"/>
        <v>7.2407209417275853E-2</v>
      </c>
      <c r="I63">
        <f t="shared" si="2"/>
        <v>8.4792790582724153E-2</v>
      </c>
      <c r="J63" s="2">
        <f>((1000*coeffs!$D$8/($D$2*coeffs!$D$6))^2*H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1293.6601658558518</v>
      </c>
      <c r="K63" s="10">
        <f>((1000*coeffs!$D$8/($D$2*coeffs!$D$6))^2*I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1341.1681999058858</v>
      </c>
      <c r="L63" s="10">
        <f t="shared" si="3"/>
        <v>33620902.159281135</v>
      </c>
      <c r="M63" s="1">
        <f t="shared" si="4"/>
        <v>11009946.466520619</v>
      </c>
      <c r="N63" s="10">
        <f t="shared" si="5"/>
        <v>10681199.383429004</v>
      </c>
    </row>
    <row r="64" spans="1:14" x14ac:dyDescent="0.25">
      <c r="A64">
        <v>-20.91</v>
      </c>
      <c r="B64">
        <v>0.44881889763779526</v>
      </c>
      <c r="C64" s="10">
        <f>-LN(1-B64)/0.000001-EXP(blanks!$BZ$18*b932_2!A64+blanks!$BZ$17)</f>
        <v>569732.68454122881</v>
      </c>
      <c r="D64" s="1">
        <f>C64*0.000001*coeffs!$D$8/($D$2*coeffs!$D$6/1000)</f>
        <v>4568.2131943918066</v>
      </c>
      <c r="E64">
        <f t="shared" si="0"/>
        <v>0.59569184440923229</v>
      </c>
      <c r="F64">
        <v>0.52170000000000005</v>
      </c>
      <c r="G64">
        <v>0.68279999999999996</v>
      </c>
      <c r="H64">
        <f t="shared" si="1"/>
        <v>7.3991844409232232E-2</v>
      </c>
      <c r="I64">
        <f t="shared" si="2"/>
        <v>8.7108155590767677E-2</v>
      </c>
      <c r="J64" s="2">
        <f>((1000*coeffs!$D$8/($D$2*coeffs!$D$6))^2*H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1324.5634807168869</v>
      </c>
      <c r="K64" s="10">
        <f>((1000*coeffs!$D$8/($D$2*coeffs!$D$6))^2*I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1374.8882899648722</v>
      </c>
      <c r="L64" s="10">
        <f t="shared" si="3"/>
        <v>34479334.16280739</v>
      </c>
      <c r="M64" s="1">
        <f t="shared" si="4"/>
        <v>11287427.044446431</v>
      </c>
      <c r="N64" s="10">
        <f t="shared" si="5"/>
        <v>10939243.443715911</v>
      </c>
    </row>
    <row r="65" spans="1:14" x14ac:dyDescent="0.25">
      <c r="A65">
        <v>-20.96</v>
      </c>
      <c r="B65">
        <v>0.45669291338582679</v>
      </c>
      <c r="C65" s="10">
        <f>-LN(1-B65)/0.000001-EXP(blanks!$BZ$18*b932_2!A65+blanks!$BZ$17)</f>
        <v>583647.59642818605</v>
      </c>
      <c r="D65" s="1">
        <f>C65*0.000001*coeffs!$D$8/($D$2*coeffs!$D$6/1000)</f>
        <v>4679.7853155032763</v>
      </c>
      <c r="E65">
        <f t="shared" si="0"/>
        <v>0.61008058186133207</v>
      </c>
      <c r="F65">
        <v>0.53459999999999996</v>
      </c>
      <c r="G65">
        <v>0.69969999999999999</v>
      </c>
      <c r="H65">
        <f t="shared" si="1"/>
        <v>7.5480581861332108E-2</v>
      </c>
      <c r="I65">
        <f t="shared" si="2"/>
        <v>8.9619418138667917E-2</v>
      </c>
      <c r="J65" s="2">
        <f>((1000*coeffs!$D$8/($D$2*coeffs!$D$6))^2*H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1355.4874924288717</v>
      </c>
      <c r="K65" s="10">
        <f>((1000*coeffs!$D$8/($D$2*coeffs!$D$6))^2*I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1409.7596692903899</v>
      </c>
      <c r="L65" s="10">
        <f t="shared" si="3"/>
        <v>35321442.94437176</v>
      </c>
      <c r="M65" s="1">
        <f t="shared" si="4"/>
        <v>11572070.073286885</v>
      </c>
      <c r="N65" s="10">
        <f t="shared" si="5"/>
        <v>11196579.589207685</v>
      </c>
    </row>
    <row r="66" spans="1:14" x14ac:dyDescent="0.25">
      <c r="A66">
        <v>-20.98</v>
      </c>
      <c r="B66">
        <v>0.46456692913385828</v>
      </c>
      <c r="C66" s="10">
        <f>-LN(1-B66)/0.000001-EXP(blanks!$BZ$18*b932_2!A66+blanks!$BZ$17)</f>
        <v>598054.4527885688</v>
      </c>
      <c r="D66" s="1">
        <f>C66*0.000001*coeffs!$D$8/($D$2*coeffs!$D$6/1000)</f>
        <v>4795.3019307527657</v>
      </c>
      <c r="E66">
        <f t="shared" si="0"/>
        <v>0.62467938128248468</v>
      </c>
      <c r="F66">
        <v>0.54790000000000005</v>
      </c>
      <c r="G66">
        <v>0.71699999999999997</v>
      </c>
      <c r="H66">
        <f t="shared" si="1"/>
        <v>7.6779381282484627E-2</v>
      </c>
      <c r="I66">
        <f t="shared" si="2"/>
        <v>9.232061871751529E-2</v>
      </c>
      <c r="J66" s="2">
        <f>((1000*coeffs!$D$8/($D$2*coeffs!$D$6))^2*H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1386.1116217570609</v>
      </c>
      <c r="K66" s="10">
        <f>((1000*coeffs!$D$8/($D$2*coeffs!$D$6))^2*I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1445.7744563098672</v>
      </c>
      <c r="L66" s="10">
        <f t="shared" si="3"/>
        <v>36193323.43879205</v>
      </c>
      <c r="M66" s="1">
        <f t="shared" si="4"/>
        <v>11866156.873435518</v>
      </c>
      <c r="N66" s="10">
        <f t="shared" si="5"/>
        <v>11453409.610642187</v>
      </c>
    </row>
    <row r="67" spans="1:14" x14ac:dyDescent="0.25">
      <c r="A67">
        <v>-21</v>
      </c>
      <c r="B67">
        <v>0.47244094488188976</v>
      </c>
      <c r="C67" s="10">
        <f>-LN(1-B67)/0.000001-EXP(blanks!$BZ$18*b932_2!A67+blanks!$BZ$17)</f>
        <v>612676.20171886077</v>
      </c>
      <c r="D67" s="1">
        <f>C67*0.000001*coeffs!$D$8/($D$2*coeffs!$D$6/1000)</f>
        <v>4912.5415910370102</v>
      </c>
      <c r="E67">
        <f t="shared" si="0"/>
        <v>0.63949446706762536</v>
      </c>
      <c r="F67">
        <v>0.56140000000000001</v>
      </c>
      <c r="G67">
        <v>0.73470000000000002</v>
      </c>
      <c r="H67">
        <f t="shared" si="1"/>
        <v>7.8094467067625351E-2</v>
      </c>
      <c r="I67">
        <f t="shared" si="2"/>
        <v>9.5205532932374659E-2</v>
      </c>
      <c r="J67" s="2">
        <f>((1000*coeffs!$D$8/($D$2*coeffs!$D$6))^2*H67^2+(1000*(E67-coeffs!$D$2*blanks!$BZ$18*A67-coeffs!$D$2*blanks!$BZ$17)/($D$2*coeffs!$D$6))^2*coeffs!$E$8^2+(1000*coeffs!$D$2*coeffs!$D$8*(E67/coeffs!$D$2-blanks!$BZ$18*A67-blanks!$BZ$17)/($D$2^2*coeffs!$D$6))^2*coeffs!$D$11^2+(1000*coeffs!$D$2*coeffs!$D$8*(E67/coeffs!$D$2-blanks!$BZ$18*A67-blanks!$BZ$17)/($D$2*coeffs!$D$6^2))^2*coeffs!$E$6^2 +(-1000*coeffs!$D$8*blanks!$BZ$18*A67/($D$2*coeffs!$D$6)-1000*coeffs!$D$8*blanks!$BZ$17/($D$2*coeffs!$D$6))^2*coeffs!$E$2^2 + (1000*coeffs!$D$2*coeffs!$D$8*A67/($D$2*coeffs!$D$6))^2*blanks!$CA$18^2+(1000*coeffs!$D$2*coeffs!$D$8/($D$2*coeffs!$D$6))^2*blanks!$CA$17^2)^0.5</f>
        <v>1417.1883350863029</v>
      </c>
      <c r="K67" s="10">
        <f>((1000*coeffs!$D$8/($D$2*coeffs!$D$6))^2*I67^2+(1000*(E67-coeffs!$D$2*blanks!$BZ$18*A67-coeffs!$D$2*blanks!$BZ$17)/($D$2*coeffs!$D$6))^2*coeffs!$E$8^2+(1000*coeffs!$D$2*coeffs!$D$8*(E67/coeffs!$D$2-blanks!$BZ$18*A67-blanks!$BZ$17)/($D$2^2*coeffs!$D$6))^2*coeffs!$D$11^2+(1000*coeffs!$D$2*coeffs!$D$8*(E67/coeffs!$D$2-blanks!$BZ$18*A67-blanks!$BZ$17)/($D$2*coeffs!$D$6^2))^2*coeffs!$E$6^2 +(-1000*coeffs!$D$8*blanks!$BZ$18*A67/($D$2*coeffs!$D$6)-1000*coeffs!$D$8*blanks!$BZ$17/($D$2*coeffs!$D$6))^2*coeffs!$E$2^2 + (1000*coeffs!$D$2*coeffs!$D$8*A67/($D$2*coeffs!$D$6))^2*blanks!$CA$18^2+(1000*coeffs!$D$2*coeffs!$D$8/($D$2*coeffs!$D$6))^2*blanks!$CA$17^2)^0.5</f>
        <v>1482.9255101341023</v>
      </c>
      <c r="L67" s="10">
        <f t="shared" si="3"/>
        <v>37078208.896641761</v>
      </c>
      <c r="M67" s="1">
        <f t="shared" si="4"/>
        <v>12168790.073510757</v>
      </c>
      <c r="N67" s="10">
        <f t="shared" si="5"/>
        <v>11714047.973190922</v>
      </c>
    </row>
    <row r="68" spans="1:14" x14ac:dyDescent="0.25">
      <c r="A68">
        <v>-21.02</v>
      </c>
      <c r="B68">
        <v>0.48031496062992124</v>
      </c>
      <c r="C68" s="10">
        <f>-LN(1-B68)/0.000001-EXP(blanks!$BZ$18*b932_2!A68+blanks!$BZ$17)</f>
        <v>627519.33831344161</v>
      </c>
      <c r="D68" s="1">
        <f>C68*0.000001*coeffs!$D$8/($D$2*coeffs!$D$6/1000)</f>
        <v>5031.5563751232075</v>
      </c>
      <c r="E68">
        <f t="shared" si="0"/>
        <v>0.65453234443216579</v>
      </c>
      <c r="F68">
        <v>0.57530000000000003</v>
      </c>
      <c r="G68">
        <v>0.75290000000000001</v>
      </c>
      <c r="H68">
        <f t="shared" si="1"/>
        <v>7.9232344432165758E-2</v>
      </c>
      <c r="I68">
        <f t="shared" si="2"/>
        <v>9.8367655567834222E-2</v>
      </c>
      <c r="J68" s="2">
        <f>((1000*coeffs!$D$8/($D$2*coeffs!$D$6))^2*H68^2+(1000*(E68-coeffs!$D$2*blanks!$BZ$18*A68-coeffs!$D$2*blanks!$BZ$17)/($D$2*coeffs!$D$6))^2*coeffs!$E$8^2+(1000*coeffs!$D$2*coeffs!$D$8*(E68/coeffs!$D$2-blanks!$BZ$18*A68-blanks!$BZ$17)/($D$2^2*coeffs!$D$6))^2*coeffs!$D$11^2+(1000*coeffs!$D$2*coeffs!$D$8*(E68/coeffs!$D$2-blanks!$BZ$18*A68-blanks!$BZ$17)/($D$2*coeffs!$D$6^2))^2*coeffs!$E$6^2 +(-1000*coeffs!$D$8*blanks!$BZ$18*A68/($D$2*coeffs!$D$6)-1000*coeffs!$D$8*blanks!$BZ$17/($D$2*coeffs!$D$6))^2*coeffs!$E$2^2 + (1000*coeffs!$D$2*coeffs!$D$8*A68/($D$2*coeffs!$D$6))^2*blanks!$CA$18^2+(1000*coeffs!$D$2*coeffs!$D$8/($D$2*coeffs!$D$6))^2*blanks!$CA$17^2)^0.5</f>
        <v>1448.0478551918604</v>
      </c>
      <c r="K68" s="10">
        <f>((1000*coeffs!$D$8/($D$2*coeffs!$D$6))^2*I68^2+(1000*(E68-coeffs!$D$2*blanks!$BZ$18*A68-coeffs!$D$2*blanks!$BZ$17)/($D$2*coeffs!$D$6))^2*coeffs!$E$8^2+(1000*coeffs!$D$2*coeffs!$D$8*(E68/coeffs!$D$2-blanks!$BZ$18*A68-blanks!$BZ$17)/($D$2^2*coeffs!$D$6))^2*coeffs!$D$11^2+(1000*coeffs!$D$2*coeffs!$D$8*(E68/coeffs!$D$2-blanks!$BZ$18*A68-blanks!$BZ$17)/($D$2*coeffs!$D$6^2))^2*coeffs!$E$6^2 +(-1000*coeffs!$D$8*blanks!$BZ$18*A68/($D$2*coeffs!$D$6)-1000*coeffs!$D$8*blanks!$BZ$17/($D$2*coeffs!$D$6))^2*coeffs!$E$2^2 + (1000*coeffs!$D$2*coeffs!$D$8*A68/($D$2*coeffs!$D$6))^2*blanks!$CA$18^2+(1000*coeffs!$D$2*coeffs!$D$8/($D$2*coeffs!$D$6))^2*blanks!$CA$17^2)^0.5</f>
        <v>1521.6212650561729</v>
      </c>
      <c r="L68" s="10">
        <f t="shared" si="3"/>
        <v>37976492.390910402</v>
      </c>
      <c r="M68" s="1">
        <f t="shared" si="4"/>
        <v>12482827.905485904</v>
      </c>
      <c r="N68" s="10">
        <f t="shared" si="5"/>
        <v>11973900.784716062</v>
      </c>
    </row>
    <row r="69" spans="1:14" x14ac:dyDescent="0.25">
      <c r="A69">
        <v>-21.05</v>
      </c>
      <c r="B69">
        <v>0.48818897637795278</v>
      </c>
      <c r="C69" s="10">
        <f>-LN(1-B69)/0.000001-EXP(blanks!$BZ$18*b932_2!A69+blanks!$BZ$17)</f>
        <v>642492.04462770396</v>
      </c>
      <c r="D69" s="1">
        <f>C69*0.000001*coeffs!$D$8/($D$2*coeffs!$D$6/1000)</f>
        <v>5151.610071174794</v>
      </c>
      <c r="E69">
        <f t="shared" si="0"/>
        <v>0.66979981656295418</v>
      </c>
      <c r="F69">
        <v>0.58960000000000001</v>
      </c>
      <c r="G69">
        <v>0.77159999999999995</v>
      </c>
      <c r="H69">
        <f t="shared" si="1"/>
        <v>8.0199816562954163E-2</v>
      </c>
      <c r="I69">
        <f t="shared" si="2"/>
        <v>0.10180018343704578</v>
      </c>
      <c r="J69" s="2">
        <f>((1000*coeffs!$D$8/($D$2*coeffs!$D$6))^2*H69^2+(1000*(E69-coeffs!$D$2*blanks!$BZ$18*A69-coeffs!$D$2*blanks!$BZ$17)/($D$2*coeffs!$D$6))^2*coeffs!$E$8^2+(1000*coeffs!$D$2*coeffs!$D$8*(E69/coeffs!$D$2-blanks!$BZ$18*A69-blanks!$BZ$17)/($D$2^2*coeffs!$D$6))^2*coeffs!$D$11^2+(1000*coeffs!$D$2*coeffs!$D$8*(E69/coeffs!$D$2-blanks!$BZ$18*A69-blanks!$BZ$17)/($D$2*coeffs!$D$6^2))^2*coeffs!$E$6^2 +(-1000*coeffs!$D$8*blanks!$BZ$18*A69/($D$2*coeffs!$D$6)-1000*coeffs!$D$8*blanks!$BZ$17/($D$2*coeffs!$D$6))^2*coeffs!$E$2^2 + (1000*coeffs!$D$2*coeffs!$D$8*A69/($D$2*coeffs!$D$6))^2*blanks!$CA$18^2+(1000*coeffs!$D$2*coeffs!$D$8/($D$2*coeffs!$D$6))^2*blanks!$CA$17^2)^0.5</f>
        <v>1478.7402441827728</v>
      </c>
      <c r="K69" s="10">
        <f>((1000*coeffs!$D$8/($D$2*coeffs!$D$6))^2*I69^2+(1000*(E69-coeffs!$D$2*blanks!$BZ$18*A69-coeffs!$D$2*blanks!$BZ$17)/($D$2*coeffs!$D$6))^2*coeffs!$E$8^2+(1000*coeffs!$D$2*coeffs!$D$8*(E69/coeffs!$D$2-blanks!$BZ$18*A69-blanks!$BZ$17)/($D$2^2*coeffs!$D$6))^2*coeffs!$D$11^2+(1000*coeffs!$D$2*coeffs!$D$8*(E69/coeffs!$D$2-blanks!$BZ$18*A69-blanks!$BZ$17)/($D$2*coeffs!$D$6^2))^2*coeffs!$E$6^2 +(-1000*coeffs!$D$8*blanks!$BZ$18*A69/($D$2*coeffs!$D$6)-1000*coeffs!$D$8*blanks!$BZ$17/($D$2*coeffs!$D$6))^2*coeffs!$E$2^2 + (1000*coeffs!$D$2*coeffs!$D$8*A69/($D$2*coeffs!$D$6))^2*blanks!$CA$18^2+(1000*coeffs!$D$2*coeffs!$D$8/($D$2*coeffs!$D$6))^2*blanks!$CA$17^2)^0.5</f>
        <v>1561.8636121480235</v>
      </c>
      <c r="L69" s="10">
        <f t="shared" si="3"/>
        <v>38882617.242684938</v>
      </c>
      <c r="M69" s="1">
        <f t="shared" si="4"/>
        <v>12808009.12260519</v>
      </c>
      <c r="N69" s="10">
        <f t="shared" si="5"/>
        <v>12233025.170279428</v>
      </c>
    </row>
    <row r="70" spans="1:14" x14ac:dyDescent="0.25">
      <c r="A70">
        <v>-21.1</v>
      </c>
      <c r="B70">
        <v>0.49606299212598426</v>
      </c>
      <c r="C70" s="10">
        <f>-LN(1-B70)/0.000001-EXP(blanks!$BZ$18*b932_2!A70+blanks!$BZ$17)</f>
        <v>657497.78974507959</v>
      </c>
      <c r="D70" s="1">
        <f>C70*0.000001*coeffs!$D$8/($D$2*coeffs!$D$6/1000)</f>
        <v>5271.9286779475033</v>
      </c>
      <c r="E70">
        <f t="shared" si="0"/>
        <v>0.68530400309891948</v>
      </c>
      <c r="F70">
        <v>0.60419999999999996</v>
      </c>
      <c r="G70">
        <v>0.79069999999999996</v>
      </c>
      <c r="H70">
        <f t="shared" si="1"/>
        <v>8.1104003098919519E-2</v>
      </c>
      <c r="I70">
        <f t="shared" si="2"/>
        <v>0.10539599690108048</v>
      </c>
      <c r="J70" s="2">
        <f>((1000*coeffs!$D$8/($D$2*coeffs!$D$6))^2*H70^2+(1000*(E70-coeffs!$D$2*blanks!$BZ$18*A70-coeffs!$D$2*blanks!$BZ$17)/($D$2*coeffs!$D$6))^2*coeffs!$E$8^2+(1000*coeffs!$D$2*coeffs!$D$8*(E70/coeffs!$D$2-blanks!$BZ$18*A70-blanks!$BZ$17)/($D$2^2*coeffs!$D$6))^2*coeffs!$D$11^2+(1000*coeffs!$D$2*coeffs!$D$8*(E70/coeffs!$D$2-blanks!$BZ$18*A70-blanks!$BZ$17)/($D$2*coeffs!$D$6^2))^2*coeffs!$E$6^2 +(-1000*coeffs!$D$8*blanks!$BZ$18*A70/($D$2*coeffs!$D$6)-1000*coeffs!$D$8*blanks!$BZ$17/($D$2*coeffs!$D$6))^2*coeffs!$E$2^2 + (1000*coeffs!$D$2*coeffs!$D$8*A70/($D$2*coeffs!$D$6))^2*blanks!$CA$18^2+(1000*coeffs!$D$2*coeffs!$D$8/($D$2*coeffs!$D$6))^2*blanks!$CA$17^2)^0.5</f>
        <v>1509.6647290147312</v>
      </c>
      <c r="K70" s="10">
        <f>((1000*coeffs!$D$8/($D$2*coeffs!$D$6))^2*I70^2+(1000*(E70-coeffs!$D$2*blanks!$BZ$18*A70-coeffs!$D$2*blanks!$BZ$17)/($D$2*coeffs!$D$6))^2*coeffs!$E$8^2+(1000*coeffs!$D$2*coeffs!$D$8*(E70/coeffs!$D$2-blanks!$BZ$18*A70-blanks!$BZ$17)/($D$2^2*coeffs!$D$6))^2*coeffs!$D$11^2+(1000*coeffs!$D$2*coeffs!$D$8*(E70/coeffs!$D$2-blanks!$BZ$18*A70-blanks!$BZ$17)/($D$2*coeffs!$D$6^2))^2*coeffs!$E$6^2 +(-1000*coeffs!$D$8*blanks!$BZ$18*A70/($D$2*coeffs!$D$6)-1000*coeffs!$D$8*blanks!$BZ$17/($D$2*coeffs!$D$6))^2*coeffs!$E$2^2 + (1000*coeffs!$D$2*coeffs!$D$8*A70/($D$2*coeffs!$D$6))^2*blanks!$CA$18^2+(1000*coeffs!$D$2*coeffs!$D$8/($D$2*coeffs!$D$6))^2*blanks!$CA$17^2)^0.5</f>
        <v>1603.2327905742297</v>
      </c>
      <c r="L70" s="10">
        <f t="shared" si="3"/>
        <v>39790741.551334232</v>
      </c>
      <c r="M70" s="1">
        <f t="shared" si="4"/>
        <v>13141132.011447106</v>
      </c>
      <c r="N70" s="10">
        <f t="shared" si="5"/>
        <v>12493863.892214445</v>
      </c>
    </row>
    <row r="71" spans="1:14" x14ac:dyDescent="0.25">
      <c r="A71">
        <v>-21.1</v>
      </c>
      <c r="B71">
        <v>0.50393700787401574</v>
      </c>
      <c r="C71" s="10">
        <f>-LN(1-B71)/0.000001-EXP(blanks!$BZ$18*b932_2!A71+blanks!$BZ$17)</f>
        <v>673246.14671321877</v>
      </c>
      <c r="D71" s="1">
        <f>C71*0.000001*coeffs!$D$8/($D$2*coeffs!$D$6/1000)</f>
        <v>5398.2016723602701</v>
      </c>
      <c r="E71">
        <f t="shared" si="0"/>
        <v>0.70105236006705862</v>
      </c>
      <c r="F71">
        <v>0.60419999999999996</v>
      </c>
      <c r="G71">
        <v>0.81020000000000003</v>
      </c>
      <c r="H71">
        <f t="shared" si="1"/>
        <v>9.6852360067058663E-2</v>
      </c>
      <c r="I71">
        <f t="shared" si="2"/>
        <v>0.10914763993294141</v>
      </c>
      <c r="J71" s="2">
        <f>((1000*coeffs!$D$8/($D$2*coeffs!$D$6))^2*H71^2+(1000*(E71-coeffs!$D$2*blanks!$BZ$18*A71-coeffs!$D$2*blanks!$BZ$17)/($D$2*coeffs!$D$6))^2*coeffs!$E$8^2+(1000*coeffs!$D$2*coeffs!$D$8*(E71/coeffs!$D$2-blanks!$BZ$18*A71-blanks!$BZ$17)/($D$2^2*coeffs!$D$6))^2*coeffs!$D$11^2+(1000*coeffs!$D$2*coeffs!$D$8*(E71/coeffs!$D$2-blanks!$BZ$18*A71-blanks!$BZ$17)/($D$2*coeffs!$D$6^2))^2*coeffs!$E$6^2 +(-1000*coeffs!$D$8*blanks!$BZ$18*A71/($D$2*coeffs!$D$6)-1000*coeffs!$D$8*blanks!$BZ$17/($D$2*coeffs!$D$6))^2*coeffs!$E$2^2 + (1000*coeffs!$D$2*coeffs!$D$8*A71/($D$2*coeffs!$D$6))^2*blanks!$CA$18^2+(1000*coeffs!$D$2*coeffs!$D$8/($D$2*coeffs!$D$6))^2*blanks!$CA$17^2)^0.5</f>
        <v>1595.4797573580222</v>
      </c>
      <c r="K71" s="10">
        <f>((1000*coeffs!$D$8/($D$2*coeffs!$D$6))^2*I71^2+(1000*(E71-coeffs!$D$2*blanks!$BZ$18*A71-coeffs!$D$2*blanks!$BZ$17)/($D$2*coeffs!$D$6))^2*coeffs!$E$8^2+(1000*coeffs!$D$2*coeffs!$D$8*(E71/coeffs!$D$2-blanks!$BZ$18*A71-blanks!$BZ$17)/($D$2^2*coeffs!$D$6))^2*coeffs!$D$11^2+(1000*coeffs!$D$2*coeffs!$D$8*(E71/coeffs!$D$2-blanks!$BZ$18*A71-blanks!$BZ$17)/($D$2*coeffs!$D$6^2))^2*coeffs!$E$6^2 +(-1000*coeffs!$D$8*blanks!$BZ$18*A71/($D$2*coeffs!$D$6)-1000*coeffs!$D$8*blanks!$BZ$17/($D$2*coeffs!$D$6))^2*coeffs!$E$2^2 + (1000*coeffs!$D$2*coeffs!$D$8*A71/($D$2*coeffs!$D$6))^2*blanks!$CA$18^2+(1000*coeffs!$D$2*coeffs!$D$8/($D$2*coeffs!$D$6))^2*blanks!$CA$17^2)^0.5</f>
        <v>1645.7198372139883</v>
      </c>
      <c r="L71" s="10">
        <f t="shared" si="3"/>
        <v>40743807.571860828</v>
      </c>
      <c r="M71" s="1">
        <f t="shared" si="4"/>
        <v>13484294.524554359</v>
      </c>
      <c r="N71" s="10">
        <f t="shared" si="5"/>
        <v>13135819.872798931</v>
      </c>
    </row>
    <row r="72" spans="1:14" x14ac:dyDescent="0.25">
      <c r="A72">
        <v>-21.1</v>
      </c>
      <c r="B72">
        <v>0.51181102362204722</v>
      </c>
      <c r="C72" s="10">
        <f>-LN(1-B72)/0.000001-EXP(blanks!$BZ$18*b932_2!A72+blanks!$BZ$17)</f>
        <v>689246.48805965972</v>
      </c>
      <c r="D72" s="1">
        <f>C72*0.000001*coeffs!$D$8/($D$2*coeffs!$D$6/1000)</f>
        <v>5526.4951202119446</v>
      </c>
      <c r="E72">
        <f t="shared" si="0"/>
        <v>0.71705270141349964</v>
      </c>
      <c r="F72">
        <v>0.63449999999999995</v>
      </c>
      <c r="G72">
        <v>0.83030000000000004</v>
      </c>
      <c r="H72">
        <f t="shared" si="1"/>
        <v>8.2552701413499685E-2</v>
      </c>
      <c r="I72">
        <f t="shared" si="2"/>
        <v>0.1132472985865004</v>
      </c>
      <c r="J72" s="2">
        <f>((1000*coeffs!$D$8/($D$2*coeffs!$D$6))^2*H72^2+(1000*(E72-coeffs!$D$2*blanks!$BZ$18*A72-coeffs!$D$2*blanks!$BZ$17)/($D$2*coeffs!$D$6))^2*coeffs!$E$8^2+(1000*coeffs!$D$2*coeffs!$D$8*(E72/coeffs!$D$2-blanks!$BZ$18*A72-blanks!$BZ$17)/($D$2^2*coeffs!$D$6))^2*coeffs!$D$11^2+(1000*coeffs!$D$2*coeffs!$D$8*(E72/coeffs!$D$2-blanks!$BZ$18*A72-blanks!$BZ$17)/($D$2*coeffs!$D$6^2))^2*coeffs!$E$6^2 +(-1000*coeffs!$D$8*blanks!$BZ$18*A72/($D$2*coeffs!$D$6)-1000*coeffs!$D$8*blanks!$BZ$17/($D$2*coeffs!$D$6))^2*coeffs!$E$2^2 + (1000*coeffs!$D$2*coeffs!$D$8*A72/($D$2*coeffs!$D$6))^2*blanks!$CA$18^2+(1000*coeffs!$D$2*coeffs!$D$8/($D$2*coeffs!$D$6))^2*blanks!$CA$17^2)^0.5</f>
        <v>1571.7191234926458</v>
      </c>
      <c r="K72" s="10">
        <f>((1000*coeffs!$D$8/($D$2*coeffs!$D$6))^2*I72^2+(1000*(E72-coeffs!$D$2*blanks!$BZ$18*A72-coeffs!$D$2*blanks!$BZ$17)/($D$2*coeffs!$D$6))^2*coeffs!$E$8^2+(1000*coeffs!$D$2*coeffs!$D$8*(E72/coeffs!$D$2-blanks!$BZ$18*A72-blanks!$BZ$17)/($D$2^2*coeffs!$D$6))^2*coeffs!$D$11^2+(1000*coeffs!$D$2*coeffs!$D$8*(E72/coeffs!$D$2-blanks!$BZ$18*A72-blanks!$BZ$17)/($D$2*coeffs!$D$6^2))^2*coeffs!$E$6^2 +(-1000*coeffs!$D$8*blanks!$BZ$18*A72/($D$2*coeffs!$D$6)-1000*coeffs!$D$8*blanks!$BZ$17/($D$2*coeffs!$D$6))^2*coeffs!$E$2^2 + (1000*coeffs!$D$2*coeffs!$D$8*A72/($D$2*coeffs!$D$6))^2*blanks!$CA$18^2+(1000*coeffs!$D$2*coeffs!$D$8/($D$2*coeffs!$D$6))^2*blanks!$CA$17^2)^0.5</f>
        <v>1690.1746348567949</v>
      </c>
      <c r="L72" s="10">
        <f t="shared" si="3"/>
        <v>41712123.294254676</v>
      </c>
      <c r="M72" s="1">
        <f t="shared" si="4"/>
        <v>13841916.6484579</v>
      </c>
      <c r="N72" s="10">
        <f t="shared" si="5"/>
        <v>13022562.470515348</v>
      </c>
    </row>
    <row r="73" spans="1:14" x14ac:dyDescent="0.25">
      <c r="A73">
        <v>-21.17</v>
      </c>
      <c r="B73">
        <v>0.51968503937007871</v>
      </c>
      <c r="C73" s="10">
        <f>-LN(1-B73)/0.000001-EXP(blanks!$BZ$18*b932_2!A73+blanks!$BZ$17)</f>
        <v>704793.86934793473</v>
      </c>
      <c r="D73" s="1">
        <f>C73*0.000001*coeffs!$D$8/($D$2*coeffs!$D$6/1000)</f>
        <v>5651.1566575722745</v>
      </c>
      <c r="E73">
        <f t="shared" ref="E73:E90" si="6">-LN(1-B73)</f>
        <v>0.73331322228527995</v>
      </c>
      <c r="F73">
        <v>0.63449999999999995</v>
      </c>
      <c r="G73">
        <v>0.85089999999999999</v>
      </c>
      <c r="H73">
        <f t="shared" ref="H73:H90" si="7">E73-F73</f>
        <v>9.881322228528E-2</v>
      </c>
      <c r="I73">
        <f t="shared" ref="I73:I90" si="8">G73-E73</f>
        <v>0.11758677771472004</v>
      </c>
      <c r="J73" s="2">
        <f>((1000*coeffs!$D$8/($D$2*coeffs!$D$6))^2*H73^2+(1000*(E73-coeffs!$D$2*blanks!$BZ$18*A73-coeffs!$D$2*blanks!$BZ$17)/($D$2*coeffs!$D$6))^2*coeffs!$E$8^2+(1000*coeffs!$D$2*coeffs!$D$8*(E73/coeffs!$D$2-blanks!$BZ$18*A73-blanks!$BZ$17)/($D$2^2*coeffs!$D$6))^2*coeffs!$D$11^2+(1000*coeffs!$D$2*coeffs!$D$8*(E73/coeffs!$D$2-blanks!$BZ$18*A73-blanks!$BZ$17)/($D$2*coeffs!$D$6^2))^2*coeffs!$E$6^2 +(-1000*coeffs!$D$8*blanks!$BZ$18*A73/($D$2*coeffs!$D$6)-1000*coeffs!$D$8*blanks!$BZ$17/($D$2*coeffs!$D$6))^2*coeffs!$E$2^2 + (1000*coeffs!$D$2*coeffs!$D$8*A73/($D$2*coeffs!$D$6))^2*blanks!$CA$18^2+(1000*coeffs!$D$2*coeffs!$D$8/($D$2*coeffs!$D$6))^2*blanks!$CA$17^2)^0.5</f>
        <v>1659.2507852319736</v>
      </c>
      <c r="K73" s="10">
        <f>((1000*coeffs!$D$8/($D$2*coeffs!$D$6))^2*I73^2+(1000*(E73-coeffs!$D$2*blanks!$BZ$18*A73-coeffs!$D$2*blanks!$BZ$17)/($D$2*coeffs!$D$6))^2*coeffs!$E$8^2+(1000*coeffs!$D$2*coeffs!$D$8*(E73/coeffs!$D$2-blanks!$BZ$18*A73-blanks!$BZ$17)/($D$2^2*coeffs!$D$6))^2*coeffs!$D$11^2+(1000*coeffs!$D$2*coeffs!$D$8*(E73/coeffs!$D$2-blanks!$BZ$18*A73-blanks!$BZ$17)/($D$2*coeffs!$D$6^2))^2*coeffs!$E$6^2 +(-1000*coeffs!$D$8*blanks!$BZ$18*A73/($D$2*coeffs!$D$6)-1000*coeffs!$D$8*blanks!$BZ$17/($D$2*coeffs!$D$6))^2*coeffs!$E$2^2 + (1000*coeffs!$D$2*coeffs!$D$8*A73/($D$2*coeffs!$D$6))^2*blanks!$CA$18^2+(1000*coeffs!$D$2*coeffs!$D$8/($D$2*coeffs!$D$6))^2*blanks!$CA$17^2)^0.5</f>
        <v>1736.1744681921621</v>
      </c>
      <c r="L73" s="10">
        <f t="shared" ref="L73:L134" si="9">1000000000000*D73/(1000000*$D$3)</f>
        <v>42653026.579848461</v>
      </c>
      <c r="M73" s="1">
        <f t="shared" ref="M73:M134" si="10">((1/(0.000001*$D$3))^2*K73^2+(D73/(0.000001*$D$3)^2)^2*(0.000001*$E$3)^2)^0.5</f>
        <v>14208943.199482881</v>
      </c>
      <c r="N73" s="10">
        <f t="shared" ref="N73:N134" si="11">((1/(0.000001*$D$3))^2*J73^2+(D73/(0.000001*$D$3)^2)^2*(0.000001*$E$3)^2)^0.5</f>
        <v>13675338.312556416</v>
      </c>
    </row>
    <row r="74" spans="1:14" x14ac:dyDescent="0.25">
      <c r="A74">
        <v>-21.17</v>
      </c>
      <c r="B74">
        <v>0.52755905511811019</v>
      </c>
      <c r="C74" s="10">
        <f>-LN(1-B74)/0.000001-EXP(blanks!$BZ$18*b932_2!A74+blanks!$BZ$17)</f>
        <v>721323.17129914521</v>
      </c>
      <c r="D74" s="1">
        <f>C74*0.000001*coeffs!$D$8/($D$2*coeffs!$D$6/1000)</f>
        <v>5783.6914011747222</v>
      </c>
      <c r="E74">
        <f t="shared" si="6"/>
        <v>0.74984252423649045</v>
      </c>
      <c r="F74">
        <v>0.6502</v>
      </c>
      <c r="G74">
        <v>0.87190000000000001</v>
      </c>
      <c r="H74">
        <f t="shared" si="7"/>
        <v>9.9642524236490448E-2</v>
      </c>
      <c r="I74">
        <f t="shared" si="8"/>
        <v>0.12205747576350956</v>
      </c>
      <c r="J74" s="2">
        <f>((1000*coeffs!$D$8/($D$2*coeffs!$D$6))^2*H74^2+(1000*(E74-coeffs!$D$2*blanks!$BZ$18*A74-coeffs!$D$2*blanks!$BZ$17)/($D$2*coeffs!$D$6))^2*coeffs!$E$8^2+(1000*coeffs!$D$2*coeffs!$D$8*(E74/coeffs!$D$2-blanks!$BZ$18*A74-blanks!$BZ$17)/($D$2^2*coeffs!$D$6))^2*coeffs!$D$11^2+(1000*coeffs!$D$2*coeffs!$D$8*(E74/coeffs!$D$2-blanks!$BZ$18*A74-blanks!$BZ$17)/($D$2*coeffs!$D$6^2))^2*coeffs!$E$6^2 +(-1000*coeffs!$D$8*blanks!$BZ$18*A74/($D$2*coeffs!$D$6)-1000*coeffs!$D$8*blanks!$BZ$17/($D$2*coeffs!$D$6))^2*coeffs!$E$2^2 + (1000*coeffs!$D$2*coeffs!$D$8*A74/($D$2*coeffs!$D$6))^2*blanks!$CA$18^2+(1000*coeffs!$D$2*coeffs!$D$8/($D$2*coeffs!$D$6))^2*blanks!$CA$17^2)^0.5</f>
        <v>1691.3273614378606</v>
      </c>
      <c r="K74" s="10">
        <f>((1000*coeffs!$D$8/($D$2*coeffs!$D$6))^2*I74^2+(1000*(E74-coeffs!$D$2*blanks!$BZ$18*A74-coeffs!$D$2*blanks!$BZ$17)/($D$2*coeffs!$D$6))^2*coeffs!$E$8^2+(1000*coeffs!$D$2*coeffs!$D$8*(E74/coeffs!$D$2-blanks!$BZ$18*A74-blanks!$BZ$17)/($D$2^2*coeffs!$D$6))^2*coeffs!$D$11^2+(1000*coeffs!$D$2*coeffs!$D$8*(E74/coeffs!$D$2-blanks!$BZ$18*A74-blanks!$BZ$17)/($D$2*coeffs!$D$6^2))^2*coeffs!$E$6^2 +(-1000*coeffs!$D$8*blanks!$BZ$18*A74/($D$2*coeffs!$D$6)-1000*coeffs!$D$8*blanks!$BZ$17/($D$2*coeffs!$D$6))^2*coeffs!$E$2^2 + (1000*coeffs!$D$2*coeffs!$D$8*A74/($D$2*coeffs!$D$6))^2*blanks!$CA$18^2+(1000*coeffs!$D$2*coeffs!$D$8/($D$2*coeffs!$D$6))^2*blanks!$CA$17^2)^0.5</f>
        <v>1783.2767046716247</v>
      </c>
      <c r="L74" s="10">
        <f t="shared" si="9"/>
        <v>43653354.173678972</v>
      </c>
      <c r="M74" s="1">
        <f t="shared" si="10"/>
        <v>14586632.404853916</v>
      </c>
      <c r="N74" s="10">
        <f t="shared" si="11"/>
        <v>13948818.130556026</v>
      </c>
    </row>
    <row r="75" spans="1:14" x14ac:dyDescent="0.25">
      <c r="A75">
        <v>-21.23</v>
      </c>
      <c r="B75">
        <v>0.53543307086614178</v>
      </c>
      <c r="C75" s="10">
        <f>-LN(1-B75)/0.000001-EXP(blanks!$BZ$18*b932_2!A75+blanks!$BZ$17)</f>
        <v>737504.4876347098</v>
      </c>
      <c r="D75" s="1">
        <f>C75*0.000001*coeffs!$D$8/($D$2*coeffs!$D$6/1000)</f>
        <v>5913.4359371517603</v>
      </c>
      <c r="E75">
        <f t="shared" si="6"/>
        <v>0.76664964255287193</v>
      </c>
      <c r="F75">
        <v>0.6663</v>
      </c>
      <c r="G75">
        <v>0.89349999999999996</v>
      </c>
      <c r="H75">
        <f t="shared" si="7"/>
        <v>0.10034964255287193</v>
      </c>
      <c r="I75">
        <f t="shared" si="8"/>
        <v>0.12685035744712803</v>
      </c>
      <c r="J75" s="2">
        <f>((1000*coeffs!$D$8/($D$2*coeffs!$D$6))^2*H75^2+(1000*(E75-coeffs!$D$2*blanks!$BZ$18*A75-coeffs!$D$2*blanks!$BZ$17)/($D$2*coeffs!$D$6))^2*coeffs!$E$8^2+(1000*coeffs!$D$2*coeffs!$D$8*(E75/coeffs!$D$2-blanks!$BZ$18*A75-blanks!$BZ$17)/($D$2^2*coeffs!$D$6))^2*coeffs!$D$11^2+(1000*coeffs!$D$2*coeffs!$D$8*(E75/coeffs!$D$2-blanks!$BZ$18*A75-blanks!$BZ$17)/($D$2*coeffs!$D$6^2))^2*coeffs!$E$6^2 +(-1000*coeffs!$D$8*blanks!$BZ$18*A75/($D$2*coeffs!$D$6)-1000*coeffs!$D$8*blanks!$BZ$17/($D$2*coeffs!$D$6))^2*coeffs!$E$2^2 + (1000*coeffs!$D$2*coeffs!$D$8*A75/($D$2*coeffs!$D$6))^2*blanks!$CA$18^2+(1000*coeffs!$D$2*coeffs!$D$8/($D$2*coeffs!$D$6))^2*blanks!$CA$17^2)^0.5</f>
        <v>1723.4898444500104</v>
      </c>
      <c r="K75" s="10">
        <f>((1000*coeffs!$D$8/($D$2*coeffs!$D$6))^2*I75^2+(1000*(E75-coeffs!$D$2*blanks!$BZ$18*A75-coeffs!$D$2*blanks!$BZ$17)/($D$2*coeffs!$D$6))^2*coeffs!$E$8^2+(1000*coeffs!$D$2*coeffs!$D$8*(E75/coeffs!$D$2-blanks!$BZ$18*A75-blanks!$BZ$17)/($D$2^2*coeffs!$D$6))^2*coeffs!$D$11^2+(1000*coeffs!$D$2*coeffs!$D$8*(E75/coeffs!$D$2-blanks!$BZ$18*A75-blanks!$BZ$17)/($D$2*coeffs!$D$6^2))^2*coeffs!$E$6^2 +(-1000*coeffs!$D$8*blanks!$BZ$18*A75/($D$2*coeffs!$D$6)-1000*coeffs!$D$8*blanks!$BZ$17/($D$2*coeffs!$D$6))^2*coeffs!$E$2^2 + (1000*coeffs!$D$2*coeffs!$D$8*A75/($D$2*coeffs!$D$6))^2*blanks!$CA$18^2+(1000*coeffs!$D$2*coeffs!$D$8/($D$2*coeffs!$D$6))^2*blanks!$CA$17^2)^0.5</f>
        <v>1832.3512725509911</v>
      </c>
      <c r="L75" s="10">
        <f t="shared" si="9"/>
        <v>44632622.220372289</v>
      </c>
      <c r="M75" s="1">
        <f t="shared" si="10"/>
        <v>14977047.27174117</v>
      </c>
      <c r="N75" s="10">
        <f t="shared" si="11"/>
        <v>14221824.070274347</v>
      </c>
    </row>
    <row r="76" spans="1:14" x14ac:dyDescent="0.25">
      <c r="A76">
        <v>-21.25</v>
      </c>
      <c r="B76">
        <v>0.54330708661417326</v>
      </c>
      <c r="C76" s="10">
        <f>-LN(1-B76)/0.000001-EXP(blanks!$BZ$18*b932_2!A76+blanks!$BZ$17)</f>
        <v>754387.28352098365</v>
      </c>
      <c r="D76" s="1">
        <f>C76*0.000001*coeffs!$D$8/($D$2*coeffs!$D$6/1000)</f>
        <v>6048.8050550179814</v>
      </c>
      <c r="E76">
        <f t="shared" si="6"/>
        <v>0.78374407591217199</v>
      </c>
      <c r="F76">
        <v>0.68279999999999996</v>
      </c>
      <c r="G76">
        <v>0.89349999999999996</v>
      </c>
      <c r="H76">
        <f t="shared" si="7"/>
        <v>0.10094407591217203</v>
      </c>
      <c r="I76">
        <f t="shared" si="8"/>
        <v>0.10975592408782797</v>
      </c>
      <c r="J76" s="2">
        <f>((1000*coeffs!$D$8/($D$2*coeffs!$D$6))^2*H76^2+(1000*(E76-coeffs!$D$2*blanks!$BZ$18*A76-coeffs!$D$2*blanks!$BZ$17)/($D$2*coeffs!$D$6))^2*coeffs!$E$8^2+(1000*coeffs!$D$2*coeffs!$D$8*(E76/coeffs!$D$2-blanks!$BZ$18*A76-blanks!$BZ$17)/($D$2^2*coeffs!$D$6))^2*coeffs!$D$11^2+(1000*coeffs!$D$2*coeffs!$D$8*(E76/coeffs!$D$2-blanks!$BZ$18*A76-blanks!$BZ$17)/($D$2*coeffs!$D$6^2))^2*coeffs!$E$6^2 +(-1000*coeffs!$D$8*blanks!$BZ$18*A76/($D$2*coeffs!$D$6)-1000*coeffs!$D$8*blanks!$BZ$17/($D$2*coeffs!$D$6))^2*coeffs!$E$2^2 + (1000*coeffs!$D$2*coeffs!$D$8*A76/($D$2*coeffs!$D$6))^2*blanks!$CA$18^2+(1000*coeffs!$D$2*coeffs!$D$8/($D$2*coeffs!$D$6))^2*blanks!$CA$17^2)^0.5</f>
        <v>1755.8074210371046</v>
      </c>
      <c r="K76" s="10">
        <f>((1000*coeffs!$D$8/($D$2*coeffs!$D$6))^2*I76^2+(1000*(E76-coeffs!$D$2*blanks!$BZ$18*A76-coeffs!$D$2*blanks!$BZ$17)/($D$2*coeffs!$D$6))^2*coeffs!$E$8^2+(1000*coeffs!$D$2*coeffs!$D$8*(E76/coeffs!$D$2-blanks!$BZ$18*A76-blanks!$BZ$17)/($D$2^2*coeffs!$D$6))^2*coeffs!$D$11^2+(1000*coeffs!$D$2*coeffs!$D$8*(E76/coeffs!$D$2-blanks!$BZ$18*A76-blanks!$BZ$17)/($D$2*coeffs!$D$6^2))^2*coeffs!$E$6^2 +(-1000*coeffs!$D$8*blanks!$BZ$18*A76/($D$2*coeffs!$D$6)-1000*coeffs!$D$8*blanks!$BZ$17/($D$2*coeffs!$D$6))^2*coeffs!$E$2^2 + (1000*coeffs!$D$2*coeffs!$D$8*A76/($D$2*coeffs!$D$6))^2*blanks!$CA$18^2+(1000*coeffs!$D$2*coeffs!$D$8/($D$2*coeffs!$D$6))^2*blanks!$CA$17^2)^0.5</f>
        <v>1789.4764802025406</v>
      </c>
      <c r="L76" s="10">
        <f t="shared" si="9"/>
        <v>45654342.716246672</v>
      </c>
      <c r="M76" s="1">
        <f t="shared" si="10"/>
        <v>14730782.965282831</v>
      </c>
      <c r="N76" s="10">
        <f t="shared" si="11"/>
        <v>14498137.691437826</v>
      </c>
    </row>
    <row r="77" spans="1:14" x14ac:dyDescent="0.25">
      <c r="A77">
        <v>-21.27</v>
      </c>
      <c r="B77">
        <v>0.55118110236220474</v>
      </c>
      <c r="C77" s="10">
        <f>-LN(1-B77)/0.000001-EXP(blanks!$BZ$18*b932_2!A77+blanks!$BZ$17)</f>
        <v>771565.85195482045</v>
      </c>
      <c r="D77" s="1">
        <f>C77*0.000001*coeffs!$D$8/($D$2*coeffs!$D$6/1000)</f>
        <v>6186.5457272832691</v>
      </c>
      <c r="E77">
        <f t="shared" si="6"/>
        <v>0.80113581862404115</v>
      </c>
      <c r="F77">
        <v>0.69969999999999999</v>
      </c>
      <c r="G77">
        <v>0.91559999999999997</v>
      </c>
      <c r="H77">
        <f t="shared" si="7"/>
        <v>0.10143581862404116</v>
      </c>
      <c r="I77">
        <f t="shared" si="8"/>
        <v>0.11446418137595882</v>
      </c>
      <c r="J77" s="2">
        <f>((1000*coeffs!$D$8/($D$2*coeffs!$D$6))^2*H77^2+(1000*(E77-coeffs!$D$2*blanks!$BZ$18*A77-coeffs!$D$2*blanks!$BZ$17)/($D$2*coeffs!$D$6))^2*coeffs!$E$8^2+(1000*coeffs!$D$2*coeffs!$D$8*(E77/coeffs!$D$2-blanks!$BZ$18*A77-blanks!$BZ$17)/($D$2^2*coeffs!$D$6))^2*coeffs!$D$11^2+(1000*coeffs!$D$2*coeffs!$D$8*(E77/coeffs!$D$2-blanks!$BZ$18*A77-blanks!$BZ$17)/($D$2*coeffs!$D$6^2))^2*coeffs!$E$6^2 +(-1000*coeffs!$D$8*blanks!$BZ$18*A77/($D$2*coeffs!$D$6)-1000*coeffs!$D$8*blanks!$BZ$17/($D$2*coeffs!$D$6))^2*coeffs!$E$2^2 + (1000*coeffs!$D$2*coeffs!$D$8*A77/($D$2*coeffs!$D$6))^2*blanks!$CA$18^2+(1000*coeffs!$D$2*coeffs!$D$8/($D$2*coeffs!$D$6))^2*blanks!$CA$17^2)^0.5</f>
        <v>1788.3511631200454</v>
      </c>
      <c r="K77" s="10">
        <f>((1000*coeffs!$D$8/($D$2*coeffs!$D$6))^2*I77^2+(1000*(E77-coeffs!$D$2*blanks!$BZ$18*A77-coeffs!$D$2*blanks!$BZ$17)/($D$2*coeffs!$D$6))^2*coeffs!$E$8^2+(1000*coeffs!$D$2*coeffs!$D$8*(E77/coeffs!$D$2-blanks!$BZ$18*A77-blanks!$BZ$17)/($D$2^2*coeffs!$D$6))^2*coeffs!$D$11^2+(1000*coeffs!$D$2*coeffs!$D$8*(E77/coeffs!$D$2-blanks!$BZ$18*A77-blanks!$BZ$17)/($D$2*coeffs!$D$6^2))^2*coeffs!$E$6^2 +(-1000*coeffs!$D$8*blanks!$BZ$18*A77/($D$2*coeffs!$D$6)-1000*coeffs!$D$8*blanks!$BZ$17/($D$2*coeffs!$D$6))^2*coeffs!$E$2^2 + (1000*coeffs!$D$2*coeffs!$D$8*A77/($D$2*coeffs!$D$6))^2*blanks!$CA$18^2+(1000*coeffs!$D$2*coeffs!$D$8/($D$2*coeffs!$D$6))^2*blanks!$CA$17^2)^0.5</f>
        <v>1838.2163188212812</v>
      </c>
      <c r="L77" s="10">
        <f t="shared" si="9"/>
        <v>46693962.905749865</v>
      </c>
      <c r="M77" s="1">
        <f t="shared" si="10"/>
        <v>15121542.864546321</v>
      </c>
      <c r="N77" s="10">
        <f t="shared" si="11"/>
        <v>14776980.197488181</v>
      </c>
    </row>
    <row r="78" spans="1:14" x14ac:dyDescent="0.25">
      <c r="A78">
        <v>-21.3</v>
      </c>
      <c r="B78">
        <v>0.55905511811023623</v>
      </c>
      <c r="C78" s="10">
        <f>-LN(1-B78)/0.000001-EXP(blanks!$BZ$18*b932_2!A78+blanks!$BZ$17)</f>
        <v>788942.7616942249</v>
      </c>
      <c r="D78" s="1">
        <f>C78*0.000001*coeffs!$D$8/($D$2*coeffs!$D$6/1000)</f>
        <v>6325.8767337415411</v>
      </c>
      <c r="E78">
        <f t="shared" si="6"/>
        <v>0.81883539572344211</v>
      </c>
      <c r="F78">
        <v>0.71699999999999997</v>
      </c>
      <c r="G78">
        <v>0.93830000000000002</v>
      </c>
      <c r="H78">
        <f t="shared" si="7"/>
        <v>0.10183539572344213</v>
      </c>
      <c r="I78">
        <f t="shared" si="8"/>
        <v>0.11946460427655792</v>
      </c>
      <c r="J78" s="2">
        <f>((1000*coeffs!$D$8/($D$2*coeffs!$D$6))^2*H78^2+(1000*(E78-coeffs!$D$2*blanks!$BZ$18*A78-coeffs!$D$2*blanks!$BZ$17)/($D$2*coeffs!$D$6))^2*coeffs!$E$8^2+(1000*coeffs!$D$2*coeffs!$D$8*(E78/coeffs!$D$2-blanks!$BZ$18*A78-blanks!$BZ$17)/($D$2^2*coeffs!$D$6))^2*coeffs!$D$11^2+(1000*coeffs!$D$2*coeffs!$D$8*(E78/coeffs!$D$2-blanks!$BZ$18*A78-blanks!$BZ$17)/($D$2*coeffs!$D$6^2))^2*coeffs!$E$6^2 +(-1000*coeffs!$D$8*blanks!$BZ$18*A78/($D$2*coeffs!$D$6)-1000*coeffs!$D$8*blanks!$BZ$17/($D$2*coeffs!$D$6))^2*coeffs!$E$2^2 + (1000*coeffs!$D$2*coeffs!$D$8*A78/($D$2*coeffs!$D$6))^2*blanks!$CA$18^2+(1000*coeffs!$D$2*coeffs!$D$8/($D$2*coeffs!$D$6))^2*blanks!$CA$17^2)^0.5</f>
        <v>1821.1938026988234</v>
      </c>
      <c r="K78" s="10">
        <f>((1000*coeffs!$D$8/($D$2*coeffs!$D$6))^2*I78^2+(1000*(E78-coeffs!$D$2*blanks!$BZ$18*A78-coeffs!$D$2*blanks!$BZ$17)/($D$2*coeffs!$D$6))^2*coeffs!$E$8^2+(1000*coeffs!$D$2*coeffs!$D$8*(E78/coeffs!$D$2-blanks!$BZ$18*A78-blanks!$BZ$17)/($D$2^2*coeffs!$D$6))^2*coeffs!$D$11^2+(1000*coeffs!$D$2*coeffs!$D$8*(E78/coeffs!$D$2-blanks!$BZ$18*A78-blanks!$BZ$17)/($D$2*coeffs!$D$6^2))^2*coeffs!$E$6^2 +(-1000*coeffs!$D$8*blanks!$BZ$18*A78/($D$2*coeffs!$D$6)-1000*coeffs!$D$8*blanks!$BZ$17/($D$2*coeffs!$D$6))^2*coeffs!$E$2^2 + (1000*coeffs!$D$2*coeffs!$D$8*A78/($D$2*coeffs!$D$6))^2*blanks!$CA$18^2+(1000*coeffs!$D$2*coeffs!$D$8/($D$2*coeffs!$D$6))^2*blanks!$CA$17^2)^0.5</f>
        <v>1888.80076360869</v>
      </c>
      <c r="L78" s="10">
        <f t="shared" si="9"/>
        <v>47745586.401959002</v>
      </c>
      <c r="M78" s="1">
        <f t="shared" si="10"/>
        <v>15525734.803169036</v>
      </c>
      <c r="N78" s="10">
        <f t="shared" si="11"/>
        <v>15058547.08970576</v>
      </c>
    </row>
    <row r="79" spans="1:14" x14ac:dyDescent="0.25">
      <c r="A79">
        <v>-21.3</v>
      </c>
      <c r="B79">
        <v>0.56692913385826771</v>
      </c>
      <c r="C79" s="10">
        <f>-LN(1-B79)/0.000001-EXP(blanks!$BZ$18*b932_2!A79+blanks!$BZ$17)</f>
        <v>806961.26719690312</v>
      </c>
      <c r="D79" s="1">
        <f>C79*0.000001*coeffs!$D$8/($D$2*coeffs!$D$6/1000)</f>
        <v>6470.352163735236</v>
      </c>
      <c r="E79">
        <f t="shared" si="6"/>
        <v>0.83685390122612036</v>
      </c>
      <c r="F79">
        <v>0.73470000000000002</v>
      </c>
      <c r="G79">
        <v>0.96150000000000002</v>
      </c>
      <c r="H79">
        <f t="shared" si="7"/>
        <v>0.10215390122612034</v>
      </c>
      <c r="I79">
        <f t="shared" si="8"/>
        <v>0.12464609877387967</v>
      </c>
      <c r="J79" s="2">
        <f>((1000*coeffs!$D$8/($D$2*coeffs!$D$6))^2*H79^2+(1000*(E79-coeffs!$D$2*blanks!$BZ$18*A79-coeffs!$D$2*blanks!$BZ$17)/($D$2*coeffs!$D$6))^2*coeffs!$E$8^2+(1000*coeffs!$D$2*coeffs!$D$8*(E79/coeffs!$D$2-blanks!$BZ$18*A79-blanks!$BZ$17)/($D$2^2*coeffs!$D$6))^2*coeffs!$D$11^2+(1000*coeffs!$D$2*coeffs!$D$8*(E79/coeffs!$D$2-blanks!$BZ$18*A79-blanks!$BZ$17)/($D$2*coeffs!$D$6^2))^2*coeffs!$E$6^2 +(-1000*coeffs!$D$8*blanks!$BZ$18*A79/($D$2*coeffs!$D$6)-1000*coeffs!$D$8*blanks!$BZ$17/($D$2*coeffs!$D$6))^2*coeffs!$E$2^2 + (1000*coeffs!$D$2*coeffs!$D$8*A79/($D$2*coeffs!$D$6))^2*blanks!$CA$18^2+(1000*coeffs!$D$2*coeffs!$D$8/($D$2*coeffs!$D$6))^2*blanks!$CA$17^2)^0.5</f>
        <v>1854.4095436200048</v>
      </c>
      <c r="K79" s="10">
        <f>((1000*coeffs!$D$8/($D$2*coeffs!$D$6))^2*I79^2+(1000*(E79-coeffs!$D$2*blanks!$BZ$18*A79-coeffs!$D$2*blanks!$BZ$17)/($D$2*coeffs!$D$6))^2*coeffs!$E$8^2+(1000*coeffs!$D$2*coeffs!$D$8*(E79/coeffs!$D$2-blanks!$BZ$18*A79-blanks!$BZ$17)/($D$2^2*coeffs!$D$6))^2*coeffs!$D$11^2+(1000*coeffs!$D$2*coeffs!$D$8*(E79/coeffs!$D$2-blanks!$BZ$18*A79-blanks!$BZ$17)/($D$2*coeffs!$D$6^2))^2*coeffs!$E$6^2 +(-1000*coeffs!$D$8*blanks!$BZ$18*A79/($D$2*coeffs!$D$6)-1000*coeffs!$D$8*blanks!$BZ$17/($D$2*coeffs!$D$6))^2*coeffs!$E$2^2 + (1000*coeffs!$D$2*coeffs!$D$8*A79/($D$2*coeffs!$D$6))^2*blanks!$CA$18^2+(1000*coeffs!$D$2*coeffs!$D$8/($D$2*coeffs!$D$6))^2*blanks!$CA$17^2)^0.5</f>
        <v>1940.8240952090628</v>
      </c>
      <c r="L79" s="10">
        <f t="shared" si="9"/>
        <v>48836038.273860112</v>
      </c>
      <c r="M79" s="1">
        <f t="shared" si="10"/>
        <v>15941925.479460746</v>
      </c>
      <c r="N79" s="10">
        <f t="shared" si="11"/>
        <v>15344765.382771935</v>
      </c>
    </row>
    <row r="80" spans="1:14" x14ac:dyDescent="0.25">
      <c r="A80">
        <v>-21.32</v>
      </c>
      <c r="B80">
        <v>0.57480314960629919</v>
      </c>
      <c r="C80" s="10">
        <f>-LN(1-B80)/0.000001-EXP(blanks!$BZ$18*b932_2!A80+blanks!$BZ$17)</f>
        <v>825093.34057428862</v>
      </c>
      <c r="D80" s="1">
        <f>C80*0.000001*coeffs!$D$8/($D$2*coeffs!$D$6/1000)</f>
        <v>6615.7382001901251</v>
      </c>
      <c r="E80">
        <f t="shared" si="6"/>
        <v>0.85520303989431679</v>
      </c>
      <c r="F80">
        <v>0.73470000000000002</v>
      </c>
      <c r="G80">
        <v>0.98529999999999995</v>
      </c>
      <c r="H80">
        <f t="shared" si="7"/>
        <v>0.12050303989431677</v>
      </c>
      <c r="I80">
        <f t="shared" si="8"/>
        <v>0.13009696010568317</v>
      </c>
      <c r="J80" s="2">
        <f>((1000*coeffs!$D$8/($D$2*coeffs!$D$6))^2*H80^2+(1000*(E80-coeffs!$D$2*blanks!$BZ$18*A80-coeffs!$D$2*blanks!$BZ$17)/($D$2*coeffs!$D$6))^2*coeffs!$E$8^2+(1000*coeffs!$D$2*coeffs!$D$8*(E80/coeffs!$D$2-blanks!$BZ$18*A80-blanks!$BZ$17)/($D$2^2*coeffs!$D$6))^2*coeffs!$D$11^2+(1000*coeffs!$D$2*coeffs!$D$8*(E80/coeffs!$D$2-blanks!$BZ$18*A80-blanks!$BZ$17)/($D$2*coeffs!$D$6^2))^2*coeffs!$E$6^2 +(-1000*coeffs!$D$8*blanks!$BZ$18*A80/($D$2*coeffs!$D$6)-1000*coeffs!$D$8*blanks!$BZ$17/($D$2*coeffs!$D$6))^2*coeffs!$E$2^2 + (1000*coeffs!$D$2*coeffs!$D$8*A80/($D$2*coeffs!$D$6))^2*blanks!$CA$18^2+(1000*coeffs!$D$2*coeffs!$D$8/($D$2*coeffs!$D$6))^2*blanks!$CA$17^2)^0.5</f>
        <v>1955.5591873976928</v>
      </c>
      <c r="K80" s="10">
        <f>((1000*coeffs!$D$8/($D$2*coeffs!$D$6))^2*I80^2+(1000*(E80-coeffs!$D$2*blanks!$BZ$18*A80-coeffs!$D$2*blanks!$BZ$17)/($D$2*coeffs!$D$6))^2*coeffs!$E$8^2+(1000*coeffs!$D$2*coeffs!$D$8*(E80/coeffs!$D$2-blanks!$BZ$18*A80-blanks!$BZ$17)/($D$2^2*coeffs!$D$6))^2*coeffs!$D$11^2+(1000*coeffs!$D$2*coeffs!$D$8*(E80/coeffs!$D$2-blanks!$BZ$18*A80-blanks!$BZ$17)/($D$2*coeffs!$D$6^2))^2*coeffs!$E$6^2 +(-1000*coeffs!$D$8*blanks!$BZ$18*A80/($D$2*coeffs!$D$6)-1000*coeffs!$D$8*blanks!$BZ$17/($D$2*coeffs!$D$6))^2*coeffs!$E$2^2 + (1000*coeffs!$D$2*coeffs!$D$8*A80/($D$2*coeffs!$D$6))^2*blanks!$CA$18^2+(1000*coeffs!$D$2*coeffs!$D$8/($D$2*coeffs!$D$6))^2*blanks!$CA$17^2)^0.5</f>
        <v>1994.6885964270434</v>
      </c>
      <c r="L80" s="10">
        <f t="shared" si="9"/>
        <v>49933363.096547507</v>
      </c>
      <c r="M80" s="1">
        <f t="shared" si="10"/>
        <v>16371284.648227461</v>
      </c>
      <c r="N80" s="10">
        <f t="shared" si="11"/>
        <v>16100108.354850208</v>
      </c>
    </row>
    <row r="81" spans="1:14" x14ac:dyDescent="0.25">
      <c r="A81">
        <v>-21.39</v>
      </c>
      <c r="B81">
        <v>0.58267716535433067</v>
      </c>
      <c r="C81" s="10">
        <f>-LN(1-B81)/0.000001-EXP(blanks!$BZ$18*b932_2!A81+blanks!$BZ$17)</f>
        <v>843013.25702608784</v>
      </c>
      <c r="D81" s="1">
        <f>C81*0.000001*coeffs!$D$8/($D$2*coeffs!$D$6/1000)</f>
        <v>6759.4231264699401</v>
      </c>
      <c r="E81">
        <f t="shared" si="6"/>
        <v>0.87389517290646934</v>
      </c>
      <c r="F81">
        <v>0.75290000000000001</v>
      </c>
      <c r="G81">
        <v>1.0097</v>
      </c>
      <c r="H81">
        <f t="shared" si="7"/>
        <v>0.12099517290646933</v>
      </c>
      <c r="I81">
        <f t="shared" si="8"/>
        <v>0.1358048270935307</v>
      </c>
      <c r="J81" s="2">
        <f>((1000*coeffs!$D$8/($D$2*coeffs!$D$6))^2*H81^2+(1000*(E81-coeffs!$D$2*blanks!$BZ$18*A81-coeffs!$D$2*blanks!$BZ$17)/($D$2*coeffs!$D$6))^2*coeffs!$E$8^2+(1000*coeffs!$D$2*coeffs!$D$8*(E81/coeffs!$D$2-blanks!$BZ$18*A81-blanks!$BZ$17)/($D$2^2*coeffs!$D$6))^2*coeffs!$D$11^2+(1000*coeffs!$D$2*coeffs!$D$8*(E81/coeffs!$D$2-blanks!$BZ$18*A81-blanks!$BZ$17)/($D$2*coeffs!$D$6^2))^2*coeffs!$E$6^2 +(-1000*coeffs!$D$8*blanks!$BZ$18*A81/($D$2*coeffs!$D$6)-1000*coeffs!$D$8*blanks!$BZ$17/($D$2*coeffs!$D$6))^2*coeffs!$E$2^2 + (1000*coeffs!$D$2*coeffs!$D$8*A81/($D$2*coeffs!$D$6))^2*blanks!$CA$18^2+(1000*coeffs!$D$2*coeffs!$D$8/($D$2*coeffs!$D$6))^2*blanks!$CA$17^2)^0.5</f>
        <v>1989.8730859175125</v>
      </c>
      <c r="K81" s="10">
        <f>((1000*coeffs!$D$8/($D$2*coeffs!$D$6))^2*I81^2+(1000*(E81-coeffs!$D$2*blanks!$BZ$18*A81-coeffs!$D$2*blanks!$BZ$17)/($D$2*coeffs!$D$6))^2*coeffs!$E$8^2+(1000*coeffs!$D$2*coeffs!$D$8*(E81/coeffs!$D$2-blanks!$BZ$18*A81-blanks!$BZ$17)/($D$2^2*coeffs!$D$6))^2*coeffs!$D$11^2+(1000*coeffs!$D$2*coeffs!$D$8*(E81/coeffs!$D$2-blanks!$BZ$18*A81-blanks!$BZ$17)/($D$2*coeffs!$D$6^2))^2*coeffs!$E$6^2 +(-1000*coeffs!$D$8*blanks!$BZ$18*A81/($D$2*coeffs!$D$6)-1000*coeffs!$D$8*blanks!$BZ$17/($D$2*coeffs!$D$6))^2*coeffs!$E$2^2 + (1000*coeffs!$D$2*coeffs!$D$8*A81/($D$2*coeffs!$D$6))^2*blanks!$CA$18^2+(1000*coeffs!$D$2*coeffs!$D$8/($D$2*coeffs!$D$6))^2*blanks!$CA$17^2)^0.5</f>
        <v>2050.3905457720921</v>
      </c>
      <c r="L81" s="10">
        <f t="shared" si="9"/>
        <v>51017848.512736514</v>
      </c>
      <c r="M81" s="1">
        <f t="shared" si="10"/>
        <v>16812815.62024574</v>
      </c>
      <c r="N81" s="10">
        <f t="shared" si="11"/>
        <v>16393349.699566701</v>
      </c>
    </row>
    <row r="82" spans="1:14" x14ac:dyDescent="0.25">
      <c r="A82">
        <v>-21.45</v>
      </c>
      <c r="B82">
        <v>0.59055118110236215</v>
      </c>
      <c r="C82" s="10">
        <f>-LN(1-B82)/0.000001-EXP(blanks!$BZ$18*b932_2!A82+blanks!$BZ$17)</f>
        <v>861383.80814659316</v>
      </c>
      <c r="D82" s="1">
        <f>C82*0.000001*coeffs!$D$8/($D$2*coeffs!$D$6/1000)</f>
        <v>6906.7213178744196</v>
      </c>
      <c r="E82">
        <f t="shared" si="6"/>
        <v>0.89294336787716377</v>
      </c>
      <c r="F82">
        <v>0.77159999999999995</v>
      </c>
      <c r="G82">
        <v>1.0347</v>
      </c>
      <c r="H82">
        <f t="shared" si="7"/>
        <v>0.12134336787716382</v>
      </c>
      <c r="I82">
        <f t="shared" si="8"/>
        <v>0.14175663212283618</v>
      </c>
      <c r="J82" s="2">
        <f>((1000*coeffs!$D$8/($D$2*coeffs!$D$6))^2*H82^2+(1000*(E82-coeffs!$D$2*blanks!$BZ$18*A82-coeffs!$D$2*blanks!$BZ$17)/($D$2*coeffs!$D$6))^2*coeffs!$E$8^2+(1000*coeffs!$D$2*coeffs!$D$8*(E82/coeffs!$D$2-blanks!$BZ$18*A82-blanks!$BZ$17)/($D$2^2*coeffs!$D$6))^2*coeffs!$D$11^2+(1000*coeffs!$D$2*coeffs!$D$8*(E82/coeffs!$D$2-blanks!$BZ$18*A82-blanks!$BZ$17)/($D$2*coeffs!$D$6^2))^2*coeffs!$E$6^2 +(-1000*coeffs!$D$8*blanks!$BZ$18*A82/($D$2*coeffs!$D$6)-1000*coeffs!$D$8*blanks!$BZ$17/($D$2*coeffs!$D$6))^2*coeffs!$E$2^2 + (1000*coeffs!$D$2*coeffs!$D$8*A82/($D$2*coeffs!$D$6))^2*blanks!$CA$18^2+(1000*coeffs!$D$2*coeffs!$D$8/($D$2*coeffs!$D$6))^2*blanks!$CA$17^2)^0.5</f>
        <v>2024.3608091384099</v>
      </c>
      <c r="K82" s="10">
        <f>((1000*coeffs!$D$8/($D$2*coeffs!$D$6))^2*I82^2+(1000*(E82-coeffs!$D$2*blanks!$BZ$18*A82-coeffs!$D$2*blanks!$BZ$17)/($D$2*coeffs!$D$6))^2*coeffs!$E$8^2+(1000*coeffs!$D$2*coeffs!$D$8*(E82/coeffs!$D$2-blanks!$BZ$18*A82-blanks!$BZ$17)/($D$2^2*coeffs!$D$6))^2*coeffs!$D$11^2+(1000*coeffs!$D$2*coeffs!$D$8*(E82/coeffs!$D$2-blanks!$BZ$18*A82-blanks!$BZ$17)/($D$2*coeffs!$D$6^2))^2*coeffs!$E$6^2 +(-1000*coeffs!$D$8*blanks!$BZ$18*A82/($D$2*coeffs!$D$6)-1000*coeffs!$D$8*blanks!$BZ$17/($D$2*coeffs!$D$6))^2*coeffs!$E$2^2 + (1000*coeffs!$D$2*coeffs!$D$8*A82/($D$2*coeffs!$D$6))^2*blanks!$CA$18^2+(1000*coeffs!$D$2*coeffs!$D$8/($D$2*coeffs!$D$6))^2*blanks!$CA$17^2)^0.5</f>
        <v>2107.9199455534085</v>
      </c>
      <c r="L82" s="10">
        <f t="shared" si="9"/>
        <v>52129605.636779495</v>
      </c>
      <c r="M82" s="1">
        <f t="shared" si="10"/>
        <v>17268495.906891234</v>
      </c>
      <c r="N82" s="10">
        <f t="shared" si="11"/>
        <v>16689240.571010316</v>
      </c>
    </row>
    <row r="83" spans="1:14" x14ac:dyDescent="0.25">
      <c r="A83">
        <v>-21.48</v>
      </c>
      <c r="B83">
        <v>0.59842519685039375</v>
      </c>
      <c r="C83" s="10">
        <f>-LN(1-B83)/0.000001-EXP(blanks!$BZ$18*b932_2!A83+blanks!$BZ$17)</f>
        <v>880457.516212038</v>
      </c>
      <c r="D83" s="1">
        <f>C83*0.000001*coeffs!$D$8/($D$2*coeffs!$D$6/1000)</f>
        <v>7059.6575407992204</v>
      </c>
      <c r="E83">
        <f t="shared" si="6"/>
        <v>0.91236145373426558</v>
      </c>
      <c r="F83">
        <v>0.79069999999999996</v>
      </c>
      <c r="G83">
        <v>1.0604</v>
      </c>
      <c r="H83">
        <f t="shared" si="7"/>
        <v>0.12166145373426562</v>
      </c>
      <c r="I83">
        <f t="shared" si="8"/>
        <v>0.14803854626573443</v>
      </c>
      <c r="J83" s="2">
        <f>((1000*coeffs!$D$8/($D$2*coeffs!$D$6))^2*H83^2+(1000*(E83-coeffs!$D$2*blanks!$BZ$18*A83-coeffs!$D$2*blanks!$BZ$17)/($D$2*coeffs!$D$6))^2*coeffs!$E$8^2+(1000*coeffs!$D$2*coeffs!$D$8*(E83/coeffs!$D$2-blanks!$BZ$18*A83-blanks!$BZ$17)/($D$2^2*coeffs!$D$6))^2*coeffs!$D$11^2+(1000*coeffs!$D$2*coeffs!$D$8*(E83/coeffs!$D$2-blanks!$BZ$18*A83-blanks!$BZ$17)/($D$2*coeffs!$D$6^2))^2*coeffs!$E$6^2 +(-1000*coeffs!$D$8*blanks!$BZ$18*A83/($D$2*coeffs!$D$6)-1000*coeffs!$D$8*blanks!$BZ$17/($D$2*coeffs!$D$6))^2*coeffs!$E$2^2 + (1000*coeffs!$D$2*coeffs!$D$8*A83/($D$2*coeffs!$D$6))^2*blanks!$CA$18^2+(1000*coeffs!$D$2*coeffs!$D$8/($D$2*coeffs!$D$6))^2*blanks!$CA$17^2)^0.5</f>
        <v>2059.5043537041402</v>
      </c>
      <c r="K83" s="10">
        <f>((1000*coeffs!$D$8/($D$2*coeffs!$D$6))^2*I83^2+(1000*(E83-coeffs!$D$2*blanks!$BZ$18*A83-coeffs!$D$2*blanks!$BZ$17)/($D$2*coeffs!$D$6))^2*coeffs!$E$8^2+(1000*coeffs!$D$2*coeffs!$D$8*(E83/coeffs!$D$2-blanks!$BZ$18*A83-blanks!$BZ$17)/($D$2^2*coeffs!$D$6))^2*coeffs!$D$11^2+(1000*coeffs!$D$2*coeffs!$D$8*(E83/coeffs!$D$2-blanks!$BZ$18*A83-blanks!$BZ$17)/($D$2*coeffs!$D$6^2))^2*coeffs!$E$6^2 +(-1000*coeffs!$D$8*blanks!$BZ$18*A83/($D$2*coeffs!$D$6)-1000*coeffs!$D$8*blanks!$BZ$17/($D$2*coeffs!$D$6))^2*coeffs!$E$2^2 + (1000*coeffs!$D$2*coeffs!$D$8*A83/($D$2*coeffs!$D$6))^2*blanks!$CA$18^2+(1000*coeffs!$D$2*coeffs!$D$8/($D$2*coeffs!$D$6))^2*blanks!$CA$17^2)^0.5</f>
        <v>2167.6988579708213</v>
      </c>
      <c r="L83" s="10">
        <f t="shared" si="9"/>
        <v>53283916.723288193</v>
      </c>
      <c r="M83" s="1">
        <f t="shared" si="10"/>
        <v>17742031.964770112</v>
      </c>
      <c r="N83" s="10">
        <f t="shared" si="11"/>
        <v>16991914.618551798</v>
      </c>
    </row>
    <row r="84" spans="1:14" x14ac:dyDescent="0.25">
      <c r="A84">
        <v>-21.56</v>
      </c>
      <c r="B84">
        <v>0.60629921259842523</v>
      </c>
      <c r="C84" s="10">
        <f>-LN(1-B84)/0.000001-EXP(blanks!$BZ$18*b932_2!A84+blanks!$BZ$17)</f>
        <v>899323.31944798224</v>
      </c>
      <c r="D84" s="1">
        <f>C84*0.000001*coeffs!$D$8/($D$2*coeffs!$D$6/1000)</f>
        <v>7210.9267475757943</v>
      </c>
      <c r="E84">
        <f t="shared" si="6"/>
        <v>0.93216408103044535</v>
      </c>
      <c r="F84">
        <v>0.81020000000000003</v>
      </c>
      <c r="G84">
        <v>1.0866</v>
      </c>
      <c r="H84">
        <f t="shared" si="7"/>
        <v>0.12196408103044531</v>
      </c>
      <c r="I84">
        <f t="shared" si="8"/>
        <v>0.15443591896955466</v>
      </c>
      <c r="J84" s="2">
        <f>((1000*coeffs!$D$8/($D$2*coeffs!$D$6))^2*H84^2+(1000*(E84-coeffs!$D$2*blanks!$BZ$18*A84-coeffs!$D$2*blanks!$BZ$17)/($D$2*coeffs!$D$6))^2*coeffs!$E$8^2+(1000*coeffs!$D$2*coeffs!$D$8*(E84/coeffs!$D$2-blanks!$BZ$18*A84-blanks!$BZ$17)/($D$2^2*coeffs!$D$6))^2*coeffs!$D$11^2+(1000*coeffs!$D$2*coeffs!$D$8*(E84/coeffs!$D$2-blanks!$BZ$18*A84-blanks!$BZ$17)/($D$2*coeffs!$D$6^2))^2*coeffs!$E$6^2 +(-1000*coeffs!$D$8*blanks!$BZ$18*A84/($D$2*coeffs!$D$6)-1000*coeffs!$D$8*blanks!$BZ$17/($D$2*coeffs!$D$6))^2*coeffs!$E$2^2 + (1000*coeffs!$D$2*coeffs!$D$8*A84/($D$2*coeffs!$D$6))^2*blanks!$CA$18^2+(1000*coeffs!$D$2*coeffs!$D$8/($D$2*coeffs!$D$6))^2*blanks!$CA$17^2)^0.5</f>
        <v>2095.3910655257901</v>
      </c>
      <c r="K84" s="10">
        <f>((1000*coeffs!$D$8/($D$2*coeffs!$D$6))^2*I84^2+(1000*(E84-coeffs!$D$2*blanks!$BZ$18*A84-coeffs!$D$2*blanks!$BZ$17)/($D$2*coeffs!$D$6))^2*coeffs!$E$8^2+(1000*coeffs!$D$2*coeffs!$D$8*(E84/coeffs!$D$2-blanks!$BZ$18*A84-blanks!$BZ$17)/($D$2^2*coeffs!$D$6))^2*coeffs!$D$11^2+(1000*coeffs!$D$2*coeffs!$D$8*(E84/coeffs!$D$2-blanks!$BZ$18*A84-blanks!$BZ$17)/($D$2*coeffs!$D$6^2))^2*coeffs!$E$6^2 +(-1000*coeffs!$D$8*blanks!$BZ$18*A84/($D$2*coeffs!$D$6)-1000*coeffs!$D$8*blanks!$BZ$17/($D$2*coeffs!$D$6))^2*coeffs!$E$2^2 + (1000*coeffs!$D$2*coeffs!$D$8*A84/($D$2*coeffs!$D$6))^2*blanks!$CA$18^2+(1000*coeffs!$D$2*coeffs!$D$8/($D$2*coeffs!$D$6))^2*blanks!$CA$17^2)^0.5</f>
        <v>2228.831464644838</v>
      </c>
      <c r="L84" s="10">
        <f t="shared" si="9"/>
        <v>54425645.733526886</v>
      </c>
      <c r="M84" s="1">
        <f t="shared" si="10"/>
        <v>18224454.156794284</v>
      </c>
      <c r="N84" s="10">
        <f t="shared" si="11"/>
        <v>17299108.772998869</v>
      </c>
    </row>
    <row r="85" spans="1:14" x14ac:dyDescent="0.25">
      <c r="A85">
        <v>-21.63</v>
      </c>
      <c r="B85">
        <v>0.61417322834645671</v>
      </c>
      <c r="C85" s="10">
        <f>-LN(1-B85)/0.000001-EXP(blanks!$BZ$18*b932_2!A85+blanks!$BZ$17)</f>
        <v>918683.76727698755</v>
      </c>
      <c r="D85" s="1">
        <f>C85*0.000001*coeffs!$D$8/($D$2*coeffs!$D$6/1000)</f>
        <v>7366.1620985071067</v>
      </c>
      <c r="E85">
        <f t="shared" si="6"/>
        <v>0.95236678834796473</v>
      </c>
      <c r="F85">
        <v>0.83030000000000004</v>
      </c>
      <c r="G85">
        <v>1.0866</v>
      </c>
      <c r="H85">
        <f t="shared" si="7"/>
        <v>0.12206678834796469</v>
      </c>
      <c r="I85">
        <f t="shared" si="8"/>
        <v>0.13423321165203528</v>
      </c>
      <c r="J85" s="2">
        <f>((1000*coeffs!$D$8/($D$2*coeffs!$D$6))^2*H85^2+(1000*(E85-coeffs!$D$2*blanks!$BZ$18*A85-coeffs!$D$2*blanks!$BZ$17)/($D$2*coeffs!$D$6))^2*coeffs!$E$8^2+(1000*coeffs!$D$2*coeffs!$D$8*(E85/coeffs!$D$2-blanks!$BZ$18*A85-blanks!$BZ$17)/($D$2^2*coeffs!$D$6))^2*coeffs!$D$11^2+(1000*coeffs!$D$2*coeffs!$D$8*(E85/coeffs!$D$2-blanks!$BZ$18*A85-blanks!$BZ$17)/($D$2*coeffs!$D$6^2))^2*coeffs!$E$6^2 +(-1000*coeffs!$D$8*blanks!$BZ$18*A85/($D$2*coeffs!$D$6)-1000*coeffs!$D$8*blanks!$BZ$17/($D$2*coeffs!$D$6))^2*coeffs!$E$2^2 + (1000*coeffs!$D$2*coeffs!$D$8*A85/($D$2*coeffs!$D$6))^2*blanks!$CA$18^2+(1000*coeffs!$D$2*coeffs!$D$8/($D$2*coeffs!$D$6))^2*blanks!$CA$17^2)^0.5</f>
        <v>2131.3731775751144</v>
      </c>
      <c r="K85" s="10">
        <f>((1000*coeffs!$D$8/($D$2*coeffs!$D$6))^2*I85^2+(1000*(E85-coeffs!$D$2*blanks!$BZ$18*A85-coeffs!$D$2*blanks!$BZ$17)/($D$2*coeffs!$D$6))^2*coeffs!$E$8^2+(1000*coeffs!$D$2*coeffs!$D$8*(E85/coeffs!$D$2-blanks!$BZ$18*A85-blanks!$BZ$17)/($D$2^2*coeffs!$D$6))^2*coeffs!$D$11^2+(1000*coeffs!$D$2*coeffs!$D$8*(E85/coeffs!$D$2-blanks!$BZ$18*A85-blanks!$BZ$17)/($D$2*coeffs!$D$6^2))^2*coeffs!$E$6^2 +(-1000*coeffs!$D$8*blanks!$BZ$18*A85/($D$2*coeffs!$D$6)-1000*coeffs!$D$8*blanks!$BZ$17/($D$2*coeffs!$D$6))^2*coeffs!$E$2^2 + (1000*coeffs!$D$2*coeffs!$D$8*A85/($D$2*coeffs!$D$6))^2*blanks!$CA$18^2+(1000*coeffs!$D$2*coeffs!$D$8/($D$2*coeffs!$D$6))^2*blanks!$CA$17^2)^0.5</f>
        <v>2177.8951849653199</v>
      </c>
      <c r="L85" s="10">
        <f t="shared" si="9"/>
        <v>55597309.863653809</v>
      </c>
      <c r="M85" s="1">
        <f t="shared" si="10"/>
        <v>17929920.749122091</v>
      </c>
      <c r="N85" s="10">
        <f t="shared" si="11"/>
        <v>17608563.501297381</v>
      </c>
    </row>
    <row r="86" spans="1:14" x14ac:dyDescent="0.25">
      <c r="A86">
        <v>-21.63</v>
      </c>
      <c r="B86">
        <v>0.62204724409448819</v>
      </c>
      <c r="C86" s="10">
        <f>-LN(1-B86)/0.000001-EXP(blanks!$BZ$18*b932_2!A86+blanks!$BZ$17)</f>
        <v>939303.05447972321</v>
      </c>
      <c r="D86" s="1">
        <f>C86*0.000001*coeffs!$D$8/($D$2*coeffs!$D$6/1000)</f>
        <v>7531.4910368219935</v>
      </c>
      <c r="E86">
        <f t="shared" si="6"/>
        <v>0.97298607555070038</v>
      </c>
      <c r="F86">
        <v>0.85089999999999999</v>
      </c>
      <c r="G86">
        <v>1.1411</v>
      </c>
      <c r="H86">
        <f t="shared" si="7"/>
        <v>0.12208607555070039</v>
      </c>
      <c r="I86">
        <f t="shared" si="8"/>
        <v>0.16811392444929962</v>
      </c>
      <c r="J86" s="2">
        <f>((1000*coeffs!$D$8/($D$2*coeffs!$D$6))^2*H86^2+(1000*(E86-coeffs!$D$2*blanks!$BZ$18*A86-coeffs!$D$2*blanks!$BZ$17)/($D$2*coeffs!$D$6))^2*coeffs!$E$8^2+(1000*coeffs!$D$2*coeffs!$D$8*(E86/coeffs!$D$2-blanks!$BZ$18*A86-blanks!$BZ$17)/($D$2^2*coeffs!$D$6))^2*coeffs!$D$11^2+(1000*coeffs!$D$2*coeffs!$D$8*(E86/coeffs!$D$2-blanks!$BZ$18*A86-blanks!$BZ$17)/($D$2*coeffs!$D$6^2))^2*coeffs!$E$6^2 +(-1000*coeffs!$D$8*blanks!$BZ$18*A86/($D$2*coeffs!$D$6)-1000*coeffs!$D$8*blanks!$BZ$17/($D$2*coeffs!$D$6))^2*coeffs!$E$2^2 + (1000*coeffs!$D$2*coeffs!$D$8*A86/($D$2*coeffs!$D$6))^2*blanks!$CA$18^2+(1000*coeffs!$D$2*coeffs!$D$8/($D$2*coeffs!$D$6))^2*blanks!$CA$17^2)^0.5</f>
        <v>2167.9392298928587</v>
      </c>
      <c r="K86" s="10">
        <f>((1000*coeffs!$D$8/($D$2*coeffs!$D$6))^2*I86^2+(1000*(E86-coeffs!$D$2*blanks!$BZ$18*A86-coeffs!$D$2*blanks!$BZ$17)/($D$2*coeffs!$D$6))^2*coeffs!$E$8^2+(1000*coeffs!$D$2*coeffs!$D$8*(E86/coeffs!$D$2-blanks!$BZ$18*A86-blanks!$BZ$17)/($D$2^2*coeffs!$D$6))^2*coeffs!$D$11^2+(1000*coeffs!$D$2*coeffs!$D$8*(E86/coeffs!$D$2-blanks!$BZ$18*A86-blanks!$BZ$17)/($D$2*coeffs!$D$6^2))^2*coeffs!$E$6^2 +(-1000*coeffs!$D$8*blanks!$BZ$18*A86/($D$2*coeffs!$D$6)-1000*coeffs!$D$8*blanks!$BZ$17/($D$2*coeffs!$D$6))^2*coeffs!$E$2^2 + (1000*coeffs!$D$2*coeffs!$D$8*A86/($D$2*coeffs!$D$6))^2*blanks!$CA$18^2+(1000*coeffs!$D$2*coeffs!$D$8/($D$2*coeffs!$D$6))^2*blanks!$CA$17^2)^0.5</f>
        <v>2357.6925272931262</v>
      </c>
      <c r="L86" s="10">
        <f t="shared" si="9"/>
        <v>56845156.990828015</v>
      </c>
      <c r="M86" s="1">
        <f t="shared" si="10"/>
        <v>19242284.138378408</v>
      </c>
      <c r="N86" s="10">
        <f t="shared" si="11"/>
        <v>17926089.869303703</v>
      </c>
    </row>
    <row r="87" spans="1:14" x14ac:dyDescent="0.25">
      <c r="A87">
        <v>-21.69</v>
      </c>
      <c r="B87">
        <v>0.62992125984251968</v>
      </c>
      <c r="C87" s="10">
        <f>-LN(1-B87)/0.000001-EXP(blanks!$BZ$18*b932_2!A87+blanks!$BZ$17)</f>
        <v>959617.3549974804</v>
      </c>
      <c r="D87" s="1">
        <f>C87*0.000001*coeffs!$D$8/($D$2*coeffs!$D$6/1000)</f>
        <v>7694.3745402228642</v>
      </c>
      <c r="E87">
        <f t="shared" si="6"/>
        <v>0.99403948474853265</v>
      </c>
      <c r="F87">
        <v>0.85089999999999999</v>
      </c>
      <c r="G87">
        <v>1.1411</v>
      </c>
      <c r="H87">
        <f t="shared" si="7"/>
        <v>0.14313948474853266</v>
      </c>
      <c r="I87">
        <f t="shared" si="8"/>
        <v>0.14706051525146735</v>
      </c>
      <c r="J87" s="2">
        <f>((1000*coeffs!$D$8/($D$2*coeffs!$D$6))^2*H87^2+(1000*(E87-coeffs!$D$2*blanks!$BZ$18*A87-coeffs!$D$2*blanks!$BZ$17)/($D$2*coeffs!$D$6))^2*coeffs!$E$8^2+(1000*coeffs!$D$2*coeffs!$D$8*(E87/coeffs!$D$2-blanks!$BZ$18*A87-blanks!$BZ$17)/($D$2^2*coeffs!$D$6))^2*coeffs!$D$11^2+(1000*coeffs!$D$2*coeffs!$D$8*(E87/coeffs!$D$2-blanks!$BZ$18*A87-blanks!$BZ$17)/($D$2*coeffs!$D$6^2))^2*coeffs!$E$6^2 +(-1000*coeffs!$D$8*blanks!$BZ$18*A87/($D$2*coeffs!$D$6)-1000*coeffs!$D$8*blanks!$BZ$17/($D$2*coeffs!$D$6))^2*coeffs!$E$2^2 + (1000*coeffs!$D$2*coeffs!$D$8*A87/($D$2*coeffs!$D$6))^2*blanks!$CA$18^2+(1000*coeffs!$D$2*coeffs!$D$8/($D$2*coeffs!$D$6))^2*blanks!$CA$17^2)^0.5</f>
        <v>2285.308001905275</v>
      </c>
      <c r="K87" s="10">
        <f>((1000*coeffs!$D$8/($D$2*coeffs!$D$6))^2*I87^2+(1000*(E87-coeffs!$D$2*blanks!$BZ$18*A87-coeffs!$D$2*blanks!$BZ$17)/($D$2*coeffs!$D$6))^2*coeffs!$E$8^2+(1000*coeffs!$D$2*coeffs!$D$8*(E87/coeffs!$D$2-blanks!$BZ$18*A87-blanks!$BZ$17)/($D$2^2*coeffs!$D$6))^2*coeffs!$D$11^2+(1000*coeffs!$D$2*coeffs!$D$8*(E87/coeffs!$D$2-blanks!$BZ$18*A87-blanks!$BZ$17)/($D$2*coeffs!$D$6^2))^2*coeffs!$E$6^2 +(-1000*coeffs!$D$8*blanks!$BZ$18*A87/($D$2*coeffs!$D$6)-1000*coeffs!$D$8*blanks!$BZ$17/($D$2*coeffs!$D$6))^2*coeffs!$E$2^2 + (1000*coeffs!$D$2*coeffs!$D$8*A87/($D$2*coeffs!$D$6))^2*blanks!$CA$18^2+(1000*coeffs!$D$2*coeffs!$D$8/($D$2*coeffs!$D$6))^2*blanks!$CA$17^2)^0.5</f>
        <v>2301.2579928216719</v>
      </c>
      <c r="L87" s="10">
        <f t="shared" si="9"/>
        <v>58074546.799136892</v>
      </c>
      <c r="M87" s="1">
        <f t="shared" si="10"/>
        <v>18911131.150500644</v>
      </c>
      <c r="N87" s="10">
        <f t="shared" si="11"/>
        <v>18800622.47536872</v>
      </c>
    </row>
    <row r="88" spans="1:14" x14ac:dyDescent="0.25">
      <c r="A88">
        <v>-21.8</v>
      </c>
      <c r="B88">
        <v>0.63779527559055116</v>
      </c>
      <c r="C88" s="10">
        <f>-LN(1-B88)/0.000001-EXP(blanks!$BZ$18*b932_2!A88+blanks!$BZ$17)</f>
        <v>979726.14857013081</v>
      </c>
      <c r="D88" s="1">
        <f>C88*0.000001*coeffs!$D$8/($D$2*coeffs!$D$6/1000)</f>
        <v>7855.610254118852</v>
      </c>
      <c r="E88">
        <f t="shared" si="6"/>
        <v>1.0155456899694961</v>
      </c>
      <c r="F88">
        <v>0.87190000000000001</v>
      </c>
      <c r="G88">
        <v>1.1693</v>
      </c>
      <c r="H88">
        <f t="shared" si="7"/>
        <v>0.14364568996949612</v>
      </c>
      <c r="I88">
        <f t="shared" si="8"/>
        <v>0.15375431003050388</v>
      </c>
      <c r="J88" s="2">
        <f>((1000*coeffs!$D$8/($D$2*coeffs!$D$6))^2*H88^2+(1000*(E88-coeffs!$D$2*blanks!$BZ$18*A88-coeffs!$D$2*blanks!$BZ$17)/($D$2*coeffs!$D$6))^2*coeffs!$E$8^2+(1000*coeffs!$D$2*coeffs!$D$8*(E88/coeffs!$D$2-blanks!$BZ$18*A88-blanks!$BZ$17)/($D$2^2*coeffs!$D$6))^2*coeffs!$D$11^2+(1000*coeffs!$D$2*coeffs!$D$8*(E88/coeffs!$D$2-blanks!$BZ$18*A88-blanks!$BZ$17)/($D$2*coeffs!$D$6^2))^2*coeffs!$E$6^2 +(-1000*coeffs!$D$8*blanks!$BZ$18*A88/($D$2*coeffs!$D$6)-1000*coeffs!$D$8*blanks!$BZ$17/($D$2*coeffs!$D$6))^2*coeffs!$E$2^2 + (1000*coeffs!$D$2*coeffs!$D$8*A88/($D$2*coeffs!$D$6))^2*blanks!$CA$18^2+(1000*coeffs!$D$2*coeffs!$D$8/($D$2*coeffs!$D$6))^2*blanks!$CA$17^2)^0.5</f>
        <v>2324.3883037156879</v>
      </c>
      <c r="K88" s="10">
        <f>((1000*coeffs!$D$8/($D$2*coeffs!$D$6))^2*I88^2+(1000*(E88-coeffs!$D$2*blanks!$BZ$18*A88-coeffs!$D$2*blanks!$BZ$17)/($D$2*coeffs!$D$6))^2*coeffs!$E$8^2+(1000*coeffs!$D$2*coeffs!$D$8*(E88/coeffs!$D$2-blanks!$BZ$18*A88-blanks!$BZ$17)/($D$2^2*coeffs!$D$6))^2*coeffs!$D$11^2+(1000*coeffs!$D$2*coeffs!$D$8*(E88/coeffs!$D$2-blanks!$BZ$18*A88-blanks!$BZ$17)/($D$2*coeffs!$D$6^2))^2*coeffs!$E$6^2 +(-1000*coeffs!$D$8*blanks!$BZ$18*A88/($D$2*coeffs!$D$6)-1000*coeffs!$D$8*blanks!$BZ$17/($D$2*coeffs!$D$6))^2*coeffs!$E$2^2 + (1000*coeffs!$D$2*coeffs!$D$8*A88/($D$2*coeffs!$D$6))^2*blanks!$CA$18^2+(1000*coeffs!$D$2*coeffs!$D$8/($D$2*coeffs!$D$6))^2*blanks!$CA$17^2)^0.5</f>
        <v>2365.5991576913743</v>
      </c>
      <c r="L88" s="10">
        <f t="shared" si="9"/>
        <v>59291499.647402264</v>
      </c>
      <c r="M88" s="1">
        <f t="shared" si="10"/>
        <v>19419209.301331613</v>
      </c>
      <c r="N88" s="10">
        <f t="shared" si="11"/>
        <v>19133613.295639876</v>
      </c>
    </row>
    <row r="89" spans="1:14" x14ac:dyDescent="0.25">
      <c r="A89">
        <v>-21.87</v>
      </c>
      <c r="B89">
        <v>0.64566929133858264</v>
      </c>
      <c r="C89" s="10">
        <f>-LN(1-B89)/0.000001-EXP(blanks!$BZ$18*b932_2!A89+blanks!$BZ$17)</f>
        <v>1000786.3997168639</v>
      </c>
      <c r="D89" s="1">
        <f>C89*0.000001*coeffs!$D$8/($D$2*coeffs!$D$6/1000)</f>
        <v>8024.4749160491765</v>
      </c>
      <c r="E89">
        <f t="shared" si="6"/>
        <v>1.0375245966882713</v>
      </c>
      <c r="F89">
        <v>0.89349999999999996</v>
      </c>
      <c r="G89">
        <v>1.1982999999999999</v>
      </c>
      <c r="H89">
        <f t="shared" si="7"/>
        <v>0.14402459668827139</v>
      </c>
      <c r="I89">
        <f t="shared" si="8"/>
        <v>0.16077540331172857</v>
      </c>
      <c r="J89" s="2">
        <f>((1000*coeffs!$D$8/($D$2*coeffs!$D$6))^2*H89^2+(1000*(E89-coeffs!$D$2*blanks!$BZ$18*A89-coeffs!$D$2*blanks!$BZ$17)/($D$2*coeffs!$D$6))^2*coeffs!$E$8^2+(1000*coeffs!$D$2*coeffs!$D$8*(E89/coeffs!$D$2-blanks!$BZ$18*A89-blanks!$BZ$17)/($D$2^2*coeffs!$D$6))^2*coeffs!$D$11^2+(1000*coeffs!$D$2*coeffs!$D$8*(E89/coeffs!$D$2-blanks!$BZ$18*A89-blanks!$BZ$17)/($D$2*coeffs!$D$6^2))^2*coeffs!$E$6^2 +(-1000*coeffs!$D$8*blanks!$BZ$18*A89/($D$2*coeffs!$D$6)-1000*coeffs!$D$8*blanks!$BZ$17/($D$2*coeffs!$D$6))^2*coeffs!$E$2^2 + (1000*coeffs!$D$2*coeffs!$D$8*A89/($D$2*coeffs!$D$6))^2*blanks!$CA$18^2+(1000*coeffs!$D$2*coeffs!$D$8/($D$2*coeffs!$D$6))^2*blanks!$CA$17^2)^0.5</f>
        <v>2363.9238010467961</v>
      </c>
      <c r="K89" s="10">
        <f>((1000*coeffs!$D$8/($D$2*coeffs!$D$6))^2*I89^2+(1000*(E89-coeffs!$D$2*blanks!$BZ$18*A89-coeffs!$D$2*blanks!$BZ$17)/($D$2*coeffs!$D$6))^2*coeffs!$E$8^2+(1000*coeffs!$D$2*coeffs!$D$8*(E89/coeffs!$D$2-blanks!$BZ$18*A89-blanks!$BZ$17)/($D$2^2*coeffs!$D$6))^2*coeffs!$D$11^2+(1000*coeffs!$D$2*coeffs!$D$8*(E89/coeffs!$D$2-blanks!$BZ$18*A89-blanks!$BZ$17)/($D$2*coeffs!$D$6^2))^2*coeffs!$E$6^2 +(-1000*coeffs!$D$8*blanks!$BZ$18*A89/($D$2*coeffs!$D$6)-1000*coeffs!$D$8*blanks!$BZ$17/($D$2*coeffs!$D$6))^2*coeffs!$E$2^2 + (1000*coeffs!$D$2*coeffs!$D$8*A89/($D$2*coeffs!$D$6))^2*blanks!$CA$18^2+(1000*coeffs!$D$2*coeffs!$D$8/($D$2*coeffs!$D$6))^2*blanks!$CA$17^2)^0.5</f>
        <v>2432.3616146512818</v>
      </c>
      <c r="L89" s="10">
        <f t="shared" si="9"/>
        <v>60566033.225242496</v>
      </c>
      <c r="M89" s="1">
        <f t="shared" si="10"/>
        <v>19947120.458941154</v>
      </c>
      <c r="N89" s="10">
        <f t="shared" si="11"/>
        <v>19472757.373821624</v>
      </c>
    </row>
    <row r="90" spans="1:14" x14ac:dyDescent="0.25">
      <c r="A90">
        <v>-21.87</v>
      </c>
      <c r="B90">
        <v>0.65354330708661412</v>
      </c>
      <c r="C90" s="10">
        <f>-LN(1-B90)/0.000001-EXP(blanks!$BZ$18*b932_2!A90+blanks!$BZ$17)</f>
        <v>1023259.2555689224</v>
      </c>
      <c r="D90" s="1">
        <f>C90*0.000001*coeffs!$D$8/($D$2*coeffs!$D$6/1000)</f>
        <v>8204.6660818442488</v>
      </c>
      <c r="E90">
        <f t="shared" si="6"/>
        <v>1.05999745254033</v>
      </c>
      <c r="F90">
        <v>0.91559999999999997</v>
      </c>
      <c r="G90">
        <v>1.2279</v>
      </c>
      <c r="H90">
        <f t="shared" si="7"/>
        <v>0.14439745254032998</v>
      </c>
      <c r="I90">
        <f t="shared" si="8"/>
        <v>0.16790254745967004</v>
      </c>
      <c r="J90" s="2">
        <f>((1000*coeffs!$D$8/($D$2*coeffs!$D$6))^2*H90^2+(1000*(E90-coeffs!$D$2*blanks!$BZ$18*A90-coeffs!$D$2*blanks!$BZ$17)/($D$2*coeffs!$D$6))^2*coeffs!$E$8^2+(1000*coeffs!$D$2*coeffs!$D$8*(E90/coeffs!$D$2-blanks!$BZ$18*A90-blanks!$BZ$17)/($D$2^2*coeffs!$D$6))^2*coeffs!$D$11^2+(1000*coeffs!$D$2*coeffs!$D$8*(E90/coeffs!$D$2-blanks!$BZ$18*A90-blanks!$BZ$17)/($D$2*coeffs!$D$6^2))^2*coeffs!$E$6^2 +(-1000*coeffs!$D$8*blanks!$BZ$18*A90/($D$2*coeffs!$D$6)-1000*coeffs!$D$8*blanks!$BZ$17/($D$2*coeffs!$D$6))^2*coeffs!$E$2^2 + (1000*coeffs!$D$2*coeffs!$D$8*A90/($D$2*coeffs!$D$6))^2*blanks!$CA$18^2+(1000*coeffs!$D$2*coeffs!$D$8/($D$2*coeffs!$D$6))^2*blanks!$CA$17^2)^0.5</f>
        <v>2404.444419995014</v>
      </c>
      <c r="K90" s="10">
        <f>((1000*coeffs!$D$8/($D$2*coeffs!$D$6))^2*I90^2+(1000*(E90-coeffs!$D$2*blanks!$BZ$18*A90-coeffs!$D$2*blanks!$BZ$17)/($D$2*coeffs!$D$6))^2*coeffs!$E$8^2+(1000*coeffs!$D$2*coeffs!$D$8*(E90/coeffs!$D$2-blanks!$BZ$18*A90-blanks!$BZ$17)/($D$2^2*coeffs!$D$6))^2*coeffs!$D$11^2+(1000*coeffs!$D$2*coeffs!$D$8*(E90/coeffs!$D$2-blanks!$BZ$18*A90-blanks!$BZ$17)/($D$2*coeffs!$D$6^2))^2*coeffs!$E$6^2 +(-1000*coeffs!$D$8*blanks!$BZ$18*A90/($D$2*coeffs!$D$6)-1000*coeffs!$D$8*blanks!$BZ$17/($D$2*coeffs!$D$6))^2*coeffs!$E$2^2 + (1000*coeffs!$D$2*coeffs!$D$8*A90/($D$2*coeffs!$D$6))^2*blanks!$CA$18^2+(1000*coeffs!$D$2*coeffs!$D$8/($D$2*coeffs!$D$6))^2*blanks!$CA$17^2)^0.5</f>
        <v>2500.6579993277614</v>
      </c>
      <c r="L90" s="10">
        <f t="shared" si="9"/>
        <v>61926055.438361056</v>
      </c>
      <c r="M90" s="1">
        <f t="shared" si="10"/>
        <v>20490087.10344163</v>
      </c>
      <c r="N90" s="10">
        <f t="shared" si="11"/>
        <v>19823186.049810149</v>
      </c>
    </row>
    <row r="91" spans="1:14" x14ac:dyDescent="0.25">
      <c r="A91">
        <v>-21.91</v>
      </c>
      <c r="B91">
        <v>0.66141732283464572</v>
      </c>
      <c r="C91" s="10">
        <f>-LN(1-B91)/0.000001-EXP(blanks!$BZ$18*b932_2!A91+blanks!$BZ$17)</f>
        <v>1045713.2879528367</v>
      </c>
      <c r="D91" s="1">
        <f>C91*0.000001*coeffs!$D$8/($D$2*coeffs!$D$6/1000)</f>
        <v>8384.7063178824774</v>
      </c>
      <c r="E91">
        <f t="shared" ref="E91:E134" si="12">-LN(1-B91)</f>
        <v>1.082986970765029</v>
      </c>
      <c r="F91">
        <v>0.93830000000000002</v>
      </c>
      <c r="G91">
        <v>1.2583</v>
      </c>
      <c r="H91">
        <f t="shared" ref="H91:H134" si="13">E91-F91</f>
        <v>0.14468697076502901</v>
      </c>
      <c r="I91">
        <f t="shared" ref="I91:I134" si="14">G91-E91</f>
        <v>0.17531302923497094</v>
      </c>
      <c r="J91" s="2">
        <f>((1000*coeffs!$D$8/($D$2*coeffs!$D$6))^2*H91^2+(1000*(E91-coeffs!$D$2*blanks!$BZ$18*A91-coeffs!$D$2*blanks!$BZ$17)/($D$2*coeffs!$D$6))^2*coeffs!$E$8^2+(1000*coeffs!$D$2*coeffs!$D$8*(E91/coeffs!$D$2-blanks!$BZ$18*A91-blanks!$BZ$17)/($D$2^2*coeffs!$D$6))^2*coeffs!$D$11^2+(1000*coeffs!$D$2*coeffs!$D$8*(E91/coeffs!$D$2-blanks!$BZ$18*A91-blanks!$BZ$17)/($D$2*coeffs!$D$6^2))^2*coeffs!$E$6^2 +(-1000*coeffs!$D$8*blanks!$BZ$18*A91/($D$2*coeffs!$D$6)-1000*coeffs!$D$8*blanks!$BZ$17/($D$2*coeffs!$D$6))^2*coeffs!$E$2^2 + (1000*coeffs!$D$2*coeffs!$D$8*A91/($D$2*coeffs!$D$6))^2*blanks!$CA$18^2+(1000*coeffs!$D$2*coeffs!$D$8/($D$2*coeffs!$D$6))^2*blanks!$CA$17^2)^0.5</f>
        <v>2445.7005640190609</v>
      </c>
      <c r="K91" s="10">
        <f>((1000*coeffs!$D$8/($D$2*coeffs!$D$6))^2*I91^2+(1000*(E91-coeffs!$D$2*blanks!$BZ$18*A91-coeffs!$D$2*blanks!$BZ$17)/($D$2*coeffs!$D$6))^2*coeffs!$E$8^2+(1000*coeffs!$D$2*coeffs!$D$8*(E91/coeffs!$D$2-blanks!$BZ$18*A91-blanks!$BZ$17)/($D$2^2*coeffs!$D$6))^2*coeffs!$D$11^2+(1000*coeffs!$D$2*coeffs!$D$8*(E91/coeffs!$D$2-blanks!$BZ$18*A91-blanks!$BZ$17)/($D$2*coeffs!$D$6^2))^2*coeffs!$E$6^2 +(-1000*coeffs!$D$8*blanks!$BZ$18*A91/($D$2*coeffs!$D$6)-1000*coeffs!$D$8*blanks!$BZ$17/($D$2*coeffs!$D$6))^2*coeffs!$E$2^2 + (1000*coeffs!$D$2*coeffs!$D$8*A91/($D$2*coeffs!$D$6))^2*blanks!$CA$18^2+(1000*coeffs!$D$2*coeffs!$D$8/($D$2*coeffs!$D$6))^2*blanks!$CA$17^2)^0.5</f>
        <v>2571.2886315517953</v>
      </c>
      <c r="L91" s="10">
        <f t="shared" si="9"/>
        <v>63284938.484523103</v>
      </c>
      <c r="M91" s="1">
        <f t="shared" si="10"/>
        <v>21049314.908472475</v>
      </c>
      <c r="N91" s="10">
        <f t="shared" si="11"/>
        <v>20178704.028863855</v>
      </c>
    </row>
    <row r="92" spans="1:14" x14ac:dyDescent="0.25">
      <c r="A92">
        <v>-21.95</v>
      </c>
      <c r="B92">
        <v>0.6692913385826772</v>
      </c>
      <c r="C92" s="10">
        <f>-LN(1-B92)/0.000001-EXP(blanks!$BZ$18*b932_2!A92+blanks!$BZ$17)</f>
        <v>1068700.4944281117</v>
      </c>
      <c r="D92" s="1">
        <f>C92*0.000001*coeffs!$D$8/($D$2*coeffs!$D$6/1000)</f>
        <v>8569.0216341208634</v>
      </c>
      <c r="E92">
        <f t="shared" si="12"/>
        <v>1.106517468175223</v>
      </c>
      <c r="F92">
        <v>0.96150000000000002</v>
      </c>
      <c r="G92">
        <v>1.2895000000000001</v>
      </c>
      <c r="H92">
        <f t="shared" si="13"/>
        <v>0.14501746817522299</v>
      </c>
      <c r="I92">
        <f t="shared" si="14"/>
        <v>0.18298253182477708</v>
      </c>
      <c r="J92" s="2">
        <f>((1000*coeffs!$D$8/($D$2*coeffs!$D$6))^2*H92^2+(1000*(E92-coeffs!$D$2*blanks!$BZ$18*A92-coeffs!$D$2*blanks!$BZ$17)/($D$2*coeffs!$D$6))^2*coeffs!$E$8^2+(1000*coeffs!$D$2*coeffs!$D$8*(E92/coeffs!$D$2-blanks!$BZ$18*A92-blanks!$BZ$17)/($D$2^2*coeffs!$D$6))^2*coeffs!$D$11^2+(1000*coeffs!$D$2*coeffs!$D$8*(E92/coeffs!$D$2-blanks!$BZ$18*A92-blanks!$BZ$17)/($D$2*coeffs!$D$6^2))^2*coeffs!$E$6^2 +(-1000*coeffs!$D$8*blanks!$BZ$18*A92/($D$2*coeffs!$D$6)-1000*coeffs!$D$8*blanks!$BZ$17/($D$2*coeffs!$D$6))^2*coeffs!$E$2^2 + (1000*coeffs!$D$2*coeffs!$D$8*A92/($D$2*coeffs!$D$6))^2*blanks!$CA$18^2+(1000*coeffs!$D$2*coeffs!$D$8/($D$2*coeffs!$D$6))^2*blanks!$CA$17^2)^0.5</f>
        <v>2488.2187865999317</v>
      </c>
      <c r="K92" s="10">
        <f>((1000*coeffs!$D$8/($D$2*coeffs!$D$6))^2*I92^2+(1000*(E92-coeffs!$D$2*blanks!$BZ$18*A92-coeffs!$D$2*blanks!$BZ$17)/($D$2*coeffs!$D$6))^2*coeffs!$E$8^2+(1000*coeffs!$D$2*coeffs!$D$8*(E92/coeffs!$D$2-blanks!$BZ$18*A92-blanks!$BZ$17)/($D$2^2*coeffs!$D$6))^2*coeffs!$D$11^2+(1000*coeffs!$D$2*coeffs!$D$8*(E92/coeffs!$D$2-blanks!$BZ$18*A92-blanks!$BZ$17)/($D$2*coeffs!$D$6^2))^2*coeffs!$E$6^2 +(-1000*coeffs!$D$8*blanks!$BZ$18*A92/($D$2*coeffs!$D$6)-1000*coeffs!$D$8*blanks!$BZ$17/($D$2*coeffs!$D$6))^2*coeffs!$E$2^2 + (1000*coeffs!$D$2*coeffs!$D$8*A92/($D$2*coeffs!$D$6))^2*blanks!$CA$18^2+(1000*coeffs!$D$2*coeffs!$D$8/($D$2*coeffs!$D$6))^2*blanks!$CA$17^2)^0.5</f>
        <v>2644.2048986694667</v>
      </c>
      <c r="L92" s="10">
        <f t="shared" si="9"/>
        <v>64676088.395763814</v>
      </c>
      <c r="M92" s="1">
        <f t="shared" si="10"/>
        <v>21626159.924874231</v>
      </c>
      <c r="N92" s="10">
        <f t="shared" si="11"/>
        <v>20544673.012447108</v>
      </c>
    </row>
    <row r="93" spans="1:14" x14ac:dyDescent="0.25">
      <c r="A93">
        <v>-21.96</v>
      </c>
      <c r="B93">
        <v>0.67716535433070868</v>
      </c>
      <c r="C93" s="10">
        <f>-LN(1-B93)/0.000001-EXP(blanks!$BZ$18*b932_2!A93+blanks!$BZ$17)</f>
        <v>1092660.9904319099</v>
      </c>
      <c r="D93" s="1">
        <f>C93*0.000001*coeffs!$D$8/($D$2*coeffs!$D$6/1000)</f>
        <v>8761.1409507032731</v>
      </c>
      <c r="E93">
        <f t="shared" si="12"/>
        <v>1.1306150197542835</v>
      </c>
      <c r="F93">
        <v>0.96150000000000002</v>
      </c>
      <c r="G93">
        <v>1.3213999999999999</v>
      </c>
      <c r="H93">
        <f t="shared" si="13"/>
        <v>0.16911501975428345</v>
      </c>
      <c r="I93">
        <f t="shared" si="14"/>
        <v>0.19078498024571644</v>
      </c>
      <c r="J93" s="2">
        <f>((1000*coeffs!$D$8/($D$2*coeffs!$D$6))^2*H93^2+(1000*(E93-coeffs!$D$2*blanks!$BZ$18*A93-coeffs!$D$2*blanks!$BZ$17)/($D$2*coeffs!$D$6))^2*coeffs!$E$8^2+(1000*coeffs!$D$2*coeffs!$D$8*(E93/coeffs!$D$2-blanks!$BZ$18*A93-blanks!$BZ$17)/($D$2^2*coeffs!$D$6))^2*coeffs!$D$11^2+(1000*coeffs!$D$2*coeffs!$D$8*(E93/coeffs!$D$2-blanks!$BZ$18*A93-blanks!$BZ$17)/($D$2*coeffs!$D$6^2))^2*coeffs!$E$6^2 +(-1000*coeffs!$D$8*blanks!$BZ$18*A93/($D$2*coeffs!$D$6)-1000*coeffs!$D$8*blanks!$BZ$17/($D$2*coeffs!$D$6))^2*coeffs!$E$2^2 + (1000*coeffs!$D$2*coeffs!$D$8*A93/($D$2*coeffs!$D$6))^2*blanks!$CA$18^2+(1000*coeffs!$D$2*coeffs!$D$8/($D$2*coeffs!$D$6))^2*blanks!$CA$17^2)^0.5</f>
        <v>2625.0664237991941</v>
      </c>
      <c r="K93" s="10">
        <f>((1000*coeffs!$D$8/($D$2*coeffs!$D$6))^2*I93^2+(1000*(E93-coeffs!$D$2*blanks!$BZ$18*A93-coeffs!$D$2*blanks!$BZ$17)/($D$2*coeffs!$D$6))^2*coeffs!$E$8^2+(1000*coeffs!$D$2*coeffs!$D$8*(E93/coeffs!$D$2-blanks!$BZ$18*A93-blanks!$BZ$17)/($D$2^2*coeffs!$D$6))^2*coeffs!$D$11^2+(1000*coeffs!$D$2*coeffs!$D$8*(E93/coeffs!$D$2-blanks!$BZ$18*A93-blanks!$BZ$17)/($D$2*coeffs!$D$6^2))^2*coeffs!$E$6^2 +(-1000*coeffs!$D$8*blanks!$BZ$18*A93/($D$2*coeffs!$D$6)-1000*coeffs!$D$8*blanks!$BZ$17/($D$2*coeffs!$D$6))^2*coeffs!$E$2^2 + (1000*coeffs!$D$2*coeffs!$D$8*A93/($D$2*coeffs!$D$6))^2*blanks!$CA$18^2+(1000*coeffs!$D$2*coeffs!$D$8/($D$2*coeffs!$D$6))^2*blanks!$CA$17^2)^0.5</f>
        <v>2718.8932979444362</v>
      </c>
      <c r="L93" s="10">
        <f t="shared" si="9"/>
        <v>66126140.272437885</v>
      </c>
      <c r="M93" s="1">
        <f t="shared" si="10"/>
        <v>22218367.18930177</v>
      </c>
      <c r="N93" s="10">
        <f t="shared" si="11"/>
        <v>21565993.519374792</v>
      </c>
    </row>
    <row r="94" spans="1:14" x14ac:dyDescent="0.25">
      <c r="A94">
        <v>-22.06</v>
      </c>
      <c r="B94">
        <v>0.68503937007874016</v>
      </c>
      <c r="C94" s="10">
        <f>-LN(1-B94)/0.000001-EXP(blanks!$BZ$18*b932_2!A94+blanks!$BZ$17)</f>
        <v>1115955.4287904294</v>
      </c>
      <c r="D94" s="1">
        <f>C94*0.000001*coeffs!$D$8/($D$2*coeffs!$D$6/1000)</f>
        <v>8947.9197042357737</v>
      </c>
      <c r="E94">
        <f t="shared" si="12"/>
        <v>1.1553076323446549</v>
      </c>
      <c r="F94">
        <v>0.98529999999999995</v>
      </c>
      <c r="G94">
        <v>1.3541000000000001</v>
      </c>
      <c r="H94">
        <f t="shared" si="13"/>
        <v>0.17000763234465499</v>
      </c>
      <c r="I94">
        <f t="shared" si="14"/>
        <v>0.19879236765534514</v>
      </c>
      <c r="J94" s="2">
        <f>((1000*coeffs!$D$8/($D$2*coeffs!$D$6))^2*H94^2+(1000*(E94-coeffs!$D$2*blanks!$BZ$18*A94-coeffs!$D$2*blanks!$BZ$17)/($D$2*coeffs!$D$6))^2*coeffs!$E$8^2+(1000*coeffs!$D$2*coeffs!$D$8*(E94/coeffs!$D$2-blanks!$BZ$18*A94-blanks!$BZ$17)/($D$2^2*coeffs!$D$6))^2*coeffs!$D$11^2+(1000*coeffs!$D$2*coeffs!$D$8*(E94/coeffs!$D$2-blanks!$BZ$18*A94-blanks!$BZ$17)/($D$2*coeffs!$D$6^2))^2*coeffs!$E$6^2 +(-1000*coeffs!$D$8*blanks!$BZ$18*A94/($D$2*coeffs!$D$6)-1000*coeffs!$D$8*blanks!$BZ$17/($D$2*coeffs!$D$6))^2*coeffs!$E$2^2 + (1000*coeffs!$D$2*coeffs!$D$8*A94/($D$2*coeffs!$D$6))^2*blanks!$CA$18^2+(1000*coeffs!$D$2*coeffs!$D$8/($D$2*coeffs!$D$6))^2*blanks!$CA$17^2)^0.5</f>
        <v>2670.8663807565613</v>
      </c>
      <c r="K94" s="10">
        <f>((1000*coeffs!$D$8/($D$2*coeffs!$D$6))^2*I94^2+(1000*(E94-coeffs!$D$2*blanks!$BZ$18*A94-coeffs!$D$2*blanks!$BZ$17)/($D$2*coeffs!$D$6))^2*coeffs!$E$8^2+(1000*coeffs!$D$2*coeffs!$D$8*(E94/coeffs!$D$2-blanks!$BZ$18*A94-blanks!$BZ$17)/($D$2^2*coeffs!$D$6))^2*coeffs!$D$11^2+(1000*coeffs!$D$2*coeffs!$D$8*(E94/coeffs!$D$2-blanks!$BZ$18*A94-blanks!$BZ$17)/($D$2*coeffs!$D$6^2))^2*coeffs!$E$6^2 +(-1000*coeffs!$D$8*blanks!$BZ$18*A94/($D$2*coeffs!$D$6)-1000*coeffs!$D$8*blanks!$BZ$17/($D$2*coeffs!$D$6))^2*coeffs!$E$2^2 + (1000*coeffs!$D$2*coeffs!$D$8*A94/($D$2*coeffs!$D$6))^2*blanks!$CA$18^2+(1000*coeffs!$D$2*coeffs!$D$8/($D$2*coeffs!$D$6))^2*blanks!$CA$17^2)^0.5</f>
        <v>2795.7161380363577</v>
      </c>
      <c r="L94" s="10">
        <f t="shared" si="9"/>
        <v>67535883.378443941</v>
      </c>
      <c r="M94" s="1">
        <f t="shared" si="10"/>
        <v>22823573.157079633</v>
      </c>
      <c r="N94" s="10">
        <f t="shared" si="11"/>
        <v>21955301.858424511</v>
      </c>
    </row>
    <row r="95" spans="1:14" x14ac:dyDescent="0.25">
      <c r="A95">
        <v>-22.11</v>
      </c>
      <c r="B95">
        <v>0.69291338582677164</v>
      </c>
      <c r="C95" s="10">
        <f>-LN(1-B95)/0.000001-EXP(blanks!$BZ$18*b932_2!A95+blanks!$BZ$17)</f>
        <v>1140554.9515843089</v>
      </c>
      <c r="D95" s="1">
        <f>C95*0.000001*coeffs!$D$8/($D$2*coeffs!$D$6/1000)</f>
        <v>9145.1628458912855</v>
      </c>
      <c r="E95">
        <f t="shared" si="12"/>
        <v>1.1806254403289449</v>
      </c>
      <c r="F95">
        <v>1.0097</v>
      </c>
      <c r="G95">
        <v>1.3876999999999999</v>
      </c>
      <c r="H95">
        <f t="shared" si="13"/>
        <v>0.17092544032894486</v>
      </c>
      <c r="I95">
        <f t="shared" si="14"/>
        <v>0.20707455967105504</v>
      </c>
      <c r="J95" s="2">
        <f>((1000*coeffs!$D$8/($D$2*coeffs!$D$6))^2*H95^2+(1000*(E95-coeffs!$D$2*blanks!$BZ$18*A95-coeffs!$D$2*blanks!$BZ$17)/($D$2*coeffs!$D$6))^2*coeffs!$E$8^2+(1000*coeffs!$D$2*coeffs!$D$8*(E95/coeffs!$D$2-blanks!$BZ$18*A95-blanks!$BZ$17)/($D$2^2*coeffs!$D$6))^2*coeffs!$D$11^2+(1000*coeffs!$D$2*coeffs!$D$8*(E95/coeffs!$D$2-blanks!$BZ$18*A95-blanks!$BZ$17)/($D$2*coeffs!$D$6^2))^2*coeffs!$E$6^2 +(-1000*coeffs!$D$8*blanks!$BZ$18*A95/($D$2*coeffs!$D$6)-1000*coeffs!$D$8*blanks!$BZ$17/($D$2*coeffs!$D$6))^2*coeffs!$E$2^2 + (1000*coeffs!$D$2*coeffs!$D$8*A95/($D$2*coeffs!$D$6))^2*blanks!$CA$18^2+(1000*coeffs!$D$2*coeffs!$D$8/($D$2*coeffs!$D$6))^2*blanks!$CA$17^2)^0.5</f>
        <v>2717.9752872037971</v>
      </c>
      <c r="K95" s="10">
        <f>((1000*coeffs!$D$8/($D$2*coeffs!$D$6))^2*I95^2+(1000*(E95-coeffs!$D$2*blanks!$BZ$18*A95-coeffs!$D$2*blanks!$BZ$17)/($D$2*coeffs!$D$6))^2*coeffs!$E$8^2+(1000*coeffs!$D$2*coeffs!$D$8*(E95/coeffs!$D$2-blanks!$BZ$18*A95-blanks!$BZ$17)/($D$2^2*coeffs!$D$6))^2*coeffs!$D$11^2+(1000*coeffs!$D$2*coeffs!$D$8*(E95/coeffs!$D$2-blanks!$BZ$18*A95-blanks!$BZ$17)/($D$2*coeffs!$D$6^2))^2*coeffs!$E$6^2 +(-1000*coeffs!$D$8*blanks!$BZ$18*A95/($D$2*coeffs!$D$6)-1000*coeffs!$D$8*blanks!$BZ$17/($D$2*coeffs!$D$6))^2*coeffs!$E$2^2 + (1000*coeffs!$D$2*coeffs!$D$8*A95/($D$2*coeffs!$D$6))^2*blanks!$CA$18^2+(1000*coeffs!$D$2*coeffs!$D$8/($D$2*coeffs!$D$6))^2*blanks!$CA$17^2)^0.5</f>
        <v>2875.0453993161309</v>
      </c>
      <c r="L95" s="10">
        <f t="shared" si="9"/>
        <v>69024608.160556003</v>
      </c>
      <c r="M95" s="1">
        <f t="shared" si="10"/>
        <v>23450264.550325528</v>
      </c>
      <c r="N95" s="10">
        <f t="shared" si="11"/>
        <v>22357759.54976983</v>
      </c>
    </row>
    <row r="96" spans="1:14" x14ac:dyDescent="0.25">
      <c r="A96">
        <v>-22.14</v>
      </c>
      <c r="B96">
        <v>0.70078740157480313</v>
      </c>
      <c r="C96" s="10">
        <f>-LN(1-B96)/0.000001-EXP(blanks!$BZ$18*b932_2!A96+blanks!$BZ$17)</f>
        <v>1166093.188971984</v>
      </c>
      <c r="D96" s="1">
        <f>C96*0.000001*coeffs!$D$8/($D$2*coeffs!$D$6/1000)</f>
        <v>9349.9327602061549</v>
      </c>
      <c r="E96">
        <f t="shared" si="12"/>
        <v>1.2066009267322053</v>
      </c>
      <c r="F96">
        <v>1.0347</v>
      </c>
      <c r="G96">
        <v>1.4219999999999999</v>
      </c>
      <c r="H96">
        <f t="shared" si="13"/>
        <v>0.17190092673220536</v>
      </c>
      <c r="I96">
        <f t="shared" si="14"/>
        <v>0.21539907326779462</v>
      </c>
      <c r="J96" s="2">
        <f>((1000*coeffs!$D$8/($D$2*coeffs!$D$6))^2*H96^2+(1000*(E96-coeffs!$D$2*blanks!$BZ$18*A96-coeffs!$D$2*blanks!$BZ$17)/($D$2*coeffs!$D$6))^2*coeffs!$E$8^2+(1000*coeffs!$D$2*coeffs!$D$8*(E96/coeffs!$D$2-blanks!$BZ$18*A96-blanks!$BZ$17)/($D$2^2*coeffs!$D$6))^2*coeffs!$D$11^2+(1000*coeffs!$D$2*coeffs!$D$8*(E96/coeffs!$D$2-blanks!$BZ$18*A96-blanks!$BZ$17)/($D$2*coeffs!$D$6^2))^2*coeffs!$E$6^2 +(-1000*coeffs!$D$8*blanks!$BZ$18*A96/($D$2*coeffs!$D$6)-1000*coeffs!$D$8*blanks!$BZ$17/($D$2*coeffs!$D$6))^2*coeffs!$E$2^2 + (1000*coeffs!$D$2*coeffs!$D$8*A96/($D$2*coeffs!$D$6))^2*blanks!$CA$18^2+(1000*coeffs!$D$2*coeffs!$D$8/($D$2*coeffs!$D$6))^2*blanks!$CA$17^2)^0.5</f>
        <v>2766.5814744139693</v>
      </c>
      <c r="K96" s="10">
        <f>((1000*coeffs!$D$8/($D$2*coeffs!$D$6))^2*I96^2+(1000*(E96-coeffs!$D$2*blanks!$BZ$18*A96-coeffs!$D$2*blanks!$BZ$17)/($D$2*coeffs!$D$6))^2*coeffs!$E$8^2+(1000*coeffs!$D$2*coeffs!$D$8*(E96/coeffs!$D$2-blanks!$BZ$18*A96-blanks!$BZ$17)/($D$2^2*coeffs!$D$6))^2*coeffs!$D$11^2+(1000*coeffs!$D$2*coeffs!$D$8*(E96/coeffs!$D$2-blanks!$BZ$18*A96-blanks!$BZ$17)/($D$2*coeffs!$D$6^2))^2*coeffs!$E$6^2 +(-1000*coeffs!$D$8*blanks!$BZ$18*A96/($D$2*coeffs!$D$6)-1000*coeffs!$D$8*blanks!$BZ$17/($D$2*coeffs!$D$6))^2*coeffs!$E$2^2 + (1000*coeffs!$D$2*coeffs!$D$8*A96/($D$2*coeffs!$D$6))^2*blanks!$CA$18^2+(1000*coeffs!$D$2*coeffs!$D$8/($D$2*coeffs!$D$6))^2*blanks!$CA$17^2)^0.5</f>
        <v>2955.8540950729744</v>
      </c>
      <c r="L96" s="10">
        <f t="shared" si="9"/>
        <v>70570142.486935377</v>
      </c>
      <c r="M96" s="1">
        <f t="shared" si="10"/>
        <v>24090162.155715272</v>
      </c>
      <c r="N96" s="10">
        <f t="shared" si="11"/>
        <v>22773552.5798112</v>
      </c>
    </row>
    <row r="97" spans="1:14" x14ac:dyDescent="0.25">
      <c r="A97">
        <v>-22.16</v>
      </c>
      <c r="B97">
        <v>0.70866141732283461</v>
      </c>
      <c r="C97" s="10">
        <f>-LN(1-B97)/0.000001-EXP(blanks!$BZ$18*b932_2!A97+blanks!$BZ$17)</f>
        <v>1192467.2892128727</v>
      </c>
      <c r="D97" s="1">
        <f>C97*0.000001*coeffs!$D$8/($D$2*coeffs!$D$6/1000)</f>
        <v>9561.4047644982347</v>
      </c>
      <c r="E97">
        <f t="shared" si="12"/>
        <v>1.2332691738143666</v>
      </c>
      <c r="F97">
        <v>1.0604</v>
      </c>
      <c r="G97">
        <v>1.4219999999999999</v>
      </c>
      <c r="H97">
        <f t="shared" si="13"/>
        <v>0.17286917381436662</v>
      </c>
      <c r="I97">
        <f t="shared" si="14"/>
        <v>0.1887308261856333</v>
      </c>
      <c r="J97" s="2">
        <f>((1000*coeffs!$D$8/($D$2*coeffs!$D$6))^2*H97^2+(1000*(E97-coeffs!$D$2*blanks!$BZ$18*A97-coeffs!$D$2*blanks!$BZ$17)/($D$2*coeffs!$D$6))^2*coeffs!$E$8^2+(1000*coeffs!$D$2*coeffs!$D$8*(E97/coeffs!$D$2-blanks!$BZ$18*A97-blanks!$BZ$17)/($D$2^2*coeffs!$D$6))^2*coeffs!$D$11^2+(1000*coeffs!$D$2*coeffs!$D$8*(E97/coeffs!$D$2-blanks!$BZ$18*A97-blanks!$BZ$17)/($D$2*coeffs!$D$6^2))^2*coeffs!$E$6^2 +(-1000*coeffs!$D$8*blanks!$BZ$18*A97/($D$2*coeffs!$D$6)-1000*coeffs!$D$8*blanks!$BZ$17/($D$2*coeffs!$D$6))^2*coeffs!$E$2^2 + (1000*coeffs!$D$2*coeffs!$D$8*A97/($D$2*coeffs!$D$6))^2*blanks!$CA$18^2+(1000*coeffs!$D$2*coeffs!$D$8/($D$2*coeffs!$D$6))^2*blanks!$CA$17^2)^0.5</f>
        <v>2816.4877012449069</v>
      </c>
      <c r="K97" s="10">
        <f>((1000*coeffs!$D$8/($D$2*coeffs!$D$6))^2*I97^2+(1000*(E97-coeffs!$D$2*blanks!$BZ$18*A97-coeffs!$D$2*blanks!$BZ$17)/($D$2*coeffs!$D$6))^2*coeffs!$E$8^2+(1000*coeffs!$D$2*coeffs!$D$8*(E97/coeffs!$D$2-blanks!$BZ$18*A97-blanks!$BZ$17)/($D$2^2*coeffs!$D$6))^2*coeffs!$D$11^2+(1000*coeffs!$D$2*coeffs!$D$8*(E97/coeffs!$D$2-blanks!$BZ$18*A97-blanks!$BZ$17)/($D$2*coeffs!$D$6^2))^2*coeffs!$E$6^2 +(-1000*coeffs!$D$8*blanks!$BZ$18*A97/($D$2*coeffs!$D$6)-1000*coeffs!$D$8*blanks!$BZ$17/($D$2*coeffs!$D$6))^2*coeffs!$E$2^2 + (1000*coeffs!$D$2*coeffs!$D$8*A97/($D$2*coeffs!$D$6))^2*blanks!$CA$18^2+(1000*coeffs!$D$2*coeffs!$D$8/($D$2*coeffs!$D$6))^2*blanks!$CA$17^2)^0.5</f>
        <v>2881.2061644704963</v>
      </c>
      <c r="L97" s="10">
        <f t="shared" si="9"/>
        <v>72166261.930532411</v>
      </c>
      <c r="M97" s="1">
        <f t="shared" si="10"/>
        <v>23649375.961212609</v>
      </c>
      <c r="N97" s="10">
        <f t="shared" si="11"/>
        <v>23201003.21107652</v>
      </c>
    </row>
    <row r="98" spans="1:14" x14ac:dyDescent="0.25">
      <c r="A98">
        <v>-22.16</v>
      </c>
      <c r="B98">
        <v>0.71653543307086609</v>
      </c>
      <c r="C98" s="10">
        <f>-LN(1-B98)/0.000001-EXP(blanks!$BZ$18*b932_2!A98+blanks!$BZ$17)</f>
        <v>1219866.2634009873</v>
      </c>
      <c r="D98" s="1">
        <f>C98*0.000001*coeffs!$D$8/($D$2*coeffs!$D$6/1000)</f>
        <v>9781.09438174344</v>
      </c>
      <c r="E98">
        <f t="shared" si="12"/>
        <v>1.2606681480024811</v>
      </c>
      <c r="F98">
        <v>1.0866</v>
      </c>
      <c r="G98">
        <v>1.4572000000000001</v>
      </c>
      <c r="H98">
        <f t="shared" si="13"/>
        <v>0.17406814800248105</v>
      </c>
      <c r="I98">
        <f t="shared" si="14"/>
        <v>0.19653185199751899</v>
      </c>
      <c r="J98" s="2">
        <f>((1000*coeffs!$D$8/($D$2*coeffs!$D$6))^2*H98^2+(1000*(E98-coeffs!$D$2*blanks!$BZ$18*A98-coeffs!$D$2*blanks!$BZ$17)/($D$2*coeffs!$D$6))^2*coeffs!$E$8^2+(1000*coeffs!$D$2*coeffs!$D$8*(E98/coeffs!$D$2-blanks!$BZ$18*A98-blanks!$BZ$17)/($D$2^2*coeffs!$D$6))^2*coeffs!$D$11^2+(1000*coeffs!$D$2*coeffs!$D$8*(E98/coeffs!$D$2-blanks!$BZ$18*A98-blanks!$BZ$17)/($D$2*coeffs!$D$6^2))^2*coeffs!$E$6^2 +(-1000*coeffs!$D$8*blanks!$BZ$18*A98/($D$2*coeffs!$D$6)-1000*coeffs!$D$8*blanks!$BZ$17/($D$2*coeffs!$D$6))^2*coeffs!$E$2^2 + (1000*coeffs!$D$2*coeffs!$D$8*A98/($D$2*coeffs!$D$6))^2*blanks!$CA$18^2+(1000*coeffs!$D$2*coeffs!$D$8/($D$2*coeffs!$D$6))^2*blanks!$CA$17^2)^0.5</f>
        <v>2868.6958173300845</v>
      </c>
      <c r="K98" s="10">
        <f>((1000*coeffs!$D$8/($D$2*coeffs!$D$6))^2*I98^2+(1000*(E98-coeffs!$D$2*blanks!$BZ$18*A98-coeffs!$D$2*blanks!$BZ$17)/($D$2*coeffs!$D$6))^2*coeffs!$E$8^2+(1000*coeffs!$D$2*coeffs!$D$8*(E98/coeffs!$D$2-blanks!$BZ$18*A98-blanks!$BZ$17)/($D$2^2*coeffs!$D$6))^2*coeffs!$D$11^2+(1000*coeffs!$D$2*coeffs!$D$8*(E98/coeffs!$D$2-blanks!$BZ$18*A98-blanks!$BZ$17)/($D$2*coeffs!$D$6^2))^2*coeffs!$E$6^2 +(-1000*coeffs!$D$8*blanks!$BZ$18*A98/($D$2*coeffs!$D$6)-1000*coeffs!$D$8*blanks!$BZ$17/($D$2*coeffs!$D$6))^2*coeffs!$E$2^2 + (1000*coeffs!$D$2*coeffs!$D$8*A98/($D$2*coeffs!$D$6))^2*blanks!$CA$18^2+(1000*coeffs!$D$2*coeffs!$D$8/($D$2*coeffs!$D$6))^2*blanks!$CA$17^2)^0.5</f>
        <v>2960.5137628043526</v>
      </c>
      <c r="L98" s="10">
        <f t="shared" si="9"/>
        <v>73824405.148190454</v>
      </c>
      <c r="M98" s="1">
        <f t="shared" si="10"/>
        <v>24283758.466560811</v>
      </c>
      <c r="N98" s="10">
        <f t="shared" si="11"/>
        <v>23647633.839178585</v>
      </c>
    </row>
    <row r="99" spans="1:14" x14ac:dyDescent="0.25">
      <c r="A99">
        <v>-22.16</v>
      </c>
      <c r="B99">
        <v>0.72440944881889768</v>
      </c>
      <c r="C99" s="10">
        <f>-LN(1-B99)/0.000001-EXP(blanks!$BZ$18*b932_2!A99+blanks!$BZ$17)</f>
        <v>1248037.140367684</v>
      </c>
      <c r="D99" s="1">
        <f>C99*0.000001*coeffs!$D$8/($D$2*coeffs!$D$6/1000)</f>
        <v>10006.973246250711</v>
      </c>
      <c r="E99">
        <f t="shared" si="12"/>
        <v>1.2888390249691777</v>
      </c>
      <c r="F99">
        <v>1.1134999999999999</v>
      </c>
      <c r="G99">
        <v>1.4933000000000001</v>
      </c>
      <c r="H99">
        <f t="shared" si="13"/>
        <v>0.17533902496917775</v>
      </c>
      <c r="I99">
        <f t="shared" si="14"/>
        <v>0.20446097503082239</v>
      </c>
      <c r="J99" s="2">
        <f>((1000*coeffs!$D$8/($D$2*coeffs!$D$6))^2*H99^2+(1000*(E99-coeffs!$D$2*blanks!$BZ$18*A99-coeffs!$D$2*blanks!$BZ$17)/($D$2*coeffs!$D$6))^2*coeffs!$E$8^2+(1000*coeffs!$D$2*coeffs!$D$8*(E99/coeffs!$D$2-blanks!$BZ$18*A99-blanks!$BZ$17)/($D$2^2*coeffs!$D$6))^2*coeffs!$D$11^2+(1000*coeffs!$D$2*coeffs!$D$8*(E99/coeffs!$D$2-blanks!$BZ$18*A99-blanks!$BZ$17)/($D$2*coeffs!$D$6^2))^2*coeffs!$E$6^2 +(-1000*coeffs!$D$8*blanks!$BZ$18*A99/($D$2*coeffs!$D$6)-1000*coeffs!$D$8*blanks!$BZ$17/($D$2*coeffs!$D$6))^2*coeffs!$E$2^2 + (1000*coeffs!$D$2*coeffs!$D$8*A99/($D$2*coeffs!$D$6))^2*blanks!$CA$18^2+(1000*coeffs!$D$2*coeffs!$D$8/($D$2*coeffs!$D$6))^2*blanks!$CA$17^2)^0.5</f>
        <v>2922.6408968344012</v>
      </c>
      <c r="K99" s="10">
        <f>((1000*coeffs!$D$8/($D$2*coeffs!$D$6))^2*I99^2+(1000*(E99-coeffs!$D$2*blanks!$BZ$18*A99-coeffs!$D$2*blanks!$BZ$17)/($D$2*coeffs!$D$6))^2*coeffs!$E$8^2+(1000*coeffs!$D$2*coeffs!$D$8*(E99/coeffs!$D$2-blanks!$BZ$18*A99-blanks!$BZ$17)/($D$2^2*coeffs!$D$6))^2*coeffs!$D$11^2+(1000*coeffs!$D$2*coeffs!$D$8*(E99/coeffs!$D$2-blanks!$BZ$18*A99-blanks!$BZ$17)/($D$2*coeffs!$D$6^2))^2*coeffs!$E$6^2 +(-1000*coeffs!$D$8*blanks!$BZ$18*A99/($D$2*coeffs!$D$6)-1000*coeffs!$D$8*blanks!$BZ$17/($D$2*coeffs!$D$6))^2*coeffs!$E$2^2 + (1000*coeffs!$D$2*coeffs!$D$8*A99/($D$2*coeffs!$D$6))^2*blanks!$CA$18^2+(1000*coeffs!$D$2*coeffs!$D$8/($D$2*coeffs!$D$6))^2*blanks!$CA$17^2)^0.5</f>
        <v>3041.8615912427917</v>
      </c>
      <c r="L99" s="10">
        <f t="shared" si="9"/>
        <v>75529262.719028607</v>
      </c>
      <c r="M99" s="1">
        <f t="shared" si="10"/>
        <v>24934726.015154466</v>
      </c>
      <c r="N99" s="10">
        <f t="shared" si="11"/>
        <v>24108745.735805359</v>
      </c>
    </row>
    <row r="100" spans="1:14" x14ac:dyDescent="0.25">
      <c r="A100">
        <v>-22.25</v>
      </c>
      <c r="B100">
        <v>0.73228346456692917</v>
      </c>
      <c r="C100" s="10">
        <f>-LN(1-B100)/0.000001-EXP(blanks!$BZ$18*b932_2!A100+blanks!$BZ$17)</f>
        <v>1275674.3591695977</v>
      </c>
      <c r="D100" s="1">
        <f>C100*0.000001*coeffs!$D$8/($D$2*coeffs!$D$6/1000)</f>
        <v>10228.573149175112</v>
      </c>
      <c r="E100">
        <f t="shared" si="12"/>
        <v>1.3178265618424301</v>
      </c>
      <c r="F100">
        <v>1.1411</v>
      </c>
      <c r="G100">
        <v>1.5682</v>
      </c>
      <c r="H100">
        <f t="shared" si="13"/>
        <v>0.17672656184243007</v>
      </c>
      <c r="I100">
        <f t="shared" si="14"/>
        <v>0.25037343815756996</v>
      </c>
      <c r="J100" s="2">
        <f>((1000*coeffs!$D$8/($D$2*coeffs!$D$6))^2*H100^2+(1000*(E100-coeffs!$D$2*blanks!$BZ$18*A100-coeffs!$D$2*blanks!$BZ$17)/($D$2*coeffs!$D$6))^2*coeffs!$E$8^2+(1000*coeffs!$D$2*coeffs!$D$8*(E100/coeffs!$D$2-blanks!$BZ$18*A100-blanks!$BZ$17)/($D$2^2*coeffs!$D$6))^2*coeffs!$D$11^2+(1000*coeffs!$D$2*coeffs!$D$8*(E100/coeffs!$D$2-blanks!$BZ$18*A100-blanks!$BZ$17)/($D$2*coeffs!$D$6^2))^2*coeffs!$E$6^2 +(-1000*coeffs!$D$8*blanks!$BZ$18*A100/($D$2*coeffs!$D$6)-1000*coeffs!$D$8*blanks!$BZ$17/($D$2*coeffs!$D$6))^2*coeffs!$E$2^2 + (1000*coeffs!$D$2*coeffs!$D$8*A100/($D$2*coeffs!$D$6))^2*blanks!$CA$18^2+(1000*coeffs!$D$2*coeffs!$D$8/($D$2*coeffs!$D$6))^2*blanks!$CA$17^2)^0.5</f>
        <v>2978.5700263291251</v>
      </c>
      <c r="K100" s="10">
        <f>((1000*coeffs!$D$8/($D$2*coeffs!$D$6))^2*I100^2+(1000*(E100-coeffs!$D$2*blanks!$BZ$18*A100-coeffs!$D$2*blanks!$BZ$17)/($D$2*coeffs!$D$6))^2*coeffs!$E$8^2+(1000*coeffs!$D$2*coeffs!$D$8*(E100/coeffs!$D$2-blanks!$BZ$18*A100-blanks!$BZ$17)/($D$2^2*coeffs!$D$6))^2*coeffs!$D$11^2+(1000*coeffs!$D$2*coeffs!$D$8*(E100/coeffs!$D$2-blanks!$BZ$18*A100-blanks!$BZ$17)/($D$2*coeffs!$D$6^2))^2*coeffs!$E$6^2 +(-1000*coeffs!$D$8*blanks!$BZ$18*A100/($D$2*coeffs!$D$6)-1000*coeffs!$D$8*blanks!$BZ$17/($D$2*coeffs!$D$6))^2*coeffs!$E$2^2 + (1000*coeffs!$D$2*coeffs!$D$8*A100/($D$2*coeffs!$D$6))^2*blanks!$CA$18^2+(1000*coeffs!$D$2*coeffs!$D$8/($D$2*coeffs!$D$6))^2*blanks!$CA$17^2)^0.5</f>
        <v>3300.6252666069049</v>
      </c>
      <c r="L100" s="10">
        <f t="shared" si="9"/>
        <v>77201824.129419044</v>
      </c>
      <c r="M100" s="1">
        <f t="shared" si="10"/>
        <v>26822990.505559549</v>
      </c>
      <c r="N100" s="10">
        <f t="shared" si="11"/>
        <v>24581924.065033484</v>
      </c>
    </row>
    <row r="101" spans="1:14" x14ac:dyDescent="0.25">
      <c r="A101">
        <v>-22.25</v>
      </c>
      <c r="B101">
        <v>0.74015748031496065</v>
      </c>
      <c r="C101" s="10">
        <f>-LN(1-B101)/0.000001-EXP(blanks!$BZ$18*b932_2!A101+blanks!$BZ$17)</f>
        <v>1305527.3223192787</v>
      </c>
      <c r="D101" s="1">
        <f>C101*0.000001*coeffs!$D$8/($D$2*coeffs!$D$6/1000)</f>
        <v>10467.939265693212</v>
      </c>
      <c r="E101">
        <f t="shared" si="12"/>
        <v>1.3476795249921112</v>
      </c>
      <c r="F101">
        <v>1.1411</v>
      </c>
      <c r="G101">
        <v>1.5682</v>
      </c>
      <c r="H101">
        <f t="shared" si="13"/>
        <v>0.20657952499211119</v>
      </c>
      <c r="I101">
        <f t="shared" si="14"/>
        <v>0.22052047500788885</v>
      </c>
      <c r="J101" s="2">
        <f>((1000*coeffs!$D$8/($D$2*coeffs!$D$6))^2*H101^2+(1000*(E101-coeffs!$D$2*blanks!$BZ$18*A101-coeffs!$D$2*blanks!$BZ$17)/($D$2*coeffs!$D$6))^2*coeffs!$E$8^2+(1000*coeffs!$D$2*coeffs!$D$8*(E101/coeffs!$D$2-blanks!$BZ$18*A101-blanks!$BZ$17)/($D$2^2*coeffs!$D$6))^2*coeffs!$D$11^2+(1000*coeffs!$D$2*coeffs!$D$8*(E101/coeffs!$D$2-blanks!$BZ$18*A101-blanks!$BZ$17)/($D$2*coeffs!$D$6^2))^2*coeffs!$E$6^2 +(-1000*coeffs!$D$8*blanks!$BZ$18*A101/($D$2*coeffs!$D$6)-1000*coeffs!$D$8*blanks!$BZ$17/($D$2*coeffs!$D$6))^2*coeffs!$E$2^2 + (1000*coeffs!$D$2*coeffs!$D$8*A101/($D$2*coeffs!$D$6))^2*blanks!$CA$18^2+(1000*coeffs!$D$2*coeffs!$D$8/($D$2*coeffs!$D$6))^2*blanks!$CA$17^2)^0.5</f>
        <v>3149.9289071039225</v>
      </c>
      <c r="K101" s="10">
        <f>((1000*coeffs!$D$8/($D$2*coeffs!$D$6))^2*I101^2+(1000*(E101-coeffs!$D$2*blanks!$BZ$18*A101-coeffs!$D$2*blanks!$BZ$17)/($D$2*coeffs!$D$6))^2*coeffs!$E$8^2+(1000*coeffs!$D$2*coeffs!$D$8*(E101/coeffs!$D$2-blanks!$BZ$18*A101-blanks!$BZ$17)/($D$2^2*coeffs!$D$6))^2*coeffs!$D$11^2+(1000*coeffs!$D$2*coeffs!$D$8*(E101/coeffs!$D$2-blanks!$BZ$18*A101-blanks!$BZ$17)/($D$2*coeffs!$D$6^2))^2*coeffs!$E$6^2 +(-1000*coeffs!$D$8*blanks!$BZ$18*A101/($D$2*coeffs!$D$6)-1000*coeffs!$D$8*blanks!$BZ$17/($D$2*coeffs!$D$6))^2*coeffs!$E$2^2 + (1000*coeffs!$D$2*coeffs!$D$8*A101/($D$2*coeffs!$D$6))^2*blanks!$CA$18^2+(1000*coeffs!$D$2*coeffs!$D$8/($D$2*coeffs!$D$6))^2*blanks!$CA$17^2)^0.5</f>
        <v>3210.117215054082</v>
      </c>
      <c r="L101" s="10">
        <f t="shared" si="9"/>
        <v>79008478.934587315</v>
      </c>
      <c r="M101" s="1">
        <f t="shared" si="10"/>
        <v>26278980.813771714</v>
      </c>
      <c r="N101" s="10">
        <f t="shared" si="11"/>
        <v>25860737.766657498</v>
      </c>
    </row>
    <row r="102" spans="1:14" x14ac:dyDescent="0.25">
      <c r="A102">
        <v>-22.28</v>
      </c>
      <c r="B102">
        <v>0.74803149606299213</v>
      </c>
      <c r="C102" s="10">
        <f>-LN(1-B102)/0.000001-EXP(blanks!$BZ$18*b932_2!A102+blanks!$BZ$17)</f>
        <v>1335839.0163162502</v>
      </c>
      <c r="D102" s="1">
        <f>C102*0.000001*coeffs!$D$8/($D$2*coeffs!$D$6/1000)</f>
        <v>10710.9835638676</v>
      </c>
      <c r="E102">
        <f t="shared" si="12"/>
        <v>1.3784511836588647</v>
      </c>
      <c r="F102">
        <v>1.1693</v>
      </c>
      <c r="G102">
        <v>1.607</v>
      </c>
      <c r="H102">
        <f t="shared" si="13"/>
        <v>0.20915118365886465</v>
      </c>
      <c r="I102">
        <f t="shared" si="14"/>
        <v>0.22854881634113533</v>
      </c>
      <c r="J102" s="2">
        <f>((1000*coeffs!$D$8/($D$2*coeffs!$D$6))^2*H102^2+(1000*(E102-coeffs!$D$2*blanks!$BZ$18*A102-coeffs!$D$2*blanks!$BZ$17)/($D$2*coeffs!$D$6))^2*coeffs!$E$8^2+(1000*coeffs!$D$2*coeffs!$D$8*(E102/coeffs!$D$2-blanks!$BZ$18*A102-blanks!$BZ$17)/($D$2^2*coeffs!$D$6))^2*coeffs!$D$11^2+(1000*coeffs!$D$2*coeffs!$D$8*(E102/coeffs!$D$2-blanks!$BZ$18*A102-blanks!$BZ$17)/($D$2*coeffs!$D$6^2))^2*coeffs!$E$6^2 +(-1000*coeffs!$D$8*blanks!$BZ$18*A102/($D$2*coeffs!$D$6)-1000*coeffs!$D$8*blanks!$BZ$17/($D$2*coeffs!$D$6))^2*coeffs!$E$2^2 + (1000*coeffs!$D$2*coeffs!$D$8*A102/($D$2*coeffs!$D$6))^2*blanks!$CA$18^2+(1000*coeffs!$D$2*coeffs!$D$8/($D$2*coeffs!$D$6))^2*blanks!$CA$17^2)^0.5</f>
        <v>3212.8399000154886</v>
      </c>
      <c r="K102" s="10">
        <f>((1000*coeffs!$D$8/($D$2*coeffs!$D$6))^2*I102^2+(1000*(E102-coeffs!$D$2*blanks!$BZ$18*A102-coeffs!$D$2*blanks!$BZ$17)/($D$2*coeffs!$D$6))^2*coeffs!$E$8^2+(1000*coeffs!$D$2*coeffs!$D$8*(E102/coeffs!$D$2-blanks!$BZ$18*A102-blanks!$BZ$17)/($D$2^2*coeffs!$D$6))^2*coeffs!$D$11^2+(1000*coeffs!$D$2*coeffs!$D$8*(E102/coeffs!$D$2-blanks!$BZ$18*A102-blanks!$BZ$17)/($D$2*coeffs!$D$6^2))^2*coeffs!$E$6^2 +(-1000*coeffs!$D$8*blanks!$BZ$18*A102/($D$2*coeffs!$D$6)-1000*coeffs!$D$8*blanks!$BZ$17/($D$2*coeffs!$D$6))^2*coeffs!$E$2^2 + (1000*coeffs!$D$2*coeffs!$D$8*A102/($D$2*coeffs!$D$6))^2*blanks!$CA$18^2+(1000*coeffs!$D$2*coeffs!$D$8/($D$2*coeffs!$D$6))^2*blanks!$CA$17^2)^0.5</f>
        <v>3296.6942937044928</v>
      </c>
      <c r="L102" s="10">
        <f t="shared" si="9"/>
        <v>80842895.415719911</v>
      </c>
      <c r="M102" s="1">
        <f t="shared" si="10"/>
        <v>26972965.430616062</v>
      </c>
      <c r="N102" s="10">
        <f t="shared" si="11"/>
        <v>26390246.961166602</v>
      </c>
    </row>
    <row r="103" spans="1:14" x14ac:dyDescent="0.25">
      <c r="A103">
        <v>-22.32</v>
      </c>
      <c r="B103">
        <v>0.75590551181102361</v>
      </c>
      <c r="C103" s="10">
        <f>-LN(1-B103)/0.000001-EXP(blanks!$BZ$18*b932_2!A103+blanks!$BZ$17)</f>
        <v>1366966.6114156975</v>
      </c>
      <c r="D103" s="1">
        <f>C103*0.000001*coeffs!$D$8/($D$2*coeffs!$D$6/1000)</f>
        <v>10960.569895319662</v>
      </c>
      <c r="E103">
        <f t="shared" si="12"/>
        <v>1.4101998819734449</v>
      </c>
      <c r="F103">
        <v>1.1982999999999999</v>
      </c>
      <c r="G103">
        <v>1.6468</v>
      </c>
      <c r="H103">
        <f t="shared" si="13"/>
        <v>0.211899881973445</v>
      </c>
      <c r="I103">
        <f t="shared" si="14"/>
        <v>0.23660011802655512</v>
      </c>
      <c r="J103" s="2">
        <f>((1000*coeffs!$D$8/($D$2*coeffs!$D$6))^2*H103^2+(1000*(E103-coeffs!$D$2*blanks!$BZ$18*A103-coeffs!$D$2*blanks!$BZ$17)/($D$2*coeffs!$D$6))^2*coeffs!$E$8^2+(1000*coeffs!$D$2*coeffs!$D$8*(E103/coeffs!$D$2-blanks!$BZ$18*A103-blanks!$BZ$17)/($D$2^2*coeffs!$D$6))^2*coeffs!$D$11^2+(1000*coeffs!$D$2*coeffs!$D$8*(E103/coeffs!$D$2-blanks!$BZ$18*A103-blanks!$BZ$17)/($D$2*coeffs!$D$6^2))^2*coeffs!$E$6^2 +(-1000*coeffs!$D$8*blanks!$BZ$18*A103/($D$2*coeffs!$D$6)-1000*coeffs!$D$8*blanks!$BZ$17/($D$2*coeffs!$D$6))^2*coeffs!$E$2^2 + (1000*coeffs!$D$2*coeffs!$D$8*A103/($D$2*coeffs!$D$6))^2*blanks!$CA$18^2+(1000*coeffs!$D$2*coeffs!$D$8/($D$2*coeffs!$D$6))^2*blanks!$CA$17^2)^0.5</f>
        <v>3278.2118341429868</v>
      </c>
      <c r="K103" s="10">
        <f>((1000*coeffs!$D$8/($D$2*coeffs!$D$6))^2*I103^2+(1000*(E103-coeffs!$D$2*blanks!$BZ$18*A103-coeffs!$D$2*blanks!$BZ$17)/($D$2*coeffs!$D$6))^2*coeffs!$E$8^2+(1000*coeffs!$D$2*coeffs!$D$8*(E103/coeffs!$D$2-blanks!$BZ$18*A103-blanks!$BZ$17)/($D$2^2*coeffs!$D$6))^2*coeffs!$D$11^2+(1000*coeffs!$D$2*coeffs!$D$8*(E103/coeffs!$D$2-blanks!$BZ$18*A103-blanks!$BZ$17)/($D$2*coeffs!$D$6^2))^2*coeffs!$E$6^2 +(-1000*coeffs!$D$8*blanks!$BZ$18*A103/($D$2*coeffs!$D$6)-1000*coeffs!$D$8*blanks!$BZ$17/($D$2*coeffs!$D$6))^2*coeffs!$E$2^2 + (1000*coeffs!$D$2*coeffs!$D$8*A103/($D$2*coeffs!$D$6))^2*blanks!$CA$18^2+(1000*coeffs!$D$2*coeffs!$D$8/($D$2*coeffs!$D$6))^2*blanks!$CA$17^2)^0.5</f>
        <v>3385.0986062020907</v>
      </c>
      <c r="L103" s="10">
        <f t="shared" si="9"/>
        <v>82726688.960025057</v>
      </c>
      <c r="M103" s="1">
        <f t="shared" si="10"/>
        <v>27682170.255109295</v>
      </c>
      <c r="N103" s="10">
        <f t="shared" si="11"/>
        <v>26939364.73642635</v>
      </c>
    </row>
    <row r="104" spans="1:14" x14ac:dyDescent="0.25">
      <c r="A104">
        <v>-22.39</v>
      </c>
      <c r="B104">
        <v>0.76377952755905509</v>
      </c>
      <c r="C104" s="10">
        <f>-LN(1-B104)/0.000001-EXP(blanks!$BZ$18*b932_2!A104+blanks!$BZ$17)</f>
        <v>1398647.6404534003</v>
      </c>
      <c r="D104" s="1">
        <f>C104*0.000001*coeffs!$D$8/($D$2*coeffs!$D$6/1000)</f>
        <v>11214.593753856903</v>
      </c>
      <c r="E104">
        <f t="shared" si="12"/>
        <v>1.4429897047964357</v>
      </c>
      <c r="F104">
        <v>1.2279</v>
      </c>
      <c r="G104">
        <v>1.6875</v>
      </c>
      <c r="H104">
        <f t="shared" si="13"/>
        <v>0.21508970479643574</v>
      </c>
      <c r="I104">
        <f t="shared" si="14"/>
        <v>0.24451029520356427</v>
      </c>
      <c r="J104" s="2">
        <f>((1000*coeffs!$D$8/($D$2*coeffs!$D$6))^2*H104^2+(1000*(E104-coeffs!$D$2*blanks!$BZ$18*A104-coeffs!$D$2*blanks!$BZ$17)/($D$2*coeffs!$D$6))^2*coeffs!$E$8^2+(1000*coeffs!$D$2*coeffs!$D$8*(E104/coeffs!$D$2-blanks!$BZ$18*A104-blanks!$BZ$17)/($D$2^2*coeffs!$D$6))^2*coeffs!$D$11^2+(1000*coeffs!$D$2*coeffs!$D$8*(E104/coeffs!$D$2-blanks!$BZ$18*A104-blanks!$BZ$17)/($D$2*coeffs!$D$6^2))^2*coeffs!$E$6^2 +(-1000*coeffs!$D$8*blanks!$BZ$18*A104/($D$2*coeffs!$D$6)-1000*coeffs!$D$8*blanks!$BZ$17/($D$2*coeffs!$D$6))^2*coeffs!$E$2^2 + (1000*coeffs!$D$2*coeffs!$D$8*A104/($D$2*coeffs!$D$6))^2*blanks!$CA$18^2+(1000*coeffs!$D$2*coeffs!$D$8/($D$2*coeffs!$D$6))^2*blanks!$CA$17^2)^0.5</f>
        <v>3347.2381823971691</v>
      </c>
      <c r="K104" s="10">
        <f>((1000*coeffs!$D$8/($D$2*coeffs!$D$6))^2*I104^2+(1000*(E104-coeffs!$D$2*blanks!$BZ$18*A104-coeffs!$D$2*blanks!$BZ$17)/($D$2*coeffs!$D$6))^2*coeffs!$E$8^2+(1000*coeffs!$D$2*coeffs!$D$8*(E104/coeffs!$D$2-blanks!$BZ$18*A104-blanks!$BZ$17)/($D$2^2*coeffs!$D$6))^2*coeffs!$D$11^2+(1000*coeffs!$D$2*coeffs!$D$8*(E104/coeffs!$D$2-blanks!$BZ$18*A104-blanks!$BZ$17)/($D$2*coeffs!$D$6^2))^2*coeffs!$E$6^2 +(-1000*coeffs!$D$8*blanks!$BZ$18*A104/($D$2*coeffs!$D$6)-1000*coeffs!$D$8*blanks!$BZ$17/($D$2*coeffs!$D$6))^2*coeffs!$E$2^2 + (1000*coeffs!$D$2*coeffs!$D$8*A104/($D$2*coeffs!$D$6))^2*blanks!$CA$18^2+(1000*coeffs!$D$2*coeffs!$D$8/($D$2*coeffs!$D$6))^2*blanks!$CA$17^2)^0.5</f>
        <v>3474.6694568431371</v>
      </c>
      <c r="L104" s="10">
        <f t="shared" si="9"/>
        <v>84643975.46376875</v>
      </c>
      <c r="M104" s="1">
        <f t="shared" si="10"/>
        <v>28401200.130523123</v>
      </c>
      <c r="N104" s="10">
        <f t="shared" si="11"/>
        <v>27515544.277363721</v>
      </c>
    </row>
    <row r="105" spans="1:14" x14ac:dyDescent="0.25">
      <c r="A105">
        <v>-22.39</v>
      </c>
      <c r="B105">
        <v>0.77165354330708658</v>
      </c>
      <c r="C105" s="10">
        <f>-LN(1-B105)/0.000001-EXP(blanks!$BZ$18*b932_2!A105+blanks!$BZ$17)</f>
        <v>1432549.1921290816</v>
      </c>
      <c r="D105" s="1">
        <f>C105*0.000001*coeffs!$D$8/($D$2*coeffs!$D$6/1000)</f>
        <v>11486.422139128341</v>
      </c>
      <c r="E105">
        <f t="shared" si="12"/>
        <v>1.4768912564721171</v>
      </c>
      <c r="F105">
        <v>1.2583</v>
      </c>
      <c r="G105">
        <v>1.7293000000000001</v>
      </c>
      <c r="H105">
        <f t="shared" si="13"/>
        <v>0.21859125647211708</v>
      </c>
      <c r="I105">
        <f t="shared" si="14"/>
        <v>0.25240874352788301</v>
      </c>
      <c r="J105" s="2">
        <f>((1000*coeffs!$D$8/($D$2*coeffs!$D$6))^2*H105^2+(1000*(E105-coeffs!$D$2*blanks!$BZ$18*A105-coeffs!$D$2*blanks!$BZ$17)/($D$2*coeffs!$D$6))^2*coeffs!$E$8^2+(1000*coeffs!$D$2*coeffs!$D$8*(E105/coeffs!$D$2-blanks!$BZ$18*A105-blanks!$BZ$17)/($D$2^2*coeffs!$D$6))^2*coeffs!$D$11^2+(1000*coeffs!$D$2*coeffs!$D$8*(E105/coeffs!$D$2-blanks!$BZ$18*A105-blanks!$BZ$17)/($D$2*coeffs!$D$6^2))^2*coeffs!$E$6^2 +(-1000*coeffs!$D$8*blanks!$BZ$18*A105/($D$2*coeffs!$D$6)-1000*coeffs!$D$8*blanks!$BZ$17/($D$2*coeffs!$D$6))^2*coeffs!$E$2^2 + (1000*coeffs!$D$2*coeffs!$D$8*A105/($D$2*coeffs!$D$6))^2*blanks!$CA$18^2+(1000*coeffs!$D$2*coeffs!$D$8/($D$2*coeffs!$D$6))^2*blanks!$CA$17^2)^0.5</f>
        <v>3419.483979304262</v>
      </c>
      <c r="K105" s="10">
        <f>((1000*coeffs!$D$8/($D$2*coeffs!$D$6))^2*I105^2+(1000*(E105-coeffs!$D$2*blanks!$BZ$18*A105-coeffs!$D$2*blanks!$BZ$17)/($D$2*coeffs!$D$6))^2*coeffs!$E$8^2+(1000*coeffs!$D$2*coeffs!$D$8*(E105/coeffs!$D$2-blanks!$BZ$18*A105-blanks!$BZ$17)/($D$2^2*coeffs!$D$6))^2*coeffs!$D$11^2+(1000*coeffs!$D$2*coeffs!$D$8*(E105/coeffs!$D$2-blanks!$BZ$18*A105-blanks!$BZ$17)/($D$2*coeffs!$D$6^2))^2*coeffs!$E$6^2 +(-1000*coeffs!$D$8*blanks!$BZ$18*A105/($D$2*coeffs!$D$6)-1000*coeffs!$D$8*blanks!$BZ$17/($D$2*coeffs!$D$6))^2*coeffs!$E$2^2 + (1000*coeffs!$D$2*coeffs!$D$8*A105/($D$2*coeffs!$D$6))^2*blanks!$CA$18^2+(1000*coeffs!$D$2*coeffs!$D$8/($D$2*coeffs!$D$6))^2*blanks!$CA$17^2)^0.5</f>
        <v>3566.0763769540945</v>
      </c>
      <c r="L105" s="10">
        <f t="shared" si="9"/>
        <v>86695644.536967069</v>
      </c>
      <c r="M105" s="1">
        <f t="shared" si="10"/>
        <v>29139695.200326197</v>
      </c>
      <c r="N105" s="10">
        <f t="shared" si="11"/>
        <v>28120912.031191461</v>
      </c>
    </row>
    <row r="106" spans="1:14" x14ac:dyDescent="0.25">
      <c r="A106">
        <v>-22.42</v>
      </c>
      <c r="B106">
        <v>0.77952755905511806</v>
      </c>
      <c r="C106" s="10">
        <f>-LN(1-B106)/0.000001-EXP(blanks!$BZ$18*b932_2!A106+blanks!$BZ$17)</f>
        <v>1467156.6515086368</v>
      </c>
      <c r="D106" s="1">
        <f>C106*0.000001*coeffs!$D$8/($D$2*coeffs!$D$6/1000)</f>
        <v>11763.910611971294</v>
      </c>
      <c r="E106">
        <f t="shared" si="12"/>
        <v>1.5119825762833872</v>
      </c>
      <c r="F106">
        <v>1.2895000000000001</v>
      </c>
      <c r="G106">
        <v>1.7721</v>
      </c>
      <c r="H106">
        <f t="shared" si="13"/>
        <v>0.22248257628338708</v>
      </c>
      <c r="I106">
        <f t="shared" si="14"/>
        <v>0.26011742371661284</v>
      </c>
      <c r="J106" s="2">
        <f>((1000*coeffs!$D$8/($D$2*coeffs!$D$6))^2*H106^2+(1000*(E106-coeffs!$D$2*blanks!$BZ$18*A106-coeffs!$D$2*blanks!$BZ$17)/($D$2*coeffs!$D$6))^2*coeffs!$E$8^2+(1000*coeffs!$D$2*coeffs!$D$8*(E106/coeffs!$D$2-blanks!$BZ$18*A106-blanks!$BZ$17)/($D$2^2*coeffs!$D$6))^2*coeffs!$D$11^2+(1000*coeffs!$D$2*coeffs!$D$8*(E106/coeffs!$D$2-blanks!$BZ$18*A106-blanks!$BZ$17)/($D$2*coeffs!$D$6^2))^2*coeffs!$E$6^2 +(-1000*coeffs!$D$8*blanks!$BZ$18*A106/($D$2*coeffs!$D$6)-1000*coeffs!$D$8*blanks!$BZ$17/($D$2*coeffs!$D$6))^2*coeffs!$E$2^2 + (1000*coeffs!$D$2*coeffs!$D$8*A106/($D$2*coeffs!$D$6))^2*blanks!$CA$18^2+(1000*coeffs!$D$2*coeffs!$D$8/($D$2*coeffs!$D$6))^2*blanks!$CA$17^2)^0.5</f>
        <v>3495.390413586375</v>
      </c>
      <c r="K106" s="10">
        <f>((1000*coeffs!$D$8/($D$2*coeffs!$D$6))^2*I106^2+(1000*(E106-coeffs!$D$2*blanks!$BZ$18*A106-coeffs!$D$2*blanks!$BZ$17)/($D$2*coeffs!$D$6))^2*coeffs!$E$8^2+(1000*coeffs!$D$2*coeffs!$D$8*(E106/coeffs!$D$2-blanks!$BZ$18*A106-blanks!$BZ$17)/($D$2^2*coeffs!$D$6))^2*coeffs!$D$11^2+(1000*coeffs!$D$2*coeffs!$D$8*(E106/coeffs!$D$2-blanks!$BZ$18*A106-blanks!$BZ$17)/($D$2*coeffs!$D$6^2))^2*coeffs!$E$6^2 +(-1000*coeffs!$D$8*blanks!$BZ$18*A106/($D$2*coeffs!$D$6)-1000*coeffs!$D$8*blanks!$BZ$17/($D$2*coeffs!$D$6))^2*coeffs!$E$2^2 + (1000*coeffs!$D$2*coeffs!$D$8*A106/($D$2*coeffs!$D$6))^2*blanks!$CA$18^2+(1000*coeffs!$D$2*coeffs!$D$8/($D$2*coeffs!$D$6))^2*blanks!$CA$17^2)^0.5</f>
        <v>3658.6124623889168</v>
      </c>
      <c r="L106" s="10">
        <f t="shared" si="9"/>
        <v>88790034.044274881</v>
      </c>
      <c r="M106" s="1">
        <f t="shared" si="10"/>
        <v>29888183.588954858</v>
      </c>
      <c r="N106" s="10">
        <f t="shared" si="11"/>
        <v>28753841.652786229</v>
      </c>
    </row>
    <row r="107" spans="1:14" x14ac:dyDescent="0.25">
      <c r="A107">
        <v>-22.46</v>
      </c>
      <c r="B107">
        <v>0.78740157480314965</v>
      </c>
      <c r="C107" s="10">
        <f>-LN(1-B107)/0.000001-EXP(blanks!$BZ$18*b932_2!A107+blanks!$BZ$17)</f>
        <v>1502870.9253457517</v>
      </c>
      <c r="D107" s="1">
        <f>C107*0.000001*coeffs!$D$8/($D$2*coeffs!$D$6/1000)</f>
        <v>12050.273710662404</v>
      </c>
      <c r="E107">
        <f t="shared" si="12"/>
        <v>1.5483502204542625</v>
      </c>
      <c r="F107">
        <v>1.3213999999999999</v>
      </c>
      <c r="G107">
        <v>1.8160000000000001</v>
      </c>
      <c r="H107">
        <f t="shared" si="13"/>
        <v>0.22695022045426261</v>
      </c>
      <c r="I107">
        <f t="shared" si="14"/>
        <v>0.26764977954573754</v>
      </c>
      <c r="J107" s="2">
        <f>((1000*coeffs!$D$8/($D$2*coeffs!$D$6))^2*H107^2+(1000*(E107-coeffs!$D$2*blanks!$BZ$18*A107-coeffs!$D$2*blanks!$BZ$17)/($D$2*coeffs!$D$6))^2*coeffs!$E$8^2+(1000*coeffs!$D$2*coeffs!$D$8*(E107/coeffs!$D$2-blanks!$BZ$18*A107-blanks!$BZ$17)/($D$2^2*coeffs!$D$6))^2*coeffs!$D$11^2+(1000*coeffs!$D$2*coeffs!$D$8*(E107/coeffs!$D$2-blanks!$BZ$18*A107-blanks!$BZ$17)/($D$2*coeffs!$D$6^2))^2*coeffs!$E$6^2 +(-1000*coeffs!$D$8*blanks!$BZ$18*A107/($D$2*coeffs!$D$6)-1000*coeffs!$D$8*blanks!$BZ$17/($D$2*coeffs!$D$6))^2*coeffs!$E$2^2 + (1000*coeffs!$D$2*coeffs!$D$8*A107/($D$2*coeffs!$D$6))^2*blanks!$CA$18^2+(1000*coeffs!$D$2*coeffs!$D$8/($D$2*coeffs!$D$6))^2*blanks!$CA$17^2)^0.5</f>
        <v>3575.8537610141871</v>
      </c>
      <c r="K107" s="10">
        <f>((1000*coeffs!$D$8/($D$2*coeffs!$D$6))^2*I107^2+(1000*(E107-coeffs!$D$2*blanks!$BZ$18*A107-coeffs!$D$2*blanks!$BZ$17)/($D$2*coeffs!$D$6))^2*coeffs!$E$8^2+(1000*coeffs!$D$2*coeffs!$D$8*(E107/coeffs!$D$2-blanks!$BZ$18*A107-blanks!$BZ$17)/($D$2^2*coeffs!$D$6))^2*coeffs!$D$11^2+(1000*coeffs!$D$2*coeffs!$D$8*(E107/coeffs!$D$2-blanks!$BZ$18*A107-blanks!$BZ$17)/($D$2*coeffs!$D$6^2))^2*coeffs!$E$6^2 +(-1000*coeffs!$D$8*blanks!$BZ$18*A107/($D$2*coeffs!$D$6)-1000*coeffs!$D$8*blanks!$BZ$17/($D$2*coeffs!$D$6))^2*coeffs!$E$2^2 + (1000*coeffs!$D$2*coeffs!$D$8*A107/($D$2*coeffs!$D$6))^2*blanks!$CA$18^2+(1000*coeffs!$D$2*coeffs!$D$8/($D$2*coeffs!$D$6))^2*blanks!$CA$17^2)^0.5</f>
        <v>3752.4537171671018</v>
      </c>
      <c r="L107" s="10">
        <f t="shared" si="9"/>
        <v>90951406.237628117</v>
      </c>
      <c r="M107" s="1">
        <f t="shared" si="10"/>
        <v>30649082.82072112</v>
      </c>
      <c r="N107" s="10">
        <f t="shared" si="11"/>
        <v>29421769.36788477</v>
      </c>
    </row>
    <row r="108" spans="1:14" x14ac:dyDescent="0.25">
      <c r="A108">
        <v>-22.47</v>
      </c>
      <c r="B108">
        <v>0.79527559055118113</v>
      </c>
      <c r="C108" s="10">
        <f>-LN(1-B108)/0.000001-EXP(blanks!$BZ$18*b932_2!A108+blanks!$BZ$17)</f>
        <v>1540446.4281102908</v>
      </c>
      <c r="D108" s="1">
        <f>C108*0.000001*coeffs!$D$8/($D$2*coeffs!$D$6/1000)</f>
        <v>12351.560458241394</v>
      </c>
      <c r="E108">
        <f t="shared" si="12"/>
        <v>1.5860905484371093</v>
      </c>
      <c r="F108">
        <v>1.3541000000000001</v>
      </c>
      <c r="G108">
        <v>1.861</v>
      </c>
      <c r="H108">
        <f t="shared" si="13"/>
        <v>0.2319905484371092</v>
      </c>
      <c r="I108">
        <f t="shared" si="14"/>
        <v>0.27490945156289071</v>
      </c>
      <c r="J108" s="2">
        <f>((1000*coeffs!$D$8/($D$2*coeffs!$D$6))^2*H108^2+(1000*(E108-coeffs!$D$2*blanks!$BZ$18*A108-coeffs!$D$2*blanks!$BZ$17)/($D$2*coeffs!$D$6))^2*coeffs!$E$8^2+(1000*coeffs!$D$2*coeffs!$D$8*(E108/coeffs!$D$2-blanks!$BZ$18*A108-blanks!$BZ$17)/($D$2^2*coeffs!$D$6))^2*coeffs!$D$11^2+(1000*coeffs!$D$2*coeffs!$D$8*(E108/coeffs!$D$2-blanks!$BZ$18*A108-blanks!$BZ$17)/($D$2*coeffs!$D$6^2))^2*coeffs!$E$6^2 +(-1000*coeffs!$D$8*blanks!$BZ$18*A108/($D$2*coeffs!$D$6)-1000*coeffs!$D$8*blanks!$BZ$17/($D$2*coeffs!$D$6))^2*coeffs!$E$2^2 + (1000*coeffs!$D$2*coeffs!$D$8*A108/($D$2*coeffs!$D$6))^2*blanks!$CA$18^2+(1000*coeffs!$D$2*coeffs!$D$8/($D$2*coeffs!$D$6))^2*blanks!$CA$17^2)^0.5</f>
        <v>3661.0097044934996</v>
      </c>
      <c r="K108" s="10">
        <f>((1000*coeffs!$D$8/($D$2*coeffs!$D$6))^2*I108^2+(1000*(E108-coeffs!$D$2*blanks!$BZ$18*A108-coeffs!$D$2*blanks!$BZ$17)/($D$2*coeffs!$D$6))^2*coeffs!$E$8^2+(1000*coeffs!$D$2*coeffs!$D$8*(E108/coeffs!$D$2-blanks!$BZ$18*A108-blanks!$BZ$17)/($D$2^2*coeffs!$D$6))^2*coeffs!$D$11^2+(1000*coeffs!$D$2*coeffs!$D$8*(E108/coeffs!$D$2-blanks!$BZ$18*A108-blanks!$BZ$17)/($D$2*coeffs!$D$6^2))^2*coeffs!$E$6^2 +(-1000*coeffs!$D$8*blanks!$BZ$18*A108/($D$2*coeffs!$D$6)-1000*coeffs!$D$8*blanks!$BZ$17/($D$2*coeffs!$D$6))^2*coeffs!$E$2^2 + (1000*coeffs!$D$2*coeffs!$D$8*A108/($D$2*coeffs!$D$6))^2*blanks!$CA$18^2+(1000*coeffs!$D$2*coeffs!$D$8/($D$2*coeffs!$D$6))^2*blanks!$CA$17^2)^0.5</f>
        <v>3847.2953764205245</v>
      </c>
      <c r="L108" s="10">
        <f t="shared" si="9"/>
        <v>93225417.105018124</v>
      </c>
      <c r="M108" s="1">
        <f t="shared" si="10"/>
        <v>31422507.243018683</v>
      </c>
      <c r="N108" s="10">
        <f t="shared" si="11"/>
        <v>30127968.773883317</v>
      </c>
    </row>
    <row r="109" spans="1:14" x14ac:dyDescent="0.25">
      <c r="A109">
        <v>-22.5</v>
      </c>
      <c r="B109">
        <v>0.80314960629921262</v>
      </c>
      <c r="C109" s="10">
        <f>-LN(1-B109)/0.000001-EXP(blanks!$BZ$18*b932_2!A109+blanks!$BZ$17)</f>
        <v>1579169.0728020829</v>
      </c>
      <c r="D109" s="1">
        <f>C109*0.000001*coeffs!$D$8/($D$2*coeffs!$D$6/1000)</f>
        <v>12662.045184153216</v>
      </c>
      <c r="E109">
        <f t="shared" si="12"/>
        <v>1.6253112615903906</v>
      </c>
      <c r="F109">
        <v>1.3876999999999999</v>
      </c>
      <c r="G109">
        <v>1.907</v>
      </c>
      <c r="H109">
        <f t="shared" si="13"/>
        <v>0.2376112615903907</v>
      </c>
      <c r="I109">
        <f t="shared" si="14"/>
        <v>0.2816887384096094</v>
      </c>
      <c r="J109" s="2">
        <f>((1000*coeffs!$D$8/($D$2*coeffs!$D$6))^2*H109^2+(1000*(E109-coeffs!$D$2*blanks!$BZ$18*A109-coeffs!$D$2*blanks!$BZ$17)/($D$2*coeffs!$D$6))^2*coeffs!$E$8^2+(1000*coeffs!$D$2*coeffs!$D$8*(E109/coeffs!$D$2-blanks!$BZ$18*A109-blanks!$BZ$17)/($D$2^2*coeffs!$D$6))^2*coeffs!$D$11^2+(1000*coeffs!$D$2*coeffs!$D$8*(E109/coeffs!$D$2-blanks!$BZ$18*A109-blanks!$BZ$17)/($D$2*coeffs!$D$6^2))^2*coeffs!$E$6^2 +(-1000*coeffs!$D$8*blanks!$BZ$18*A109/($D$2*coeffs!$D$6)-1000*coeffs!$D$8*blanks!$BZ$17/($D$2*coeffs!$D$6))^2*coeffs!$E$2^2 + (1000*coeffs!$D$2*coeffs!$D$8*A109/($D$2*coeffs!$D$6))^2*blanks!$CA$18^2+(1000*coeffs!$D$2*coeffs!$D$8/($D$2*coeffs!$D$6))^2*blanks!$CA$17^2)^0.5</f>
        <v>3751.0666335222281</v>
      </c>
      <c r="K109" s="10">
        <f>((1000*coeffs!$D$8/($D$2*coeffs!$D$6))^2*I109^2+(1000*(E109-coeffs!$D$2*blanks!$BZ$18*A109-coeffs!$D$2*blanks!$BZ$17)/($D$2*coeffs!$D$6))^2*coeffs!$E$8^2+(1000*coeffs!$D$2*coeffs!$D$8*(E109/coeffs!$D$2-blanks!$BZ$18*A109-blanks!$BZ$17)/($D$2^2*coeffs!$D$6))^2*coeffs!$D$11^2+(1000*coeffs!$D$2*coeffs!$D$8*(E109/coeffs!$D$2-blanks!$BZ$18*A109-blanks!$BZ$17)/($D$2*coeffs!$D$6^2))^2*coeffs!$E$6^2 +(-1000*coeffs!$D$8*blanks!$BZ$18*A109/($D$2*coeffs!$D$6)-1000*coeffs!$D$8*blanks!$BZ$17/($D$2*coeffs!$D$6))^2*coeffs!$E$2^2 + (1000*coeffs!$D$2*coeffs!$D$8*A109/($D$2*coeffs!$D$6))^2*blanks!$CA$18^2+(1000*coeffs!$D$2*coeffs!$D$8/($D$2*coeffs!$D$6))^2*blanks!$CA$17^2)^0.5</f>
        <v>3942.345293163216</v>
      </c>
      <c r="L109" s="10">
        <f t="shared" si="9"/>
        <v>95568851.214070603</v>
      </c>
      <c r="M109" s="1">
        <f t="shared" si="10"/>
        <v>32200801.261389278</v>
      </c>
      <c r="N109" s="10">
        <f t="shared" si="11"/>
        <v>30871661.248800699</v>
      </c>
    </row>
    <row r="110" spans="1:14" x14ac:dyDescent="0.25">
      <c r="A110">
        <v>-22.53</v>
      </c>
      <c r="B110">
        <v>0.8110236220472441</v>
      </c>
      <c r="C110" s="10">
        <f>-LN(1-B110)/0.000001-EXP(blanks!$BZ$18*b932_2!A110+blanks!$BZ$17)</f>
        <v>1619487.563939756</v>
      </c>
      <c r="D110" s="1">
        <f>C110*0.000001*coeffs!$D$8/($D$2*coeffs!$D$6/1000)</f>
        <v>12985.325677252184</v>
      </c>
      <c r="E110">
        <f t="shared" si="12"/>
        <v>1.6661332561106457</v>
      </c>
      <c r="F110">
        <v>1.4219999999999999</v>
      </c>
      <c r="G110">
        <v>1.9542999999999999</v>
      </c>
      <c r="H110">
        <f t="shared" si="13"/>
        <v>0.24413325611064574</v>
      </c>
      <c r="I110">
        <f t="shared" si="14"/>
        <v>0.28816674388935426</v>
      </c>
      <c r="J110" s="2">
        <f>((1000*coeffs!$D$8/($D$2*coeffs!$D$6))^2*H110^2+(1000*(E110-coeffs!$D$2*blanks!$BZ$18*A110-coeffs!$D$2*blanks!$BZ$17)/($D$2*coeffs!$D$6))^2*coeffs!$E$8^2+(1000*coeffs!$D$2*coeffs!$D$8*(E110/coeffs!$D$2-blanks!$BZ$18*A110-blanks!$BZ$17)/($D$2^2*coeffs!$D$6))^2*coeffs!$D$11^2+(1000*coeffs!$D$2*coeffs!$D$8*(E110/coeffs!$D$2-blanks!$BZ$18*A110-blanks!$BZ$17)/($D$2*coeffs!$D$6^2))^2*coeffs!$E$6^2 +(-1000*coeffs!$D$8*blanks!$BZ$18*A110/($D$2*coeffs!$D$6)-1000*coeffs!$D$8*blanks!$BZ$17/($D$2*coeffs!$D$6))^2*coeffs!$E$2^2 + (1000*coeffs!$D$2*coeffs!$D$8*A110/($D$2*coeffs!$D$6))^2*blanks!$CA$18^2+(1000*coeffs!$D$2*coeffs!$D$8/($D$2*coeffs!$D$6))^2*blanks!$CA$17^2)^0.5</f>
        <v>3847.5382703010437</v>
      </c>
      <c r="K110" s="10">
        <f>((1000*coeffs!$D$8/($D$2*coeffs!$D$6))^2*I110^2+(1000*(E110-coeffs!$D$2*blanks!$BZ$18*A110-coeffs!$D$2*blanks!$BZ$17)/($D$2*coeffs!$D$6))^2*coeffs!$E$8^2+(1000*coeffs!$D$2*coeffs!$D$8*(E110/coeffs!$D$2-blanks!$BZ$18*A110-blanks!$BZ$17)/($D$2^2*coeffs!$D$6))^2*coeffs!$D$11^2+(1000*coeffs!$D$2*coeffs!$D$8*(E110/coeffs!$D$2-blanks!$BZ$18*A110-blanks!$BZ$17)/($D$2*coeffs!$D$6^2))^2*coeffs!$E$6^2 +(-1000*coeffs!$D$8*blanks!$BZ$18*A110/($D$2*coeffs!$D$6)-1000*coeffs!$D$8*blanks!$BZ$17/($D$2*coeffs!$D$6))^2*coeffs!$E$2^2 + (1000*coeffs!$D$2*coeffs!$D$8*A110/($D$2*coeffs!$D$6))^2*blanks!$CA$18^2+(1000*coeffs!$D$2*coeffs!$D$8/($D$2*coeffs!$D$6))^2*blanks!$CA$17^2)^0.5</f>
        <v>4038.622301461995</v>
      </c>
      <c r="L110" s="10">
        <f t="shared" si="9"/>
        <v>98008863.462964877</v>
      </c>
      <c r="M110" s="1">
        <f t="shared" si="10"/>
        <v>32992410.999514949</v>
      </c>
      <c r="N110" s="10">
        <f t="shared" si="11"/>
        <v>31664715.060790263</v>
      </c>
    </row>
    <row r="111" spans="1:14" x14ac:dyDescent="0.25">
      <c r="A111">
        <v>-22.63</v>
      </c>
      <c r="B111">
        <v>0.81889763779527558</v>
      </c>
      <c r="C111" s="10">
        <f>-LN(1-B111)/0.000001-EXP(blanks!$BZ$18*b932_2!A111+blanks!$BZ$17)</f>
        <v>1660328.815223342</v>
      </c>
      <c r="D111" s="1">
        <f>C111*0.000001*coeffs!$D$8/($D$2*coeffs!$D$6/1000)</f>
        <v>13312.797749772271</v>
      </c>
      <c r="E111">
        <f t="shared" si="12"/>
        <v>1.7086928705294415</v>
      </c>
      <c r="F111">
        <v>1.4572000000000001</v>
      </c>
      <c r="G111">
        <v>2.0026000000000002</v>
      </c>
      <c r="H111">
        <f t="shared" si="13"/>
        <v>0.25149287052944147</v>
      </c>
      <c r="I111">
        <f t="shared" si="14"/>
        <v>0.29390712947055864</v>
      </c>
      <c r="J111" s="2">
        <f>((1000*coeffs!$D$8/($D$2*coeffs!$D$6))^2*H111^2+(1000*(E111-coeffs!$D$2*blanks!$BZ$18*A111-coeffs!$D$2*blanks!$BZ$17)/($D$2*coeffs!$D$6))^2*coeffs!$E$8^2+(1000*coeffs!$D$2*coeffs!$D$8*(E111/coeffs!$D$2-blanks!$BZ$18*A111-blanks!$BZ$17)/($D$2^2*coeffs!$D$6))^2*coeffs!$D$11^2+(1000*coeffs!$D$2*coeffs!$D$8*(E111/coeffs!$D$2-blanks!$BZ$18*A111-blanks!$BZ$17)/($D$2*coeffs!$D$6^2))^2*coeffs!$E$6^2 +(-1000*coeffs!$D$8*blanks!$BZ$18*A111/($D$2*coeffs!$D$6)-1000*coeffs!$D$8*blanks!$BZ$17/($D$2*coeffs!$D$6))^2*coeffs!$E$2^2 + (1000*coeffs!$D$2*coeffs!$D$8*A111/($D$2*coeffs!$D$6))^2*blanks!$CA$18^2+(1000*coeffs!$D$2*coeffs!$D$8/($D$2*coeffs!$D$6))^2*blanks!$CA$17^2)^0.5</f>
        <v>3950.4103233393384</v>
      </c>
      <c r="K111" s="10">
        <f>((1000*coeffs!$D$8/($D$2*coeffs!$D$6))^2*I111^2+(1000*(E111-coeffs!$D$2*blanks!$BZ$18*A111-coeffs!$D$2*blanks!$BZ$17)/($D$2*coeffs!$D$6))^2*coeffs!$E$8^2+(1000*coeffs!$D$2*coeffs!$D$8*(E111/coeffs!$D$2-blanks!$BZ$18*A111-blanks!$BZ$17)/($D$2^2*coeffs!$D$6))^2*coeffs!$D$11^2+(1000*coeffs!$D$2*coeffs!$D$8*(E111/coeffs!$D$2-blanks!$BZ$18*A111-blanks!$BZ$17)/($D$2*coeffs!$D$6^2))^2*coeffs!$E$6^2 +(-1000*coeffs!$D$8*blanks!$BZ$18*A111/($D$2*coeffs!$D$6)-1000*coeffs!$D$8*blanks!$BZ$17/($D$2*coeffs!$D$6))^2*coeffs!$E$2^2 + (1000*coeffs!$D$2*coeffs!$D$8*A111/($D$2*coeffs!$D$6))^2*blanks!$CA$18^2+(1000*coeffs!$D$2*coeffs!$D$8/($D$2*coeffs!$D$6))^2*blanks!$CA$17^2)^0.5</f>
        <v>4134.3644559526392</v>
      </c>
      <c r="L111" s="10">
        <f t="shared" si="9"/>
        <v>100480512.34118903</v>
      </c>
      <c r="M111" s="1">
        <f t="shared" si="10"/>
        <v>33781856.885698818</v>
      </c>
      <c r="N111" s="10">
        <f t="shared" si="11"/>
        <v>32503701.755513012</v>
      </c>
    </row>
    <row r="112" spans="1:14" x14ac:dyDescent="0.25">
      <c r="A112">
        <v>-22.66</v>
      </c>
      <c r="B112">
        <v>0.82677165354330706</v>
      </c>
      <c r="C112" s="10">
        <f>-LN(1-B112)/0.000001-EXP(blanks!$BZ$18*b932_2!A112+blanks!$BZ$17)</f>
        <v>1704252.8294128904</v>
      </c>
      <c r="D112" s="1">
        <f>C112*0.000001*coeffs!$D$8/($D$2*coeffs!$D$6/1000)</f>
        <v>13664.987937584512</v>
      </c>
      <c r="E112">
        <f t="shared" si="12"/>
        <v>1.7531446331002754</v>
      </c>
      <c r="F112">
        <v>1.4933000000000001</v>
      </c>
      <c r="G112">
        <v>2.1030000000000002</v>
      </c>
      <c r="H112">
        <f t="shared" si="13"/>
        <v>0.25984463310027528</v>
      </c>
      <c r="I112">
        <f t="shared" si="14"/>
        <v>0.34985536689972485</v>
      </c>
      <c r="J112" s="2">
        <f>((1000*coeffs!$D$8/($D$2*coeffs!$D$6))^2*H112^2+(1000*(E112-coeffs!$D$2*blanks!$BZ$18*A112-coeffs!$D$2*blanks!$BZ$17)/($D$2*coeffs!$D$6))^2*coeffs!$E$8^2+(1000*coeffs!$D$2*coeffs!$D$8*(E112/coeffs!$D$2-blanks!$BZ$18*A112-blanks!$BZ$17)/($D$2^2*coeffs!$D$6))^2*coeffs!$D$11^2+(1000*coeffs!$D$2*coeffs!$D$8*(E112/coeffs!$D$2-blanks!$BZ$18*A112-blanks!$BZ$17)/($D$2*coeffs!$D$6^2))^2*coeffs!$E$6^2 +(-1000*coeffs!$D$8*blanks!$BZ$18*A112/($D$2*coeffs!$D$6)-1000*coeffs!$D$8*blanks!$BZ$17/($D$2*coeffs!$D$6))^2*coeffs!$E$2^2 + (1000*coeffs!$D$2*coeffs!$D$8*A112/($D$2*coeffs!$D$6))^2*blanks!$CA$18^2+(1000*coeffs!$D$2*coeffs!$D$8/($D$2*coeffs!$D$6))^2*blanks!$CA$17^2)^0.5</f>
        <v>4060.6044310063303</v>
      </c>
      <c r="K112" s="10">
        <f>((1000*coeffs!$D$8/($D$2*coeffs!$D$6))^2*I112^2+(1000*(E112-coeffs!$D$2*blanks!$BZ$18*A112-coeffs!$D$2*blanks!$BZ$17)/($D$2*coeffs!$D$6))^2*coeffs!$E$8^2+(1000*coeffs!$D$2*coeffs!$D$8*(E112/coeffs!$D$2-blanks!$BZ$18*A112-blanks!$BZ$17)/($D$2^2*coeffs!$D$6))^2*coeffs!$D$11^2+(1000*coeffs!$D$2*coeffs!$D$8*(E112/coeffs!$D$2-blanks!$BZ$18*A112-blanks!$BZ$17)/($D$2*coeffs!$D$6^2))^2*coeffs!$E$6^2 +(-1000*coeffs!$D$8*blanks!$BZ$18*A112/($D$2*coeffs!$D$6)-1000*coeffs!$D$8*blanks!$BZ$17/($D$2*coeffs!$D$6))^2*coeffs!$E$2^2 + (1000*coeffs!$D$2*coeffs!$D$8*A112/($D$2*coeffs!$D$6))^2*blanks!$CA$18^2+(1000*coeffs!$D$2*coeffs!$D$8/($D$2*coeffs!$D$6))^2*blanks!$CA$17^2)^0.5</f>
        <v>4474.0106598413749</v>
      </c>
      <c r="L112" s="10">
        <f t="shared" si="9"/>
        <v>103138725.22611915</v>
      </c>
      <c r="M112" s="1">
        <f t="shared" si="10"/>
        <v>36287091.774337597</v>
      </c>
      <c r="N112" s="10">
        <f t="shared" si="11"/>
        <v>33402959.430768821</v>
      </c>
    </row>
    <row r="113" spans="1:14" x14ac:dyDescent="0.25">
      <c r="A113">
        <v>-22.66</v>
      </c>
      <c r="B113">
        <v>0.83464566929133854</v>
      </c>
      <c r="C113" s="10">
        <f>-LN(1-B113)/0.000001-EXP(blanks!$BZ$18*b932_2!A113+blanks!$BZ$17)</f>
        <v>1750772.8450477831</v>
      </c>
      <c r="D113" s="1">
        <f>C113*0.000001*coeffs!$D$8/($D$2*coeffs!$D$6/1000)</f>
        <v>14037.993304825737</v>
      </c>
      <c r="E113">
        <f t="shared" si="12"/>
        <v>1.799664648735168</v>
      </c>
      <c r="F113">
        <v>1.5303</v>
      </c>
      <c r="G113">
        <v>2.1551</v>
      </c>
      <c r="H113">
        <f t="shared" si="13"/>
        <v>0.26936464873516797</v>
      </c>
      <c r="I113">
        <f t="shared" si="14"/>
        <v>0.35543535126483206</v>
      </c>
      <c r="J113" s="2">
        <f>((1000*coeffs!$D$8/($D$2*coeffs!$D$6))^2*H113^2+(1000*(E113-coeffs!$D$2*blanks!$BZ$18*A113-coeffs!$D$2*blanks!$BZ$17)/($D$2*coeffs!$D$6))^2*coeffs!$E$8^2+(1000*coeffs!$D$2*coeffs!$D$8*(E113/coeffs!$D$2-blanks!$BZ$18*A113-blanks!$BZ$17)/($D$2^2*coeffs!$D$6))^2*coeffs!$D$11^2+(1000*coeffs!$D$2*coeffs!$D$8*(E113/coeffs!$D$2-blanks!$BZ$18*A113-blanks!$BZ$17)/($D$2*coeffs!$D$6^2))^2*coeffs!$E$6^2 +(-1000*coeffs!$D$8*blanks!$BZ$18*A113/($D$2*coeffs!$D$6)-1000*coeffs!$D$8*blanks!$BZ$17/($D$2*coeffs!$D$6))^2*coeffs!$E$2^2 + (1000*coeffs!$D$2*coeffs!$D$8*A113/($D$2*coeffs!$D$6))^2*blanks!$CA$18^2+(1000*coeffs!$D$2*coeffs!$D$8/($D$2*coeffs!$D$6))^2*blanks!$CA$17^2)^0.5</f>
        <v>4179.1918058723859</v>
      </c>
      <c r="K113" s="10">
        <f>((1000*coeffs!$D$8/($D$2*coeffs!$D$6))^2*I113^2+(1000*(E113-coeffs!$D$2*blanks!$BZ$18*A113-coeffs!$D$2*blanks!$BZ$17)/($D$2*coeffs!$D$6))^2*coeffs!$E$8^2+(1000*coeffs!$D$2*coeffs!$D$8*(E113/coeffs!$D$2-blanks!$BZ$18*A113-blanks!$BZ$17)/($D$2^2*coeffs!$D$6))^2*coeffs!$D$11^2+(1000*coeffs!$D$2*coeffs!$D$8*(E113/coeffs!$D$2-blanks!$BZ$18*A113-blanks!$BZ$17)/($D$2*coeffs!$D$6^2))^2*coeffs!$E$6^2 +(-1000*coeffs!$D$8*blanks!$BZ$18*A113/($D$2*coeffs!$D$6)-1000*coeffs!$D$8*blanks!$BZ$17/($D$2*coeffs!$D$6))^2*coeffs!$E$2^2 + (1000*coeffs!$D$2*coeffs!$D$8*A113/($D$2*coeffs!$D$6))^2*blanks!$CA$18^2+(1000*coeffs!$D$2*coeffs!$D$8/($D$2*coeffs!$D$6))^2*blanks!$CA$17^2)^0.5</f>
        <v>4574.1689793191172</v>
      </c>
      <c r="L113" s="10">
        <f t="shared" si="9"/>
        <v>105954044.07275699</v>
      </c>
      <c r="M113" s="1">
        <f t="shared" si="10"/>
        <v>37123364.055873819</v>
      </c>
      <c r="N113" s="10">
        <f t="shared" si="11"/>
        <v>34368400.728747562</v>
      </c>
    </row>
    <row r="114" spans="1:14" x14ac:dyDescent="0.25">
      <c r="A114">
        <v>-22.79</v>
      </c>
      <c r="B114">
        <v>0.84251968503937003</v>
      </c>
      <c r="C114" s="10">
        <f>-LN(1-B114)/0.000001-EXP(blanks!$BZ$18*b932_2!A114+blanks!$BZ$17)</f>
        <v>1797208.7415836221</v>
      </c>
      <c r="D114" s="1">
        <f>C114*0.000001*coeffs!$D$8/($D$2*coeffs!$D$6/1000)</f>
        <v>14410.32419087846</v>
      </c>
      <c r="E114">
        <f t="shared" si="12"/>
        <v>1.8484548129045999</v>
      </c>
      <c r="F114">
        <v>1.5682</v>
      </c>
      <c r="G114">
        <v>2.2084999999999999</v>
      </c>
      <c r="H114">
        <f t="shared" si="13"/>
        <v>0.28025481290459986</v>
      </c>
      <c r="I114">
        <f t="shared" si="14"/>
        <v>0.36004518709540001</v>
      </c>
      <c r="J114" s="2">
        <f>((1000*coeffs!$D$8/($D$2*coeffs!$D$6))^2*H114^2+(1000*(E114-coeffs!$D$2*blanks!$BZ$18*A114-coeffs!$D$2*blanks!$BZ$17)/($D$2*coeffs!$D$6))^2*coeffs!$E$8^2+(1000*coeffs!$D$2*coeffs!$D$8*(E114/coeffs!$D$2-blanks!$BZ$18*A114-blanks!$BZ$17)/($D$2^2*coeffs!$D$6))^2*coeffs!$D$11^2+(1000*coeffs!$D$2*coeffs!$D$8*(E114/coeffs!$D$2-blanks!$BZ$18*A114-blanks!$BZ$17)/($D$2*coeffs!$D$6^2))^2*coeffs!$E$6^2 +(-1000*coeffs!$D$8*blanks!$BZ$18*A114/($D$2*coeffs!$D$6)-1000*coeffs!$D$8*blanks!$BZ$17/($D$2*coeffs!$D$6))^2*coeffs!$E$2^2 + (1000*coeffs!$D$2*coeffs!$D$8*A114/($D$2*coeffs!$D$6))^2*blanks!$CA$18^2+(1000*coeffs!$D$2*coeffs!$D$8/($D$2*coeffs!$D$6))^2*blanks!$CA$17^2)^0.5</f>
        <v>4307.4288911132298</v>
      </c>
      <c r="K114" s="10">
        <f>((1000*coeffs!$D$8/($D$2*coeffs!$D$6))^2*I114^2+(1000*(E114-coeffs!$D$2*blanks!$BZ$18*A114-coeffs!$D$2*blanks!$BZ$17)/($D$2*coeffs!$D$6))^2*coeffs!$E$8^2+(1000*coeffs!$D$2*coeffs!$D$8*(E114/coeffs!$D$2-blanks!$BZ$18*A114-blanks!$BZ$17)/($D$2^2*coeffs!$D$6))^2*coeffs!$D$11^2+(1000*coeffs!$D$2*coeffs!$D$8*(E114/coeffs!$D$2-blanks!$BZ$18*A114-blanks!$BZ$17)/($D$2*coeffs!$D$6^2))^2*coeffs!$E$6^2 +(-1000*coeffs!$D$8*blanks!$BZ$18*A114/($D$2*coeffs!$D$6)-1000*coeffs!$D$8*blanks!$BZ$17/($D$2*coeffs!$D$6))^2*coeffs!$E$2^2 + (1000*coeffs!$D$2*coeffs!$D$8*A114/($D$2*coeffs!$D$6))^2*blanks!$CA$18^2+(1000*coeffs!$D$2*coeffs!$D$8/($D$2*coeffs!$D$6))^2*blanks!$CA$17^2)^0.5</f>
        <v>4673.1743573320819</v>
      </c>
      <c r="L114" s="10">
        <f t="shared" si="9"/>
        <v>108764272.16261634</v>
      </c>
      <c r="M114" s="1">
        <f t="shared" si="10"/>
        <v>37951401.552946635</v>
      </c>
      <c r="N114" s="10">
        <f t="shared" si="11"/>
        <v>35400473.225727171</v>
      </c>
    </row>
    <row r="115" spans="1:14" x14ac:dyDescent="0.25">
      <c r="A115">
        <v>-22.86</v>
      </c>
      <c r="B115">
        <v>0.85039370078740162</v>
      </c>
      <c r="C115" s="10">
        <f>-LN(1-B115)/0.000001-EXP(blanks!$BZ$18*b932_2!A115+blanks!$BZ$17)</f>
        <v>1847187.739720437</v>
      </c>
      <c r="D115" s="1">
        <f>C115*0.000001*coeffs!$D$8/($D$2*coeffs!$D$6/1000)</f>
        <v>14811.064265875086</v>
      </c>
      <c r="E115">
        <f t="shared" si="12"/>
        <v>1.8997481072921512</v>
      </c>
      <c r="F115">
        <v>1.607</v>
      </c>
      <c r="G115">
        <v>2.2631000000000001</v>
      </c>
      <c r="H115">
        <f t="shared" si="13"/>
        <v>0.29274810729215117</v>
      </c>
      <c r="I115">
        <f t="shared" si="14"/>
        <v>0.36335189270784896</v>
      </c>
      <c r="J115" s="2">
        <f>((1000*coeffs!$D$8/($D$2*coeffs!$D$6))^2*H115^2+(1000*(E115-coeffs!$D$2*blanks!$BZ$18*A115-coeffs!$D$2*blanks!$BZ$17)/($D$2*coeffs!$D$6))^2*coeffs!$E$8^2+(1000*coeffs!$D$2*coeffs!$D$8*(E115/coeffs!$D$2-blanks!$BZ$18*A115-blanks!$BZ$17)/($D$2^2*coeffs!$D$6))^2*coeffs!$D$11^2+(1000*coeffs!$D$2*coeffs!$D$8*(E115/coeffs!$D$2-blanks!$BZ$18*A115-blanks!$BZ$17)/($D$2*coeffs!$D$6^2))^2*coeffs!$E$6^2 +(-1000*coeffs!$D$8*blanks!$BZ$18*A115/($D$2*coeffs!$D$6)-1000*coeffs!$D$8*blanks!$BZ$17/($D$2*coeffs!$D$6))^2*coeffs!$E$2^2 + (1000*coeffs!$D$2*coeffs!$D$8*A115/($D$2*coeffs!$D$6))^2*blanks!$CA$18^2+(1000*coeffs!$D$2*coeffs!$D$8/($D$2*coeffs!$D$6))^2*blanks!$CA$17^2)^0.5</f>
        <v>4446.8026862770021</v>
      </c>
      <c r="K115" s="10">
        <f>((1000*coeffs!$D$8/($D$2*coeffs!$D$6))^2*I115^2+(1000*(E115-coeffs!$D$2*blanks!$BZ$18*A115-coeffs!$D$2*blanks!$BZ$17)/($D$2*coeffs!$D$6))^2*coeffs!$E$8^2+(1000*coeffs!$D$2*coeffs!$D$8*(E115/coeffs!$D$2-blanks!$BZ$18*A115-blanks!$BZ$17)/($D$2^2*coeffs!$D$6))^2*coeffs!$D$11^2+(1000*coeffs!$D$2*coeffs!$D$8*(E115/coeffs!$D$2-blanks!$BZ$18*A115-blanks!$BZ$17)/($D$2*coeffs!$D$6^2))^2*coeffs!$E$6^2 +(-1000*coeffs!$D$8*blanks!$BZ$18*A115/($D$2*coeffs!$D$6)-1000*coeffs!$D$8*blanks!$BZ$17/($D$2*coeffs!$D$6))^2*coeffs!$E$2^2 + (1000*coeffs!$D$2*coeffs!$D$8*A115/($D$2*coeffs!$D$6))^2*blanks!$CA$18^2+(1000*coeffs!$D$2*coeffs!$D$8/($D$2*coeffs!$D$6))^2*blanks!$CA$17^2)^0.5</f>
        <v>4769.9284330196551</v>
      </c>
      <c r="L115" s="10">
        <f t="shared" si="9"/>
        <v>111788923.23958446</v>
      </c>
      <c r="M115" s="1">
        <f t="shared" si="10"/>
        <v>38773999.900555797</v>
      </c>
      <c r="N115" s="10">
        <f t="shared" si="11"/>
        <v>36520752.996737041</v>
      </c>
    </row>
    <row r="116" spans="1:14" x14ac:dyDescent="0.25">
      <c r="A116">
        <v>-22.86</v>
      </c>
      <c r="B116">
        <v>0.8582677165354331</v>
      </c>
      <c r="C116" s="10">
        <f>-LN(1-B116)/0.000001-EXP(blanks!$BZ$18*b932_2!A116+blanks!$BZ$17)</f>
        <v>1901254.9609907127</v>
      </c>
      <c r="D116" s="1">
        <f>C116*0.000001*coeffs!$D$8/($D$2*coeffs!$D$6/1000)</f>
        <v>15244.584406622957</v>
      </c>
      <c r="E116">
        <f t="shared" si="12"/>
        <v>1.9538153285624269</v>
      </c>
      <c r="F116">
        <v>1.6468</v>
      </c>
      <c r="G116">
        <v>2.3191999999999999</v>
      </c>
      <c r="H116">
        <f t="shared" si="13"/>
        <v>0.30701532856242686</v>
      </c>
      <c r="I116">
        <f t="shared" si="14"/>
        <v>0.36538467143757303</v>
      </c>
      <c r="J116" s="2">
        <f>((1000*coeffs!$D$8/($D$2*coeffs!$D$6))^2*H116^2+(1000*(E116-coeffs!$D$2*blanks!$BZ$18*A116-coeffs!$D$2*blanks!$BZ$17)/($D$2*coeffs!$D$6))^2*coeffs!$E$8^2+(1000*coeffs!$D$2*coeffs!$D$8*(E116/coeffs!$D$2-blanks!$BZ$18*A116-blanks!$BZ$17)/($D$2^2*coeffs!$D$6))^2*coeffs!$D$11^2+(1000*coeffs!$D$2*coeffs!$D$8*(E116/coeffs!$D$2-blanks!$BZ$18*A116-blanks!$BZ$17)/($D$2*coeffs!$D$6^2))^2*coeffs!$E$6^2 +(-1000*coeffs!$D$8*blanks!$BZ$18*A116/($D$2*coeffs!$D$6)-1000*coeffs!$D$8*blanks!$BZ$17/($D$2*coeffs!$D$6))^2*coeffs!$E$2^2 + (1000*coeffs!$D$2*coeffs!$D$8*A116/($D$2*coeffs!$D$6))^2*blanks!$CA$18^2+(1000*coeffs!$D$2*coeffs!$D$8/($D$2*coeffs!$D$6))^2*blanks!$CA$17^2)^0.5</f>
        <v>4598.6594568476839</v>
      </c>
      <c r="K116" s="10">
        <f>((1000*coeffs!$D$8/($D$2*coeffs!$D$6))^2*I116^2+(1000*(E116-coeffs!$D$2*blanks!$BZ$18*A116-coeffs!$D$2*blanks!$BZ$17)/($D$2*coeffs!$D$6))^2*coeffs!$E$8^2+(1000*coeffs!$D$2*coeffs!$D$8*(E116/coeffs!$D$2-blanks!$BZ$18*A116-blanks!$BZ$17)/($D$2^2*coeffs!$D$6))^2*coeffs!$D$11^2+(1000*coeffs!$D$2*coeffs!$D$8*(E116/coeffs!$D$2-blanks!$BZ$18*A116-blanks!$BZ$17)/($D$2*coeffs!$D$6^2))^2*coeffs!$E$6^2 +(-1000*coeffs!$D$8*blanks!$BZ$18*A116/($D$2*coeffs!$D$6)-1000*coeffs!$D$8*blanks!$BZ$17/($D$2*coeffs!$D$6))^2*coeffs!$E$2^2 + (1000*coeffs!$D$2*coeffs!$D$8*A116/($D$2*coeffs!$D$6))^2*blanks!$CA$18^2+(1000*coeffs!$D$2*coeffs!$D$8/($D$2*coeffs!$D$6))^2*blanks!$CA$17^2)^0.5</f>
        <v>4865.2784502976783</v>
      </c>
      <c r="L116" s="10">
        <f t="shared" si="9"/>
        <v>115060987.20925722</v>
      </c>
      <c r="M116" s="1">
        <f t="shared" si="10"/>
        <v>39598893.120465472</v>
      </c>
      <c r="N116" s="10">
        <f t="shared" si="11"/>
        <v>37740282.381263725</v>
      </c>
    </row>
    <row r="117" spans="1:14" x14ac:dyDescent="0.25">
      <c r="A117">
        <v>-22.9</v>
      </c>
      <c r="B117">
        <v>0.86614173228346458</v>
      </c>
      <c r="C117" s="10">
        <f>-LN(1-B117)/0.000001-EXP(blanks!$BZ$18*b932_2!A117+blanks!$BZ$17)</f>
        <v>1957647.2693888783</v>
      </c>
      <c r="D117" s="1">
        <f>C117*0.000001*coeffs!$D$8/($D$2*coeffs!$D$6/1000)</f>
        <v>15696.747489901478</v>
      </c>
      <c r="E117">
        <f t="shared" si="12"/>
        <v>2.0109737424023755</v>
      </c>
      <c r="F117">
        <v>1.6875</v>
      </c>
      <c r="G117">
        <v>2.4354</v>
      </c>
      <c r="H117">
        <f t="shared" si="13"/>
        <v>0.32347374240237547</v>
      </c>
      <c r="I117">
        <f t="shared" si="14"/>
        <v>0.42442625759762453</v>
      </c>
      <c r="J117" s="2">
        <f>((1000*coeffs!$D$8/($D$2*coeffs!$D$6))^2*H117^2+(1000*(E117-coeffs!$D$2*blanks!$BZ$18*A117-coeffs!$D$2*blanks!$BZ$17)/($D$2*coeffs!$D$6))^2*coeffs!$E$8^2+(1000*coeffs!$D$2*coeffs!$D$8*(E117/coeffs!$D$2-blanks!$BZ$18*A117-blanks!$BZ$17)/($D$2^2*coeffs!$D$6))^2*coeffs!$D$11^2+(1000*coeffs!$D$2*coeffs!$D$8*(E117/coeffs!$D$2-blanks!$BZ$18*A117-blanks!$BZ$17)/($D$2*coeffs!$D$6^2))^2*coeffs!$E$6^2 +(-1000*coeffs!$D$8*blanks!$BZ$18*A117/($D$2*coeffs!$D$6)-1000*coeffs!$D$8*blanks!$BZ$17/($D$2*coeffs!$D$6))^2*coeffs!$E$2^2 + (1000*coeffs!$D$2*coeffs!$D$8*A117/($D$2*coeffs!$D$6))^2*blanks!$CA$18^2+(1000*coeffs!$D$2*coeffs!$D$8/($D$2*coeffs!$D$6))^2*blanks!$CA$17^2)^0.5</f>
        <v>4765.5528683852181</v>
      </c>
      <c r="K117" s="10">
        <f>((1000*coeffs!$D$8/($D$2*coeffs!$D$6))^2*I117^2+(1000*(E117-coeffs!$D$2*blanks!$BZ$18*A117-coeffs!$D$2*blanks!$BZ$17)/($D$2*coeffs!$D$6))^2*coeffs!$E$8^2+(1000*coeffs!$D$2*coeffs!$D$8*(E117/coeffs!$D$2-blanks!$BZ$18*A117-blanks!$BZ$17)/($D$2^2*coeffs!$D$6))^2*coeffs!$D$11^2+(1000*coeffs!$D$2*coeffs!$D$8*(E117/coeffs!$D$2-blanks!$BZ$18*A117-blanks!$BZ$17)/($D$2*coeffs!$D$6^2))^2*coeffs!$E$6^2 +(-1000*coeffs!$D$8*blanks!$BZ$18*A117/($D$2*coeffs!$D$6)-1000*coeffs!$D$8*blanks!$BZ$17/($D$2*coeffs!$D$6))^2*coeffs!$E$2^2 + (1000*coeffs!$D$2*coeffs!$D$8*A117/($D$2*coeffs!$D$6))^2*blanks!$CA$18^2+(1000*coeffs!$D$2*coeffs!$D$8/($D$2*coeffs!$D$6))^2*blanks!$CA$17^2)^0.5</f>
        <v>5250.202009745336</v>
      </c>
      <c r="L117" s="10">
        <f t="shared" si="9"/>
        <v>118473761.82835445</v>
      </c>
      <c r="M117" s="1">
        <f t="shared" si="10"/>
        <v>42462986.929133415</v>
      </c>
      <c r="N117" s="10">
        <f t="shared" si="11"/>
        <v>39071462.046841376</v>
      </c>
    </row>
    <row r="118" spans="1:14" x14ac:dyDescent="0.25">
      <c r="A118">
        <v>-22.98</v>
      </c>
      <c r="B118">
        <v>0.87401574803149606</v>
      </c>
      <c r="C118" s="10">
        <f>-LN(1-B118)/0.000001-EXP(blanks!$BZ$18*b932_2!A118+blanks!$BZ$17)</f>
        <v>2016706.0179355401</v>
      </c>
      <c r="D118" s="1">
        <f>C118*0.000001*coeffs!$D$8/($D$2*coeffs!$D$6/1000)</f>
        <v>16170.290542065277</v>
      </c>
      <c r="E118">
        <f t="shared" si="12"/>
        <v>2.0715983642188101</v>
      </c>
      <c r="F118">
        <v>1.7293000000000001</v>
      </c>
      <c r="G118">
        <v>2.4956999999999998</v>
      </c>
      <c r="H118">
        <f t="shared" si="13"/>
        <v>0.34229836421880999</v>
      </c>
      <c r="I118">
        <f t="shared" si="14"/>
        <v>0.42410163578118976</v>
      </c>
      <c r="J118" s="2">
        <f>((1000*coeffs!$D$8/($D$2*coeffs!$D$6))^2*H118^2+(1000*(E118-coeffs!$D$2*blanks!$BZ$18*A118-coeffs!$D$2*blanks!$BZ$17)/($D$2*coeffs!$D$6))^2*coeffs!$E$8^2+(1000*coeffs!$D$2*coeffs!$D$8*(E118/coeffs!$D$2-blanks!$BZ$18*A118-blanks!$BZ$17)/($D$2^2*coeffs!$D$6))^2*coeffs!$D$11^2+(1000*coeffs!$D$2*coeffs!$D$8*(E118/coeffs!$D$2-blanks!$BZ$18*A118-blanks!$BZ$17)/($D$2*coeffs!$D$6^2))^2*coeffs!$E$6^2 +(-1000*coeffs!$D$8*blanks!$BZ$18*A118/($D$2*coeffs!$D$6)-1000*coeffs!$D$8*blanks!$BZ$17/($D$2*coeffs!$D$6))^2*coeffs!$E$2^2 + (1000*coeffs!$D$2*coeffs!$D$8*A118/($D$2*coeffs!$D$6))^2*blanks!$CA$18^2+(1000*coeffs!$D$2*coeffs!$D$8/($D$2*coeffs!$D$6))^2*blanks!$CA$17^2)^0.5</f>
        <v>4949.1891310768733</v>
      </c>
      <c r="K118" s="10">
        <f>((1000*coeffs!$D$8/($D$2*coeffs!$D$6))^2*I118^2+(1000*(E118-coeffs!$D$2*blanks!$BZ$18*A118-coeffs!$D$2*blanks!$BZ$17)/($D$2*coeffs!$D$6))^2*coeffs!$E$8^2+(1000*coeffs!$D$2*coeffs!$D$8*(E118/coeffs!$D$2-blanks!$BZ$18*A118-blanks!$BZ$17)/($D$2^2*coeffs!$D$6))^2*coeffs!$D$11^2+(1000*coeffs!$D$2*coeffs!$D$8*(E118/coeffs!$D$2-blanks!$BZ$18*A118-blanks!$BZ$17)/($D$2*coeffs!$D$6^2))^2*coeffs!$E$6^2 +(-1000*coeffs!$D$8*blanks!$BZ$18*A118/($D$2*coeffs!$D$6)-1000*coeffs!$D$8*blanks!$BZ$17/($D$2*coeffs!$D$6))^2*coeffs!$E$2^2 + (1000*coeffs!$D$2*coeffs!$D$8*A118/($D$2*coeffs!$D$6))^2*blanks!$CA$18^2+(1000*coeffs!$D$2*coeffs!$D$8/($D$2*coeffs!$D$6))^2*blanks!$CA$17^2)^0.5</f>
        <v>5340.8929344066355</v>
      </c>
      <c r="L118" s="10">
        <f t="shared" si="9"/>
        <v>122047905.24969824</v>
      </c>
      <c r="M118" s="1">
        <f t="shared" si="10"/>
        <v>43267573.975555383</v>
      </c>
      <c r="N118" s="10">
        <f t="shared" si="11"/>
        <v>40527363.913621843</v>
      </c>
    </row>
    <row r="119" spans="1:14" x14ac:dyDescent="0.25">
      <c r="A119">
        <v>-23.03</v>
      </c>
      <c r="B119">
        <v>0.88188976377952755</v>
      </c>
      <c r="C119" s="10">
        <f>-LN(1-B119)/0.000001-EXP(blanks!$BZ$18*b932_2!A119+blanks!$BZ$17)</f>
        <v>2080242.6038359182</v>
      </c>
      <c r="D119" s="1">
        <f>C119*0.000001*coeffs!$D$8/($D$2*coeffs!$D$6/1000)</f>
        <v>16679.737652810622</v>
      </c>
      <c r="E119">
        <f t="shared" si="12"/>
        <v>2.1361368853563811</v>
      </c>
      <c r="F119">
        <v>1.7721</v>
      </c>
      <c r="G119">
        <v>2.5575000000000001</v>
      </c>
      <c r="H119">
        <f t="shared" si="13"/>
        <v>0.36403688535638112</v>
      </c>
      <c r="I119">
        <f t="shared" si="14"/>
        <v>0.42136311464361897</v>
      </c>
      <c r="J119" s="2">
        <f>((1000*coeffs!$D$8/($D$2*coeffs!$D$6))^2*H119^2+(1000*(E119-coeffs!$D$2*blanks!$BZ$18*A119-coeffs!$D$2*blanks!$BZ$17)/($D$2*coeffs!$D$6))^2*coeffs!$E$8^2+(1000*coeffs!$D$2*coeffs!$D$8*(E119/coeffs!$D$2-blanks!$BZ$18*A119-blanks!$BZ$17)/($D$2^2*coeffs!$D$6))^2*coeffs!$D$11^2+(1000*coeffs!$D$2*coeffs!$D$8*(E119/coeffs!$D$2-blanks!$BZ$18*A119-blanks!$BZ$17)/($D$2*coeffs!$D$6^2))^2*coeffs!$E$6^2 +(-1000*coeffs!$D$8*blanks!$BZ$18*A119/($D$2*coeffs!$D$6)-1000*coeffs!$D$8*blanks!$BZ$17/($D$2*coeffs!$D$6))^2*coeffs!$E$2^2 + (1000*coeffs!$D$2*coeffs!$D$8*A119/($D$2*coeffs!$D$6))^2*blanks!$CA$18^2+(1000*coeffs!$D$2*coeffs!$D$8/($D$2*coeffs!$D$6))^2*blanks!$CA$17^2)^0.5</f>
        <v>5153.1492472893324</v>
      </c>
      <c r="K119" s="10">
        <f>((1000*coeffs!$D$8/($D$2*coeffs!$D$6))^2*I119^2+(1000*(E119-coeffs!$D$2*blanks!$BZ$18*A119-coeffs!$D$2*blanks!$BZ$17)/($D$2*coeffs!$D$6))^2*coeffs!$E$8^2+(1000*coeffs!$D$2*coeffs!$D$8*(E119/coeffs!$D$2-blanks!$BZ$18*A119-blanks!$BZ$17)/($D$2^2*coeffs!$D$6))^2*coeffs!$D$11^2+(1000*coeffs!$D$2*coeffs!$D$8*(E119/coeffs!$D$2-blanks!$BZ$18*A119-blanks!$BZ$17)/($D$2*coeffs!$D$6^2))^2*coeffs!$E$6^2 +(-1000*coeffs!$D$8*blanks!$BZ$18*A119/($D$2*coeffs!$D$6)-1000*coeffs!$D$8*blanks!$BZ$17/($D$2*coeffs!$D$6))^2*coeffs!$E$2^2 + (1000*coeffs!$D$2*coeffs!$D$8*A119/($D$2*coeffs!$D$6))^2*blanks!$CA$18^2+(1000*coeffs!$D$2*coeffs!$D$8/($D$2*coeffs!$D$6))^2*blanks!$CA$17^2)^0.5</f>
        <v>5426.7474892357141</v>
      </c>
      <c r="L119" s="10">
        <f t="shared" si="9"/>
        <v>125893040.40915835</v>
      </c>
      <c r="M119" s="1">
        <f t="shared" si="10"/>
        <v>44051793.531164303</v>
      </c>
      <c r="N119" s="10">
        <f t="shared" si="11"/>
        <v>42138591.092313051</v>
      </c>
    </row>
    <row r="120" spans="1:14" x14ac:dyDescent="0.25">
      <c r="A120">
        <v>-23.05</v>
      </c>
      <c r="B120">
        <v>0.88976377952755903</v>
      </c>
      <c r="C120" s="10">
        <f>-LN(1-B120)/0.000001-EXP(blanks!$BZ$18*b932_2!A120+blanks!$BZ$17)</f>
        <v>2148829.5991307269</v>
      </c>
      <c r="D120" s="1">
        <f>C120*0.000001*coeffs!$D$8/($D$2*coeffs!$D$6/1000)</f>
        <v>17229.679801770759</v>
      </c>
      <c r="E120">
        <f t="shared" si="12"/>
        <v>2.2051297568433323</v>
      </c>
      <c r="F120">
        <v>1.8160000000000001</v>
      </c>
      <c r="G120">
        <v>2.6857000000000002</v>
      </c>
      <c r="H120">
        <f t="shared" si="13"/>
        <v>0.38912975684333229</v>
      </c>
      <c r="I120">
        <f t="shared" si="14"/>
        <v>0.48057024315666785</v>
      </c>
      <c r="J120" s="2">
        <f>((1000*coeffs!$D$8/($D$2*coeffs!$D$6))^2*H120^2+(1000*(E120-coeffs!$D$2*blanks!$BZ$18*A120-coeffs!$D$2*blanks!$BZ$17)/($D$2*coeffs!$D$6))^2*coeffs!$E$8^2+(1000*coeffs!$D$2*coeffs!$D$8*(E120/coeffs!$D$2-blanks!$BZ$18*A120-blanks!$BZ$17)/($D$2^2*coeffs!$D$6))^2*coeffs!$D$11^2+(1000*coeffs!$D$2*coeffs!$D$8*(E120/coeffs!$D$2-blanks!$BZ$18*A120-blanks!$BZ$17)/($D$2*coeffs!$D$6^2))^2*coeffs!$E$6^2 +(-1000*coeffs!$D$8*blanks!$BZ$18*A120/($D$2*coeffs!$D$6)-1000*coeffs!$D$8*blanks!$BZ$17/($D$2*coeffs!$D$6))^2*coeffs!$E$2^2 + (1000*coeffs!$D$2*coeffs!$D$8*A120/($D$2*coeffs!$D$6))^2*blanks!$CA$18^2+(1000*coeffs!$D$2*coeffs!$D$8/($D$2*coeffs!$D$6))^2*blanks!$CA$17^2)^0.5</f>
        <v>5380.8722523948654</v>
      </c>
      <c r="K120" s="10">
        <f>((1000*coeffs!$D$8/($D$2*coeffs!$D$6))^2*I120^2+(1000*(E120-coeffs!$D$2*blanks!$BZ$18*A120-coeffs!$D$2*blanks!$BZ$17)/($D$2*coeffs!$D$6))^2*coeffs!$E$8^2+(1000*coeffs!$D$2*coeffs!$D$8*(E120/coeffs!$D$2-blanks!$BZ$18*A120-blanks!$BZ$17)/($D$2^2*coeffs!$D$6))^2*coeffs!$D$11^2+(1000*coeffs!$D$2*coeffs!$D$8*(E120/coeffs!$D$2-blanks!$BZ$18*A120-blanks!$BZ$17)/($D$2*coeffs!$D$6^2))^2*coeffs!$E$6^2 +(-1000*coeffs!$D$8*blanks!$BZ$18*A120/($D$2*coeffs!$D$6)-1000*coeffs!$D$8*blanks!$BZ$17/($D$2*coeffs!$D$6))^2*coeffs!$E$2^2 + (1000*coeffs!$D$2*coeffs!$D$8*A120/($D$2*coeffs!$D$6))^2*blanks!$CA$18^2+(1000*coeffs!$D$2*coeffs!$D$8/($D$2*coeffs!$D$6))^2*blanks!$CA$17^2)^0.5</f>
        <v>5836.6584689703159</v>
      </c>
      <c r="L120" s="10">
        <f t="shared" si="9"/>
        <v>130043818.47430804</v>
      </c>
      <c r="M120" s="1">
        <f t="shared" si="10"/>
        <v>47129603.570311643</v>
      </c>
      <c r="N120" s="10">
        <f t="shared" si="11"/>
        <v>43931057.048424587</v>
      </c>
    </row>
    <row r="121" spans="1:14" x14ac:dyDescent="0.25">
      <c r="A121">
        <v>-23.05</v>
      </c>
      <c r="B121">
        <v>0.89763779527559051</v>
      </c>
      <c r="C121" s="10">
        <f>-LN(1-B121)/0.000001-EXP(blanks!$BZ$18*b932_2!A121+blanks!$BZ$17)</f>
        <v>2222937.5712844483</v>
      </c>
      <c r="D121" s="1">
        <f>C121*0.000001*coeffs!$D$8/($D$2*coeffs!$D$6/1000)</f>
        <v>17823.890078604105</v>
      </c>
      <c r="E121">
        <f t="shared" si="12"/>
        <v>2.279237728997054</v>
      </c>
      <c r="F121">
        <v>1.907</v>
      </c>
      <c r="G121">
        <v>2.8203</v>
      </c>
      <c r="H121">
        <f t="shared" si="13"/>
        <v>0.37223772899705398</v>
      </c>
      <c r="I121">
        <f t="shared" si="14"/>
        <v>0.54106227100294602</v>
      </c>
      <c r="J121" s="2">
        <f>((1000*coeffs!$D$8/($D$2*coeffs!$D$6))^2*H121^2+(1000*(E121-coeffs!$D$2*blanks!$BZ$18*A121-coeffs!$D$2*blanks!$BZ$17)/($D$2*coeffs!$D$6))^2*coeffs!$E$8^2+(1000*coeffs!$D$2*coeffs!$D$8*(E121/coeffs!$D$2-blanks!$BZ$18*A121-blanks!$BZ$17)/($D$2^2*coeffs!$D$6))^2*coeffs!$D$11^2+(1000*coeffs!$D$2*coeffs!$D$8*(E121/coeffs!$D$2-blanks!$BZ$18*A121-blanks!$BZ$17)/($D$2*coeffs!$D$6^2))^2*coeffs!$E$6^2 +(-1000*coeffs!$D$8*blanks!$BZ$18*A121/($D$2*coeffs!$D$6)-1000*coeffs!$D$8*blanks!$BZ$17/($D$2*coeffs!$D$6))^2*coeffs!$E$2^2 + (1000*coeffs!$D$2*coeffs!$D$8*A121/($D$2*coeffs!$D$6))^2*blanks!$CA$18^2+(1000*coeffs!$D$2*coeffs!$D$8/($D$2*coeffs!$D$6))^2*blanks!$CA$17^2)^0.5</f>
        <v>5425.9019775758325</v>
      </c>
      <c r="K121" s="10">
        <f>((1000*coeffs!$D$8/($D$2*coeffs!$D$6))^2*I121^2+(1000*(E121-coeffs!$D$2*blanks!$BZ$18*A121-coeffs!$D$2*blanks!$BZ$17)/($D$2*coeffs!$D$6))^2*coeffs!$E$8^2+(1000*coeffs!$D$2*coeffs!$D$8*(E121/coeffs!$D$2-blanks!$BZ$18*A121-blanks!$BZ$17)/($D$2^2*coeffs!$D$6))^2*coeffs!$D$11^2+(1000*coeffs!$D$2*coeffs!$D$8*(E121/coeffs!$D$2-blanks!$BZ$18*A121-blanks!$BZ$17)/($D$2*coeffs!$D$6^2))^2*coeffs!$E$6^2 +(-1000*coeffs!$D$8*blanks!$BZ$18*A121/($D$2*coeffs!$D$6)-1000*coeffs!$D$8*blanks!$BZ$17/($D$2*coeffs!$D$6))^2*coeffs!$E$2^2 + (1000*coeffs!$D$2*coeffs!$D$8*A121/($D$2*coeffs!$D$6))^2*blanks!$CA$18^2+(1000*coeffs!$D$2*coeffs!$D$8/($D$2*coeffs!$D$6))^2*blanks!$CA$17^2)^0.5</f>
        <v>6273.2196049383565</v>
      </c>
      <c r="L121" s="10">
        <f t="shared" si="9"/>
        <v>134528717.45473728</v>
      </c>
      <c r="M121" s="1">
        <f t="shared" si="10"/>
        <v>50418755.400877312</v>
      </c>
      <c r="N121" s="10">
        <f t="shared" si="11"/>
        <v>44467315.598126583</v>
      </c>
    </row>
    <row r="122" spans="1:14" x14ac:dyDescent="0.25">
      <c r="A122">
        <v>-23.11</v>
      </c>
      <c r="B122">
        <v>0.90551181102362199</v>
      </c>
      <c r="C122" s="10">
        <f>-LN(1-B122)/0.000001-EXP(blanks!$BZ$18*b932_2!A122+blanks!$BZ$17)</f>
        <v>2301744.8810057854</v>
      </c>
      <c r="D122" s="1">
        <f>C122*0.000001*coeffs!$D$8/($D$2*coeffs!$D$6/1000)</f>
        <v>18455.780440262803</v>
      </c>
      <c r="E122">
        <f t="shared" si="12"/>
        <v>2.3592804366705904</v>
      </c>
      <c r="F122">
        <v>1.9542999999999999</v>
      </c>
      <c r="G122">
        <v>2.8902000000000001</v>
      </c>
      <c r="H122">
        <f t="shared" si="13"/>
        <v>0.40498043667059047</v>
      </c>
      <c r="I122">
        <f t="shared" si="14"/>
        <v>0.5309195633294097</v>
      </c>
      <c r="J122" s="2">
        <f>((1000*coeffs!$D$8/($D$2*coeffs!$D$6))^2*H122^2+(1000*(E122-coeffs!$D$2*blanks!$BZ$18*A122-coeffs!$D$2*blanks!$BZ$17)/($D$2*coeffs!$D$6))^2*coeffs!$E$8^2+(1000*coeffs!$D$2*coeffs!$D$8*(E122/coeffs!$D$2-blanks!$BZ$18*A122-blanks!$BZ$17)/($D$2^2*coeffs!$D$6))^2*coeffs!$D$11^2+(1000*coeffs!$D$2*coeffs!$D$8*(E122/coeffs!$D$2-blanks!$BZ$18*A122-blanks!$BZ$17)/($D$2*coeffs!$D$6^2))^2*coeffs!$E$6^2 +(-1000*coeffs!$D$8*blanks!$BZ$18*A122/($D$2*coeffs!$D$6)-1000*coeffs!$D$8*blanks!$BZ$17/($D$2*coeffs!$D$6))^2*coeffs!$E$2^2 + (1000*coeffs!$D$2*coeffs!$D$8*A122/($D$2*coeffs!$D$6))^2*blanks!$CA$18^2+(1000*coeffs!$D$2*coeffs!$D$8/($D$2*coeffs!$D$6))^2*blanks!$CA$17^2)^0.5</f>
        <v>5704.7290799178854</v>
      </c>
      <c r="K122" s="10">
        <f>((1000*coeffs!$D$8/($D$2*coeffs!$D$6))^2*I122^2+(1000*(E122-coeffs!$D$2*blanks!$BZ$18*A122-coeffs!$D$2*blanks!$BZ$17)/($D$2*coeffs!$D$6))^2*coeffs!$E$8^2+(1000*coeffs!$D$2*coeffs!$D$8*(E122/coeffs!$D$2-blanks!$BZ$18*A122-blanks!$BZ$17)/($D$2^2*coeffs!$D$6))^2*coeffs!$D$11^2+(1000*coeffs!$D$2*coeffs!$D$8*(E122/coeffs!$D$2-blanks!$BZ$18*A122-blanks!$BZ$17)/($D$2*coeffs!$D$6^2))^2*coeffs!$E$6^2 +(-1000*coeffs!$D$8*blanks!$BZ$18*A122/($D$2*coeffs!$D$6)-1000*coeffs!$D$8*blanks!$BZ$17/($D$2*coeffs!$D$6))^2*coeffs!$E$2^2 + (1000*coeffs!$D$2*coeffs!$D$8*A122/($D$2*coeffs!$D$6))^2*blanks!$CA$18^2+(1000*coeffs!$D$2*coeffs!$D$8/($D$2*coeffs!$D$6))^2*blanks!$CA$17^2)^0.5</f>
        <v>6334.1683962628831</v>
      </c>
      <c r="L122" s="10">
        <f t="shared" si="9"/>
        <v>139298013.02102885</v>
      </c>
      <c r="M122" s="1">
        <f t="shared" si="10"/>
        <v>51063565.051013827</v>
      </c>
      <c r="N122" s="10">
        <f t="shared" si="11"/>
        <v>46645514.57483986</v>
      </c>
    </row>
    <row r="123" spans="1:14" x14ac:dyDescent="0.25">
      <c r="A123">
        <v>-23.17</v>
      </c>
      <c r="B123">
        <v>0.91338582677165359</v>
      </c>
      <c r="C123" s="10">
        <f>-LN(1-B123)/0.000001-EXP(blanks!$BZ$18*b932_2!A123+blanks!$BZ$17)</f>
        <v>2387493.751627143</v>
      </c>
      <c r="D123" s="1">
        <f>C123*0.000001*coeffs!$D$8/($D$2*coeffs!$D$6/1000)</f>
        <v>19143.329413325682</v>
      </c>
      <c r="E123">
        <f t="shared" si="12"/>
        <v>2.4462918136602214</v>
      </c>
      <c r="F123">
        <v>2.0026000000000002</v>
      </c>
      <c r="G123">
        <v>3.0350000000000001</v>
      </c>
      <c r="H123">
        <f t="shared" si="13"/>
        <v>0.44369181366022126</v>
      </c>
      <c r="I123">
        <f t="shared" si="14"/>
        <v>0.58870818633977873</v>
      </c>
      <c r="J123" s="2">
        <f>((1000*coeffs!$D$8/($D$2*coeffs!$D$6))^2*H123^2+(1000*(E123-coeffs!$D$2*blanks!$BZ$18*A123-coeffs!$D$2*blanks!$BZ$17)/($D$2*coeffs!$D$6))^2*coeffs!$E$8^2+(1000*coeffs!$D$2*coeffs!$D$8*(E123/coeffs!$D$2-blanks!$BZ$18*A123-blanks!$BZ$17)/($D$2^2*coeffs!$D$6))^2*coeffs!$D$11^2+(1000*coeffs!$D$2*coeffs!$D$8*(E123/coeffs!$D$2-blanks!$BZ$18*A123-blanks!$BZ$17)/($D$2*coeffs!$D$6^2))^2*coeffs!$E$6^2 +(-1000*coeffs!$D$8*blanks!$BZ$18*A123/($D$2*coeffs!$D$6)-1000*coeffs!$D$8*blanks!$BZ$17/($D$2*coeffs!$D$6))^2*coeffs!$E$2^2 + (1000*coeffs!$D$2*coeffs!$D$8*A123/($D$2*coeffs!$D$6))^2*blanks!$CA$18^2+(1000*coeffs!$D$2*coeffs!$D$8/($D$2*coeffs!$D$6))^2*blanks!$CA$17^2)^0.5</f>
        <v>6025.6734446289884</v>
      </c>
      <c r="K123" s="10">
        <f>((1000*coeffs!$D$8/($D$2*coeffs!$D$6))^2*I123^2+(1000*(E123-coeffs!$D$2*blanks!$BZ$18*A123-coeffs!$D$2*blanks!$BZ$17)/($D$2*coeffs!$D$6))^2*coeffs!$E$8^2+(1000*coeffs!$D$2*coeffs!$D$8*(E123/coeffs!$D$2-blanks!$BZ$18*A123-blanks!$BZ$17)/($D$2^2*coeffs!$D$6))^2*coeffs!$D$11^2+(1000*coeffs!$D$2*coeffs!$D$8*(E123/coeffs!$D$2-blanks!$BZ$18*A123-blanks!$BZ$17)/($D$2*coeffs!$D$6^2))^2*coeffs!$E$6^2 +(-1000*coeffs!$D$8*blanks!$BZ$18*A123/($D$2*coeffs!$D$6)-1000*coeffs!$D$8*blanks!$BZ$17/($D$2*coeffs!$D$6))^2*coeffs!$E$2^2 + (1000*coeffs!$D$2*coeffs!$D$8*A123/($D$2*coeffs!$D$6))^2*blanks!$CA$18^2+(1000*coeffs!$D$2*coeffs!$D$8/($D$2*coeffs!$D$6))^2*blanks!$CA$17^2)^0.5</f>
        <v>6777.4676273113164</v>
      </c>
      <c r="L123" s="10">
        <f t="shared" si="9"/>
        <v>144487401.03484425</v>
      </c>
      <c r="M123" s="1">
        <f t="shared" si="10"/>
        <v>54433729.808291838</v>
      </c>
      <c r="N123" s="10">
        <f t="shared" si="11"/>
        <v>49139625.943603046</v>
      </c>
    </row>
    <row r="124" spans="1:14" x14ac:dyDescent="0.25">
      <c r="A124">
        <v>-23.28</v>
      </c>
      <c r="B124">
        <v>0.92125984251968507</v>
      </c>
      <c r="C124" s="10">
        <f>-LN(1-B124)/0.000001-EXP(blanks!$BZ$18*b932_2!A124+blanks!$BZ$17)</f>
        <v>2480416.9467394245</v>
      </c>
      <c r="D124" s="1">
        <f>C124*0.000001*coeffs!$D$8/($D$2*coeffs!$D$6/1000)</f>
        <v>19888.403335701732</v>
      </c>
      <c r="E124">
        <f t="shared" si="12"/>
        <v>2.5416019934645457</v>
      </c>
      <c r="F124">
        <v>2.1030000000000002</v>
      </c>
      <c r="G124">
        <v>3.1101999999999999</v>
      </c>
      <c r="H124">
        <f t="shared" si="13"/>
        <v>0.43860199346454554</v>
      </c>
      <c r="I124">
        <f t="shared" si="14"/>
        <v>0.56859800653545411</v>
      </c>
      <c r="J124" s="2">
        <f>((1000*coeffs!$D$8/($D$2*coeffs!$D$6))^2*H124^2+(1000*(E124-coeffs!$D$2*blanks!$BZ$18*A124-coeffs!$D$2*blanks!$BZ$17)/($D$2*coeffs!$D$6))^2*coeffs!$E$8^2+(1000*coeffs!$D$2*coeffs!$D$8*(E124/coeffs!$D$2-blanks!$BZ$18*A124-blanks!$BZ$17)/($D$2^2*coeffs!$D$6))^2*coeffs!$D$11^2+(1000*coeffs!$D$2*coeffs!$D$8*(E124/coeffs!$D$2-blanks!$BZ$18*A124-blanks!$BZ$17)/($D$2*coeffs!$D$6^2))^2*coeffs!$E$6^2 +(-1000*coeffs!$D$8*blanks!$BZ$18*A124/($D$2*coeffs!$D$6)-1000*coeffs!$D$8*blanks!$BZ$17/($D$2*coeffs!$D$6))^2*coeffs!$E$2^2 + (1000*coeffs!$D$2*coeffs!$D$8*A124/($D$2*coeffs!$D$6))^2*blanks!$CA$18^2+(1000*coeffs!$D$2*coeffs!$D$8/($D$2*coeffs!$D$6))^2*blanks!$CA$17^2)^0.5</f>
        <v>6156.213569556885</v>
      </c>
      <c r="K124" s="10">
        <f>((1000*coeffs!$D$8/($D$2*coeffs!$D$6))^2*I124^2+(1000*(E124-coeffs!$D$2*blanks!$BZ$18*A124-coeffs!$D$2*blanks!$BZ$17)/($D$2*coeffs!$D$6))^2*coeffs!$E$8^2+(1000*coeffs!$D$2*coeffs!$D$8*(E124/coeffs!$D$2-blanks!$BZ$18*A124-blanks!$BZ$17)/($D$2^2*coeffs!$D$6))^2*coeffs!$D$11^2+(1000*coeffs!$D$2*coeffs!$D$8*(E124/coeffs!$D$2-blanks!$BZ$18*A124-blanks!$BZ$17)/($D$2*coeffs!$D$6^2))^2*coeffs!$E$6^2 +(-1000*coeffs!$D$8*blanks!$BZ$18*A124/($D$2*coeffs!$D$6)-1000*coeffs!$D$8*blanks!$BZ$17/($D$2*coeffs!$D$6))^2*coeffs!$E$2^2 + (1000*coeffs!$D$2*coeffs!$D$8*A124/($D$2*coeffs!$D$6))^2*blanks!$CA$18^2+(1000*coeffs!$D$2*coeffs!$D$8/($D$2*coeffs!$D$6))^2*blanks!$CA$17^2)^0.5</f>
        <v>6805.6387716244917</v>
      </c>
      <c r="L124" s="10">
        <f t="shared" si="9"/>
        <v>150110967.98595226</v>
      </c>
      <c r="M124" s="1">
        <f t="shared" si="10"/>
        <v>54884517.63089779</v>
      </c>
      <c r="N124" s="10">
        <f t="shared" si="11"/>
        <v>50326675.532938629</v>
      </c>
    </row>
    <row r="125" spans="1:14" x14ac:dyDescent="0.25">
      <c r="A125">
        <v>-23.35</v>
      </c>
      <c r="B125">
        <v>0.92913385826771655</v>
      </c>
      <c r="C125" s="10">
        <f>-LN(1-B125)/0.000001-EXP(blanks!$BZ$18*b932_2!A125+blanks!$BZ$17)</f>
        <v>2584208.2635213356</v>
      </c>
      <c r="D125" s="1">
        <f>C125*0.000001*coeffs!$D$8/($D$2*coeffs!$D$6/1000)</f>
        <v>20720.619699009414</v>
      </c>
      <c r="E125">
        <f t="shared" si="12"/>
        <v>2.6469625091223721</v>
      </c>
      <c r="F125">
        <v>2.1551</v>
      </c>
      <c r="G125">
        <v>3.2660999999999998</v>
      </c>
      <c r="H125">
        <f t="shared" si="13"/>
        <v>0.49186250912237206</v>
      </c>
      <c r="I125">
        <f t="shared" si="14"/>
        <v>0.61913749087762771</v>
      </c>
      <c r="J125" s="2">
        <f>((1000*coeffs!$D$8/($D$2*coeffs!$D$6))^2*H125^2+(1000*(E125-coeffs!$D$2*blanks!$BZ$18*A125-coeffs!$D$2*blanks!$BZ$17)/($D$2*coeffs!$D$6))^2*coeffs!$E$8^2+(1000*coeffs!$D$2*coeffs!$D$8*(E125/coeffs!$D$2-blanks!$BZ$18*A125-blanks!$BZ$17)/($D$2^2*coeffs!$D$6))^2*coeffs!$D$11^2+(1000*coeffs!$D$2*coeffs!$D$8*(E125/coeffs!$D$2-blanks!$BZ$18*A125-blanks!$BZ$17)/($D$2*coeffs!$D$6^2))^2*coeffs!$E$6^2 +(-1000*coeffs!$D$8*blanks!$BZ$18*A125/($D$2*coeffs!$D$6)-1000*coeffs!$D$8*blanks!$BZ$17/($D$2*coeffs!$D$6))^2*coeffs!$E$2^2 + (1000*coeffs!$D$2*coeffs!$D$8*A125/($D$2*coeffs!$D$6))^2*blanks!$CA$18^2+(1000*coeffs!$D$2*coeffs!$D$8/($D$2*coeffs!$D$6))^2*blanks!$CA$17^2)^0.5</f>
        <v>6576.1440899410991</v>
      </c>
      <c r="K125" s="10">
        <f>((1000*coeffs!$D$8/($D$2*coeffs!$D$6))^2*I125^2+(1000*(E125-coeffs!$D$2*blanks!$BZ$18*A125-coeffs!$D$2*blanks!$BZ$17)/($D$2*coeffs!$D$6))^2*coeffs!$E$8^2+(1000*coeffs!$D$2*coeffs!$D$8*(E125/coeffs!$D$2-blanks!$BZ$18*A125-blanks!$BZ$17)/($D$2^2*coeffs!$D$6))^2*coeffs!$D$11^2+(1000*coeffs!$D$2*coeffs!$D$8*(E125/coeffs!$D$2-blanks!$BZ$18*A125-blanks!$BZ$17)/($D$2*coeffs!$D$6^2))^2*coeffs!$E$6^2 +(-1000*coeffs!$D$8*blanks!$BZ$18*A125/($D$2*coeffs!$D$6)-1000*coeffs!$D$8*blanks!$BZ$17/($D$2*coeffs!$D$6))^2*coeffs!$E$2^2 + (1000*coeffs!$D$2*coeffs!$D$8*A125/($D$2*coeffs!$D$6))^2*blanks!$CA$18^2+(1000*coeffs!$D$2*coeffs!$D$8/($D$2*coeffs!$D$6))^2*blanks!$CA$17^2)^0.5</f>
        <v>7234.4029001471172</v>
      </c>
      <c r="L125" s="10">
        <f t="shared" si="9"/>
        <v>156392256.72297281</v>
      </c>
      <c r="M125" s="1">
        <f t="shared" si="10"/>
        <v>58199489.095163986</v>
      </c>
      <c r="N125" s="10">
        <f t="shared" si="11"/>
        <v>53565814.057451054</v>
      </c>
    </row>
    <row r="126" spans="1:14" x14ac:dyDescent="0.25">
      <c r="A126">
        <v>-23.37</v>
      </c>
      <c r="B126">
        <v>0.93700787401574803</v>
      </c>
      <c r="C126" s="10">
        <f>-LN(1-B126)/0.000001-EXP(blanks!$BZ$18*b932_2!A126+blanks!$BZ$17)</f>
        <v>2701535.6093727425</v>
      </c>
      <c r="D126" s="1">
        <f>C126*0.000001*coeffs!$D$8/($D$2*coeffs!$D$6/1000)</f>
        <v>21661.370236804094</v>
      </c>
      <c r="E126">
        <f t="shared" si="12"/>
        <v>2.7647455447787554</v>
      </c>
      <c r="F126">
        <v>2.2084999999999999</v>
      </c>
      <c r="G126">
        <v>3.4298000000000002</v>
      </c>
      <c r="H126">
        <f t="shared" si="13"/>
        <v>0.55624554477875554</v>
      </c>
      <c r="I126">
        <f t="shared" si="14"/>
        <v>0.66505445522124473</v>
      </c>
      <c r="J126" s="2">
        <f>((1000*coeffs!$D$8/($D$2*coeffs!$D$6))^2*H126^2+(1000*(E126-coeffs!$D$2*blanks!$BZ$18*A126-coeffs!$D$2*blanks!$BZ$17)/($D$2*coeffs!$D$6))^2*coeffs!$E$8^2+(1000*coeffs!$D$2*coeffs!$D$8*(E126/coeffs!$D$2-blanks!$BZ$18*A126-blanks!$BZ$17)/($D$2^2*coeffs!$D$6))^2*coeffs!$D$11^2+(1000*coeffs!$D$2*coeffs!$D$8*(E126/coeffs!$D$2-blanks!$BZ$18*A126-blanks!$BZ$17)/($D$2*coeffs!$D$6^2))^2*coeffs!$E$6^2 +(-1000*coeffs!$D$8*blanks!$BZ$18*A126/($D$2*coeffs!$D$6)-1000*coeffs!$D$8*blanks!$BZ$17/($D$2*coeffs!$D$6))^2*coeffs!$E$2^2 + (1000*coeffs!$D$2*coeffs!$D$8*A126/($D$2*coeffs!$D$6))^2*blanks!$CA$18^2+(1000*coeffs!$D$2*coeffs!$D$8/($D$2*coeffs!$D$6))^2*blanks!$CA$17^2)^0.5</f>
        <v>7078.369527543905</v>
      </c>
      <c r="K126" s="10">
        <f>((1000*coeffs!$D$8/($D$2*coeffs!$D$6))^2*I126^2+(1000*(E126-coeffs!$D$2*blanks!$BZ$18*A126-coeffs!$D$2*blanks!$BZ$17)/($D$2*coeffs!$D$6))^2*coeffs!$E$8^2+(1000*coeffs!$D$2*coeffs!$D$8*(E126/coeffs!$D$2-blanks!$BZ$18*A126-blanks!$BZ$17)/($D$2^2*coeffs!$D$6))^2*coeffs!$D$11^2+(1000*coeffs!$D$2*coeffs!$D$8*(E126/coeffs!$D$2-blanks!$BZ$18*A126-blanks!$BZ$17)/($D$2*coeffs!$D$6^2))^2*coeffs!$E$6^2 +(-1000*coeffs!$D$8*blanks!$BZ$18*A126/($D$2*coeffs!$D$6)-1000*coeffs!$D$8*blanks!$BZ$17/($D$2*coeffs!$D$6))^2*coeffs!$E$2^2 + (1000*coeffs!$D$2*coeffs!$D$8*A126/($D$2*coeffs!$D$6))^2*blanks!$CA$18^2+(1000*coeffs!$D$2*coeffs!$D$8/($D$2*coeffs!$D$6))^2*blanks!$CA$17^2)^0.5</f>
        <v>7658.122730030479</v>
      </c>
      <c r="L126" s="10">
        <f t="shared" si="9"/>
        <v>163492724.84391874</v>
      </c>
      <c r="M126" s="1">
        <f t="shared" si="10"/>
        <v>61516945.54164277</v>
      </c>
      <c r="N126" s="10">
        <f t="shared" si="11"/>
        <v>57425025.305116035</v>
      </c>
    </row>
    <row r="127" spans="1:14" x14ac:dyDescent="0.25">
      <c r="A127">
        <v>-23.42</v>
      </c>
      <c r="B127">
        <v>0.94488188976377951</v>
      </c>
      <c r="C127" s="10">
        <f>-LN(1-B127)/0.000001-EXP(blanks!$BZ$18*b932_2!A127+blanks!$BZ$17)</f>
        <v>2833913.2480422575</v>
      </c>
      <c r="D127" s="1">
        <f>C127*0.000001*coeffs!$D$8/($D$2*coeffs!$D$6/1000)</f>
        <v>22722.796572383668</v>
      </c>
      <c r="E127">
        <f t="shared" si="12"/>
        <v>2.8982769374032777</v>
      </c>
      <c r="F127">
        <v>2.3191999999999999</v>
      </c>
      <c r="G127">
        <v>3.6909000000000001</v>
      </c>
      <c r="H127">
        <f t="shared" si="13"/>
        <v>0.57907693740327781</v>
      </c>
      <c r="I127">
        <f t="shared" si="14"/>
        <v>0.79262306259672233</v>
      </c>
      <c r="J127" s="2">
        <f>((1000*coeffs!$D$8/($D$2*coeffs!$D$6))^2*H127^2+(1000*(E127-coeffs!$D$2*blanks!$BZ$18*A127-coeffs!$D$2*blanks!$BZ$17)/($D$2*coeffs!$D$6))^2*coeffs!$E$8^2+(1000*coeffs!$D$2*coeffs!$D$8*(E127/coeffs!$D$2-blanks!$BZ$18*A127-blanks!$BZ$17)/($D$2^2*coeffs!$D$6))^2*coeffs!$D$11^2+(1000*coeffs!$D$2*coeffs!$D$8*(E127/coeffs!$D$2-blanks!$BZ$18*A127-blanks!$BZ$17)/($D$2*coeffs!$D$6^2))^2*coeffs!$E$6^2 +(-1000*coeffs!$D$8*blanks!$BZ$18*A127/($D$2*coeffs!$D$6)-1000*coeffs!$D$8*blanks!$BZ$17/($D$2*coeffs!$D$6))^2*coeffs!$E$2^2 + (1000*coeffs!$D$2*coeffs!$D$8*A127/($D$2*coeffs!$D$6))^2*blanks!$CA$18^2+(1000*coeffs!$D$2*coeffs!$D$8/($D$2*coeffs!$D$6))^2*blanks!$CA$17^2)^0.5</f>
        <v>7399.9012946852426</v>
      </c>
      <c r="K127" s="10">
        <f>((1000*coeffs!$D$8/($D$2*coeffs!$D$6))^2*I127^2+(1000*(E127-coeffs!$D$2*blanks!$BZ$18*A127-coeffs!$D$2*blanks!$BZ$17)/($D$2*coeffs!$D$6))^2*coeffs!$E$8^2+(1000*coeffs!$D$2*coeffs!$D$8*(E127/coeffs!$D$2-blanks!$BZ$18*A127-blanks!$BZ$17)/($D$2^2*coeffs!$D$6))^2*coeffs!$D$11^2+(1000*coeffs!$D$2*coeffs!$D$8*(E127/coeffs!$D$2-blanks!$BZ$18*A127-blanks!$BZ$17)/($D$2*coeffs!$D$6^2))^2*coeffs!$E$6^2 +(-1000*coeffs!$D$8*blanks!$BZ$18*A127/($D$2*coeffs!$D$6)-1000*coeffs!$D$8*blanks!$BZ$17/($D$2*coeffs!$D$6))^2*coeffs!$E$2^2 + (1000*coeffs!$D$2*coeffs!$D$8*A127/($D$2*coeffs!$D$6))^2*blanks!$CA$18^2+(1000*coeffs!$D$2*coeffs!$D$8/($D$2*coeffs!$D$6))^2*blanks!$CA$17^2)^0.5</f>
        <v>8578.505075656758</v>
      </c>
      <c r="L127" s="10">
        <f t="shared" si="9"/>
        <v>171504013.23093644</v>
      </c>
      <c r="M127" s="1">
        <f t="shared" si="10"/>
        <v>68411728.867212474</v>
      </c>
      <c r="N127" s="10">
        <f t="shared" si="11"/>
        <v>60061185.632789999</v>
      </c>
    </row>
    <row r="128" spans="1:14" x14ac:dyDescent="0.25">
      <c r="A128">
        <v>-23.5</v>
      </c>
      <c r="B128">
        <v>0.952755905511811</v>
      </c>
      <c r="C128" s="10">
        <f>-LN(1-B128)/0.000001-EXP(blanks!$BZ$18*b932_2!A128+blanks!$BZ$17)</f>
        <v>2986173.958872525</v>
      </c>
      <c r="D128" s="1">
        <f>C128*0.000001*coeffs!$D$8/($D$2*coeffs!$D$6/1000)</f>
        <v>23943.648749334679</v>
      </c>
      <c r="E128">
        <f t="shared" si="12"/>
        <v>3.0524276172305358</v>
      </c>
      <c r="F128">
        <v>2.4354</v>
      </c>
      <c r="G128">
        <v>3.9719000000000002</v>
      </c>
      <c r="H128">
        <f t="shared" si="13"/>
        <v>0.61702761723053579</v>
      </c>
      <c r="I128">
        <f t="shared" si="14"/>
        <v>0.91947238276946441</v>
      </c>
      <c r="J128" s="2">
        <f>((1000*coeffs!$D$8/($D$2*coeffs!$D$6))^2*H128^2+(1000*(E128-coeffs!$D$2*blanks!$BZ$18*A128-coeffs!$D$2*blanks!$BZ$17)/($D$2*coeffs!$D$6))^2*coeffs!$E$8^2+(1000*coeffs!$D$2*coeffs!$D$8*(E128/coeffs!$D$2-blanks!$BZ$18*A128-blanks!$BZ$17)/($D$2^2*coeffs!$D$6))^2*coeffs!$D$11^2+(1000*coeffs!$D$2*coeffs!$D$8*(E128/coeffs!$D$2-blanks!$BZ$18*A128-blanks!$BZ$17)/($D$2*coeffs!$D$6^2))^2*coeffs!$E$6^2 +(-1000*coeffs!$D$8*blanks!$BZ$18*A128/($D$2*coeffs!$D$6)-1000*coeffs!$D$8*blanks!$BZ$17/($D$2*coeffs!$D$6))^2*coeffs!$E$2^2 + (1000*coeffs!$D$2*coeffs!$D$8*A128/($D$2*coeffs!$D$6))^2*blanks!$CA$18^2+(1000*coeffs!$D$2*coeffs!$D$8/($D$2*coeffs!$D$6))^2*blanks!$CA$17^2)^0.5</f>
        <v>7829.5859884754418</v>
      </c>
      <c r="K128" s="10">
        <f>((1000*coeffs!$D$8/($D$2*coeffs!$D$6))^2*I128^2+(1000*(E128-coeffs!$D$2*blanks!$BZ$18*A128-coeffs!$D$2*blanks!$BZ$17)/($D$2*coeffs!$D$6))^2*coeffs!$E$8^2+(1000*coeffs!$D$2*coeffs!$D$8*(E128/coeffs!$D$2-blanks!$BZ$18*A128-blanks!$BZ$17)/($D$2^2*coeffs!$D$6))^2*coeffs!$D$11^2+(1000*coeffs!$D$2*coeffs!$D$8*(E128/coeffs!$D$2-blanks!$BZ$18*A128-blanks!$BZ$17)/($D$2*coeffs!$D$6^2))^2*coeffs!$E$6^2 +(-1000*coeffs!$D$8*blanks!$BZ$18*A128/($D$2*coeffs!$D$6)-1000*coeffs!$D$8*blanks!$BZ$17/($D$2*coeffs!$D$6))^2*coeffs!$E$2^2 + (1000*coeffs!$D$2*coeffs!$D$8*A128/($D$2*coeffs!$D$6))^2*blanks!$CA$18^2+(1000*coeffs!$D$2*coeffs!$D$8/($D$2*coeffs!$D$6))^2*blanks!$CA$17^2)^0.5</f>
        <v>9548.7629475273843</v>
      </c>
      <c r="L128" s="10">
        <f t="shared" si="9"/>
        <v>180718594.1581493</v>
      </c>
      <c r="M128" s="1">
        <f t="shared" si="10"/>
        <v>75736041.206959486</v>
      </c>
      <c r="N128" s="10">
        <f t="shared" si="11"/>
        <v>63513536.242036849</v>
      </c>
    </row>
    <row r="129" spans="1:14" x14ac:dyDescent="0.25">
      <c r="A129">
        <v>-23.57</v>
      </c>
      <c r="B129">
        <v>0.96062992125984248</v>
      </c>
      <c r="C129" s="10">
        <f>-LN(1-B129)/0.000001-EXP(blanks!$BZ$18*b932_2!A129+blanks!$BZ$17)</f>
        <v>3166796.3232692298</v>
      </c>
      <c r="D129" s="1">
        <f>C129*0.000001*coeffs!$D$8/($D$2*coeffs!$D$6/1000)</f>
        <v>25391.90946989294</v>
      </c>
      <c r="E129">
        <f t="shared" si="12"/>
        <v>3.2347491740244898</v>
      </c>
      <c r="F129">
        <v>2.5575000000000001</v>
      </c>
      <c r="G129">
        <v>4.1710000000000003</v>
      </c>
      <c r="H129">
        <f t="shared" si="13"/>
        <v>0.6772491740244897</v>
      </c>
      <c r="I129">
        <f t="shared" si="14"/>
        <v>0.93625082597551046</v>
      </c>
      <c r="J129" s="2">
        <f>((1000*coeffs!$D$8/($D$2*coeffs!$D$6))^2*H129^2+(1000*(E129-coeffs!$D$2*blanks!$BZ$18*A129-coeffs!$D$2*blanks!$BZ$17)/($D$2*coeffs!$D$6))^2*coeffs!$E$8^2+(1000*coeffs!$D$2*coeffs!$D$8*(E129/coeffs!$D$2-blanks!$BZ$18*A129-blanks!$BZ$17)/($D$2^2*coeffs!$D$6))^2*coeffs!$D$11^2+(1000*coeffs!$D$2*coeffs!$D$8*(E129/coeffs!$D$2-blanks!$BZ$18*A129-blanks!$BZ$17)/($D$2*coeffs!$D$6^2))^2*coeffs!$E$6^2 +(-1000*coeffs!$D$8*blanks!$BZ$18*A129/($D$2*coeffs!$D$6)-1000*coeffs!$D$8*blanks!$BZ$17/($D$2*coeffs!$D$6))^2*coeffs!$E$2^2 + (1000*coeffs!$D$2*coeffs!$D$8*A129/($D$2*coeffs!$D$6))^2*blanks!$CA$18^2+(1000*coeffs!$D$2*coeffs!$D$8/($D$2*coeffs!$D$6))^2*blanks!$CA$17^2)^0.5</f>
        <v>8416.8885722813866</v>
      </c>
      <c r="K129" s="10">
        <f>((1000*coeffs!$D$8/($D$2*coeffs!$D$6))^2*I129^2+(1000*(E129-coeffs!$D$2*blanks!$BZ$18*A129-coeffs!$D$2*blanks!$BZ$17)/($D$2*coeffs!$D$6))^2*coeffs!$E$8^2+(1000*coeffs!$D$2*coeffs!$D$8*(E129/coeffs!$D$2-blanks!$BZ$18*A129-blanks!$BZ$17)/($D$2^2*coeffs!$D$6))^2*coeffs!$D$11^2+(1000*coeffs!$D$2*coeffs!$D$8*(E129/coeffs!$D$2-blanks!$BZ$18*A129-blanks!$BZ$17)/($D$2*coeffs!$D$6^2))^2*coeffs!$E$6^2 +(-1000*coeffs!$D$8*blanks!$BZ$18*A129/($D$2*coeffs!$D$6)-1000*coeffs!$D$8*blanks!$BZ$17/($D$2*coeffs!$D$6))^2*coeffs!$E$2^2 + (1000*coeffs!$D$2*coeffs!$D$8*A129/($D$2*coeffs!$D$6))^2*blanks!$CA$18^2+(1000*coeffs!$D$2*coeffs!$D$8/($D$2*coeffs!$D$6))^2*blanks!$CA$17^2)^0.5</f>
        <v>9884.8968441198413</v>
      </c>
      <c r="L129" s="10">
        <f t="shared" si="9"/>
        <v>191649578.15869892</v>
      </c>
      <c r="M129" s="1">
        <f t="shared" si="10"/>
        <v>78584943.318542585</v>
      </c>
      <c r="N129" s="10">
        <f t="shared" si="11"/>
        <v>68154568.759643242</v>
      </c>
    </row>
    <row r="130" spans="1:14" x14ac:dyDescent="0.25">
      <c r="A130">
        <v>-23.59</v>
      </c>
      <c r="B130">
        <v>0.96850393700787396</v>
      </c>
      <c r="C130" s="10">
        <f>-LN(1-B130)/0.000001-EXP(blanks!$BZ$18*b932_2!A130+blanks!$BZ$17)</f>
        <v>3389446.4351195162</v>
      </c>
      <c r="D130" s="1">
        <f>C130*0.000001*coeffs!$D$8/($D$2*coeffs!$D$6/1000)</f>
        <v>27177.155790290213</v>
      </c>
      <c r="E130">
        <f t="shared" si="12"/>
        <v>3.4578927253386991</v>
      </c>
      <c r="F130">
        <v>2.6857000000000002</v>
      </c>
      <c r="G130">
        <v>4.5997000000000003</v>
      </c>
      <c r="H130">
        <f t="shared" si="13"/>
        <v>0.77219272533869887</v>
      </c>
      <c r="I130">
        <f t="shared" si="14"/>
        <v>1.1418072746613013</v>
      </c>
      <c r="J130" s="2">
        <f>((1000*coeffs!$D$8/($D$2*coeffs!$D$6))^2*H130^2+(1000*(E130-coeffs!$D$2*blanks!$BZ$18*A130-coeffs!$D$2*blanks!$BZ$17)/($D$2*coeffs!$D$6))^2*coeffs!$E$8^2+(1000*coeffs!$D$2*coeffs!$D$8*(E130/coeffs!$D$2-blanks!$BZ$18*A130-blanks!$BZ$17)/($D$2^2*coeffs!$D$6))^2*coeffs!$D$11^2+(1000*coeffs!$D$2*coeffs!$D$8*(E130/coeffs!$D$2-blanks!$BZ$18*A130-blanks!$BZ$17)/($D$2*coeffs!$D$6^2))^2*coeffs!$E$6^2 +(-1000*coeffs!$D$8*blanks!$BZ$18*A130/($D$2*coeffs!$D$6)-1000*coeffs!$D$8*blanks!$BZ$17/($D$2*coeffs!$D$6))^2*coeffs!$E$2^2 + (1000*coeffs!$D$2*coeffs!$D$8*A130/($D$2*coeffs!$D$6))^2*blanks!$CA$18^2+(1000*coeffs!$D$2*coeffs!$D$8/($D$2*coeffs!$D$6))^2*blanks!$CA$17^2)^0.5</f>
        <v>9251.700422635724</v>
      </c>
      <c r="K130" s="10">
        <f>((1000*coeffs!$D$8/($D$2*coeffs!$D$6))^2*I130^2+(1000*(E130-coeffs!$D$2*blanks!$BZ$18*A130-coeffs!$D$2*blanks!$BZ$17)/($D$2*coeffs!$D$6))^2*coeffs!$E$8^2+(1000*coeffs!$D$2*coeffs!$D$8*(E130/coeffs!$D$2-blanks!$BZ$18*A130-blanks!$BZ$17)/($D$2^2*coeffs!$D$6))^2*coeffs!$D$11^2+(1000*coeffs!$D$2*coeffs!$D$8*(E130/coeffs!$D$2-blanks!$BZ$18*A130-blanks!$BZ$17)/($D$2*coeffs!$D$6^2))^2*coeffs!$E$6^2 +(-1000*coeffs!$D$8*blanks!$BZ$18*A130/($D$2*coeffs!$D$6)-1000*coeffs!$D$8*blanks!$BZ$17/($D$2*coeffs!$D$6))^2*coeffs!$E$2^2 + (1000*coeffs!$D$2*coeffs!$D$8*A130/($D$2*coeffs!$D$6))^2*blanks!$CA$18^2+(1000*coeffs!$D$2*coeffs!$D$8/($D$2*coeffs!$D$6))^2*blanks!$CA$17^2)^0.5</f>
        <v>11448.849691020203</v>
      </c>
      <c r="L130" s="10">
        <f t="shared" si="9"/>
        <v>205124015.93657386</v>
      </c>
      <c r="M130" s="1">
        <f t="shared" si="10"/>
        <v>90360311.432860643</v>
      </c>
      <c r="N130" s="10">
        <f t="shared" si="11"/>
        <v>74659169.231448665</v>
      </c>
    </row>
    <row r="131" spans="1:14" x14ac:dyDescent="0.25">
      <c r="A131">
        <v>-23.64</v>
      </c>
      <c r="B131">
        <v>0.97637795275590555</v>
      </c>
      <c r="C131" s="10">
        <f>-LN(1-B131)/0.000001-EXP(blanks!$BZ$18*b932_2!A131+blanks!$BZ$17)</f>
        <v>3675879.1758398451</v>
      </c>
      <c r="D131" s="1">
        <f>C131*0.000001*coeffs!$D$8/($D$2*coeffs!$D$6/1000)</f>
        <v>29473.822035650632</v>
      </c>
      <c r="E131">
        <f t="shared" si="12"/>
        <v>3.7455747977904834</v>
      </c>
      <c r="F131">
        <v>2.8902000000000001</v>
      </c>
      <c r="G131">
        <v>5.1978999999999997</v>
      </c>
      <c r="H131">
        <f t="shared" si="13"/>
        <v>0.85537479779048331</v>
      </c>
      <c r="I131">
        <f t="shared" si="14"/>
        <v>1.4523252022095163</v>
      </c>
      <c r="J131" s="2">
        <f>((1000*coeffs!$D$8/($D$2*coeffs!$D$6))^2*H131^2+(1000*(E131-coeffs!$D$2*blanks!$BZ$18*A131-coeffs!$D$2*blanks!$BZ$17)/($D$2*coeffs!$D$6))^2*coeffs!$E$8^2+(1000*coeffs!$D$2*coeffs!$D$8*(E131/coeffs!$D$2-blanks!$BZ$18*A131-blanks!$BZ$17)/($D$2^2*coeffs!$D$6))^2*coeffs!$D$11^2+(1000*coeffs!$D$2*coeffs!$D$8*(E131/coeffs!$D$2-blanks!$BZ$18*A131-blanks!$BZ$17)/($D$2*coeffs!$D$6^2))^2*coeffs!$E$6^2 +(-1000*coeffs!$D$8*blanks!$BZ$18*A131/($D$2*coeffs!$D$6)-1000*coeffs!$D$8*blanks!$BZ$17/($D$2*coeffs!$D$6))^2*coeffs!$E$2^2 + (1000*coeffs!$D$2*coeffs!$D$8*A131/($D$2*coeffs!$D$6))^2*blanks!$CA$18^2+(1000*coeffs!$D$2*coeffs!$D$8/($D$2*coeffs!$D$6))^2*blanks!$CA$17^2)^0.5</f>
        <v>10123.658722909902</v>
      </c>
      <c r="K131" s="10">
        <f>((1000*coeffs!$D$8/($D$2*coeffs!$D$6))^2*I131^2+(1000*(E131-coeffs!$D$2*blanks!$BZ$18*A131-coeffs!$D$2*blanks!$BZ$17)/($D$2*coeffs!$D$6))^2*coeffs!$E$8^2+(1000*coeffs!$D$2*coeffs!$D$8*(E131/coeffs!$D$2-blanks!$BZ$18*A131-blanks!$BZ$17)/($D$2^2*coeffs!$D$6))^2*coeffs!$D$11^2+(1000*coeffs!$D$2*coeffs!$D$8*(E131/coeffs!$D$2-blanks!$BZ$18*A131-blanks!$BZ$17)/($D$2*coeffs!$D$6^2))^2*coeffs!$E$6^2 +(-1000*coeffs!$D$8*blanks!$BZ$18*A131/($D$2*coeffs!$D$6)-1000*coeffs!$D$8*blanks!$BZ$17/($D$2*coeffs!$D$6))^2*coeffs!$E$2^2 + (1000*coeffs!$D$2*coeffs!$D$8*A131/($D$2*coeffs!$D$6))^2*blanks!$CA$18^2+(1000*coeffs!$D$2*coeffs!$D$8/($D$2*coeffs!$D$6))^2*blanks!$CA$17^2)^0.5</f>
        <v>13822.252913677985</v>
      </c>
      <c r="L131" s="10">
        <f t="shared" si="9"/>
        <v>222458479.01098493</v>
      </c>
      <c r="M131" s="1">
        <f t="shared" si="10"/>
        <v>108188454.52636766</v>
      </c>
      <c r="N131" s="10">
        <f t="shared" si="11"/>
        <v>81604969.788856536</v>
      </c>
    </row>
    <row r="132" spans="1:14" x14ac:dyDescent="0.25">
      <c r="A132">
        <v>-23.93</v>
      </c>
      <c r="B132">
        <v>0.98425196850393704</v>
      </c>
      <c r="C132" s="10">
        <f>-LN(1-B132)/0.000001-EXP(blanks!$BZ$18*b932_2!A132+blanks!$BZ$17)</f>
        <v>4073635.1076644696</v>
      </c>
      <c r="D132" s="1">
        <f>C132*0.000001*coeffs!$D$8/($D$2*coeffs!$D$6/1000)</f>
        <v>32663.096488760169</v>
      </c>
      <c r="E132">
        <f t="shared" si="12"/>
        <v>4.1510399058986476</v>
      </c>
      <c r="F132">
        <v>3.1101999999999999</v>
      </c>
      <c r="G132">
        <v>6.0194999999999999</v>
      </c>
      <c r="H132">
        <f t="shared" si="13"/>
        <v>1.0408399058986477</v>
      </c>
      <c r="I132">
        <f t="shared" si="14"/>
        <v>1.8684600941013523</v>
      </c>
      <c r="J132" s="2">
        <f>((1000*coeffs!$D$8/($D$2*coeffs!$D$6))^2*H132^2+(1000*(E132-coeffs!$D$2*blanks!$BZ$18*A132-coeffs!$D$2*blanks!$BZ$17)/($D$2*coeffs!$D$6))^2*coeffs!$E$8^2+(1000*coeffs!$D$2*coeffs!$D$8*(E132/coeffs!$D$2-blanks!$BZ$18*A132-blanks!$BZ$17)/($D$2^2*coeffs!$D$6))^2*coeffs!$D$11^2+(1000*coeffs!$D$2*coeffs!$D$8*(E132/coeffs!$D$2-blanks!$BZ$18*A132-blanks!$BZ$17)/($D$2*coeffs!$D$6^2))^2*coeffs!$E$6^2 +(-1000*coeffs!$D$8*blanks!$BZ$18*A132/($D$2*coeffs!$D$6)-1000*coeffs!$D$8*blanks!$BZ$17/($D$2*coeffs!$D$6))^2*coeffs!$E$2^2 + (1000*coeffs!$D$2*coeffs!$D$8*A132/($D$2*coeffs!$D$6))^2*blanks!$CA$18^2+(1000*coeffs!$D$2*coeffs!$D$8/($D$2*coeffs!$D$6))^2*blanks!$CA$17^2)^0.5</f>
        <v>11736.826798119018</v>
      </c>
      <c r="K132" s="10">
        <f>((1000*coeffs!$D$8/($D$2*coeffs!$D$6))^2*I132^2+(1000*(E132-coeffs!$D$2*blanks!$BZ$18*A132-coeffs!$D$2*blanks!$BZ$17)/($D$2*coeffs!$D$6))^2*coeffs!$E$8^2+(1000*coeffs!$D$2*coeffs!$D$8*(E132/coeffs!$D$2-blanks!$BZ$18*A132-blanks!$BZ$17)/($D$2^2*coeffs!$D$6))^2*coeffs!$D$11^2+(1000*coeffs!$D$2*coeffs!$D$8*(E132/coeffs!$D$2-blanks!$BZ$18*A132-blanks!$BZ$17)/($D$2*coeffs!$D$6^2))^2*coeffs!$E$6^2 +(-1000*coeffs!$D$8*blanks!$BZ$18*A132/($D$2*coeffs!$D$6)-1000*coeffs!$D$8*blanks!$BZ$17/($D$2*coeffs!$D$6))^2*coeffs!$E$2^2 + (1000*coeffs!$D$2*coeffs!$D$8*A132/($D$2*coeffs!$D$6))^2*blanks!$CA$18^2+(1000*coeffs!$D$2*coeffs!$D$8/($D$2*coeffs!$D$6))^2*blanks!$CA$17^2)^0.5</f>
        <v>17104.174255295253</v>
      </c>
      <c r="L132" s="10">
        <f t="shared" si="9"/>
        <v>246530048.11828196</v>
      </c>
      <c r="M132" s="1">
        <f t="shared" si="10"/>
        <v>132943858.52854089</v>
      </c>
      <c r="N132" s="10">
        <f t="shared" si="11"/>
        <v>94103999.495733485</v>
      </c>
    </row>
    <row r="133" spans="1:14" x14ac:dyDescent="0.25">
      <c r="A133">
        <v>-24.47</v>
      </c>
      <c r="B133">
        <v>0.99212598425196852</v>
      </c>
      <c r="C133" s="10">
        <f>-LN(1-B133)/0.000001-EXP(blanks!$BZ$18*b932_2!A133+blanks!$BZ$17)</f>
        <v>4750083.0643821582</v>
      </c>
      <c r="D133" s="1">
        <f>C133*0.000001*coeffs!$D$8/($D$2*coeffs!$D$6/1000)</f>
        <v>38086.970816218563</v>
      </c>
      <c r="E133">
        <f t="shared" si="12"/>
        <v>4.844187086458593</v>
      </c>
      <c r="F133">
        <v>3.5146999999999999</v>
      </c>
      <c r="G133">
        <v>7.8776000000000002</v>
      </c>
      <c r="H133">
        <f t="shared" si="13"/>
        <v>1.329487086458593</v>
      </c>
      <c r="I133">
        <f t="shared" si="14"/>
        <v>3.0334129135414072</v>
      </c>
      <c r="J133" s="2">
        <f>((1000*coeffs!$D$8/($D$2*coeffs!$D$6))^2*H133^2+(1000*(E133-coeffs!$D$2*blanks!$BZ$18*A133-coeffs!$D$2*blanks!$BZ$17)/($D$2*coeffs!$D$6))^2*coeffs!$E$8^2+(1000*coeffs!$D$2*coeffs!$D$8*(E133/coeffs!$D$2-blanks!$BZ$18*A133-blanks!$BZ$17)/($D$2^2*coeffs!$D$6))^2*coeffs!$D$11^2+(1000*coeffs!$D$2*coeffs!$D$8*(E133/coeffs!$D$2-blanks!$BZ$18*A133-blanks!$BZ$17)/($D$2*coeffs!$D$6^2))^2*coeffs!$E$6^2 +(-1000*coeffs!$D$8*blanks!$BZ$18*A133/($D$2*coeffs!$D$6)-1000*coeffs!$D$8*blanks!$BZ$17/($D$2*coeffs!$D$6))^2*coeffs!$E$2^2 + (1000*coeffs!$D$2*coeffs!$D$8*A133/($D$2*coeffs!$D$6))^2*blanks!$CA$18^2+(1000*coeffs!$D$2*coeffs!$D$8/($D$2*coeffs!$D$6))^2*blanks!$CA$17^2)^0.5</f>
        <v>14366.04582072523</v>
      </c>
      <c r="K133" s="10">
        <f>((1000*coeffs!$D$8/($D$2*coeffs!$D$6))^2*I133^2+(1000*(E133-coeffs!$D$2*blanks!$BZ$18*A133-coeffs!$D$2*blanks!$BZ$17)/($D$2*coeffs!$D$6))^2*coeffs!$E$8^2+(1000*coeffs!$D$2*coeffs!$D$8*(E133/coeffs!$D$2-blanks!$BZ$18*A133-blanks!$BZ$17)/($D$2^2*coeffs!$D$6))^2*coeffs!$D$11^2+(1000*coeffs!$D$2*coeffs!$D$8*(E133/coeffs!$D$2-blanks!$BZ$18*A133-blanks!$BZ$17)/($D$2*coeffs!$D$6^2))^2*coeffs!$E$6^2 +(-1000*coeffs!$D$8*blanks!$BZ$18*A133/($D$2*coeffs!$D$6)-1000*coeffs!$D$8*blanks!$BZ$17/($D$2*coeffs!$D$6))^2*coeffs!$E$2^2 + (1000*coeffs!$D$2*coeffs!$D$8*A133/($D$2*coeffs!$D$6))^2*blanks!$CA$18^2+(1000*coeffs!$D$2*coeffs!$D$8/($D$2*coeffs!$D$6))^2*blanks!$CA$17^2)^0.5</f>
        <v>26159.636841213003</v>
      </c>
      <c r="L133" s="10">
        <f t="shared" si="9"/>
        <v>287467624.24172032</v>
      </c>
      <c r="M133" s="1">
        <f t="shared" si="10"/>
        <v>200885417.44693622</v>
      </c>
      <c r="N133" s="10">
        <f t="shared" si="11"/>
        <v>114576826.19240846</v>
      </c>
    </row>
    <row r="134" spans="1:14" x14ac:dyDescent="0.25">
      <c r="A134">
        <v>-24.58</v>
      </c>
      <c r="B134">
        <v>1</v>
      </c>
      <c r="C134" s="10" t="e">
        <f>-LN(1-B134)/0.000001-EXP(blanks!$BZ$18*b932_2!A134+blanks!$BZ$17)</f>
        <v>#NUM!</v>
      </c>
      <c r="D134" s="1" t="e">
        <f>C134*0.000001*coeffs!$D$8/($D$2*coeffs!$D$6/1000)</f>
        <v>#NUM!</v>
      </c>
      <c r="E134" t="e">
        <f t="shared" si="12"/>
        <v>#NUM!</v>
      </c>
      <c r="F134">
        <v>4.5997000000000003</v>
      </c>
      <c r="G134">
        <v>19.470600000000001</v>
      </c>
      <c r="H134" t="e">
        <f t="shared" si="13"/>
        <v>#NUM!</v>
      </c>
      <c r="I134" t="e">
        <f t="shared" si="14"/>
        <v>#NUM!</v>
      </c>
      <c r="J134" s="2" t="e">
        <f>((1000*coeffs!$D$8/($D$2*coeffs!$D$6))^2*H134^2+(1000*(E134-coeffs!$D$2*blanks!$BZ$18*A134-coeffs!$D$2*blanks!$BZ$17)/($D$2*coeffs!$D$6))^2*coeffs!$E$8^2+(1000*coeffs!$D$2*coeffs!$D$8*(E134/coeffs!$D$2-blanks!$BZ$18*A134-blanks!$BZ$17)/($D$2^2*coeffs!$D$6))^2*coeffs!$D$11^2+(1000*coeffs!$D$2*coeffs!$D$8*(E134/coeffs!$D$2-blanks!$BZ$18*A134-blanks!$BZ$17)/($D$2*coeffs!$D$6^2))^2*coeffs!$E$6^2 +(-1000*coeffs!$D$8*blanks!$BZ$18*A134/($D$2*coeffs!$D$6)-1000*coeffs!$D$8*blanks!$BZ$17/($D$2*coeffs!$D$6))^2*coeffs!$E$2^2 + (1000*coeffs!$D$2*coeffs!$D$8*A134/($D$2*coeffs!$D$6))^2*blanks!$CA$18^2+(1000*coeffs!$D$2*coeffs!$D$8/($D$2*coeffs!$D$6))^2*blanks!$CA$17^2)^0.5</f>
        <v>#NUM!</v>
      </c>
      <c r="K134" s="10" t="e">
        <f>((1000*coeffs!$D$8/($D$2*coeffs!$D$6))^2*I134^2+(1000*(E134-coeffs!$D$2*blanks!$BZ$18*A134-coeffs!$D$2*blanks!$BZ$17)/($D$2*coeffs!$D$6))^2*coeffs!$E$8^2+(1000*coeffs!$D$2*coeffs!$D$8*(E134/coeffs!$D$2-blanks!$BZ$18*A134-blanks!$BZ$17)/($D$2^2*coeffs!$D$6))^2*coeffs!$D$11^2+(1000*coeffs!$D$2*coeffs!$D$8*(E134/coeffs!$D$2-blanks!$BZ$18*A134-blanks!$BZ$17)/($D$2*coeffs!$D$6^2))^2*coeffs!$E$6^2 +(-1000*coeffs!$D$8*blanks!$BZ$18*A134/($D$2*coeffs!$D$6)-1000*coeffs!$D$8*blanks!$BZ$17/($D$2*coeffs!$D$6))^2*coeffs!$E$2^2 + (1000*coeffs!$D$2*coeffs!$D$8*A134/($D$2*coeffs!$D$6))^2*blanks!$CA$18^2+(1000*coeffs!$D$2*coeffs!$D$8/($D$2*coeffs!$D$6))^2*blanks!$CA$17^2)^0.5</f>
        <v>#NUM!</v>
      </c>
      <c r="L134" s="10" t="e">
        <f t="shared" si="9"/>
        <v>#NUM!</v>
      </c>
      <c r="M134" s="1" t="e">
        <f t="shared" si="10"/>
        <v>#NUM!</v>
      </c>
      <c r="N134" s="10" t="e">
        <f t="shared" si="11"/>
        <v>#NUM!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workbookViewId="0">
      <selection activeCell="K8" sqref="K8:K111"/>
    </sheetView>
  </sheetViews>
  <sheetFormatPr defaultRowHeight="15" x14ac:dyDescent="0.25"/>
  <cols>
    <col min="3" max="3" width="15.7109375" customWidth="1"/>
  </cols>
  <sheetData>
    <row r="1" spans="1:14" x14ac:dyDescent="0.25">
      <c r="A1" s="6" t="s">
        <v>26</v>
      </c>
      <c r="B1" s="6"/>
      <c r="C1" s="8" t="s">
        <v>50</v>
      </c>
      <c r="D1" s="6"/>
    </row>
    <row r="2" spans="1:14" x14ac:dyDescent="0.25">
      <c r="A2" s="6" t="s">
        <v>0</v>
      </c>
      <c r="B2" s="6"/>
      <c r="C2" s="6"/>
      <c r="D2">
        <v>56</v>
      </c>
    </row>
    <row r="3" spans="1:14" x14ac:dyDescent="0.25">
      <c r="A3" t="s">
        <v>113</v>
      </c>
      <c r="D3">
        <f>'size dists'!D32</f>
        <v>644.79869872386712</v>
      </c>
      <c r="E3">
        <f>'size dists'!E32</f>
        <v>69.743035591705805</v>
      </c>
    </row>
    <row r="4" spans="1:14" x14ac:dyDescent="0.25">
      <c r="A4" t="s">
        <v>114</v>
      </c>
      <c r="D4" s="10">
        <f>'size dists'!H32</f>
        <v>601.84529432718284</v>
      </c>
      <c r="E4" s="10">
        <f>'size dists'!I32</f>
        <v>69.743035591705805</v>
      </c>
    </row>
    <row r="5" spans="1:14" x14ac:dyDescent="0.25">
      <c r="A5" t="s">
        <v>115</v>
      </c>
      <c r="D5">
        <f>'size dists'!F32</f>
        <v>292.23210183868326</v>
      </c>
      <c r="E5">
        <f>'size dists'!G32</f>
        <v>13.101506580769254</v>
      </c>
    </row>
    <row r="6" spans="1:14" x14ac:dyDescent="0.25">
      <c r="A6" t="s">
        <v>116</v>
      </c>
      <c r="D6">
        <f>'size dists'!J32</f>
        <v>46.443122032705354</v>
      </c>
      <c r="E6">
        <f>'size dists'!K32</f>
        <v>3.9730164599588322</v>
      </c>
    </row>
    <row r="7" spans="1:14" x14ac:dyDescent="0.2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s="6" t="s">
        <v>182</v>
      </c>
      <c r="M7" s="10" t="s">
        <v>183</v>
      </c>
      <c r="N7" s="10" t="s">
        <v>185</v>
      </c>
    </row>
    <row r="8" spans="1:14" x14ac:dyDescent="0.25">
      <c r="A8">
        <v>-15.72</v>
      </c>
      <c r="B8">
        <v>9.6153846153846159E-3</v>
      </c>
      <c r="C8">
        <f>-LN(1-B8)/0.000001-EXP(blanks!$BZ$18*b932_4!A8+blanks!$BZ$17)</f>
        <v>5691.0831044931674</v>
      </c>
      <c r="D8" s="1">
        <f>C8*0.000001*coeffs!$D$8/($D$2*coeffs!$D$6/1000)</f>
        <v>127.11790530590991</v>
      </c>
      <c r="E8">
        <f>-LN(1-B8)</f>
        <v>9.6619109117368589E-3</v>
      </c>
      <c r="F8">
        <v>4.0000000000000002E-4</v>
      </c>
      <c r="G8">
        <v>1.6199999999999999E-2</v>
      </c>
      <c r="H8">
        <f>E8-F8</f>
        <v>9.2619109117368596E-3</v>
      </c>
      <c r="I8">
        <f>G8-E8</f>
        <v>6.5380890882631403E-3</v>
      </c>
      <c r="J8" s="2">
        <f>((1000*coeffs!$D$8/($D$2*coeffs!$D$6))^2*H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213.69273009094584</v>
      </c>
      <c r="K8">
        <f>((1000*coeffs!$D$8/($D$2*coeffs!$D$6))^2*I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155.54173504206386</v>
      </c>
      <c r="L8" s="10">
        <f>1000000000000*D8/(1000000*$D$3)</f>
        <v>197143.5512470656</v>
      </c>
      <c r="M8" s="1">
        <f>((1/(0.000001*$D$3))^2*K8^2+(D8/(0.000001*$D$3)^2)^2*(0.000001*$E$3)^2)^0.5</f>
        <v>242165.89420068372</v>
      </c>
      <c r="N8" s="10">
        <f>((1/(0.000001*$D$3))^2*J8^2+(D8/(0.000001*$D$3)^2)^2*(0.000001*$E$3)^2)^0.5</f>
        <v>332095.27931623015</v>
      </c>
    </row>
    <row r="9" spans="1:14" x14ac:dyDescent="0.25">
      <c r="A9">
        <v>-18.149999999999999</v>
      </c>
      <c r="B9">
        <v>1.9230769230769232E-2</v>
      </c>
      <c r="C9" s="10">
        <f>-LN(1-B9)/0.000001-EXP(blanks!$BZ$18*b932_4!A9+blanks!$BZ$17)</f>
        <v>9853.5826335060829</v>
      </c>
      <c r="D9" s="1">
        <f>C9*0.000001*coeffs!$D$8/($D$2*coeffs!$D$6/1000)</f>
        <v>220.092864773152</v>
      </c>
      <c r="E9">
        <f t="shared" ref="E9:E72" si="0">-LN(1-B9)</f>
        <v>1.9418085857101627E-2</v>
      </c>
      <c r="F9">
        <v>1.12E-2</v>
      </c>
      <c r="G9">
        <v>2.7099999999999999E-2</v>
      </c>
      <c r="H9">
        <f t="shared" ref="H9:H72" si="1">E9-F9</f>
        <v>8.2180858571016275E-3</v>
      </c>
      <c r="I9">
        <f t="shared" ref="I9:I72" si="2">G9-E9</f>
        <v>7.6819141428983717E-3</v>
      </c>
      <c r="J9" s="2">
        <f>((1000*coeffs!$D$8/($D$2*coeffs!$D$6))^2*H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212.77432818487873</v>
      </c>
      <c r="K9" s="10">
        <f>((1000*coeffs!$D$8/($D$2*coeffs!$D$6))^2*I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202.53303031447106</v>
      </c>
      <c r="L9" s="10">
        <f t="shared" ref="L9:L72" si="3">1000000000000*D9/(1000000*$D$3)</f>
        <v>341335.77690020436</v>
      </c>
      <c r="M9" s="1">
        <f t="shared" ref="M9:M72" si="4">((1/(0.000001*$D$3))^2*K9^2+(D9/(0.000001*$D$3)^2)^2*(0.000001*$E$3)^2)^0.5</f>
        <v>316265.06313914311</v>
      </c>
      <c r="N9" s="10">
        <f t="shared" ref="N9:N72" si="5">((1/(0.000001*$D$3))^2*J9^2+(D9/(0.000001*$D$3)^2)^2*(0.000001*$E$3)^2)^0.5</f>
        <v>332044.58482461778</v>
      </c>
    </row>
    <row r="10" spans="1:14" x14ac:dyDescent="0.25">
      <c r="A10">
        <v>-18.25</v>
      </c>
      <c r="B10">
        <v>2.8846153846153848E-2</v>
      </c>
      <c r="C10" s="10">
        <f>-LN(1-B10)/0.000001-EXP(blanks!$BZ$18*b932_4!A10+blanks!$BZ$17)</f>
        <v>19353.53593439408</v>
      </c>
      <c r="D10" s="1">
        <f>C10*0.000001*coeffs!$D$8/($D$2*coeffs!$D$6/1000)</f>
        <v>432.2869483843055</v>
      </c>
      <c r="E10">
        <f t="shared" si="0"/>
        <v>2.9270382300113224E-2</v>
      </c>
      <c r="F10">
        <v>2.12E-2</v>
      </c>
      <c r="G10">
        <v>3.8100000000000002E-2</v>
      </c>
      <c r="H10">
        <f t="shared" si="1"/>
        <v>8.0703823001132234E-3</v>
      </c>
      <c r="I10">
        <f t="shared" si="2"/>
        <v>8.8296176998867784E-3</v>
      </c>
      <c r="J10" s="2">
        <f>((1000*coeffs!$D$8/($D$2*coeffs!$D$6))^2*H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242.49108308806268</v>
      </c>
      <c r="K10" s="10">
        <f>((1000*coeffs!$D$8/($D$2*coeffs!$D$6))^2*I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255.34975845829837</v>
      </c>
      <c r="L10" s="10">
        <f t="shared" si="3"/>
        <v>670421.55829385587</v>
      </c>
      <c r="M10" s="1">
        <f t="shared" si="4"/>
        <v>402599.03727727127</v>
      </c>
      <c r="N10" s="10">
        <f t="shared" si="5"/>
        <v>382999.87187921448</v>
      </c>
    </row>
    <row r="11" spans="1:14" x14ac:dyDescent="0.25">
      <c r="A11">
        <v>-18.63</v>
      </c>
      <c r="B11">
        <v>3.8461538461538464E-2</v>
      </c>
      <c r="C11" s="10">
        <f>-LN(1-B11)/0.000001-EXP(blanks!$BZ$18*b932_4!A11+blanks!$BZ$17)</f>
        <v>27842.448776059187</v>
      </c>
      <c r="D11" s="1">
        <f>C11*0.000001*coeffs!$D$8/($D$2*coeffs!$D$6/1000)</f>
        <v>621.89809953845986</v>
      </c>
      <c r="E11">
        <f t="shared" si="0"/>
        <v>3.9220713153281267E-2</v>
      </c>
      <c r="F11">
        <v>3.0599999999999999E-2</v>
      </c>
      <c r="G11">
        <v>4.99E-2</v>
      </c>
      <c r="H11">
        <f t="shared" si="1"/>
        <v>8.6207131532812682E-3</v>
      </c>
      <c r="I11">
        <f t="shared" si="2"/>
        <v>1.0679286846718733E-2</v>
      </c>
      <c r="J11" s="2">
        <f>((1000*coeffs!$D$8/($D$2*coeffs!$D$6))^2*H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290.36350781403809</v>
      </c>
      <c r="K11" s="10">
        <f>((1000*coeffs!$D$8/($D$2*coeffs!$D$6))^2*I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322.69639000025074</v>
      </c>
      <c r="L11" s="10">
        <f t="shared" si="3"/>
        <v>964484.11072985991</v>
      </c>
      <c r="M11" s="1">
        <f t="shared" si="4"/>
        <v>511217.91502936819</v>
      </c>
      <c r="N11" s="10">
        <f t="shared" si="5"/>
        <v>462242.19095492596</v>
      </c>
    </row>
    <row r="12" spans="1:14" x14ac:dyDescent="0.25">
      <c r="A12">
        <v>-18.75</v>
      </c>
      <c r="B12">
        <v>4.807692307692308E-2</v>
      </c>
      <c r="C12" s="10">
        <f>-LN(1-B12)/0.000001-EXP(blanks!$BZ$18*b932_4!A12+blanks!$BZ$17)</f>
        <v>37387.958055318595</v>
      </c>
      <c r="D12" s="1">
        <f>C12*0.000001*coeffs!$D$8/($D$2*coeffs!$D$6/1000)</f>
        <v>835.10973647617868</v>
      </c>
      <c r="E12">
        <f t="shared" si="0"/>
        <v>4.9271049006782794E-2</v>
      </c>
      <c r="F12">
        <v>4.1000000000000002E-2</v>
      </c>
      <c r="G12">
        <v>6.2100000000000002E-2</v>
      </c>
      <c r="H12">
        <f t="shared" si="1"/>
        <v>8.2710490067827921E-3</v>
      </c>
      <c r="I12">
        <f t="shared" si="2"/>
        <v>1.2828950993217209E-2</v>
      </c>
      <c r="J12" s="2">
        <f>((1000*coeffs!$D$8/($D$2*coeffs!$D$6))^2*H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329.65585234571972</v>
      </c>
      <c r="K12" s="10">
        <f>((1000*coeffs!$D$8/($D$2*coeffs!$D$6))^2*I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395.79562089170599</v>
      </c>
      <c r="L12" s="10">
        <f t="shared" si="3"/>
        <v>1295147.98669563</v>
      </c>
      <c r="M12" s="1">
        <f t="shared" si="4"/>
        <v>629610.40478963742</v>
      </c>
      <c r="N12" s="10">
        <f t="shared" si="5"/>
        <v>530098.82535383466</v>
      </c>
    </row>
    <row r="13" spans="1:14" x14ac:dyDescent="0.25">
      <c r="A13">
        <v>-18.899999999999999</v>
      </c>
      <c r="B13">
        <v>5.7692307692307696E-2</v>
      </c>
      <c r="C13" s="10">
        <f>-LN(1-B13)/0.000001-EXP(blanks!$BZ$18*b932_4!A13+blanks!$BZ$17)</f>
        <v>46877.683674906992</v>
      </c>
      <c r="D13" s="1">
        <f>C13*0.000001*coeffs!$D$8/($D$2*coeffs!$D$6/1000)</f>
        <v>1047.0753712316273</v>
      </c>
      <c r="E13">
        <f t="shared" si="0"/>
        <v>5.9423420470800764E-2</v>
      </c>
      <c r="F13">
        <v>4.99E-2</v>
      </c>
      <c r="G13">
        <v>7.3700000000000002E-2</v>
      </c>
      <c r="H13">
        <f t="shared" si="1"/>
        <v>9.5234204708007641E-3</v>
      </c>
      <c r="I13">
        <f t="shared" si="2"/>
        <v>1.4276579529199238E-2</v>
      </c>
      <c r="J13" s="2">
        <f>((1000*coeffs!$D$8/($D$2*coeffs!$D$6))^2*H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392.01446146841658</v>
      </c>
      <c r="K13" s="10">
        <f>((1000*coeffs!$D$8/($D$2*coeffs!$D$6))^2*I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458.38281513476147</v>
      </c>
      <c r="L13" s="10">
        <f t="shared" si="3"/>
        <v>1623879.4732432202</v>
      </c>
      <c r="M13" s="1">
        <f t="shared" si="4"/>
        <v>732269.843537112</v>
      </c>
      <c r="N13" s="10">
        <f t="shared" si="5"/>
        <v>632827.59175719635</v>
      </c>
    </row>
    <row r="14" spans="1:14" x14ac:dyDescent="0.25">
      <c r="A14">
        <v>-20.38</v>
      </c>
      <c r="B14">
        <v>6.7307692307692304E-2</v>
      </c>
      <c r="C14" s="10">
        <f>-LN(1-B14)/0.000001-EXP(blanks!$BZ$18*b932_4!A14+blanks!$BZ$17)</f>
        <v>48249.95637631914</v>
      </c>
      <c r="D14" s="1">
        <f>C14*0.000001*coeffs!$D$8/($D$2*coeffs!$D$6/1000)</f>
        <v>1077.7269059411228</v>
      </c>
      <c r="E14">
        <f t="shared" si="0"/>
        <v>6.967992063798982E-2</v>
      </c>
      <c r="F14">
        <v>6.0600000000000001E-2</v>
      </c>
      <c r="G14">
        <v>8.3299999999999999E-2</v>
      </c>
      <c r="H14">
        <f t="shared" si="1"/>
        <v>9.079920637989819E-3</v>
      </c>
      <c r="I14">
        <f t="shared" si="2"/>
        <v>1.3620079362010179E-2</v>
      </c>
      <c r="J14" s="2">
        <f>((1000*coeffs!$D$8/($D$2*coeffs!$D$6))^2*H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436.13984393333084</v>
      </c>
      <c r="K14" s="10">
        <f>((1000*coeffs!$D$8/($D$2*coeffs!$D$6))^2*I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491.56545099753583</v>
      </c>
      <c r="L14" s="10">
        <f t="shared" si="3"/>
        <v>1671416.0684165023</v>
      </c>
      <c r="M14" s="1">
        <f t="shared" si="4"/>
        <v>783497.31876535423</v>
      </c>
      <c r="N14" s="10">
        <f t="shared" si="5"/>
        <v>700139.85693024064</v>
      </c>
    </row>
    <row r="15" spans="1:14" x14ac:dyDescent="0.25">
      <c r="A15">
        <v>-20.43</v>
      </c>
      <c r="B15">
        <v>7.6923076923076927E-2</v>
      </c>
      <c r="C15" s="10">
        <f>-LN(1-B15)/0.000001-EXP(blanks!$BZ$18*b932_4!A15+blanks!$BZ$17)</f>
        <v>58221.588036310306</v>
      </c>
      <c r="D15" s="1">
        <f>C15*0.000001*coeffs!$D$8/($D$2*coeffs!$D$6/1000)</f>
        <v>1300.4565526228605</v>
      </c>
      <c r="E15">
        <f t="shared" si="0"/>
        <v>8.004270767353637E-2</v>
      </c>
      <c r="F15">
        <v>7.0199999999999999E-2</v>
      </c>
      <c r="G15">
        <v>9.6500000000000002E-2</v>
      </c>
      <c r="H15">
        <f t="shared" si="1"/>
        <v>9.8427076735363717E-3</v>
      </c>
      <c r="I15">
        <f t="shared" si="2"/>
        <v>1.6457292326463632E-2</v>
      </c>
      <c r="J15" s="2">
        <f>((1000*coeffs!$D$8/($D$2*coeffs!$D$6))^2*H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495.03585282345136</v>
      </c>
      <c r="K15" s="10">
        <f>((1000*coeffs!$D$8/($D$2*coeffs!$D$6))^2*I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576.06678571710029</v>
      </c>
      <c r="L15" s="10">
        <f t="shared" si="3"/>
        <v>2016841.1555367864</v>
      </c>
      <c r="M15" s="1">
        <f t="shared" si="4"/>
        <v>919652.94560599071</v>
      </c>
      <c r="N15" s="10">
        <f t="shared" si="5"/>
        <v>798127.87745873304</v>
      </c>
    </row>
    <row r="16" spans="1:14" x14ac:dyDescent="0.25">
      <c r="A16">
        <v>-20.54</v>
      </c>
      <c r="B16">
        <v>8.6538461538461536E-2</v>
      </c>
      <c r="C16" s="10">
        <f>-LN(1-B16)/0.000001-EXP(blanks!$BZ$18*b932_4!A16+blanks!$BZ$17)</f>
        <v>67807.030840698091</v>
      </c>
      <c r="D16" s="1">
        <f>C16*0.000001*coeffs!$D$8/($D$2*coeffs!$D$6/1000)</f>
        <v>1514.5601579210118</v>
      </c>
      <c r="E16">
        <f t="shared" si="0"/>
        <v>9.0514007540831859E-2</v>
      </c>
      <c r="F16">
        <v>7.9399999999999998E-2</v>
      </c>
      <c r="G16">
        <v>0.1091</v>
      </c>
      <c r="H16">
        <f t="shared" si="1"/>
        <v>1.1114007540831861E-2</v>
      </c>
      <c r="I16">
        <f t="shared" si="2"/>
        <v>1.8585992459168144E-2</v>
      </c>
      <c r="J16" s="2">
        <f>((1000*coeffs!$D$8/($D$2*coeffs!$D$6))^2*H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559.63518329249735</v>
      </c>
      <c r="K16" s="10">
        <f>((1000*coeffs!$D$8/($D$2*coeffs!$D$6))^2*I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651.08292763461122</v>
      </c>
      <c r="L16" s="10">
        <f t="shared" si="3"/>
        <v>2348888.3599152812</v>
      </c>
      <c r="M16" s="1">
        <f t="shared" si="4"/>
        <v>1041217.7286129232</v>
      </c>
      <c r="N16" s="10">
        <f t="shared" si="5"/>
        <v>904343.11206936149</v>
      </c>
    </row>
    <row r="17" spans="1:14" x14ac:dyDescent="0.25">
      <c r="A17">
        <v>-20.86</v>
      </c>
      <c r="B17">
        <v>9.6153846153846159E-2</v>
      </c>
      <c r="C17" s="10">
        <f>-LN(1-B17)/0.000001-EXP(blanks!$BZ$18*b932_4!A17+blanks!$BZ$17)</f>
        <v>75602.288988895045</v>
      </c>
      <c r="D17" s="1">
        <f>C17*0.000001*coeffs!$D$8/($D$2*coeffs!$D$6/1000)</f>
        <v>1688.6776095420018</v>
      </c>
      <c r="E17">
        <f t="shared" si="0"/>
        <v>0.10109611687136875</v>
      </c>
      <c r="F17">
        <v>8.9700000000000002E-2</v>
      </c>
      <c r="G17">
        <v>0.1203</v>
      </c>
      <c r="H17">
        <f t="shared" si="1"/>
        <v>1.1396116871368753E-2</v>
      </c>
      <c r="I17">
        <f t="shared" si="2"/>
        <v>1.9203883128631249E-2</v>
      </c>
      <c r="J17" s="2">
        <f>((1000*coeffs!$D$8/($D$2*coeffs!$D$6))^2*H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615.32098928020412</v>
      </c>
      <c r="K17" s="10">
        <f>((1000*coeffs!$D$8/($D$2*coeffs!$D$6))^2*I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705.56268703613159</v>
      </c>
      <c r="L17" s="10">
        <f t="shared" si="3"/>
        <v>2618922.1735156947</v>
      </c>
      <c r="M17" s="1">
        <f t="shared" si="4"/>
        <v>1130308.0743732105</v>
      </c>
      <c r="N17" s="10">
        <f t="shared" si="5"/>
        <v>995439.14629189065</v>
      </c>
    </row>
    <row r="18" spans="1:14" x14ac:dyDescent="0.25">
      <c r="A18">
        <v>-21.28</v>
      </c>
      <c r="B18">
        <v>0.10576923076923077</v>
      </c>
      <c r="C18" s="10">
        <f>-LN(1-B18)/0.000001-EXP(blanks!$BZ$18*b932_4!A18+blanks!$BZ$17)</f>
        <v>82114.272393815307</v>
      </c>
      <c r="D18" s="1">
        <f>C18*0.000001*coeffs!$D$8/($D$2*coeffs!$D$6/1000)</f>
        <v>1834.1314141379603</v>
      </c>
      <c r="E18">
        <f t="shared" si="0"/>
        <v>0.11179140598811668</v>
      </c>
      <c r="F18">
        <v>9.8900000000000002E-2</v>
      </c>
      <c r="G18">
        <v>0.1326</v>
      </c>
      <c r="H18">
        <f t="shared" si="1"/>
        <v>1.289140598811668E-2</v>
      </c>
      <c r="I18">
        <f t="shared" si="2"/>
        <v>2.0808594011883313E-2</v>
      </c>
      <c r="J18" s="2">
        <f>((1000*coeffs!$D$8/($D$2*coeffs!$D$6))^2*H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683.11967990877156</v>
      </c>
      <c r="K18" s="10">
        <f>((1000*coeffs!$D$8/($D$2*coeffs!$D$6))^2*I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774.44607287650786</v>
      </c>
      <c r="L18" s="10">
        <f t="shared" si="3"/>
        <v>2844502.350528813</v>
      </c>
      <c r="M18" s="1">
        <f t="shared" si="4"/>
        <v>1239846.9513429564</v>
      </c>
      <c r="N18" s="10">
        <f t="shared" si="5"/>
        <v>1103201.5978826436</v>
      </c>
    </row>
    <row r="19" spans="1:14" x14ac:dyDescent="0.25">
      <c r="A19">
        <v>-21.38</v>
      </c>
      <c r="B19">
        <v>0.11538461538461539</v>
      </c>
      <c r="C19" s="10">
        <f>-LN(1-B19)/0.000001-EXP(blanks!$BZ$18*b932_4!A19+blanks!$BZ$17)</f>
        <v>91831.923719360449</v>
      </c>
      <c r="D19" s="1">
        <f>C19*0.000001*coeffs!$D$8/($D$2*coeffs!$D$6/1000)</f>
        <v>2051.1880724779562</v>
      </c>
      <c r="E19">
        <f t="shared" si="0"/>
        <v>0.12260232209233239</v>
      </c>
      <c r="F19">
        <v>0.1091</v>
      </c>
      <c r="G19">
        <v>0.14630000000000001</v>
      </c>
      <c r="H19">
        <f t="shared" si="1"/>
        <v>1.3502322092332389E-2</v>
      </c>
      <c r="I19">
        <f t="shared" si="2"/>
        <v>2.3697677907667622E-2</v>
      </c>
      <c r="J19" s="2">
        <f>((1000*coeffs!$D$8/($D$2*coeffs!$D$6))^2*H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743.30731852300062</v>
      </c>
      <c r="K19" s="10">
        <f>((1000*coeffs!$D$8/($D$2*coeffs!$D$6))^2*I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861.23550381473024</v>
      </c>
      <c r="L19" s="10">
        <f t="shared" si="3"/>
        <v>3181129.361050976</v>
      </c>
      <c r="M19" s="1">
        <f t="shared" si="4"/>
        <v>1379272.6837553515</v>
      </c>
      <c r="N19" s="10">
        <f t="shared" si="5"/>
        <v>1203028.9638778165</v>
      </c>
    </row>
    <row r="20" spans="1:14" x14ac:dyDescent="0.25">
      <c r="A20">
        <v>-21.52</v>
      </c>
      <c r="B20">
        <v>0.125</v>
      </c>
      <c r="C20" s="10">
        <f>-LN(1-B20)/0.000001-EXP(blanks!$BZ$18*b932_4!A20+blanks!$BZ$17)</f>
        <v>101162.43209581118</v>
      </c>
      <c r="D20" s="1">
        <f>C20*0.000001*coeffs!$D$8/($D$2*coeffs!$D$6/1000)</f>
        <v>2259.597378488133</v>
      </c>
      <c r="E20">
        <f t="shared" si="0"/>
        <v>0.13353139262452263</v>
      </c>
      <c r="F20">
        <v>0.1174</v>
      </c>
      <c r="G20">
        <v>0.15740000000000001</v>
      </c>
      <c r="H20">
        <f t="shared" si="1"/>
        <v>1.6131392624522622E-2</v>
      </c>
      <c r="I20">
        <f t="shared" si="2"/>
        <v>2.3868607375477385E-2</v>
      </c>
      <c r="J20" s="2">
        <f>((1000*coeffs!$D$8/($D$2*coeffs!$D$6))^2*H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823.0007178753624</v>
      </c>
      <c r="K20" s="10">
        <f>((1000*coeffs!$D$8/($D$2*coeffs!$D$6))^2*I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911.99650706496845</v>
      </c>
      <c r="L20" s="10">
        <f t="shared" si="3"/>
        <v>3504345.4382897224</v>
      </c>
      <c r="M20" s="1">
        <f t="shared" si="4"/>
        <v>1464297.7900580862</v>
      </c>
      <c r="N20" s="10">
        <f t="shared" si="5"/>
        <v>1331460.4004978295</v>
      </c>
    </row>
    <row r="21" spans="1:14" x14ac:dyDescent="0.25">
      <c r="A21">
        <v>-21.59</v>
      </c>
      <c r="B21">
        <v>0.13461538461538461</v>
      </c>
      <c r="C21" s="10">
        <f>-LN(1-B21)/0.000001-EXP(blanks!$BZ$18*b932_4!A21+blanks!$BZ$17)</f>
        <v>111382.1089674184</v>
      </c>
      <c r="D21" s="1">
        <f>C21*0.000001*coeffs!$D$8/($D$2*coeffs!$D$6/1000)</f>
        <v>2487.8674446546788</v>
      </c>
      <c r="E21">
        <f t="shared" si="0"/>
        <v>0.14458122881110755</v>
      </c>
      <c r="F21">
        <v>0.12939999999999999</v>
      </c>
      <c r="G21">
        <v>0.1694</v>
      </c>
      <c r="H21">
        <f t="shared" si="1"/>
        <v>1.5181228811107561E-2</v>
      </c>
      <c r="I21">
        <f t="shared" si="2"/>
        <v>2.4818771188892447E-2</v>
      </c>
      <c r="J21" s="2">
        <f>((1000*coeffs!$D$8/($D$2*coeffs!$D$6))^2*H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869.97025170805728</v>
      </c>
      <c r="K21" s="10">
        <f>((1000*coeffs!$D$8/($D$2*coeffs!$D$6))^2*I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974.25843897621178</v>
      </c>
      <c r="L21" s="10">
        <f t="shared" si="3"/>
        <v>3858363.004730721</v>
      </c>
      <c r="M21" s="1">
        <f t="shared" si="4"/>
        <v>1567524.6871075167</v>
      </c>
      <c r="N21" s="10">
        <f t="shared" si="5"/>
        <v>1412281.1152273277</v>
      </c>
    </row>
    <row r="22" spans="1:14" x14ac:dyDescent="0.25">
      <c r="A22">
        <v>-21.68</v>
      </c>
      <c r="B22">
        <v>0.14423076923076922</v>
      </c>
      <c r="C22" s="10">
        <f>-LN(1-B22)/0.000001-EXP(blanks!$BZ$18*b932_4!A22+blanks!$BZ$17)</f>
        <v>121456.70121137553</v>
      </c>
      <c r="D22" s="1">
        <f>C22*0.000001*coeffs!$D$8/($D$2*coeffs!$D$6/1000)</f>
        <v>2712.8968528268947</v>
      </c>
      <c r="E22">
        <f t="shared" si="0"/>
        <v>0.15575452940923273</v>
      </c>
      <c r="F22">
        <v>0.13930000000000001</v>
      </c>
      <c r="G22">
        <v>0.18229999999999999</v>
      </c>
      <c r="H22">
        <f t="shared" si="1"/>
        <v>1.6454529409232727E-2</v>
      </c>
      <c r="I22">
        <f t="shared" si="2"/>
        <v>2.6545470590767256E-2</v>
      </c>
      <c r="J22" s="2">
        <f>((1000*coeffs!$D$8/($D$2*coeffs!$D$6))^2*H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938.07558270789025</v>
      </c>
      <c r="K22" s="10">
        <f>((1000*coeffs!$D$8/($D$2*coeffs!$D$6))^2*I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1047.1240449971926</v>
      </c>
      <c r="L22" s="10">
        <f t="shared" si="3"/>
        <v>4207354.7266705688</v>
      </c>
      <c r="M22" s="1">
        <f t="shared" si="4"/>
        <v>1686512.8762022057</v>
      </c>
      <c r="N22" s="10">
        <f t="shared" si="5"/>
        <v>1524349.1235168895</v>
      </c>
    </row>
    <row r="23" spans="1:14" x14ac:dyDescent="0.25">
      <c r="A23">
        <v>-21.7</v>
      </c>
      <c r="B23">
        <v>0.15384615384615385</v>
      </c>
      <c r="C23" s="10">
        <f>-LN(1-B23)/0.000001-EXP(blanks!$BZ$18*b932_4!A23+blanks!$BZ$17)</f>
        <v>132507.20286753401</v>
      </c>
      <c r="D23" s="1">
        <f>C23*0.000001*coeffs!$D$8/($D$2*coeffs!$D$6/1000)</f>
        <v>2959.7244948272933</v>
      </c>
      <c r="E23">
        <f t="shared" si="0"/>
        <v>0.16705408466316621</v>
      </c>
      <c r="F23">
        <v>0.14990000000000001</v>
      </c>
      <c r="G23">
        <v>0.1961</v>
      </c>
      <c r="H23">
        <f t="shared" si="1"/>
        <v>1.7154084663166203E-2</v>
      </c>
      <c r="I23">
        <f t="shared" si="2"/>
        <v>2.9045915336833789E-2</v>
      </c>
      <c r="J23" s="2">
        <f>((1000*coeffs!$D$8/($D$2*coeffs!$D$6))^2*H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1001.8571600024525</v>
      </c>
      <c r="K23" s="10">
        <f>((1000*coeffs!$D$8/($D$2*coeffs!$D$6))^2*I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1130.4074872371054</v>
      </c>
      <c r="L23" s="10">
        <f t="shared" si="3"/>
        <v>4590152.7107373793</v>
      </c>
      <c r="M23" s="1">
        <f t="shared" si="4"/>
        <v>1822062.9952359565</v>
      </c>
      <c r="N23" s="10">
        <f t="shared" si="5"/>
        <v>1631146.682108907</v>
      </c>
    </row>
    <row r="24" spans="1:14" x14ac:dyDescent="0.25">
      <c r="A24">
        <v>-21.77</v>
      </c>
      <c r="B24">
        <v>0.16346153846153846</v>
      </c>
      <c r="C24" s="10">
        <f>-LN(1-B24)/0.000001-EXP(blanks!$BZ$18*b932_4!A24+blanks!$BZ$17)</f>
        <v>143049.88272840629</v>
      </c>
      <c r="D24" s="1">
        <f>C24*0.000001*coeffs!$D$8/($D$2*coeffs!$D$6/1000)</f>
        <v>3195.2092620707749</v>
      </c>
      <c r="E24">
        <f t="shared" si="0"/>
        <v>0.17848278048678892</v>
      </c>
      <c r="F24">
        <v>0.15740000000000001</v>
      </c>
      <c r="G24">
        <v>0.21110000000000001</v>
      </c>
      <c r="H24">
        <f t="shared" si="1"/>
        <v>2.108278048678891E-2</v>
      </c>
      <c r="I24">
        <f t="shared" si="2"/>
        <v>3.2617219513211088E-2</v>
      </c>
      <c r="J24" s="2">
        <f>((1000*coeffs!$D$8/($D$2*coeffs!$D$6))^2*H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1095.4098719869805</v>
      </c>
      <c r="K24" s="10">
        <f>((1000*coeffs!$D$8/($D$2*coeffs!$D$6))^2*I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1228.3925758894138</v>
      </c>
      <c r="L24" s="10">
        <f t="shared" si="3"/>
        <v>4955359.3522978127</v>
      </c>
      <c r="M24" s="1">
        <f t="shared" si="4"/>
        <v>1979041.5756468114</v>
      </c>
      <c r="N24" s="10">
        <f t="shared" si="5"/>
        <v>1781386.1149561189</v>
      </c>
    </row>
    <row r="25" spans="1:14" x14ac:dyDescent="0.25">
      <c r="A25">
        <v>-21.77</v>
      </c>
      <c r="B25">
        <v>0.17307692307692307</v>
      </c>
      <c r="C25" s="10">
        <f>-LN(1-B25)/0.000001-EXP(blanks!$BZ$18*b932_4!A25+blanks!$BZ$17)</f>
        <v>154610.70512948235</v>
      </c>
      <c r="D25" s="1">
        <f>C25*0.000001*coeffs!$D$8/($D$2*coeffs!$D$6/1000)</f>
        <v>3453.4355961895253</v>
      </c>
      <c r="E25">
        <f t="shared" si="0"/>
        <v>0.19004360288786498</v>
      </c>
      <c r="F25">
        <v>0.1694</v>
      </c>
      <c r="G25">
        <v>0.22170000000000001</v>
      </c>
      <c r="H25">
        <f t="shared" si="1"/>
        <v>2.0643602887864987E-2</v>
      </c>
      <c r="I25">
        <f t="shared" si="2"/>
        <v>3.1656397112135026E-2</v>
      </c>
      <c r="J25" s="2">
        <f>((1000*coeffs!$D$8/($D$2*coeffs!$D$6))^2*H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1149.6090017114939</v>
      </c>
      <c r="K25" s="10">
        <f>((1000*coeffs!$D$8/($D$2*coeffs!$D$6))^2*I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1268.4472950409406</v>
      </c>
      <c r="L25" s="10">
        <f t="shared" si="3"/>
        <v>5355835.2444325378</v>
      </c>
      <c r="M25" s="1">
        <f t="shared" si="4"/>
        <v>2050721.9719257581</v>
      </c>
      <c r="N25" s="10">
        <f t="shared" si="5"/>
        <v>1874648.5296951651</v>
      </c>
    </row>
    <row r="26" spans="1:14" x14ac:dyDescent="0.25">
      <c r="A26">
        <v>-22.03</v>
      </c>
      <c r="B26">
        <v>0.18269230769230768</v>
      </c>
      <c r="C26" s="10">
        <f>-LN(1-B26)/0.000001-EXP(blanks!$BZ$18*b932_4!A26+blanks!$BZ$17)</f>
        <v>162812.21503388858</v>
      </c>
      <c r="D26" s="1">
        <f>C26*0.000001*coeffs!$D$8/($D$2*coeffs!$D$6/1000)</f>
        <v>3636.6272207452598</v>
      </c>
      <c r="E26">
        <f t="shared" si="0"/>
        <v>0.20173964265105623</v>
      </c>
      <c r="F26">
        <v>0.1779</v>
      </c>
      <c r="G26">
        <v>0.23849999999999999</v>
      </c>
      <c r="H26">
        <f t="shared" si="1"/>
        <v>2.3839642651056231E-2</v>
      </c>
      <c r="I26">
        <f t="shared" si="2"/>
        <v>3.6760357348943756E-2</v>
      </c>
      <c r="J26" s="2">
        <f>((1000*coeffs!$D$8/($D$2*coeffs!$D$6))^2*H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1238.2384519186323</v>
      </c>
      <c r="K26" s="10">
        <f>((1000*coeffs!$D$8/($D$2*coeffs!$D$6))^2*I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1387.0399800088449</v>
      </c>
      <c r="L26" s="10">
        <f t="shared" si="3"/>
        <v>5639941.9352777461</v>
      </c>
      <c r="M26" s="1">
        <f t="shared" si="4"/>
        <v>2235946.8036824856</v>
      </c>
      <c r="N26" s="10">
        <f t="shared" si="5"/>
        <v>2014913.5487562306</v>
      </c>
    </row>
    <row r="27" spans="1:14" x14ac:dyDescent="0.25">
      <c r="A27">
        <v>-22.09</v>
      </c>
      <c r="B27">
        <v>0.19230769230769232</v>
      </c>
      <c r="C27" s="10">
        <f>-LN(1-B27)/0.000001-EXP(blanks!$BZ$18*b932_4!A27+blanks!$BZ$17)</f>
        <v>173792.48565342106</v>
      </c>
      <c r="D27" s="1">
        <f>C27*0.000001*coeffs!$D$8/($D$2*coeffs!$D$6/1000)</f>
        <v>3881.8861591967125</v>
      </c>
      <c r="E27">
        <f t="shared" si="0"/>
        <v>0.21357410029805904</v>
      </c>
      <c r="F27">
        <v>0.18679999999999999</v>
      </c>
      <c r="G27">
        <v>0.2505</v>
      </c>
      <c r="H27">
        <f t="shared" si="1"/>
        <v>2.6774100298059045E-2</v>
      </c>
      <c r="I27">
        <f t="shared" si="2"/>
        <v>3.6925899701940962E-2</v>
      </c>
      <c r="J27" s="2">
        <f>((1000*coeffs!$D$8/($D$2*coeffs!$D$6))^2*H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1325.9916284779499</v>
      </c>
      <c r="K27" s="10">
        <f>((1000*coeffs!$D$8/($D$2*coeffs!$D$6))^2*I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1442.5272177097715</v>
      </c>
      <c r="L27" s="10">
        <f t="shared" si="3"/>
        <v>6020307.0615362963</v>
      </c>
      <c r="M27" s="1">
        <f t="shared" si="4"/>
        <v>2330015.8907060395</v>
      </c>
      <c r="N27" s="10">
        <f t="shared" si="5"/>
        <v>2157076.9889206472</v>
      </c>
    </row>
    <row r="28" spans="1:14" x14ac:dyDescent="0.25">
      <c r="A28">
        <v>-22.23</v>
      </c>
      <c r="B28">
        <v>0.20192307692307693</v>
      </c>
      <c r="C28" s="10">
        <f>-LN(1-B28)/0.000001-EXP(blanks!$BZ$18*b932_4!A28+blanks!$BZ$17)</f>
        <v>183701.9701565844</v>
      </c>
      <c r="D28" s="1">
        <f>C28*0.000001*coeffs!$D$8/($D$2*coeffs!$D$6/1000)</f>
        <v>4103.2276665292939</v>
      </c>
      <c r="E28">
        <f t="shared" si="0"/>
        <v>0.22555029134477467</v>
      </c>
      <c r="F28">
        <v>0.20100000000000001</v>
      </c>
      <c r="G28">
        <v>0.2631</v>
      </c>
      <c r="H28">
        <f t="shared" si="1"/>
        <v>2.4550291344774655E-2</v>
      </c>
      <c r="I28">
        <f t="shared" si="2"/>
        <v>3.7549708655225333E-2</v>
      </c>
      <c r="J28" s="2">
        <f>((1000*coeffs!$D$8/($D$2*coeffs!$D$6))^2*H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1364.841667825654</v>
      </c>
      <c r="K28" s="10">
        <f>((1000*coeffs!$D$8/($D$2*coeffs!$D$6))^2*I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1505.1730992949681</v>
      </c>
      <c r="L28" s="10">
        <f t="shared" si="3"/>
        <v>6363579.3227406731</v>
      </c>
      <c r="M28" s="1">
        <f t="shared" si="4"/>
        <v>2433691.7202064572</v>
      </c>
      <c r="N28" s="10">
        <f t="shared" si="5"/>
        <v>2225792.4617782203</v>
      </c>
    </row>
    <row r="29" spans="1:14" x14ac:dyDescent="0.25">
      <c r="A29">
        <v>-22.25</v>
      </c>
      <c r="B29">
        <v>0.21153846153846154</v>
      </c>
      <c r="C29" s="10">
        <f>-LN(1-B29)/0.000001-EXP(blanks!$BZ$18*b932_4!A29+blanks!$BZ$17)</f>
        <v>195519.44920428729</v>
      </c>
      <c r="D29" s="1">
        <f>C29*0.000001*coeffs!$D$8/($D$2*coeffs!$D$6/1000)</f>
        <v>4367.1867679794996</v>
      </c>
      <c r="E29">
        <f t="shared" si="0"/>
        <v>0.23767165187711958</v>
      </c>
      <c r="F29">
        <v>0.21110000000000001</v>
      </c>
      <c r="G29">
        <v>0.2762</v>
      </c>
      <c r="H29">
        <f t="shared" si="1"/>
        <v>2.6571651877119573E-2</v>
      </c>
      <c r="I29">
        <f t="shared" si="2"/>
        <v>3.8528348122880418E-2</v>
      </c>
      <c r="J29" s="2">
        <f>((1000*coeffs!$D$8/($D$2*coeffs!$D$6))^2*H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1444.5612577811007</v>
      </c>
      <c r="K29" s="10">
        <f>((1000*coeffs!$D$8/($D$2*coeffs!$D$6))^2*I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1573.2452127913382</v>
      </c>
      <c r="L29" s="10">
        <f t="shared" si="3"/>
        <v>6772946.0010119099</v>
      </c>
      <c r="M29" s="1">
        <f t="shared" si="4"/>
        <v>2547506.6590499775</v>
      </c>
      <c r="N29" s="10">
        <f t="shared" si="5"/>
        <v>2357062.9741727044</v>
      </c>
    </row>
    <row r="30" spans="1:14" x14ac:dyDescent="0.25">
      <c r="A30">
        <v>-22.39</v>
      </c>
      <c r="B30">
        <v>0.22115384615384615</v>
      </c>
      <c r="C30" s="10">
        <f>-LN(1-B30)/0.000001-EXP(blanks!$BZ$18*b932_4!A30+blanks!$BZ$17)</f>
        <v>205599.68012589848</v>
      </c>
      <c r="D30" s="1">
        <f>C30*0.000001*coeffs!$D$8/($D$2*coeffs!$D$6/1000)</f>
        <v>4592.342123511633</v>
      </c>
      <c r="E30">
        <f t="shared" si="0"/>
        <v>0.24994174446893389</v>
      </c>
      <c r="F30">
        <v>0.22170000000000001</v>
      </c>
      <c r="G30">
        <v>0.29010000000000002</v>
      </c>
      <c r="H30">
        <f t="shared" si="1"/>
        <v>2.8241744468933877E-2</v>
      </c>
      <c r="I30">
        <f t="shared" si="2"/>
        <v>4.0158255531066139E-2</v>
      </c>
      <c r="J30" s="2">
        <f>((1000*coeffs!$D$8/($D$2*coeffs!$D$6))^2*H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1521.8881600658344</v>
      </c>
      <c r="K30" s="10">
        <f>((1000*coeffs!$D$8/($D$2*coeffs!$D$6))^2*I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1650.0912416782869</v>
      </c>
      <c r="L30" s="10">
        <f t="shared" si="3"/>
        <v>7122133.0511373868</v>
      </c>
      <c r="M30" s="1">
        <f t="shared" si="4"/>
        <v>2672512.7320793569</v>
      </c>
      <c r="N30" s="10">
        <f t="shared" si="5"/>
        <v>2482786.8365377118</v>
      </c>
    </row>
    <row r="31" spans="1:14" x14ac:dyDescent="0.25">
      <c r="A31">
        <v>-22.54</v>
      </c>
      <c r="B31">
        <v>0.23076923076923078</v>
      </c>
      <c r="C31" s="10">
        <f>-LN(1-B31)/0.000001-EXP(blanks!$BZ$18*b932_4!A31+blanks!$BZ$17)</f>
        <v>215549.51984368073</v>
      </c>
      <c r="D31" s="1">
        <f>C31*0.000001*coeffs!$D$8/($D$2*coeffs!$D$6/1000)</f>
        <v>4814.5850181998958</v>
      </c>
      <c r="E31">
        <f t="shared" si="0"/>
        <v>0.26236426446749112</v>
      </c>
      <c r="F31">
        <v>0.23280000000000001</v>
      </c>
      <c r="G31">
        <v>0.30459999999999998</v>
      </c>
      <c r="H31">
        <f t="shared" si="1"/>
        <v>2.9564264467491108E-2</v>
      </c>
      <c r="I31">
        <f t="shared" si="2"/>
        <v>4.2235735532508867E-2</v>
      </c>
      <c r="J31" s="2">
        <f>((1000*coeffs!$D$8/($D$2*coeffs!$D$6))^2*H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1596.7781491420697</v>
      </c>
      <c r="K31" s="10">
        <f>((1000*coeffs!$D$8/($D$2*coeffs!$D$6))^2*I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1733.0943508004948</v>
      </c>
      <c r="L31" s="10">
        <f t="shared" si="3"/>
        <v>7466803.2484068731</v>
      </c>
      <c r="M31" s="1">
        <f t="shared" si="4"/>
        <v>2806522.5247222371</v>
      </c>
      <c r="N31" s="10">
        <f t="shared" si="5"/>
        <v>2604766.7251864299</v>
      </c>
    </row>
    <row r="32" spans="1:14" x14ac:dyDescent="0.25">
      <c r="A32">
        <v>-22.6</v>
      </c>
      <c r="B32">
        <v>0.24038461538461539</v>
      </c>
      <c r="C32" s="10">
        <f>-LN(1-B32)/0.000001-EXP(blanks!$BZ$18*b932_4!A32+blanks!$BZ$17)</f>
        <v>227101.04312284425</v>
      </c>
      <c r="D32" s="1">
        <f>C32*0.000001*coeffs!$D$8/($D$2*coeffs!$D$6/1000)</f>
        <v>5072.603644071025</v>
      </c>
      <c r="E32">
        <f t="shared" si="0"/>
        <v>0.27494304667435121</v>
      </c>
      <c r="F32">
        <v>0.24440000000000001</v>
      </c>
      <c r="G32">
        <v>0.31990000000000002</v>
      </c>
      <c r="H32">
        <f t="shared" si="1"/>
        <v>3.0543046674351204E-2</v>
      </c>
      <c r="I32">
        <f t="shared" si="2"/>
        <v>4.4956953325648807E-2</v>
      </c>
      <c r="J32" s="2">
        <f>((1000*coeffs!$D$8/($D$2*coeffs!$D$6))^2*H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1669.3059453373517</v>
      </c>
      <c r="K32" s="10">
        <f>((1000*coeffs!$D$8/($D$2*coeffs!$D$6))^2*I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1824.6980195920148</v>
      </c>
      <c r="L32" s="10">
        <f t="shared" si="3"/>
        <v>7866957.0117159151</v>
      </c>
      <c r="M32" s="1">
        <f t="shared" si="4"/>
        <v>2955033.8268102566</v>
      </c>
      <c r="N32" s="10">
        <f t="shared" si="5"/>
        <v>2725131.7154297899</v>
      </c>
    </row>
    <row r="33" spans="1:14" x14ac:dyDescent="0.25">
      <c r="A33">
        <v>-22.64</v>
      </c>
      <c r="B33">
        <v>0.25</v>
      </c>
      <c r="C33" s="10">
        <f>-LN(1-B33)/0.000001-EXP(blanks!$BZ$18*b932_4!A33+blanks!$BZ$17)</f>
        <v>239142.73703293843</v>
      </c>
      <c r="D33" s="1">
        <f>C33*0.000001*coeffs!$D$8/($D$2*coeffs!$D$6/1000)</f>
        <v>5341.5708824825651</v>
      </c>
      <c r="E33">
        <f t="shared" si="0"/>
        <v>0.2876820724517809</v>
      </c>
      <c r="F33">
        <v>0.2505</v>
      </c>
      <c r="G33">
        <v>0.33589999999999998</v>
      </c>
      <c r="H33">
        <f t="shared" si="1"/>
        <v>3.7182072451780901E-2</v>
      </c>
      <c r="I33">
        <f t="shared" si="2"/>
        <v>4.8217927548219075E-2</v>
      </c>
      <c r="J33" s="2">
        <f>((1000*coeffs!$D$8/($D$2*coeffs!$D$6))^2*H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1797.493923476643</v>
      </c>
      <c r="K33" s="10">
        <f>((1000*coeffs!$D$8/($D$2*coeffs!$D$6))^2*I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1923.8476137110349</v>
      </c>
      <c r="L33" s="10">
        <f t="shared" si="3"/>
        <v>8284090.6674504234</v>
      </c>
      <c r="M33" s="1">
        <f t="shared" si="4"/>
        <v>3115281.3020619913</v>
      </c>
      <c r="N33" s="10">
        <f t="shared" si="5"/>
        <v>2928145.9416006887</v>
      </c>
    </row>
    <row r="34" spans="1:14" x14ac:dyDescent="0.25">
      <c r="A34">
        <v>-22.76</v>
      </c>
      <c r="B34">
        <v>0.25961538461538464</v>
      </c>
      <c r="C34" s="10">
        <f>-LN(1-B34)/0.000001-EXP(blanks!$BZ$18*b932_4!A34+blanks!$BZ$17)</f>
        <v>249892.5668065075</v>
      </c>
      <c r="D34" s="1">
        <f>C34*0.000001*coeffs!$D$8/($D$2*coeffs!$D$6/1000)</f>
        <v>5581.6826183544836</v>
      </c>
      <c r="E34">
        <f t="shared" si="0"/>
        <v>0.30058547728768875</v>
      </c>
      <c r="F34">
        <v>0.2631</v>
      </c>
      <c r="G34">
        <v>0.3528</v>
      </c>
      <c r="H34">
        <f t="shared" si="1"/>
        <v>3.7485477287688751E-2</v>
      </c>
      <c r="I34">
        <f t="shared" si="2"/>
        <v>5.2214522712311251E-2</v>
      </c>
      <c r="J34" s="2">
        <f>((1000*coeffs!$D$8/($D$2*coeffs!$D$6))^2*H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1864.2327004046738</v>
      </c>
      <c r="K34" s="10">
        <f>((1000*coeffs!$D$8/($D$2*coeffs!$D$6))^2*I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2033.3527136136104</v>
      </c>
      <c r="L34" s="10">
        <f t="shared" si="3"/>
        <v>8656473.1433256511</v>
      </c>
      <c r="M34" s="1">
        <f t="shared" si="4"/>
        <v>3289534.1930131181</v>
      </c>
      <c r="N34" s="10">
        <f t="shared" si="5"/>
        <v>3039016.6960234055</v>
      </c>
    </row>
    <row r="35" spans="1:14" x14ac:dyDescent="0.25">
      <c r="A35">
        <v>-22.78</v>
      </c>
      <c r="B35">
        <v>0.26923076923076922</v>
      </c>
      <c r="C35" s="10">
        <f>-LN(1-B35)/0.000001-EXP(blanks!$BZ$18*b932_4!A35+blanks!$BZ$17)</f>
        <v>262596.54192513146</v>
      </c>
      <c r="D35" s="1">
        <f>C35*0.000001*coeffs!$D$8/($D$2*coeffs!$D$6/1000)</f>
        <v>5865.4427878137722</v>
      </c>
      <c r="E35">
        <f t="shared" si="0"/>
        <v>0.31365755885504149</v>
      </c>
      <c r="F35">
        <v>0.2762</v>
      </c>
      <c r="G35">
        <v>0.3705</v>
      </c>
      <c r="H35">
        <f t="shared" si="1"/>
        <v>3.7457558855041484E-2</v>
      </c>
      <c r="I35">
        <f t="shared" si="2"/>
        <v>5.6842441144958511E-2</v>
      </c>
      <c r="J35" s="2">
        <f>((1000*coeffs!$D$8/($D$2*coeffs!$D$6))^2*H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1928.9555050957692</v>
      </c>
      <c r="K35" s="10">
        <f>((1000*coeffs!$D$8/($D$2*coeffs!$D$6))^2*I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2152.411891196411</v>
      </c>
      <c r="L35" s="10">
        <f t="shared" si="3"/>
        <v>9096548.7359422036</v>
      </c>
      <c r="M35" s="1">
        <f t="shared" si="4"/>
        <v>3480097.4568615025</v>
      </c>
      <c r="N35" s="10">
        <f t="shared" si="5"/>
        <v>3149208.6438671658</v>
      </c>
    </row>
    <row r="36" spans="1:14" x14ac:dyDescent="0.25">
      <c r="A36">
        <v>-22.81</v>
      </c>
      <c r="B36">
        <v>0.27884615384615385</v>
      </c>
      <c r="C36" s="10">
        <f>-LN(1-B36)/0.000001-EXP(blanks!$BZ$18*b932_4!A36+blanks!$BZ$17)</f>
        <v>275284.59105923481</v>
      </c>
      <c r="D36" s="1">
        <f>C36*0.000001*coeffs!$D$8/($D$2*coeffs!$D$6/1000)</f>
        <v>6148.8472292411525</v>
      </c>
      <c r="E36">
        <f t="shared" si="0"/>
        <v>0.32690278560506225</v>
      </c>
      <c r="F36">
        <v>0.29010000000000002</v>
      </c>
      <c r="G36">
        <v>0.37959999999999999</v>
      </c>
      <c r="H36">
        <f t="shared" si="1"/>
        <v>3.6802785605062227E-2</v>
      </c>
      <c r="I36">
        <f t="shared" si="2"/>
        <v>5.2697214394937741E-2</v>
      </c>
      <c r="J36" s="2">
        <f>((1000*coeffs!$D$8/($D$2*coeffs!$D$6))^2*H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1989.2533986312935</v>
      </c>
      <c r="K36" s="10">
        <f>((1000*coeffs!$D$8/($D$2*coeffs!$D$6))^2*I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2160.2908289693614</v>
      </c>
      <c r="L36" s="10">
        <f t="shared" si="3"/>
        <v>9536072.6400509924</v>
      </c>
      <c r="M36" s="1">
        <f t="shared" si="4"/>
        <v>3505512.190386042</v>
      </c>
      <c r="N36" s="10">
        <f t="shared" si="5"/>
        <v>3252933.6686253664</v>
      </c>
    </row>
    <row r="37" spans="1:14" x14ac:dyDescent="0.25">
      <c r="A37">
        <v>-22.85</v>
      </c>
      <c r="B37">
        <v>0.28846153846153844</v>
      </c>
      <c r="C37" s="10">
        <f>-LN(1-B37)/0.000001-EXP(blanks!$BZ$18*b932_4!A37+blanks!$BZ$17)</f>
        <v>287955.23880412831</v>
      </c>
      <c r="D37" s="1">
        <f>C37*0.000001*coeffs!$D$8/($D$2*coeffs!$D$6/1000)</f>
        <v>6431.8629875118895</v>
      </c>
      <c r="E37">
        <f t="shared" si="0"/>
        <v>0.34032580593720285</v>
      </c>
      <c r="F37">
        <v>0.29730000000000001</v>
      </c>
      <c r="G37">
        <v>0.3987</v>
      </c>
      <c r="H37">
        <f t="shared" si="1"/>
        <v>4.3025805937202843E-2</v>
      </c>
      <c r="I37">
        <f t="shared" si="2"/>
        <v>5.8374194062797147E-2</v>
      </c>
      <c r="J37" s="2">
        <f>((1000*coeffs!$D$8/($D$2*coeffs!$D$6))^2*H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2116.5970832619819</v>
      </c>
      <c r="K37" s="10">
        <f>((1000*coeffs!$D$8/($D$2*coeffs!$D$6))^2*I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2292.6954841834313</v>
      </c>
      <c r="L37" s="10">
        <f t="shared" si="3"/>
        <v>9974993.7464844566</v>
      </c>
      <c r="M37" s="1">
        <f t="shared" si="4"/>
        <v>3715764.1368184891</v>
      </c>
      <c r="N37" s="10">
        <f t="shared" si="5"/>
        <v>3455334.5482382881</v>
      </c>
    </row>
    <row r="38" spans="1:14" x14ac:dyDescent="0.25">
      <c r="A38">
        <v>-22.87</v>
      </c>
      <c r="B38">
        <v>0.29807692307692307</v>
      </c>
      <c r="C38" s="10">
        <f>-LN(1-B38)/0.000001-EXP(blanks!$BZ$18*b932_4!A38+blanks!$BZ$17)</f>
        <v>301180.60211139597</v>
      </c>
      <c r="D38" s="1">
        <f>C38*0.000001*coeffs!$D$8/($D$2*coeffs!$D$6/1000)</f>
        <v>6727.2690551551814</v>
      </c>
      <c r="E38">
        <f t="shared" si="0"/>
        <v>0.35393145799298159</v>
      </c>
      <c r="F38">
        <v>0.31219999999999998</v>
      </c>
      <c r="G38">
        <v>0.40849999999999997</v>
      </c>
      <c r="H38">
        <f t="shared" si="1"/>
        <v>4.1731457992981613E-2</v>
      </c>
      <c r="I38">
        <f t="shared" si="2"/>
        <v>5.4568542007018384E-2</v>
      </c>
      <c r="J38" s="2">
        <f>((1000*coeffs!$D$8/($D$2*coeffs!$D$6))^2*H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2171.4720320048777</v>
      </c>
      <c r="K38" s="10">
        <f>((1000*coeffs!$D$8/($D$2*coeffs!$D$6))^2*I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2309.1234023646471</v>
      </c>
      <c r="L38" s="10">
        <f t="shared" si="3"/>
        <v>10433130.632039489</v>
      </c>
      <c r="M38" s="1">
        <f t="shared" si="4"/>
        <v>3754745.7772575966</v>
      </c>
      <c r="N38" s="10">
        <f t="shared" si="5"/>
        <v>3551715.4654048011</v>
      </c>
    </row>
    <row r="39" spans="1:14" x14ac:dyDescent="0.25">
      <c r="A39">
        <v>-22.92</v>
      </c>
      <c r="B39">
        <v>0.30769230769230771</v>
      </c>
      <c r="C39" s="10">
        <f>-LN(1-B39)/0.000001-EXP(blanks!$BZ$18*b932_4!A39+blanks!$BZ$17)</f>
        <v>314011.07705503464</v>
      </c>
      <c r="D39" s="1">
        <f>C39*0.000001*coeffs!$D$8/($D$2*coeffs!$D$6/1000)</f>
        <v>7013.8547663403915</v>
      </c>
      <c r="E39">
        <f t="shared" si="0"/>
        <v>0.3677247801253174</v>
      </c>
      <c r="F39">
        <v>0.31990000000000002</v>
      </c>
      <c r="G39">
        <v>0.42899999999999999</v>
      </c>
      <c r="H39">
        <f t="shared" si="1"/>
        <v>4.7824780125317379E-2</v>
      </c>
      <c r="I39">
        <f t="shared" si="2"/>
        <v>6.1275219874682596E-2</v>
      </c>
      <c r="J39" s="2">
        <f>((1000*coeffs!$D$8/($D$2*coeffs!$D$6))^2*H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2300.6934402514144</v>
      </c>
      <c r="K39" s="10">
        <f>((1000*coeffs!$D$8/($D$2*coeffs!$D$6))^2*I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2454.6516306168282</v>
      </c>
      <c r="L39" s="10">
        <f t="shared" si="3"/>
        <v>10877588.277119106</v>
      </c>
      <c r="M39" s="1">
        <f t="shared" si="4"/>
        <v>3984515.8380927355</v>
      </c>
      <c r="N39" s="10">
        <f t="shared" si="5"/>
        <v>3757054.5667627295</v>
      </c>
    </row>
    <row r="40" spans="1:14" x14ac:dyDescent="0.25">
      <c r="A40">
        <v>-22.96</v>
      </c>
      <c r="B40">
        <v>0.31730769230769229</v>
      </c>
      <c r="C40" s="10">
        <f>-LN(1-B40)/0.000001-EXP(blanks!$BZ$18*b932_4!A40+blanks!$BZ$17)</f>
        <v>327214.40288741054</v>
      </c>
      <c r="D40" s="1">
        <f>C40*0.000001*coeffs!$D$8/($D$2*coeffs!$D$6/1000)</f>
        <v>7308.7685976913936</v>
      </c>
      <c r="E40">
        <f t="shared" si="0"/>
        <v>0.3817110221000572</v>
      </c>
      <c r="F40">
        <v>0.33589999999999998</v>
      </c>
      <c r="G40">
        <v>0.43959999999999999</v>
      </c>
      <c r="H40">
        <f t="shared" si="1"/>
        <v>4.5811022100057219E-2</v>
      </c>
      <c r="I40">
        <f t="shared" si="2"/>
        <v>5.7888977899942795E-2</v>
      </c>
      <c r="J40" s="2">
        <f>((1000*coeffs!$D$8/($D$2*coeffs!$D$6))^2*H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2349.6737259377524</v>
      </c>
      <c r="K40" s="10">
        <f>((1000*coeffs!$D$8/($D$2*coeffs!$D$6))^2*I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2479.0815681450113</v>
      </c>
      <c r="L40" s="10">
        <f t="shared" si="3"/>
        <v>11334961.767379975</v>
      </c>
      <c r="M40" s="1">
        <f t="shared" si="4"/>
        <v>4035483.1091859969</v>
      </c>
      <c r="N40" s="10">
        <f t="shared" si="5"/>
        <v>3844757.950293663</v>
      </c>
    </row>
    <row r="41" spans="1:14" x14ac:dyDescent="0.25">
      <c r="A41">
        <v>-22.98</v>
      </c>
      <c r="B41">
        <v>0.32692307692307693</v>
      </c>
      <c r="C41" s="10">
        <f>-LN(1-B41)/0.000001-EXP(blanks!$BZ$18*b932_4!A41+blanks!$BZ$17)</f>
        <v>341003.31080874347</v>
      </c>
      <c r="D41" s="1">
        <f>C41*0.000001*coeffs!$D$8/($D$2*coeffs!$D$6/1000)</f>
        <v>7616.7621833116855</v>
      </c>
      <c r="E41">
        <f t="shared" si="0"/>
        <v>0.39589565709201358</v>
      </c>
      <c r="F41">
        <v>0.34420000000000001</v>
      </c>
      <c r="G41">
        <v>0.4617</v>
      </c>
      <c r="H41">
        <f t="shared" si="1"/>
        <v>5.1695657092013569E-2</v>
      </c>
      <c r="I41">
        <f t="shared" si="2"/>
        <v>6.5804342907986424E-2</v>
      </c>
      <c r="J41" s="2">
        <f>((1000*coeffs!$D$8/($D$2*coeffs!$D$6))^2*H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2479.0974056834489</v>
      </c>
      <c r="K41" s="10">
        <f>((1000*coeffs!$D$8/($D$2*coeffs!$D$6))^2*I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2640.6447923018554</v>
      </c>
      <c r="L41" s="10">
        <f t="shared" si="3"/>
        <v>11812620.277283682</v>
      </c>
      <c r="M41" s="1">
        <f t="shared" si="4"/>
        <v>4289984.0616701236</v>
      </c>
      <c r="N41" s="10">
        <f t="shared" si="5"/>
        <v>4051501.6727177487</v>
      </c>
    </row>
    <row r="42" spans="1:14" x14ac:dyDescent="0.25">
      <c r="A42">
        <v>-23.01</v>
      </c>
      <c r="B42">
        <v>0.33653846153846156</v>
      </c>
      <c r="C42" s="10">
        <f>-LN(1-B42)/0.000001-EXP(blanks!$BZ$18*b932_4!A42+blanks!$BZ$17)</f>
        <v>354793.06319409044</v>
      </c>
      <c r="D42" s="1">
        <f>C42*0.000001*coeffs!$D$8/($D$2*coeffs!$D$6/1000)</f>
        <v>7924.7746311581295</v>
      </c>
      <c r="E42">
        <f t="shared" si="0"/>
        <v>0.41028439454411331</v>
      </c>
      <c r="F42">
        <v>0.36149999999999999</v>
      </c>
      <c r="G42">
        <v>0.47310000000000002</v>
      </c>
      <c r="H42">
        <f t="shared" si="1"/>
        <v>4.8784394544113319E-2</v>
      </c>
      <c r="I42">
        <f t="shared" si="2"/>
        <v>6.2815605455886714E-2</v>
      </c>
      <c r="J42" s="2">
        <f>((1000*coeffs!$D$8/($D$2*coeffs!$D$6))^2*H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2521.1434315335732</v>
      </c>
      <c r="K42" s="10">
        <f>((1000*coeffs!$D$8/($D$2*coeffs!$D$6))^2*I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2671.5915597638295</v>
      </c>
      <c r="L42" s="10">
        <f t="shared" si="3"/>
        <v>12290308.040078547</v>
      </c>
      <c r="M42" s="1">
        <f t="shared" si="4"/>
        <v>4351329.7027988629</v>
      </c>
      <c r="N42" s="10">
        <f t="shared" si="5"/>
        <v>4129774.3474886888</v>
      </c>
    </row>
    <row r="43" spans="1:14" x14ac:dyDescent="0.25">
      <c r="A43">
        <v>-23.05</v>
      </c>
      <c r="B43">
        <v>0.34615384615384615</v>
      </c>
      <c r="C43" s="10">
        <f>-LN(1-B43)/0.000001-EXP(blanks!$BZ$18*b932_4!A43+blanks!$BZ$17)</f>
        <v>368583.03625266021</v>
      </c>
      <c r="D43" s="1">
        <f>C43*0.000001*coeffs!$D$8/($D$2*coeffs!$D$6/1000)</f>
        <v>8232.7920080343083</v>
      </c>
      <c r="E43">
        <f t="shared" si="0"/>
        <v>0.42488319396526597</v>
      </c>
      <c r="F43">
        <v>0.3705</v>
      </c>
      <c r="G43">
        <v>0.49680000000000002</v>
      </c>
      <c r="H43">
        <f t="shared" si="1"/>
        <v>5.4383193965265975E-2</v>
      </c>
      <c r="I43">
        <f t="shared" si="2"/>
        <v>7.1916806034734049E-2</v>
      </c>
      <c r="J43" s="2">
        <f>((1000*coeffs!$D$8/($D$2*coeffs!$D$6))^2*H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2649.2868318378823</v>
      </c>
      <c r="K43" s="10">
        <f>((1000*coeffs!$D$8/($D$2*coeffs!$D$6))^2*I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2850.1856185805323</v>
      </c>
      <c r="L43" s="10">
        <f t="shared" si="3"/>
        <v>12768003.447165722</v>
      </c>
      <c r="M43" s="1">
        <f t="shared" si="4"/>
        <v>4630984.5717355125</v>
      </c>
      <c r="N43" s="10">
        <f t="shared" si="5"/>
        <v>4334588.8231734717</v>
      </c>
    </row>
    <row r="44" spans="1:14" x14ac:dyDescent="0.25">
      <c r="A44">
        <v>-23.05</v>
      </c>
      <c r="B44">
        <v>0.35576923076923078</v>
      </c>
      <c r="C44" s="10">
        <f>-LN(1-B44)/0.000001-EXP(blanks!$BZ$18*b932_4!A44+blanks!$BZ$17)</f>
        <v>383398.12203780096</v>
      </c>
      <c r="D44" s="1">
        <f>C44*0.000001*coeffs!$D$8/($D$2*coeffs!$D$6/1000)</f>
        <v>8563.7066401625216</v>
      </c>
      <c r="E44">
        <f t="shared" si="0"/>
        <v>0.43969827975040671</v>
      </c>
      <c r="F44">
        <v>0.37959999999999999</v>
      </c>
      <c r="G44">
        <v>0.5091</v>
      </c>
      <c r="H44">
        <f t="shared" si="1"/>
        <v>6.0098279750406713E-2</v>
      </c>
      <c r="I44">
        <f t="shared" si="2"/>
        <v>6.9401720249593291E-2</v>
      </c>
      <c r="J44" s="2">
        <f>((1000*coeffs!$D$8/($D$2*coeffs!$D$6))^2*H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2781.8068508996002</v>
      </c>
      <c r="K44" s="10">
        <f>((1000*coeffs!$D$8/($D$2*coeffs!$D$6))^2*I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2887.8254495645833</v>
      </c>
      <c r="L44" s="10">
        <f t="shared" si="3"/>
        <v>13281209.557511685</v>
      </c>
      <c r="M44" s="1">
        <f t="shared" si="4"/>
        <v>4703391.2797294036</v>
      </c>
      <c r="N44" s="10">
        <f t="shared" si="5"/>
        <v>4547103.9887156393</v>
      </c>
    </row>
    <row r="45" spans="1:14" x14ac:dyDescent="0.25">
      <c r="A45">
        <v>-23.05</v>
      </c>
      <c r="B45">
        <v>0.36538461538461536</v>
      </c>
      <c r="C45" s="10">
        <f>-LN(1-B45)/0.000001-EXP(blanks!$BZ$18*b932_4!A45+blanks!$BZ$17)</f>
        <v>398435.99940234143</v>
      </c>
      <c r="D45" s="1">
        <f>C45*0.000001*coeffs!$D$8/($D$2*coeffs!$D$6/1000)</f>
        <v>8899.5976183347302</v>
      </c>
      <c r="E45">
        <f t="shared" si="0"/>
        <v>0.45473615711494719</v>
      </c>
      <c r="F45">
        <v>0.3987</v>
      </c>
      <c r="G45">
        <v>0.52170000000000005</v>
      </c>
      <c r="H45">
        <f t="shared" si="1"/>
        <v>5.6036157114947194E-2</v>
      </c>
      <c r="I45">
        <f t="shared" si="2"/>
        <v>6.696384288505286E-2</v>
      </c>
      <c r="J45" s="2">
        <f>((1000*coeffs!$D$8/($D$2*coeffs!$D$6))^2*H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2813.5548393064601</v>
      </c>
      <c r="K45" s="10">
        <f>((1000*coeffs!$D$8/($D$2*coeffs!$D$6))^2*I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2930.3038379679933</v>
      </c>
      <c r="L45" s="10">
        <f t="shared" si="3"/>
        <v>13802133.341689562</v>
      </c>
      <c r="M45" s="1">
        <f t="shared" si="4"/>
        <v>4783448.3608816462</v>
      </c>
      <c r="N45" s="10">
        <f t="shared" si="5"/>
        <v>4611775.5690644579</v>
      </c>
    </row>
    <row r="46" spans="1:14" x14ac:dyDescent="0.25">
      <c r="A46">
        <v>-23.1</v>
      </c>
      <c r="B46">
        <v>0.375</v>
      </c>
      <c r="C46" s="10">
        <f>-LN(1-B46)/0.000001-EXP(blanks!$BZ$18*b932_4!A46+blanks!$BZ$17)</f>
        <v>412675.8398924513</v>
      </c>
      <c r="D46" s="1">
        <f>C46*0.000001*coeffs!$D$8/($D$2*coeffs!$D$6/1000)</f>
        <v>9217.6633822248987</v>
      </c>
      <c r="E46">
        <f t="shared" si="0"/>
        <v>0.47000362924573558</v>
      </c>
      <c r="F46">
        <v>0.40849999999999997</v>
      </c>
      <c r="G46">
        <v>0.54790000000000005</v>
      </c>
      <c r="H46">
        <f t="shared" si="1"/>
        <v>6.1503629245735603E-2</v>
      </c>
      <c r="I46">
        <f t="shared" si="2"/>
        <v>7.7896370754264477E-2</v>
      </c>
      <c r="J46" s="2">
        <f>((1000*coeffs!$D$8/($D$2*coeffs!$D$6))^2*H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2944.5256118348448</v>
      </c>
      <c r="K46" s="10">
        <f>((1000*coeffs!$D$8/($D$2*coeffs!$D$6))^2*I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3132.1427176864304</v>
      </c>
      <c r="L46" s="10">
        <f t="shared" si="3"/>
        <v>14295412.506985115</v>
      </c>
      <c r="M46" s="1">
        <f t="shared" si="4"/>
        <v>5097707.6650471697</v>
      </c>
      <c r="N46" s="10">
        <f t="shared" si="5"/>
        <v>4821253.2818641635</v>
      </c>
    </row>
    <row r="47" spans="1:14" x14ac:dyDescent="0.25">
      <c r="A47">
        <v>-23.13</v>
      </c>
      <c r="B47">
        <v>0.38461538461538464</v>
      </c>
      <c r="C47" s="10">
        <f>-LN(1-B47)/0.000001-EXP(blanks!$BZ$18*b932_4!A47+blanks!$BZ$17)</f>
        <v>427554.46581646224</v>
      </c>
      <c r="D47" s="1">
        <f>C47*0.000001*coeffs!$D$8/($D$2*coeffs!$D$6/1000)</f>
        <v>9549.9972678076356</v>
      </c>
      <c r="E47">
        <f t="shared" si="0"/>
        <v>0.48550781578170077</v>
      </c>
      <c r="F47">
        <v>0.41860000000000003</v>
      </c>
      <c r="G47">
        <v>0.56140000000000001</v>
      </c>
      <c r="H47">
        <f t="shared" si="1"/>
        <v>6.6907815781700741E-2</v>
      </c>
      <c r="I47">
        <f t="shared" si="2"/>
        <v>7.5892184218299241E-2</v>
      </c>
      <c r="J47" s="2">
        <f>((1000*coeffs!$D$8/($D$2*coeffs!$D$6))^2*H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3077.554754029115</v>
      </c>
      <c r="K47" s="10">
        <f>((1000*coeffs!$D$8/($D$2*coeffs!$D$6))^2*I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3179.8476043280471</v>
      </c>
      <c r="L47" s="10">
        <f t="shared" si="3"/>
        <v>14810819.697229862</v>
      </c>
      <c r="M47" s="1">
        <f t="shared" si="4"/>
        <v>5185206.4454287654</v>
      </c>
      <c r="N47" s="10">
        <f t="shared" si="5"/>
        <v>5034563.0991328601</v>
      </c>
    </row>
    <row r="48" spans="1:14" x14ac:dyDescent="0.25">
      <c r="A48">
        <v>-23.15</v>
      </c>
      <c r="B48">
        <v>0.39423076923076922</v>
      </c>
      <c r="C48" s="10">
        <f>-LN(1-B48)/0.000001-EXP(blanks!$BZ$18*b932_4!A48+blanks!$BZ$17)</f>
        <v>442881.9946718507</v>
      </c>
      <c r="D48" s="1">
        <f>C48*0.000001*coeffs!$D$8/($D$2*coeffs!$D$6/1000)</f>
        <v>9892.3579970112896</v>
      </c>
      <c r="E48">
        <f t="shared" si="0"/>
        <v>0.50125617274983991</v>
      </c>
      <c r="F48">
        <v>0.43959999999999999</v>
      </c>
      <c r="G48">
        <v>0.58960000000000001</v>
      </c>
      <c r="H48">
        <f t="shared" si="1"/>
        <v>6.1656172749839921E-2</v>
      </c>
      <c r="I48">
        <f t="shared" si="2"/>
        <v>8.8343827250160101E-2</v>
      </c>
      <c r="J48" s="2">
        <f>((1000*coeffs!$D$8/($D$2*coeffs!$D$6))^2*H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3100.2671394350982</v>
      </c>
      <c r="K48" s="10">
        <f>((1000*coeffs!$D$8/($D$2*coeffs!$D$6))^2*I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3407.1796829965401</v>
      </c>
      <c r="L48" s="10">
        <f t="shared" si="3"/>
        <v>15341777.234646155</v>
      </c>
      <c r="M48" s="1">
        <f t="shared" si="4"/>
        <v>5538530.4041083176</v>
      </c>
      <c r="N48" s="10">
        <f t="shared" si="5"/>
        <v>5086413.9667585315</v>
      </c>
    </row>
    <row r="49" spans="1:14" x14ac:dyDescent="0.25">
      <c r="A49">
        <v>-23.17</v>
      </c>
      <c r="B49">
        <v>0.40384615384615385</v>
      </c>
      <c r="C49" s="10">
        <f>-LN(1-B49)/0.000001-EXP(blanks!$BZ$18*b932_4!A49+blanks!$BZ$17)</f>
        <v>458458.45206320251</v>
      </c>
      <c r="D49" s="1">
        <f>C49*0.000001*coeffs!$D$8/($D$2*coeffs!$D$6/1000)</f>
        <v>10240.278875923097</v>
      </c>
      <c r="E49">
        <f t="shared" si="0"/>
        <v>0.51725651409628115</v>
      </c>
      <c r="F49">
        <v>0.45050000000000001</v>
      </c>
      <c r="G49">
        <v>0.60419999999999996</v>
      </c>
      <c r="H49">
        <f t="shared" si="1"/>
        <v>6.6756514096281139E-2</v>
      </c>
      <c r="I49">
        <f t="shared" si="2"/>
        <v>8.6943485903718809E-2</v>
      </c>
      <c r="J49" s="2">
        <f>((1000*coeffs!$D$8/($D$2*coeffs!$D$6))^2*H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3230.9155379915605</v>
      </c>
      <c r="K49" s="10">
        <f>((1000*coeffs!$D$8/($D$2*coeffs!$D$6))^2*I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3462.1968421562074</v>
      </c>
      <c r="L49" s="10">
        <f t="shared" si="3"/>
        <v>15881357.850426529</v>
      </c>
      <c r="M49" s="1">
        <f t="shared" si="4"/>
        <v>5637501.7302012127</v>
      </c>
      <c r="N49" s="10">
        <f t="shared" si="5"/>
        <v>5296998.3659286248</v>
      </c>
    </row>
    <row r="50" spans="1:14" x14ac:dyDescent="0.25">
      <c r="A50">
        <v>-23.2</v>
      </c>
      <c r="B50">
        <v>0.41346153846153844</v>
      </c>
      <c r="C50" s="10">
        <f>-LN(1-B50)/0.000001-EXP(blanks!$BZ$18*b932_4!A50+blanks!$BZ$17)</f>
        <v>474077.36871332908</v>
      </c>
      <c r="D50" s="1">
        <f>C50*0.000001*coeffs!$D$8/($D$2*coeffs!$D$6/1000)</f>
        <v>10589.148138813347</v>
      </c>
      <c r="E50">
        <f t="shared" si="0"/>
        <v>0.53351703496806135</v>
      </c>
      <c r="F50">
        <v>0.4617</v>
      </c>
      <c r="G50">
        <v>0.61909999999999998</v>
      </c>
      <c r="H50">
        <f t="shared" si="1"/>
        <v>7.1817034968061355E-2</v>
      </c>
      <c r="I50">
        <f t="shared" si="2"/>
        <v>8.5582965031938629E-2</v>
      </c>
      <c r="J50" s="2">
        <f>((1000*coeffs!$D$8/($D$2*coeffs!$D$6))^2*H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3363.5280666551503</v>
      </c>
      <c r="K50" s="10">
        <f>((1000*coeffs!$D$8/($D$2*coeffs!$D$6))^2*I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3520.5598205287852</v>
      </c>
      <c r="L50" s="10">
        <f t="shared" si="3"/>
        <v>16422409.288000306</v>
      </c>
      <c r="M50" s="1">
        <f t="shared" si="4"/>
        <v>5741611.8045797311</v>
      </c>
      <c r="N50" s="10">
        <f t="shared" si="5"/>
        <v>5510538.3463654136</v>
      </c>
    </row>
    <row r="51" spans="1:14" x14ac:dyDescent="0.25">
      <c r="A51">
        <v>-23.2</v>
      </c>
      <c r="B51">
        <v>0.42307692307692307</v>
      </c>
      <c r="C51" s="10">
        <f>-LN(1-B51)/0.000001-EXP(blanks!$BZ$18*b932_4!A51+blanks!$BZ$17)</f>
        <v>490606.67066453979</v>
      </c>
      <c r="D51" s="1">
        <f>C51*0.000001*coeffs!$D$8/($D$2*coeffs!$D$6/1000)</f>
        <v>10958.35206742017</v>
      </c>
      <c r="E51">
        <f t="shared" si="0"/>
        <v>0.55004633691927207</v>
      </c>
      <c r="F51">
        <v>0.47310000000000002</v>
      </c>
      <c r="G51">
        <v>0.6502</v>
      </c>
      <c r="H51">
        <f t="shared" si="1"/>
        <v>7.6946336919272051E-2</v>
      </c>
      <c r="I51">
        <f t="shared" si="2"/>
        <v>0.10015366308072793</v>
      </c>
      <c r="J51" s="2">
        <f>((1000*coeffs!$D$8/($D$2*coeffs!$D$6))^2*H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3499.1388997591853</v>
      </c>
      <c r="K51" s="10">
        <f>((1000*coeffs!$D$8/($D$2*coeffs!$D$6))^2*I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3780.8079062001812</v>
      </c>
      <c r="L51" s="10">
        <f t="shared" si="3"/>
        <v>16994997.181458406</v>
      </c>
      <c r="M51" s="1">
        <f t="shared" si="4"/>
        <v>6144936.8386800839</v>
      </c>
      <c r="N51" s="10">
        <f t="shared" si="5"/>
        <v>5729598.1854392961</v>
      </c>
    </row>
    <row r="52" spans="1:14" x14ac:dyDescent="0.25">
      <c r="A52">
        <v>-23.2</v>
      </c>
      <c r="B52">
        <v>0.43269230769230771</v>
      </c>
      <c r="C52" s="10">
        <f>-LN(1-B52)/0.000001-EXP(blanks!$BZ$18*b932_4!A52+blanks!$BZ$17)</f>
        <v>507413.78898092092</v>
      </c>
      <c r="D52" s="1">
        <f>C52*0.000001*coeffs!$D$8/($D$2*coeffs!$D$6/1000)</f>
        <v>11333.761393796056</v>
      </c>
      <c r="E52">
        <f t="shared" si="0"/>
        <v>0.56685345523565323</v>
      </c>
      <c r="F52">
        <v>0.49680000000000002</v>
      </c>
      <c r="G52">
        <v>0.6663</v>
      </c>
      <c r="H52">
        <f t="shared" si="1"/>
        <v>7.0053455235653206E-2</v>
      </c>
      <c r="I52">
        <f t="shared" si="2"/>
        <v>9.9446544764346778E-2</v>
      </c>
      <c r="J52" s="2">
        <f>((1000*coeffs!$D$8/($D$2*coeffs!$D$6))^2*H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3509.2525735194313</v>
      </c>
      <c r="K52" s="10">
        <f>((1000*coeffs!$D$8/($D$2*coeffs!$D$6))^2*I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3847.1411993357287</v>
      </c>
      <c r="L52" s="10">
        <f t="shared" si="3"/>
        <v>17577208.850183643</v>
      </c>
      <c r="M52" s="1">
        <f t="shared" si="4"/>
        <v>6262007.1891407277</v>
      </c>
      <c r="N52" s="10">
        <f t="shared" si="5"/>
        <v>5764916.4378834497</v>
      </c>
    </row>
    <row r="53" spans="1:14" x14ac:dyDescent="0.25">
      <c r="A53">
        <v>-23.24</v>
      </c>
      <c r="B53">
        <v>0.44230769230769229</v>
      </c>
      <c r="C53" s="10">
        <f>-LN(1-B53)/0.000001-EXP(blanks!$BZ$18*b932_4!A53+blanks!$BZ$17)</f>
        <v>523641.84613549995</v>
      </c>
      <c r="D53" s="1">
        <f>C53*0.000001*coeffs!$D$8/($D$2*coeffs!$D$6/1000)</f>
        <v>11696.23661947779</v>
      </c>
      <c r="E53">
        <f t="shared" si="0"/>
        <v>0.58394788859495328</v>
      </c>
      <c r="F53">
        <v>0.5091</v>
      </c>
      <c r="G53">
        <v>0.68279999999999996</v>
      </c>
      <c r="H53">
        <f t="shared" si="1"/>
        <v>7.4847888594953282E-2</v>
      </c>
      <c r="I53">
        <f t="shared" si="2"/>
        <v>9.8852111405046683E-2</v>
      </c>
      <c r="J53" s="2">
        <f>((1000*coeffs!$D$8/($D$2*coeffs!$D$6))^2*H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3642.1847308053002</v>
      </c>
      <c r="K53" s="10">
        <f>((1000*coeffs!$D$8/($D$2*coeffs!$D$6))^2*I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3917.3636848296846</v>
      </c>
      <c r="L53" s="10">
        <f t="shared" si="3"/>
        <v>18139361.389261525</v>
      </c>
      <c r="M53" s="1">
        <f t="shared" si="4"/>
        <v>6384281.5195154464</v>
      </c>
      <c r="N53" s="10">
        <f t="shared" si="5"/>
        <v>5979605.2434439892</v>
      </c>
    </row>
    <row r="54" spans="1:14" x14ac:dyDescent="0.25">
      <c r="A54">
        <v>-23.24</v>
      </c>
      <c r="B54">
        <v>0.45192307692307693</v>
      </c>
      <c r="C54" s="10">
        <f>-LN(1-B54)/0.000001-EXP(blanks!$BZ$18*b932_4!A54+blanks!$BZ$17)</f>
        <v>541033.58884736907</v>
      </c>
      <c r="D54" s="1">
        <f>C54*0.000001*coeffs!$D$8/($D$2*coeffs!$D$6/1000)</f>
        <v>12084.704308766439</v>
      </c>
      <c r="E54">
        <f t="shared" si="0"/>
        <v>0.60133963130682244</v>
      </c>
      <c r="F54">
        <v>0.52170000000000005</v>
      </c>
      <c r="G54">
        <v>0.69969999999999999</v>
      </c>
      <c r="H54">
        <f t="shared" si="1"/>
        <v>7.9639631306822389E-2</v>
      </c>
      <c r="I54">
        <f t="shared" si="2"/>
        <v>9.8360368693177547E-2</v>
      </c>
      <c r="J54" s="2">
        <f>((1000*coeffs!$D$8/($D$2*coeffs!$D$6))^2*H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3777.275557493575</v>
      </c>
      <c r="K54" s="10">
        <f>((1000*coeffs!$D$8/($D$2*coeffs!$D$6))^2*I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3991.281673212352</v>
      </c>
      <c r="L54" s="10">
        <f t="shared" si="3"/>
        <v>18741824.902381931</v>
      </c>
      <c r="M54" s="1">
        <f t="shared" si="4"/>
        <v>6513452.2572302707</v>
      </c>
      <c r="N54" s="10">
        <f t="shared" si="5"/>
        <v>6198900.352988435</v>
      </c>
    </row>
    <row r="55" spans="1:14" x14ac:dyDescent="0.25">
      <c r="A55">
        <v>-23.26</v>
      </c>
      <c r="B55">
        <v>0.46153846153846156</v>
      </c>
      <c r="C55" s="10">
        <f>-LN(1-B55)/0.000001-EXP(blanks!$BZ$18*b932_4!A55+blanks!$BZ$17)</f>
        <v>558295.25376307569</v>
      </c>
      <c r="D55" s="1">
        <f>C55*0.000001*coeffs!$D$8/($D$2*coeffs!$D$6/1000)</f>
        <v>12470.266537588004</v>
      </c>
      <c r="E55">
        <f t="shared" si="0"/>
        <v>0.61903920840622351</v>
      </c>
      <c r="F55">
        <v>0.53459999999999996</v>
      </c>
      <c r="G55">
        <v>0.71699999999999997</v>
      </c>
      <c r="H55">
        <f t="shared" si="1"/>
        <v>8.4439208406223543E-2</v>
      </c>
      <c r="I55">
        <f t="shared" si="2"/>
        <v>9.7960791593776464E-2</v>
      </c>
      <c r="J55" s="2">
        <f>((1000*coeffs!$D$8/($D$2*coeffs!$D$6))^2*H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3914.5826827673204</v>
      </c>
      <c r="K55" s="10">
        <f>((1000*coeffs!$D$8/($D$2*coeffs!$D$6))^2*I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4068.7149817964387</v>
      </c>
      <c r="L55" s="10">
        <f t="shared" si="3"/>
        <v>19339782.419332009</v>
      </c>
      <c r="M55" s="1">
        <f t="shared" si="4"/>
        <v>6647749.968490921</v>
      </c>
      <c r="N55" s="10">
        <f t="shared" si="5"/>
        <v>6421293.9555417122</v>
      </c>
    </row>
    <row r="56" spans="1:14" x14ac:dyDescent="0.25">
      <c r="A56">
        <v>-23.35</v>
      </c>
      <c r="B56">
        <v>0.47115384615384615</v>
      </c>
      <c r="C56" s="10">
        <f>-LN(1-B56)/0.000001-EXP(blanks!$BZ$18*b932_4!A56+blanks!$BZ$17)</f>
        <v>574303.4683078652</v>
      </c>
      <c r="D56" s="1">
        <f>C56*0.000001*coeffs!$D$8/($D$2*coeffs!$D$6/1000)</f>
        <v>12827.831286381543</v>
      </c>
      <c r="E56">
        <f t="shared" si="0"/>
        <v>0.63705771390890176</v>
      </c>
      <c r="F56">
        <v>0.54790000000000005</v>
      </c>
      <c r="G56">
        <v>0.73470000000000002</v>
      </c>
      <c r="H56">
        <f t="shared" si="1"/>
        <v>8.9157713908901703E-2</v>
      </c>
      <c r="I56">
        <f t="shared" si="2"/>
        <v>9.7642286091098263E-2</v>
      </c>
      <c r="J56" s="2">
        <f>((1000*coeffs!$D$8/($D$2*coeffs!$D$6))^2*H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4053.0960375542031</v>
      </c>
      <c r="K56" s="10">
        <f>((1000*coeffs!$D$8/($D$2*coeffs!$D$6))^2*I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4149.4965362989351</v>
      </c>
      <c r="L56" s="10">
        <f t="shared" si="3"/>
        <v>19894319.439182084</v>
      </c>
      <c r="M56" s="1">
        <f t="shared" si="4"/>
        <v>6785564.1256351909</v>
      </c>
      <c r="N56" s="10">
        <f t="shared" si="5"/>
        <v>6643944.9771737438</v>
      </c>
    </row>
    <row r="57" spans="1:14" x14ac:dyDescent="0.25">
      <c r="A57">
        <v>-23.39</v>
      </c>
      <c r="B57">
        <v>0.48076923076923078</v>
      </c>
      <c r="C57" s="10">
        <f>-LN(1-B57)/0.000001-EXP(blanks!$BZ$18*b932_4!A57+blanks!$BZ$17)</f>
        <v>591737.91837567557</v>
      </c>
      <c r="D57" s="1">
        <f>C57*0.000001*coeffs!$D$8/($D$2*coeffs!$D$6/1000)</f>
        <v>13217.2529012286</v>
      </c>
      <c r="E57">
        <f t="shared" si="0"/>
        <v>0.65540685257709841</v>
      </c>
      <c r="F57">
        <v>0.56140000000000001</v>
      </c>
      <c r="G57">
        <v>0.77159999999999995</v>
      </c>
      <c r="H57">
        <f t="shared" si="1"/>
        <v>9.4006852577098399E-2</v>
      </c>
      <c r="I57">
        <f t="shared" si="2"/>
        <v>0.11619314742290154</v>
      </c>
      <c r="J57" s="2">
        <f>((1000*coeffs!$D$8/($D$2*coeffs!$D$6))^2*H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4195.106804452399</v>
      </c>
      <c r="K57" s="10">
        <f>((1000*coeffs!$D$8/($D$2*coeffs!$D$6))^2*I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4463.812817064435</v>
      </c>
      <c r="L57" s="10">
        <f t="shared" si="3"/>
        <v>20498262.368374977</v>
      </c>
      <c r="M57" s="1">
        <f t="shared" si="4"/>
        <v>7269174.0954992184</v>
      </c>
      <c r="N57" s="10">
        <f t="shared" si="5"/>
        <v>6873477.8453393141</v>
      </c>
    </row>
    <row r="58" spans="1:14" x14ac:dyDescent="0.25">
      <c r="A58">
        <v>-23.6</v>
      </c>
      <c r="B58">
        <v>0.49038461538461536</v>
      </c>
      <c r="C58" s="10">
        <f>-LN(1-B58)/0.000001-EXP(blanks!$BZ$18*b932_4!A58+blanks!$BZ$17)</f>
        <v>605404.63359380607</v>
      </c>
      <c r="D58" s="1">
        <f>C58*0.000001*coeffs!$D$8/($D$2*coeffs!$D$6/1000)</f>
        <v>13522.517150413354</v>
      </c>
      <c r="E58">
        <f t="shared" si="0"/>
        <v>0.67409898558925085</v>
      </c>
      <c r="F58">
        <v>0.57530000000000003</v>
      </c>
      <c r="G58">
        <v>0.79069999999999996</v>
      </c>
      <c r="H58">
        <f t="shared" si="1"/>
        <v>9.8798985589250821E-2</v>
      </c>
      <c r="I58">
        <f t="shared" si="2"/>
        <v>0.1166010144107491</v>
      </c>
      <c r="J58" s="2">
        <f>((1000*coeffs!$D$8/($D$2*coeffs!$D$6))^2*H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4338.544496435723</v>
      </c>
      <c r="K58" s="10">
        <f>((1000*coeffs!$D$8/($D$2*coeffs!$D$6))^2*I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4553.6878807501507</v>
      </c>
      <c r="L58" s="10">
        <f t="shared" si="3"/>
        <v>20971688.027869806</v>
      </c>
      <c r="M58" s="1">
        <f t="shared" si="4"/>
        <v>7417538.2097259592</v>
      </c>
      <c r="N58" s="10">
        <f t="shared" si="5"/>
        <v>7100596.293642493</v>
      </c>
    </row>
    <row r="59" spans="1:14" x14ac:dyDescent="0.25">
      <c r="A59">
        <v>-23.62</v>
      </c>
      <c r="B59">
        <v>0.5</v>
      </c>
      <c r="C59" s="10">
        <f>-LN(1-B59)/0.000001-EXP(blanks!$BZ$18*b932_4!A59+blanks!$BZ$17)</f>
        <v>623954.00469108811</v>
      </c>
      <c r="D59" s="1">
        <f>C59*0.000001*coeffs!$D$8/($D$2*coeffs!$D$6/1000)</f>
        <v>13936.842008324295</v>
      </c>
      <c r="E59">
        <f t="shared" si="0"/>
        <v>0.69314718055994529</v>
      </c>
      <c r="F59">
        <v>0.60419999999999996</v>
      </c>
      <c r="G59">
        <v>0.81020000000000003</v>
      </c>
      <c r="H59">
        <f t="shared" si="1"/>
        <v>8.8947180559945327E-2</v>
      </c>
      <c r="I59">
        <f t="shared" si="2"/>
        <v>0.11705281944005475</v>
      </c>
      <c r="J59" s="2">
        <f>((1000*coeffs!$D$8/($D$2*coeffs!$D$6))^2*H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4324.3322051228979</v>
      </c>
      <c r="K59" s="10">
        <f>((1000*coeffs!$D$8/($D$2*coeffs!$D$6))^2*I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4646.3349256806687</v>
      </c>
      <c r="L59" s="10">
        <f t="shared" si="3"/>
        <v>21614252.689881276</v>
      </c>
      <c r="M59" s="1">
        <f t="shared" si="4"/>
        <v>7575625.186390603</v>
      </c>
      <c r="N59" s="10">
        <f t="shared" si="5"/>
        <v>7102286.8303475427</v>
      </c>
    </row>
    <row r="60" spans="1:14" x14ac:dyDescent="0.25">
      <c r="A60">
        <v>-23.62</v>
      </c>
      <c r="B60">
        <v>0.50961538461538458</v>
      </c>
      <c r="C60" s="10">
        <f>-LN(1-B60)/0.000001-EXP(blanks!$BZ$18*b932_4!A60+blanks!$BZ$17)</f>
        <v>643372.09054818971</v>
      </c>
      <c r="D60" s="1">
        <f>C60*0.000001*coeffs!$D$8/($D$2*coeffs!$D$6/1000)</f>
        <v>14370.570765027258</v>
      </c>
      <c r="E60">
        <f t="shared" si="0"/>
        <v>0.71256526641704687</v>
      </c>
      <c r="F60">
        <v>0.61909999999999998</v>
      </c>
      <c r="G60">
        <v>0.83030000000000004</v>
      </c>
      <c r="H60">
        <f t="shared" si="1"/>
        <v>9.3465266417046888E-2</v>
      </c>
      <c r="I60">
        <f t="shared" si="2"/>
        <v>0.11773473358295317</v>
      </c>
      <c r="J60" s="2">
        <f>((1000*coeffs!$D$8/($D$2*coeffs!$D$6))^2*H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4466.4505644089131</v>
      </c>
      <c r="K60" s="10">
        <f>((1000*coeffs!$D$8/($D$2*coeffs!$D$6))^2*I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4744.097126605664</v>
      </c>
      <c r="L60" s="10">
        <f t="shared" si="3"/>
        <v>22286910.307772513</v>
      </c>
      <c r="M60" s="1">
        <f t="shared" si="4"/>
        <v>7742326.7848468358</v>
      </c>
      <c r="N60" s="10">
        <f t="shared" si="5"/>
        <v>7334361.2233430501</v>
      </c>
    </row>
    <row r="61" spans="1:14" x14ac:dyDescent="0.25">
      <c r="A61">
        <v>-23.65</v>
      </c>
      <c r="B61">
        <v>0.51923076923076927</v>
      </c>
      <c r="C61" s="10">
        <f>-LN(1-B61)/0.000001-EXP(blanks!$BZ$18*b932_4!A61+blanks!$BZ$17)</f>
        <v>662419.68218142376</v>
      </c>
      <c r="D61" s="1">
        <f>C61*0.000001*coeffs!$D$8/($D$2*coeffs!$D$6/1000)</f>
        <v>14796.024040806602</v>
      </c>
      <c r="E61">
        <f t="shared" si="0"/>
        <v>0.73236789371322675</v>
      </c>
      <c r="F61">
        <v>0.63449999999999995</v>
      </c>
      <c r="G61">
        <v>0.85089999999999999</v>
      </c>
      <c r="H61">
        <f t="shared" si="1"/>
        <v>9.7867893713226795E-2</v>
      </c>
      <c r="I61">
        <f t="shared" si="2"/>
        <v>0.11853210628677324</v>
      </c>
      <c r="J61" s="2">
        <f>((1000*coeffs!$D$8/($D$2*coeffs!$D$6))^2*H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4609.5602429872679</v>
      </c>
      <c r="K61" s="10">
        <f>((1000*coeffs!$D$8/($D$2*coeffs!$D$6))^2*I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4845.5181757912042</v>
      </c>
      <c r="L61" s="10">
        <f t="shared" si="3"/>
        <v>22946733.717189074</v>
      </c>
      <c r="M61" s="1">
        <f t="shared" si="4"/>
        <v>7914042.7127533946</v>
      </c>
      <c r="N61" s="10">
        <f t="shared" si="5"/>
        <v>7567434.3641749145</v>
      </c>
    </row>
    <row r="62" spans="1:14" x14ac:dyDescent="0.25">
      <c r="A62">
        <v>-23.72</v>
      </c>
      <c r="B62">
        <v>0.52884615384615385</v>
      </c>
      <c r="C62" s="10">
        <f>-LN(1-B62)/0.000001-EXP(blanks!$BZ$18*b932_4!A62+blanks!$BZ$17)</f>
        <v>680828.44374286442</v>
      </c>
      <c r="D62" s="1">
        <f>C62*0.000001*coeffs!$D$8/($D$2*coeffs!$D$6/1000)</f>
        <v>15207.208197846719</v>
      </c>
      <c r="E62">
        <f t="shared" si="0"/>
        <v>0.75257060103074602</v>
      </c>
      <c r="F62">
        <v>0.6502</v>
      </c>
      <c r="G62">
        <v>0.87190000000000001</v>
      </c>
      <c r="H62">
        <f t="shared" si="1"/>
        <v>0.10237060103074602</v>
      </c>
      <c r="I62">
        <f t="shared" si="2"/>
        <v>0.11932939896925399</v>
      </c>
      <c r="J62" s="2">
        <f>((1000*coeffs!$D$8/($D$2*coeffs!$D$6))^2*H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4755.9475410514042</v>
      </c>
      <c r="K62" s="10">
        <f>((1000*coeffs!$D$8/($D$2*coeffs!$D$6))^2*I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4949.2249526103642</v>
      </c>
      <c r="L62" s="10">
        <f t="shared" si="3"/>
        <v>23584427.555365082</v>
      </c>
      <c r="M62" s="1">
        <f t="shared" si="4"/>
        <v>8088409.9660943802</v>
      </c>
      <c r="N62" s="10">
        <f t="shared" si="5"/>
        <v>7804531.9519343739</v>
      </c>
    </row>
    <row r="63" spans="1:14" x14ac:dyDescent="0.25">
      <c r="A63">
        <v>-23.78</v>
      </c>
      <c r="B63">
        <v>0.53846153846153844</v>
      </c>
      <c r="C63" s="10">
        <f>-LN(1-B63)/0.000001-EXP(blanks!$BZ$18*b932_4!A63+blanks!$BZ$17)</f>
        <v>699873.48821164097</v>
      </c>
      <c r="D63" s="1">
        <f>C63*0.000001*coeffs!$D$8/($D$2*coeffs!$D$6/1000)</f>
        <v>15632.604579322402</v>
      </c>
      <c r="E63">
        <f t="shared" si="0"/>
        <v>0.77318988823348167</v>
      </c>
      <c r="F63">
        <v>0.6663</v>
      </c>
      <c r="G63">
        <v>0.91559999999999997</v>
      </c>
      <c r="H63">
        <f t="shared" si="1"/>
        <v>0.10688988823348167</v>
      </c>
      <c r="I63">
        <f t="shared" si="2"/>
        <v>0.1424101117665183</v>
      </c>
      <c r="J63" s="2">
        <f>((1000*coeffs!$D$8/($D$2*coeffs!$D$6))^2*H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4904.780007804412</v>
      </c>
      <c r="K63" s="10">
        <f>((1000*coeffs!$D$8/($D$2*coeffs!$D$6))^2*I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5336.1807303826927</v>
      </c>
      <c r="L63" s="10">
        <f t="shared" si="3"/>
        <v>24244162.729020972</v>
      </c>
      <c r="M63" s="1">
        <f t="shared" si="4"/>
        <v>8681257.5435392279</v>
      </c>
      <c r="N63" s="10">
        <f t="shared" si="5"/>
        <v>8046001.99164565</v>
      </c>
    </row>
    <row r="64" spans="1:14" x14ac:dyDescent="0.25">
      <c r="A64">
        <v>-23.81</v>
      </c>
      <c r="B64">
        <v>0.54807692307692313</v>
      </c>
      <c r="C64" s="10">
        <f>-LN(1-B64)/0.000001-EXP(blanks!$BZ$18*b932_4!A64+blanks!$BZ$17)</f>
        <v>720126.86914078693</v>
      </c>
      <c r="D64" s="1">
        <f>C64*0.000001*coeffs!$D$8/($D$2*coeffs!$D$6/1000)</f>
        <v>16084.990761671954</v>
      </c>
      <c r="E64">
        <f t="shared" si="0"/>
        <v>0.79424329743131417</v>
      </c>
      <c r="F64">
        <v>0.68279999999999996</v>
      </c>
      <c r="G64">
        <v>0.93830000000000002</v>
      </c>
      <c r="H64">
        <f t="shared" si="1"/>
        <v>0.1114432974313142</v>
      </c>
      <c r="I64">
        <f t="shared" si="2"/>
        <v>0.14405670256868586</v>
      </c>
      <c r="J64" s="2">
        <f>((1000*coeffs!$D$8/($D$2*coeffs!$D$6))^2*H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5056.2978871246796</v>
      </c>
      <c r="K64" s="10">
        <f>((1000*coeffs!$D$8/($D$2*coeffs!$D$6))^2*I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5451.920898360584</v>
      </c>
      <c r="L64" s="10">
        <f t="shared" si="3"/>
        <v>24945755.618778467</v>
      </c>
      <c r="M64" s="1">
        <f t="shared" si="4"/>
        <v>8875311.873563135</v>
      </c>
      <c r="N64" s="10">
        <f t="shared" si="5"/>
        <v>8292890.197795406</v>
      </c>
    </row>
    <row r="65" spans="1:14" x14ac:dyDescent="0.25">
      <c r="A65">
        <v>-23.82</v>
      </c>
      <c r="B65">
        <v>0.55769230769230771</v>
      </c>
      <c r="C65" s="10">
        <f>-LN(1-B65)/0.000001-EXP(blanks!$BZ$18*b932_4!A65+blanks!$BZ$17)</f>
        <v>741364.46297619469</v>
      </c>
      <c r="D65" s="1">
        <f>C65*0.000001*coeffs!$D$8/($D$2*coeffs!$D$6/1000)</f>
        <v>16559.360647425918</v>
      </c>
      <c r="E65">
        <f t="shared" si="0"/>
        <v>0.81574950265227775</v>
      </c>
      <c r="F65">
        <v>0.69969999999999999</v>
      </c>
      <c r="G65">
        <v>0.96150000000000002</v>
      </c>
      <c r="H65">
        <f t="shared" si="1"/>
        <v>0.11604950265227776</v>
      </c>
      <c r="I65">
        <f t="shared" si="2"/>
        <v>0.14575049734772227</v>
      </c>
      <c r="J65" s="2">
        <f>((1000*coeffs!$D$8/($D$2*coeffs!$D$6))^2*H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5210.7703724222938</v>
      </c>
      <c r="K65" s="10">
        <f>((1000*coeffs!$D$8/($D$2*coeffs!$D$6))^2*I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5570.5946699206215</v>
      </c>
      <c r="L65" s="10">
        <f t="shared" si="3"/>
        <v>25681442.410164364</v>
      </c>
      <c r="M65" s="1">
        <f t="shared" si="4"/>
        <v>9074861.4158131145</v>
      </c>
      <c r="N65" s="10">
        <f t="shared" si="5"/>
        <v>8545312.9293206576</v>
      </c>
    </row>
    <row r="66" spans="1:14" x14ac:dyDescent="0.25">
      <c r="A66">
        <v>-23.87</v>
      </c>
      <c r="B66">
        <v>0.56730769230769229</v>
      </c>
      <c r="C66" s="10">
        <f>-LN(1-B66)/0.000001-EXP(blanks!$BZ$18*b932_4!A66+blanks!$BZ$17)</f>
        <v>761985.6395664952</v>
      </c>
      <c r="D66" s="1">
        <f>C66*0.000001*coeffs!$D$8/($D$2*coeffs!$D$6/1000)</f>
        <v>17019.962034714164</v>
      </c>
      <c r="E66">
        <f t="shared" si="0"/>
        <v>0.83772840937105286</v>
      </c>
      <c r="F66">
        <v>0.71699999999999997</v>
      </c>
      <c r="G66">
        <v>0.98529999999999995</v>
      </c>
      <c r="H66">
        <f t="shared" si="1"/>
        <v>0.12072840937105289</v>
      </c>
      <c r="I66">
        <f t="shared" si="2"/>
        <v>0.14757159062894709</v>
      </c>
      <c r="J66" s="2">
        <f>((1000*coeffs!$D$8/($D$2*coeffs!$D$6))^2*H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5368.4960082983416</v>
      </c>
      <c r="K66" s="10">
        <f>((1000*coeffs!$D$8/($D$2*coeffs!$D$6))^2*I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5693.3227085631606</v>
      </c>
      <c r="L66" s="10">
        <f t="shared" si="3"/>
        <v>26395776.028082378</v>
      </c>
      <c r="M66" s="1">
        <f t="shared" si="4"/>
        <v>9279723.6912020445</v>
      </c>
      <c r="N66" s="10">
        <f t="shared" si="5"/>
        <v>8801758.8897170257</v>
      </c>
    </row>
    <row r="67" spans="1:14" x14ac:dyDescent="0.25">
      <c r="A67">
        <v>-23.93</v>
      </c>
      <c r="B67">
        <v>0.57692307692307687</v>
      </c>
      <c r="C67" s="10">
        <f>-LN(1-B67)/0.000001-EXP(blanks!$BZ$18*b932_4!A67+blanks!$BZ$17)</f>
        <v>782796.46698893327</v>
      </c>
      <c r="D67" s="1">
        <f>C67*0.000001*coeffs!$D$8/($D$2*coeffs!$D$6/1000)</f>
        <v>17484.799525408074</v>
      </c>
      <c r="E67">
        <f t="shared" si="0"/>
        <v>0.86020126522311136</v>
      </c>
      <c r="F67">
        <v>0.73470000000000002</v>
      </c>
      <c r="G67">
        <v>1.0097</v>
      </c>
      <c r="H67">
        <f t="shared" si="1"/>
        <v>0.12550126522311134</v>
      </c>
      <c r="I67">
        <f t="shared" si="2"/>
        <v>0.14949873477688869</v>
      </c>
      <c r="J67" s="2">
        <f>((1000*coeffs!$D$8/($D$2*coeffs!$D$6))^2*H67^2+(1000*(E67-coeffs!$D$2*blanks!$BZ$18*A67-coeffs!$D$2*blanks!$BZ$17)/($D$2*coeffs!$D$6))^2*coeffs!$E$8^2+(1000*coeffs!$D$2*coeffs!$D$8*(E67/coeffs!$D$2-blanks!$BZ$18*A67-blanks!$BZ$17)/($D$2^2*coeffs!$D$6))^2*coeffs!$D$11^2+(1000*coeffs!$D$2*coeffs!$D$8*(E67/coeffs!$D$2-blanks!$BZ$18*A67-blanks!$BZ$17)/($D$2*coeffs!$D$6^2))^2*coeffs!$E$6^2 +(-1000*coeffs!$D$8*blanks!$BZ$18*A67/($D$2*coeffs!$D$6)-1000*coeffs!$D$8*blanks!$BZ$17/($D$2*coeffs!$D$6))^2*coeffs!$E$2^2 + (1000*coeffs!$D$2*coeffs!$D$8*A67/($D$2*coeffs!$D$6))^2*blanks!$CA$18^2+(1000*coeffs!$D$2*coeffs!$D$8/($D$2*coeffs!$D$6))^2*blanks!$CA$17^2)^0.5</f>
        <v>5529.8036342677378</v>
      </c>
      <c r="K67" s="10">
        <f>((1000*coeffs!$D$8/($D$2*coeffs!$D$6))^2*I67^2+(1000*(E67-coeffs!$D$2*blanks!$BZ$18*A67-coeffs!$D$2*blanks!$BZ$17)/($D$2*coeffs!$D$6))^2*coeffs!$E$8^2+(1000*coeffs!$D$2*coeffs!$D$8*(E67/coeffs!$D$2-blanks!$BZ$18*A67-blanks!$BZ$17)/($D$2^2*coeffs!$D$6))^2*coeffs!$D$11^2+(1000*coeffs!$D$2*coeffs!$D$8*(E67/coeffs!$D$2-blanks!$BZ$18*A67-blanks!$BZ$17)/($D$2*coeffs!$D$6^2))^2*coeffs!$E$6^2 +(-1000*coeffs!$D$8*blanks!$BZ$18*A67/($D$2*coeffs!$D$6)-1000*coeffs!$D$8*blanks!$BZ$17/($D$2*coeffs!$D$6))^2*coeffs!$E$2^2 + (1000*coeffs!$D$2*coeffs!$D$8*A67/($D$2*coeffs!$D$6))^2*blanks!$CA$18^2+(1000*coeffs!$D$2*coeffs!$D$8/($D$2*coeffs!$D$6))^2*blanks!$CA$17^2)^0.5</f>
        <v>5819.8967007040865</v>
      </c>
      <c r="L67" s="10">
        <f t="shared" si="3"/>
        <v>27116679.298535433</v>
      </c>
      <c r="M67" s="1">
        <f t="shared" si="4"/>
        <v>9490502.2153474614</v>
      </c>
      <c r="N67" s="10">
        <f t="shared" si="5"/>
        <v>9063695.4849073216</v>
      </c>
    </row>
    <row r="68" spans="1:14" x14ac:dyDescent="0.25">
      <c r="A68">
        <v>-23.93</v>
      </c>
      <c r="B68">
        <v>0.58653846153846156</v>
      </c>
      <c r="C68" s="10">
        <f>-LN(1-B68)/0.000001-EXP(blanks!$BZ$18*b932_4!A68+blanks!$BZ$17)</f>
        <v>805785.98521363223</v>
      </c>
      <c r="D68" s="1">
        <f>C68*0.000001*coeffs!$D$8/($D$2*coeffs!$D$6/1000)</f>
        <v>17998.30097092528</v>
      </c>
      <c r="E68">
        <f t="shared" si="0"/>
        <v>0.88319078344781032</v>
      </c>
      <c r="F68">
        <v>0.75290000000000001</v>
      </c>
      <c r="G68">
        <v>1.0347</v>
      </c>
      <c r="H68">
        <f t="shared" si="1"/>
        <v>0.13029078344781031</v>
      </c>
      <c r="I68">
        <f t="shared" si="2"/>
        <v>0.15150921655218963</v>
      </c>
      <c r="J68" s="2">
        <f>((1000*coeffs!$D$8/($D$2*coeffs!$D$6))^2*H68^2+(1000*(E68-coeffs!$D$2*blanks!$BZ$18*A68-coeffs!$D$2*blanks!$BZ$17)/($D$2*coeffs!$D$6))^2*coeffs!$E$8^2+(1000*coeffs!$D$2*coeffs!$D$8*(E68/coeffs!$D$2-blanks!$BZ$18*A68-blanks!$BZ$17)/($D$2^2*coeffs!$D$6))^2*coeffs!$D$11^2+(1000*coeffs!$D$2*coeffs!$D$8*(E68/coeffs!$D$2-blanks!$BZ$18*A68-blanks!$BZ$17)/($D$2*coeffs!$D$6^2))^2*coeffs!$E$6^2 +(-1000*coeffs!$D$8*blanks!$BZ$18*A68/($D$2*coeffs!$D$6)-1000*coeffs!$D$8*blanks!$BZ$17/($D$2*coeffs!$D$6))^2*coeffs!$E$2^2 + (1000*coeffs!$D$2*coeffs!$D$8*A68/($D$2*coeffs!$D$6))^2*blanks!$CA$18^2+(1000*coeffs!$D$2*coeffs!$D$8/($D$2*coeffs!$D$6))^2*blanks!$CA$17^2)^0.5</f>
        <v>5693.9119125872121</v>
      </c>
      <c r="K68" s="10">
        <f>((1000*coeffs!$D$8/($D$2*coeffs!$D$6))^2*I68^2+(1000*(E68-coeffs!$D$2*blanks!$BZ$18*A68-coeffs!$D$2*blanks!$BZ$17)/($D$2*coeffs!$D$6))^2*coeffs!$E$8^2+(1000*coeffs!$D$2*coeffs!$D$8*(E68/coeffs!$D$2-blanks!$BZ$18*A68-blanks!$BZ$17)/($D$2^2*coeffs!$D$6))^2*coeffs!$D$11^2+(1000*coeffs!$D$2*coeffs!$D$8*(E68/coeffs!$D$2-blanks!$BZ$18*A68-blanks!$BZ$17)/($D$2*coeffs!$D$6^2))^2*coeffs!$E$6^2 +(-1000*coeffs!$D$8*blanks!$BZ$18*A68/($D$2*coeffs!$D$6)-1000*coeffs!$D$8*blanks!$BZ$17/($D$2*coeffs!$D$6))^2*coeffs!$E$2^2 + (1000*coeffs!$D$2*coeffs!$D$8*A68/($D$2*coeffs!$D$6))^2*blanks!$CA$18^2+(1000*coeffs!$D$2*coeffs!$D$8/($D$2*coeffs!$D$6))^2*blanks!$CA$17^2)^0.5</f>
        <v>5950.1094238952246</v>
      </c>
      <c r="L68" s="10">
        <f t="shared" si="3"/>
        <v>27913054.115254954</v>
      </c>
      <c r="M68" s="1">
        <f t="shared" si="4"/>
        <v>9709199.9107416403</v>
      </c>
      <c r="N68" s="10">
        <f t="shared" si="5"/>
        <v>9332386.3974976726</v>
      </c>
    </row>
    <row r="69" spans="1:14" x14ac:dyDescent="0.25">
      <c r="A69">
        <v>-24</v>
      </c>
      <c r="B69">
        <v>0.59615384615384615</v>
      </c>
      <c r="C69" s="10">
        <f>-LN(1-B69)/0.000001-EXP(blanks!$BZ$18*b932_4!A69+blanks!$BZ$17)</f>
        <v>827331.2994968897</v>
      </c>
      <c r="D69" s="1">
        <f>C69*0.000001*coeffs!$D$8/($D$2*coeffs!$D$6/1000)</f>
        <v>18479.544201881243</v>
      </c>
      <c r="E69">
        <f t="shared" si="0"/>
        <v>0.9067212808580043</v>
      </c>
      <c r="F69">
        <v>0.77159999999999995</v>
      </c>
      <c r="G69">
        <v>1.0604</v>
      </c>
      <c r="H69">
        <f t="shared" si="1"/>
        <v>0.13512128085800434</v>
      </c>
      <c r="I69">
        <f t="shared" si="2"/>
        <v>0.15367871914199571</v>
      </c>
      <c r="J69" s="2">
        <f>((1000*coeffs!$D$8/($D$2*coeffs!$D$6))^2*H69^2+(1000*(E69-coeffs!$D$2*blanks!$BZ$18*A69-coeffs!$D$2*blanks!$BZ$17)/($D$2*coeffs!$D$6))^2*coeffs!$E$8^2+(1000*coeffs!$D$2*coeffs!$D$8*(E69/coeffs!$D$2-blanks!$BZ$18*A69-blanks!$BZ$17)/($D$2^2*coeffs!$D$6))^2*coeffs!$D$11^2+(1000*coeffs!$D$2*coeffs!$D$8*(E69/coeffs!$D$2-blanks!$BZ$18*A69-blanks!$BZ$17)/($D$2*coeffs!$D$6^2))^2*coeffs!$E$6^2 +(-1000*coeffs!$D$8*blanks!$BZ$18*A69/($D$2*coeffs!$D$6)-1000*coeffs!$D$8*blanks!$BZ$17/($D$2*coeffs!$D$6))^2*coeffs!$E$2^2 + (1000*coeffs!$D$2*coeffs!$D$8*A69/($D$2*coeffs!$D$6))^2*blanks!$CA$18^2+(1000*coeffs!$D$2*coeffs!$D$8/($D$2*coeffs!$D$6))^2*blanks!$CA$17^2)^0.5</f>
        <v>5861.1878298437705</v>
      </c>
      <c r="K69" s="10">
        <f>((1000*coeffs!$D$8/($D$2*coeffs!$D$6))^2*I69^2+(1000*(E69-coeffs!$D$2*blanks!$BZ$18*A69-coeffs!$D$2*blanks!$BZ$17)/($D$2*coeffs!$D$6))^2*coeffs!$E$8^2+(1000*coeffs!$D$2*coeffs!$D$8*(E69/coeffs!$D$2-blanks!$BZ$18*A69-blanks!$BZ$17)/($D$2^2*coeffs!$D$6))^2*coeffs!$D$11^2+(1000*coeffs!$D$2*coeffs!$D$8*(E69/coeffs!$D$2-blanks!$BZ$18*A69-blanks!$BZ$17)/($D$2*coeffs!$D$6^2))^2*coeffs!$E$6^2 +(-1000*coeffs!$D$8*blanks!$BZ$18*A69/($D$2*coeffs!$D$6)-1000*coeffs!$D$8*blanks!$BZ$17/($D$2*coeffs!$D$6))^2*coeffs!$E$2^2 + (1000*coeffs!$D$2*coeffs!$D$8*A69/($D$2*coeffs!$D$6))^2*blanks!$CA$18^2+(1000*coeffs!$D$2*coeffs!$D$8/($D$2*coeffs!$D$6))^2*blanks!$CA$17^2)^0.5</f>
        <v>6085.0130402942423</v>
      </c>
      <c r="L69" s="10">
        <f t="shared" si="3"/>
        <v>28659400.582622834</v>
      </c>
      <c r="M69" s="1">
        <f t="shared" si="4"/>
        <v>9933155.2802622467</v>
      </c>
      <c r="N69" s="10">
        <f t="shared" si="5"/>
        <v>9603978.1404129677</v>
      </c>
    </row>
    <row r="70" spans="1:14" x14ac:dyDescent="0.25">
      <c r="A70">
        <v>-24.08</v>
      </c>
      <c r="B70">
        <v>0.60576923076923073</v>
      </c>
      <c r="C70" s="10">
        <f>-LN(1-B70)/0.000001-EXP(blanks!$BZ$18*b932_4!A70+blanks!$BZ$17)</f>
        <v>849097.65152953297</v>
      </c>
      <c r="D70" s="1">
        <f>C70*0.000001*coeffs!$D$8/($D$2*coeffs!$D$6/1000)</f>
        <v>18965.724604756782</v>
      </c>
      <c r="E70">
        <f t="shared" si="0"/>
        <v>0.93081883243706476</v>
      </c>
      <c r="F70">
        <v>0.79069999999999996</v>
      </c>
      <c r="G70">
        <v>1.0866</v>
      </c>
      <c r="H70">
        <f t="shared" si="1"/>
        <v>0.1401188324370648</v>
      </c>
      <c r="I70">
        <f t="shared" si="2"/>
        <v>0.15578116756293525</v>
      </c>
      <c r="J70" s="2">
        <f>((1000*coeffs!$D$8/($D$2*coeffs!$D$6))^2*H70^2+(1000*(E70-coeffs!$D$2*blanks!$BZ$18*A70-coeffs!$D$2*blanks!$BZ$17)/($D$2*coeffs!$D$6))^2*coeffs!$E$8^2+(1000*coeffs!$D$2*coeffs!$D$8*(E70/coeffs!$D$2-blanks!$BZ$18*A70-blanks!$BZ$17)/($D$2^2*coeffs!$D$6))^2*coeffs!$D$11^2+(1000*coeffs!$D$2*coeffs!$D$8*(E70/coeffs!$D$2-blanks!$BZ$18*A70-blanks!$BZ$17)/($D$2*coeffs!$D$6^2))^2*coeffs!$E$6^2 +(-1000*coeffs!$D$8*blanks!$BZ$18*A70/($D$2*coeffs!$D$6)-1000*coeffs!$D$8*blanks!$BZ$17/($D$2*coeffs!$D$6))^2*coeffs!$E$2^2 + (1000*coeffs!$D$2*coeffs!$D$8*A70/($D$2*coeffs!$D$6))^2*blanks!$CA$18^2+(1000*coeffs!$D$2*coeffs!$D$8/($D$2*coeffs!$D$6))^2*blanks!$CA$17^2)^0.5</f>
        <v>6033.1952833352761</v>
      </c>
      <c r="K70" s="10">
        <f>((1000*coeffs!$D$8/($D$2*coeffs!$D$6))^2*I70^2+(1000*(E70-coeffs!$D$2*blanks!$BZ$18*A70-coeffs!$D$2*blanks!$BZ$17)/($D$2*coeffs!$D$6))^2*coeffs!$E$8^2+(1000*coeffs!$D$2*coeffs!$D$8*(E70/coeffs!$D$2-blanks!$BZ$18*A70-blanks!$BZ$17)/($D$2^2*coeffs!$D$6))^2*coeffs!$D$11^2+(1000*coeffs!$D$2*coeffs!$D$8*(E70/coeffs!$D$2-blanks!$BZ$18*A70-blanks!$BZ$17)/($D$2*coeffs!$D$6^2))^2*coeffs!$E$6^2 +(-1000*coeffs!$D$8*blanks!$BZ$18*A70/($D$2*coeffs!$D$6)-1000*coeffs!$D$8*blanks!$BZ$17/($D$2*coeffs!$D$6))^2*coeffs!$E$2^2 + (1000*coeffs!$D$2*coeffs!$D$8*A70/($D$2*coeffs!$D$6))^2*blanks!$CA$18^2+(1000*coeffs!$D$2*coeffs!$D$8/($D$2*coeffs!$D$6))^2*blanks!$CA$17^2)^0.5</f>
        <v>6221.8681784389209</v>
      </c>
      <c r="L70" s="10">
        <f t="shared" si="3"/>
        <v>29413403.969784979</v>
      </c>
      <c r="M70" s="1">
        <f t="shared" si="4"/>
        <v>10160257.43432297</v>
      </c>
      <c r="N70" s="10">
        <f t="shared" si="5"/>
        <v>9882789.3516366724</v>
      </c>
    </row>
    <row r="71" spans="1:14" x14ac:dyDescent="0.25">
      <c r="A71">
        <v>-24.08</v>
      </c>
      <c r="B71">
        <v>0.61538461538461542</v>
      </c>
      <c r="C71" s="10">
        <f>-LN(1-B71)/0.000001-EXP(blanks!$BZ$18*b932_4!A71+blanks!$BZ$17)</f>
        <v>873790.2641199046</v>
      </c>
      <c r="D71" s="1">
        <f>C71*0.000001*coeffs!$D$8/($D$2*coeffs!$D$6/1000)</f>
        <v>19517.266926558445</v>
      </c>
      <c r="E71">
        <f t="shared" si="0"/>
        <v>0.95551144502743646</v>
      </c>
      <c r="F71">
        <v>0.81020000000000003</v>
      </c>
      <c r="G71">
        <v>1.1134999999999999</v>
      </c>
      <c r="H71">
        <f t="shared" si="1"/>
        <v>0.14531144502743643</v>
      </c>
      <c r="I71">
        <f t="shared" si="2"/>
        <v>0.15798855497256348</v>
      </c>
      <c r="J71" s="2">
        <f>((1000*coeffs!$D$8/($D$2*coeffs!$D$6))^2*H71^2+(1000*(E71-coeffs!$D$2*blanks!$BZ$18*A71-coeffs!$D$2*blanks!$BZ$17)/($D$2*coeffs!$D$6))^2*coeffs!$E$8^2+(1000*coeffs!$D$2*coeffs!$D$8*(E71/coeffs!$D$2-blanks!$BZ$18*A71-blanks!$BZ$17)/($D$2^2*coeffs!$D$6))^2*coeffs!$D$11^2+(1000*coeffs!$D$2*coeffs!$D$8*(E71/coeffs!$D$2-blanks!$BZ$18*A71-blanks!$BZ$17)/($D$2*coeffs!$D$6^2))^2*coeffs!$E$6^2 +(-1000*coeffs!$D$8*blanks!$BZ$18*A71/($D$2*coeffs!$D$6)-1000*coeffs!$D$8*blanks!$BZ$17/($D$2*coeffs!$D$6))^2*coeffs!$E$2^2 + (1000*coeffs!$D$2*coeffs!$D$8*A71/($D$2*coeffs!$D$6))^2*blanks!$CA$18^2+(1000*coeffs!$D$2*coeffs!$D$8/($D$2*coeffs!$D$6))^2*blanks!$CA$17^2)^0.5</f>
        <v>6210.4042549563319</v>
      </c>
      <c r="K71" s="10">
        <f>((1000*coeffs!$D$8/($D$2*coeffs!$D$6))^2*I71^2+(1000*(E71-coeffs!$D$2*blanks!$BZ$18*A71-coeffs!$D$2*blanks!$BZ$17)/($D$2*coeffs!$D$6))^2*coeffs!$E$8^2+(1000*coeffs!$D$2*coeffs!$D$8*(E71/coeffs!$D$2-blanks!$BZ$18*A71-blanks!$BZ$17)/($D$2^2*coeffs!$D$6))^2*coeffs!$D$11^2+(1000*coeffs!$D$2*coeffs!$D$8*(E71/coeffs!$D$2-blanks!$BZ$18*A71-blanks!$BZ$17)/($D$2*coeffs!$D$6^2))^2*coeffs!$E$6^2 +(-1000*coeffs!$D$8*blanks!$BZ$18*A71/($D$2*coeffs!$D$6)-1000*coeffs!$D$8*blanks!$BZ$17/($D$2*coeffs!$D$6))^2*coeffs!$E$2^2 + (1000*coeffs!$D$2*coeffs!$D$8*A71/($D$2*coeffs!$D$6))^2*blanks!$CA$18^2+(1000*coeffs!$D$2*coeffs!$D$8/($D$2*coeffs!$D$6))^2*blanks!$CA$17^2)^0.5</f>
        <v>6362.9725652471452</v>
      </c>
      <c r="L71" s="10">
        <f t="shared" si="3"/>
        <v>30268775.301788639</v>
      </c>
      <c r="M71" s="1">
        <f t="shared" si="4"/>
        <v>10397075.471898017</v>
      </c>
      <c r="N71" s="10">
        <f t="shared" si="5"/>
        <v>10172771.532192901</v>
      </c>
    </row>
    <row r="72" spans="1:14" x14ac:dyDescent="0.25">
      <c r="A72">
        <v>-24.22</v>
      </c>
      <c r="B72">
        <v>0.625</v>
      </c>
      <c r="C72" s="10">
        <f>-LN(1-B72)/0.000001-EXP(blanks!$BZ$18*b932_4!A72+blanks!$BZ$17)</f>
        <v>894862.55062807736</v>
      </c>
      <c r="D72" s="1">
        <f>C72*0.000001*coeffs!$D$8/($D$2*coeffs!$D$6/1000)</f>
        <v>19987.944453444332</v>
      </c>
      <c r="E72">
        <f t="shared" si="0"/>
        <v>0.98082925301172619</v>
      </c>
      <c r="F72">
        <v>0.83030000000000004</v>
      </c>
      <c r="G72">
        <v>1.1693</v>
      </c>
      <c r="H72">
        <f t="shared" si="1"/>
        <v>0.15052925301172615</v>
      </c>
      <c r="I72">
        <f t="shared" si="2"/>
        <v>0.18847074698827382</v>
      </c>
      <c r="J72" s="2">
        <f>((1000*coeffs!$D$8/($D$2*coeffs!$D$6))^2*H72^2+(1000*(E72-coeffs!$D$2*blanks!$BZ$18*A72-coeffs!$D$2*blanks!$BZ$17)/($D$2*coeffs!$D$6))^2*coeffs!$E$8^2+(1000*coeffs!$D$2*coeffs!$D$8*(E72/coeffs!$D$2-blanks!$BZ$18*A72-blanks!$BZ$17)/($D$2^2*coeffs!$D$6))^2*coeffs!$D$11^2+(1000*coeffs!$D$2*coeffs!$D$8*(E72/coeffs!$D$2-blanks!$BZ$18*A72-blanks!$BZ$17)/($D$2*coeffs!$D$6^2))^2*coeffs!$E$6^2 +(-1000*coeffs!$D$8*blanks!$BZ$18*A72/($D$2*coeffs!$D$6)-1000*coeffs!$D$8*blanks!$BZ$17/($D$2*coeffs!$D$6))^2*coeffs!$E$2^2 + (1000*coeffs!$D$2*coeffs!$D$8*A72/($D$2*coeffs!$D$6))^2*blanks!$CA$18^2+(1000*coeffs!$D$2*coeffs!$D$8/($D$2*coeffs!$D$6))^2*blanks!$CA$17^2)^0.5</f>
        <v>6390.9761003388085</v>
      </c>
      <c r="K72" s="10">
        <f>((1000*coeffs!$D$8/($D$2*coeffs!$D$6))^2*I72^2+(1000*(E72-coeffs!$D$2*blanks!$BZ$18*A72-coeffs!$D$2*blanks!$BZ$17)/($D$2*coeffs!$D$6))^2*coeffs!$E$8^2+(1000*coeffs!$D$2*coeffs!$D$8*(E72/coeffs!$D$2-blanks!$BZ$18*A72-blanks!$BZ$17)/($D$2^2*coeffs!$D$6))^2*coeffs!$D$11^2+(1000*coeffs!$D$2*coeffs!$D$8*(E72/coeffs!$D$2-blanks!$BZ$18*A72-blanks!$BZ$17)/($D$2*coeffs!$D$6^2))^2*coeffs!$E$6^2 +(-1000*coeffs!$D$8*blanks!$BZ$18*A72/($D$2*coeffs!$D$6)-1000*coeffs!$D$8*blanks!$BZ$17/($D$2*coeffs!$D$6))^2*coeffs!$E$2^2 + (1000*coeffs!$D$2*coeffs!$D$8*A72/($D$2*coeffs!$D$6))^2*blanks!$CA$18^2+(1000*coeffs!$D$2*coeffs!$D$8/($D$2*coeffs!$D$6))^2*blanks!$CA$17^2)^0.5</f>
        <v>6874.71159737588</v>
      </c>
      <c r="L72" s="10">
        <f t="shared" si="3"/>
        <v>30998735.718609288</v>
      </c>
      <c r="M72" s="1">
        <f t="shared" si="4"/>
        <v>11176574.462936815</v>
      </c>
      <c r="N72" s="10">
        <f t="shared" si="5"/>
        <v>10463337.347010102</v>
      </c>
    </row>
    <row r="73" spans="1:14" x14ac:dyDescent="0.25">
      <c r="A73">
        <v>-24.22</v>
      </c>
      <c r="B73">
        <v>0.63461538461538458</v>
      </c>
      <c r="C73" s="10">
        <f>-LN(1-B73)/0.000001-EXP(blanks!$BZ$18*b932_4!A73+blanks!$BZ$17)</f>
        <v>920838.03703133808</v>
      </c>
      <c r="D73" s="1">
        <f>C73*0.000001*coeffs!$D$8/($D$2*coeffs!$D$6/1000)</f>
        <v>20568.141466957932</v>
      </c>
      <c r="E73">
        <f t="shared" ref="E73:E90" si="6">-LN(1-B73)</f>
        <v>1.0068047394149868</v>
      </c>
      <c r="F73">
        <v>0.85089999999999999</v>
      </c>
      <c r="G73">
        <v>1.1982999999999999</v>
      </c>
      <c r="H73">
        <f t="shared" ref="H73:H90" si="7">E73-F73</f>
        <v>0.15590473941498684</v>
      </c>
      <c r="I73">
        <f t="shared" ref="I73:I90" si="8">G73-E73</f>
        <v>0.19149526058501309</v>
      </c>
      <c r="J73" s="2">
        <f>((1000*coeffs!$D$8/($D$2*coeffs!$D$6))^2*H73^2+(1000*(E73-coeffs!$D$2*blanks!$BZ$18*A73-coeffs!$D$2*blanks!$BZ$17)/($D$2*coeffs!$D$6))^2*coeffs!$E$8^2+(1000*coeffs!$D$2*coeffs!$D$8*(E73/coeffs!$D$2-blanks!$BZ$18*A73-blanks!$BZ$17)/($D$2^2*coeffs!$D$6))^2*coeffs!$D$11^2+(1000*coeffs!$D$2*coeffs!$D$8*(E73/coeffs!$D$2-blanks!$BZ$18*A73-blanks!$BZ$17)/($D$2*coeffs!$D$6^2))^2*coeffs!$E$6^2 +(-1000*coeffs!$D$8*blanks!$BZ$18*A73/($D$2*coeffs!$D$6)-1000*coeffs!$D$8*blanks!$BZ$17/($D$2*coeffs!$D$6))^2*coeffs!$E$2^2 + (1000*coeffs!$D$2*coeffs!$D$8*A73/($D$2*coeffs!$D$6))^2*blanks!$CA$18^2+(1000*coeffs!$D$2*coeffs!$D$8/($D$2*coeffs!$D$6))^2*blanks!$CA$17^2)^0.5</f>
        <v>6576.6045902981032</v>
      </c>
      <c r="K73" s="10">
        <f>((1000*coeffs!$D$8/($D$2*coeffs!$D$6))^2*I73^2+(1000*(E73-coeffs!$D$2*blanks!$BZ$18*A73-coeffs!$D$2*blanks!$BZ$17)/($D$2*coeffs!$D$6))^2*coeffs!$E$8^2+(1000*coeffs!$D$2*coeffs!$D$8*(E73/coeffs!$D$2-blanks!$BZ$18*A73-blanks!$BZ$17)/($D$2^2*coeffs!$D$6))^2*coeffs!$D$11^2+(1000*coeffs!$D$2*coeffs!$D$8*(E73/coeffs!$D$2-blanks!$BZ$18*A73-blanks!$BZ$17)/($D$2*coeffs!$D$6^2))^2*coeffs!$E$6^2 +(-1000*coeffs!$D$8*blanks!$BZ$18*A73/($D$2*coeffs!$D$6)-1000*coeffs!$D$8*blanks!$BZ$17/($D$2*coeffs!$D$6))^2*coeffs!$E$2^2 + (1000*coeffs!$D$2*coeffs!$D$8*A73/($D$2*coeffs!$D$6))^2*blanks!$CA$18^2+(1000*coeffs!$D$2*coeffs!$D$8/($D$2*coeffs!$D$6))^2*blanks!$CA$17^2)^0.5</f>
        <v>7029.9604772881421</v>
      </c>
      <c r="L73" s="10">
        <f t="shared" ref="L73:L111" si="9">1000000000000*D73/(1000000*$D$3)</f>
        <v>31898546.798659354</v>
      </c>
      <c r="M73" s="1">
        <f t="shared" ref="M73:M111" si="10">((1/(0.000001*$D$3))^2*K73^2+(D73/(0.000001*$D$3)^2)^2*(0.000001*$E$3)^2)^0.5</f>
        <v>11435471.619041922</v>
      </c>
      <c r="N73" s="10">
        <f t="shared" ref="N73:N111" si="11">((1/(0.000001*$D$3))^2*J73^2+(D73/(0.000001*$D$3)^2)^2*(0.000001*$E$3)^2)^0.5</f>
        <v>10767229.818214692</v>
      </c>
    </row>
    <row r="74" spans="1:14" x14ac:dyDescent="0.25">
      <c r="A74">
        <v>-24.31</v>
      </c>
      <c r="B74">
        <v>0.64423076923076927</v>
      </c>
      <c r="C74" s="10">
        <f>-LN(1-B74)/0.000001-EXP(blanks!$BZ$18*b932_4!A74+blanks!$BZ$17)</f>
        <v>944661.25886783353</v>
      </c>
      <c r="D74" s="1">
        <f>C74*0.000001*coeffs!$D$8/($D$2*coeffs!$D$6/1000)</f>
        <v>21100.264790741832</v>
      </c>
      <c r="E74">
        <f t="shared" si="6"/>
        <v>1.0334729864971484</v>
      </c>
      <c r="F74">
        <v>0.87190000000000001</v>
      </c>
      <c r="G74">
        <v>1.2279</v>
      </c>
      <c r="H74">
        <f t="shared" si="7"/>
        <v>0.16157298649714835</v>
      </c>
      <c r="I74">
        <f t="shared" si="8"/>
        <v>0.19442701350285163</v>
      </c>
      <c r="J74" s="2">
        <f>((1000*coeffs!$D$8/($D$2*coeffs!$D$6))^2*H74^2+(1000*(E74-coeffs!$D$2*blanks!$BZ$18*A74-coeffs!$D$2*blanks!$BZ$17)/($D$2*coeffs!$D$6))^2*coeffs!$E$8^2+(1000*coeffs!$D$2*coeffs!$D$8*(E74/coeffs!$D$2-blanks!$BZ$18*A74-blanks!$BZ$17)/($D$2^2*coeffs!$D$6))^2*coeffs!$D$11^2+(1000*coeffs!$D$2*coeffs!$D$8*(E74/coeffs!$D$2-blanks!$BZ$18*A74-blanks!$BZ$17)/($D$2*coeffs!$D$6^2))^2*coeffs!$E$6^2 +(-1000*coeffs!$D$8*blanks!$BZ$18*A74/($D$2*coeffs!$D$6)-1000*coeffs!$D$8*blanks!$BZ$17/($D$2*coeffs!$D$6))^2*coeffs!$E$2^2 + (1000*coeffs!$D$2*coeffs!$D$8*A74/($D$2*coeffs!$D$6))^2*blanks!$CA$18^2+(1000*coeffs!$D$2*coeffs!$D$8/($D$2*coeffs!$D$6))^2*blanks!$CA$17^2)^0.5</f>
        <v>6769.0662917909831</v>
      </c>
      <c r="K74" s="10">
        <f>((1000*coeffs!$D$8/($D$2*coeffs!$D$6))^2*I74^2+(1000*(E74-coeffs!$D$2*blanks!$BZ$18*A74-coeffs!$D$2*blanks!$BZ$17)/($D$2*coeffs!$D$6))^2*coeffs!$E$8^2+(1000*coeffs!$D$2*coeffs!$D$8*(E74/coeffs!$D$2-blanks!$BZ$18*A74-blanks!$BZ$17)/($D$2^2*coeffs!$D$6))^2*coeffs!$D$11^2+(1000*coeffs!$D$2*coeffs!$D$8*(E74/coeffs!$D$2-blanks!$BZ$18*A74-blanks!$BZ$17)/($D$2*coeffs!$D$6^2))^2*coeffs!$E$6^2 +(-1000*coeffs!$D$8*blanks!$BZ$18*A74/($D$2*coeffs!$D$6)-1000*coeffs!$D$8*blanks!$BZ$17/($D$2*coeffs!$D$6))^2*coeffs!$E$2^2 + (1000*coeffs!$D$2*coeffs!$D$8*A74/($D$2*coeffs!$D$6))^2*blanks!$CA$18^2+(1000*coeffs!$D$2*coeffs!$D$8/($D$2*coeffs!$D$6))^2*blanks!$CA$17^2)^0.5</f>
        <v>7187.1792306159041</v>
      </c>
      <c r="L74" s="10">
        <f t="shared" si="9"/>
        <v>32723801.757822633</v>
      </c>
      <c r="M74" s="1">
        <f t="shared" si="10"/>
        <v>11694872.212865667</v>
      </c>
      <c r="N74" s="10">
        <f t="shared" si="11"/>
        <v>11078582.401550759</v>
      </c>
    </row>
    <row r="75" spans="1:14" x14ac:dyDescent="0.25">
      <c r="A75">
        <v>-24.31</v>
      </c>
      <c r="B75">
        <v>0.65384615384615385</v>
      </c>
      <c r="C75" s="10">
        <f>-LN(1-B75)/0.000001-EXP(blanks!$BZ$18*b932_4!A75+blanks!$BZ$17)</f>
        <v>972060.23305594805</v>
      </c>
      <c r="D75" s="1">
        <f>C75*0.000001*coeffs!$D$8/($D$2*coeffs!$D$6/1000)</f>
        <v>21712.257295924905</v>
      </c>
      <c r="E75">
        <f t="shared" si="6"/>
        <v>1.0608719606852628</v>
      </c>
      <c r="F75">
        <v>0.91559999999999997</v>
      </c>
      <c r="G75">
        <v>1.2583</v>
      </c>
      <c r="H75">
        <f t="shared" si="7"/>
        <v>0.14527196068526282</v>
      </c>
      <c r="I75">
        <f t="shared" si="8"/>
        <v>0.19742803931473718</v>
      </c>
      <c r="J75" s="2">
        <f>((1000*coeffs!$D$8/($D$2*coeffs!$D$6))^2*H75^2+(1000*(E75-coeffs!$D$2*blanks!$BZ$18*A75-coeffs!$D$2*blanks!$BZ$17)/($D$2*coeffs!$D$6))^2*coeffs!$E$8^2+(1000*coeffs!$D$2*coeffs!$D$8*(E75/coeffs!$D$2-blanks!$BZ$18*A75-blanks!$BZ$17)/($D$2^2*coeffs!$D$6))^2*coeffs!$D$11^2+(1000*coeffs!$D$2*coeffs!$D$8*(E75/coeffs!$D$2-blanks!$BZ$18*A75-blanks!$BZ$17)/($D$2*coeffs!$D$6^2))^2*coeffs!$E$6^2 +(-1000*coeffs!$D$8*blanks!$BZ$18*A75/($D$2*coeffs!$D$6)-1000*coeffs!$D$8*blanks!$BZ$17/($D$2*coeffs!$D$6))^2*coeffs!$E$2^2 + (1000*coeffs!$D$2*coeffs!$D$8*A75/($D$2*coeffs!$D$6))^2*blanks!$CA$18^2+(1000*coeffs!$D$2*coeffs!$D$8/($D$2*coeffs!$D$6))^2*blanks!$CA$17^2)^0.5</f>
        <v>6714.6662368841944</v>
      </c>
      <c r="K75" s="10">
        <f>((1000*coeffs!$D$8/($D$2*coeffs!$D$6))^2*I75^2+(1000*(E75-coeffs!$D$2*blanks!$BZ$18*A75-coeffs!$D$2*blanks!$BZ$17)/($D$2*coeffs!$D$6))^2*coeffs!$E$8^2+(1000*coeffs!$D$2*coeffs!$D$8*(E75/coeffs!$D$2-blanks!$BZ$18*A75-blanks!$BZ$17)/($D$2^2*coeffs!$D$6))^2*coeffs!$D$11^2+(1000*coeffs!$D$2*coeffs!$D$8*(E75/coeffs!$D$2-blanks!$BZ$18*A75-blanks!$BZ$17)/($D$2*coeffs!$D$6^2))^2*coeffs!$E$6^2 +(-1000*coeffs!$D$8*blanks!$BZ$18*A75/($D$2*coeffs!$D$6)-1000*coeffs!$D$8*blanks!$BZ$17/($D$2*coeffs!$D$6))^2*coeffs!$E$2^2 + (1000*coeffs!$D$2*coeffs!$D$8*A75/($D$2*coeffs!$D$6))^2*blanks!$CA$18^2+(1000*coeffs!$D$2*coeffs!$D$8/($D$2*coeffs!$D$6))^2*blanks!$CA$17^2)^0.5</f>
        <v>7348.7572272546431</v>
      </c>
      <c r="L75" s="10">
        <f t="shared" si="9"/>
        <v>33672923.56342534</v>
      </c>
      <c r="M75" s="1">
        <f t="shared" si="10"/>
        <v>11964797.030907819</v>
      </c>
      <c r="N75" s="10">
        <f t="shared" si="11"/>
        <v>11032134.701509556</v>
      </c>
    </row>
    <row r="76" spans="1:14" x14ac:dyDescent="0.25">
      <c r="A76">
        <v>-24.37</v>
      </c>
      <c r="B76">
        <v>0.66346153846153844</v>
      </c>
      <c r="C76" s="10">
        <f>-LN(1-B76)/0.000001-EXP(blanks!$BZ$18*b932_4!A76+blanks!$BZ$17)</f>
        <v>998282.30861777696</v>
      </c>
      <c r="D76" s="1">
        <f>C76*0.000001*coeffs!$D$8/($D$2*coeffs!$D$6/1000)</f>
        <v>22297.962206043208</v>
      </c>
      <c r="E76">
        <f t="shared" si="6"/>
        <v>1.089042837651959</v>
      </c>
      <c r="F76">
        <v>0.93830000000000002</v>
      </c>
      <c r="G76">
        <v>1.2895000000000001</v>
      </c>
      <c r="H76">
        <f t="shared" si="7"/>
        <v>0.15074283765195895</v>
      </c>
      <c r="I76">
        <f t="shared" si="8"/>
        <v>0.20045716234804112</v>
      </c>
      <c r="J76" s="2">
        <f>((1000*coeffs!$D$8/($D$2*coeffs!$D$6))^2*H76^2+(1000*(E76-coeffs!$D$2*blanks!$BZ$18*A76-coeffs!$D$2*blanks!$BZ$17)/($D$2*coeffs!$D$6))^2*coeffs!$E$8^2+(1000*coeffs!$D$2*coeffs!$D$8*(E76/coeffs!$D$2-blanks!$BZ$18*A76-blanks!$BZ$17)/($D$2^2*coeffs!$D$6))^2*coeffs!$D$11^2+(1000*coeffs!$D$2*coeffs!$D$8*(E76/coeffs!$D$2-blanks!$BZ$18*A76-blanks!$BZ$17)/($D$2*coeffs!$D$6^2))^2*coeffs!$E$6^2 +(-1000*coeffs!$D$8*blanks!$BZ$18*A76/($D$2*coeffs!$D$6)-1000*coeffs!$D$8*blanks!$BZ$17/($D$2*coeffs!$D$6))^2*coeffs!$E$2^2 + (1000*coeffs!$D$2*coeffs!$D$8*A76/($D$2*coeffs!$D$6))^2*blanks!$CA$18^2+(1000*coeffs!$D$2*coeffs!$D$8/($D$2*coeffs!$D$6))^2*blanks!$CA$17^2)^0.5</f>
        <v>6910.4560140690319</v>
      </c>
      <c r="K76" s="10">
        <f>((1000*coeffs!$D$8/($D$2*coeffs!$D$6))^2*I76^2+(1000*(E76-coeffs!$D$2*blanks!$BZ$18*A76-coeffs!$D$2*blanks!$BZ$17)/($D$2*coeffs!$D$6))^2*coeffs!$E$8^2+(1000*coeffs!$D$2*coeffs!$D$8*(E76/coeffs!$D$2-blanks!$BZ$18*A76-blanks!$BZ$17)/($D$2^2*coeffs!$D$6))^2*coeffs!$D$11^2+(1000*coeffs!$D$2*coeffs!$D$8*(E76/coeffs!$D$2-blanks!$BZ$18*A76-blanks!$BZ$17)/($D$2*coeffs!$D$6^2))^2*coeffs!$E$6^2 +(-1000*coeffs!$D$8*blanks!$BZ$18*A76/($D$2*coeffs!$D$6)-1000*coeffs!$D$8*blanks!$BZ$17/($D$2*coeffs!$D$6))^2*coeffs!$E$2^2 + (1000*coeffs!$D$2*coeffs!$D$8*A76/($D$2*coeffs!$D$6))^2*blanks!$CA$18^2+(1000*coeffs!$D$2*coeffs!$D$8/($D$2*coeffs!$D$6))^2*blanks!$CA$17^2)^0.5</f>
        <v>7514.3352741834578</v>
      </c>
      <c r="L76" s="10">
        <f t="shared" si="9"/>
        <v>34581276.683984488</v>
      </c>
      <c r="M76" s="1">
        <f t="shared" si="10"/>
        <v>12239318.178730661</v>
      </c>
      <c r="N76" s="10">
        <f t="shared" si="11"/>
        <v>11351193.396614054</v>
      </c>
    </row>
    <row r="77" spans="1:14" x14ac:dyDescent="0.25">
      <c r="A77">
        <v>-24.4</v>
      </c>
      <c r="B77">
        <v>0.67307692307692313</v>
      </c>
      <c r="C77" s="10">
        <f>-LN(1-B77)/0.000001-EXP(blanks!$BZ$18*b932_4!A77+blanks!$BZ$17)</f>
        <v>1026279.4669551677</v>
      </c>
      <c r="D77" s="1">
        <f>C77*0.000001*coeffs!$D$8/($D$2*coeffs!$D$6/1000)</f>
        <v>22923.315949262524</v>
      </c>
      <c r="E77">
        <f t="shared" si="6"/>
        <v>1.1180303745252114</v>
      </c>
      <c r="F77">
        <v>0.93830000000000002</v>
      </c>
      <c r="G77">
        <v>1.3213999999999999</v>
      </c>
      <c r="H77">
        <f t="shared" si="7"/>
        <v>0.17973037452521134</v>
      </c>
      <c r="I77">
        <f t="shared" si="8"/>
        <v>0.20336962547478854</v>
      </c>
      <c r="J77" s="2">
        <f>((1000*coeffs!$D$8/($D$2*coeffs!$D$6))^2*H77^2+(1000*(E77-coeffs!$D$2*blanks!$BZ$18*A77-coeffs!$D$2*blanks!$BZ$17)/($D$2*coeffs!$D$6))^2*coeffs!$E$8^2+(1000*coeffs!$D$2*coeffs!$D$8*(E77/coeffs!$D$2-blanks!$BZ$18*A77-blanks!$BZ$17)/($D$2^2*coeffs!$D$6))^2*coeffs!$D$11^2+(1000*coeffs!$D$2*coeffs!$D$8*(E77/coeffs!$D$2-blanks!$BZ$18*A77-blanks!$BZ$17)/($D$2*coeffs!$D$6^2))^2*coeffs!$E$6^2 +(-1000*coeffs!$D$8*blanks!$BZ$18*A77/($D$2*coeffs!$D$6)-1000*coeffs!$D$8*blanks!$BZ$17/($D$2*coeffs!$D$6))^2*coeffs!$E$2^2 + (1000*coeffs!$D$2*coeffs!$D$8*A77/($D$2*coeffs!$D$6))^2*blanks!$CA$18^2+(1000*coeffs!$D$2*coeffs!$D$8/($D$2*coeffs!$D$6))^2*blanks!$CA$17^2)^0.5</f>
        <v>7382.2935054648497</v>
      </c>
      <c r="K77" s="10">
        <f>((1000*coeffs!$D$8/($D$2*coeffs!$D$6))^2*I77^2+(1000*(E77-coeffs!$D$2*blanks!$BZ$18*A77-coeffs!$D$2*blanks!$BZ$17)/($D$2*coeffs!$D$6))^2*coeffs!$E$8^2+(1000*coeffs!$D$2*coeffs!$D$8*(E77/coeffs!$D$2-blanks!$BZ$18*A77-blanks!$BZ$17)/($D$2^2*coeffs!$D$6))^2*coeffs!$D$11^2+(1000*coeffs!$D$2*coeffs!$D$8*(E77/coeffs!$D$2-blanks!$BZ$18*A77-blanks!$BZ$17)/($D$2*coeffs!$D$6^2))^2*coeffs!$E$6^2 +(-1000*coeffs!$D$8*blanks!$BZ$18*A77/($D$2*coeffs!$D$6)-1000*coeffs!$D$8*blanks!$BZ$17/($D$2*coeffs!$D$6))^2*coeffs!$E$2^2 + (1000*coeffs!$D$2*coeffs!$D$8*A77/($D$2*coeffs!$D$6))^2*blanks!$CA$18^2+(1000*coeffs!$D$2*coeffs!$D$8/($D$2*coeffs!$D$6))^2*blanks!$CA$17^2)^0.5</f>
        <v>7682.2196756380117</v>
      </c>
      <c r="L77" s="10">
        <f t="shared" si="9"/>
        <v>35551120.054414615</v>
      </c>
      <c r="M77" s="1">
        <f t="shared" si="10"/>
        <v>12519303.596617894</v>
      </c>
      <c r="N77" s="10">
        <f t="shared" si="11"/>
        <v>12077486.285930755</v>
      </c>
    </row>
    <row r="78" spans="1:14" x14ac:dyDescent="0.25">
      <c r="A78">
        <v>-24.44</v>
      </c>
      <c r="B78">
        <v>0.68269230769230771</v>
      </c>
      <c r="C78" s="10">
        <f>-LN(1-B78)/0.000001-EXP(blanks!$BZ$18*b932_4!A78+blanks!$BZ$17)</f>
        <v>1054795.0941457332</v>
      </c>
      <c r="D78" s="1">
        <f>C78*0.000001*coeffs!$D$8/($D$2*coeffs!$D$6/1000)</f>
        <v>23560.250383427981</v>
      </c>
      <c r="E78">
        <f t="shared" si="6"/>
        <v>1.1478833376748925</v>
      </c>
      <c r="F78">
        <v>0.98529999999999995</v>
      </c>
      <c r="G78">
        <v>1.3541000000000001</v>
      </c>
      <c r="H78">
        <f t="shared" si="7"/>
        <v>0.16258333767489253</v>
      </c>
      <c r="I78">
        <f t="shared" si="8"/>
        <v>0.2062166623251076</v>
      </c>
      <c r="J78" s="2">
        <f>((1000*coeffs!$D$8/($D$2*coeffs!$D$6))^2*H78^2+(1000*(E78-coeffs!$D$2*blanks!$BZ$18*A78-coeffs!$D$2*blanks!$BZ$17)/($D$2*coeffs!$D$6))^2*coeffs!$E$8^2+(1000*coeffs!$D$2*coeffs!$D$8*(E78/coeffs!$D$2-blanks!$BZ$18*A78-blanks!$BZ$17)/($D$2^2*coeffs!$D$6))^2*coeffs!$D$11^2+(1000*coeffs!$D$2*coeffs!$D$8*(E78/coeffs!$D$2-blanks!$BZ$18*A78-blanks!$BZ$17)/($D$2*coeffs!$D$6^2))^2*coeffs!$E$6^2 +(-1000*coeffs!$D$8*blanks!$BZ$18*A78/($D$2*coeffs!$D$6)-1000*coeffs!$D$8*blanks!$BZ$17/($D$2*coeffs!$D$6))^2*coeffs!$E$2^2 + (1000*coeffs!$D$2*coeffs!$D$8*A78/($D$2*coeffs!$D$6))^2*blanks!$CA$18^2+(1000*coeffs!$D$2*coeffs!$D$8/($D$2*coeffs!$D$6))^2*blanks!$CA$17^2)^0.5</f>
        <v>7324.4029562995674</v>
      </c>
      <c r="K78" s="10">
        <f>((1000*coeffs!$D$8/($D$2*coeffs!$D$6))^2*I78^2+(1000*(E78-coeffs!$D$2*blanks!$BZ$18*A78-coeffs!$D$2*blanks!$BZ$17)/($D$2*coeffs!$D$6))^2*coeffs!$E$8^2+(1000*coeffs!$D$2*coeffs!$D$8*(E78/coeffs!$D$2-blanks!$BZ$18*A78-blanks!$BZ$17)/($D$2^2*coeffs!$D$6))^2*coeffs!$D$11^2+(1000*coeffs!$D$2*coeffs!$D$8*(E78/coeffs!$D$2-blanks!$BZ$18*A78-blanks!$BZ$17)/($D$2*coeffs!$D$6^2))^2*coeffs!$E$6^2 +(-1000*coeffs!$D$8*blanks!$BZ$18*A78/($D$2*coeffs!$D$6)-1000*coeffs!$D$8*blanks!$BZ$17/($D$2*coeffs!$D$6))^2*coeffs!$E$2^2 + (1000*coeffs!$D$2*coeffs!$D$8*A78/($D$2*coeffs!$D$6))^2*blanks!$CA$18^2+(1000*coeffs!$D$2*coeffs!$D$8/($D$2*coeffs!$D$6))^2*blanks!$CA$17^2)^0.5</f>
        <v>7853.3654704602968</v>
      </c>
      <c r="L78" s="10">
        <f t="shared" si="9"/>
        <v>36538923.589728855</v>
      </c>
      <c r="M78" s="1">
        <f t="shared" si="10"/>
        <v>12804731.162938347</v>
      </c>
      <c r="N78" s="10">
        <f t="shared" si="11"/>
        <v>12027096.098359842</v>
      </c>
    </row>
    <row r="79" spans="1:14" x14ac:dyDescent="0.25">
      <c r="A79">
        <v>-24.45</v>
      </c>
      <c r="B79">
        <v>0.69230769230769229</v>
      </c>
      <c r="C79" s="10">
        <f>-LN(1-B79)/0.000001-EXP(blanks!$BZ$18*b932_4!A79+blanks!$BZ$17)</f>
        <v>1085229.3841258134</v>
      </c>
      <c r="D79" s="1">
        <f>C79*0.000001*coeffs!$D$8/($D$2*coeffs!$D$6/1000)</f>
        <v>24240.040701142025</v>
      </c>
      <c r="E79">
        <f t="shared" si="6"/>
        <v>1.1786549963416462</v>
      </c>
      <c r="F79">
        <v>1.0097</v>
      </c>
      <c r="G79">
        <v>1.3876999999999999</v>
      </c>
      <c r="H79">
        <f t="shared" si="7"/>
        <v>0.16895499634164612</v>
      </c>
      <c r="I79">
        <f t="shared" si="8"/>
        <v>0.20904500365835377</v>
      </c>
      <c r="J79" s="2">
        <f>((1000*coeffs!$D$8/($D$2*coeffs!$D$6))^2*H79^2+(1000*(E79-coeffs!$D$2*blanks!$BZ$18*A79-coeffs!$D$2*blanks!$BZ$17)/($D$2*coeffs!$D$6))^2*coeffs!$E$8^2+(1000*coeffs!$D$2*coeffs!$D$8*(E79/coeffs!$D$2-blanks!$BZ$18*A79-blanks!$BZ$17)/($D$2^2*coeffs!$D$6))^2*coeffs!$D$11^2+(1000*coeffs!$D$2*coeffs!$D$8*(E79/coeffs!$D$2-blanks!$BZ$18*A79-blanks!$BZ$17)/($D$2*coeffs!$D$6^2))^2*coeffs!$E$6^2 +(-1000*coeffs!$D$8*blanks!$BZ$18*A79/($D$2*coeffs!$D$6)-1000*coeffs!$D$8*blanks!$BZ$17/($D$2*coeffs!$D$6))^2*coeffs!$E$2^2 + (1000*coeffs!$D$2*coeffs!$D$8*A79/($D$2*coeffs!$D$6))^2*blanks!$CA$18^2+(1000*coeffs!$D$2*coeffs!$D$8/($D$2*coeffs!$D$6))^2*blanks!$CA$17^2)^0.5</f>
        <v>7543.1473180572539</v>
      </c>
      <c r="K79" s="10">
        <f>((1000*coeffs!$D$8/($D$2*coeffs!$D$6))^2*I79^2+(1000*(E79-coeffs!$D$2*blanks!$BZ$18*A79-coeffs!$D$2*blanks!$BZ$17)/($D$2*coeffs!$D$6))^2*coeffs!$E$8^2+(1000*coeffs!$D$2*coeffs!$D$8*(E79/coeffs!$D$2-blanks!$BZ$18*A79-blanks!$BZ$17)/($D$2^2*coeffs!$D$6))^2*coeffs!$D$11^2+(1000*coeffs!$D$2*coeffs!$D$8*(E79/coeffs!$D$2-blanks!$BZ$18*A79-blanks!$BZ$17)/($D$2*coeffs!$D$6^2))^2*coeffs!$E$6^2 +(-1000*coeffs!$D$8*blanks!$BZ$18*A79/($D$2*coeffs!$D$6)-1000*coeffs!$D$8*blanks!$BZ$17/($D$2*coeffs!$D$6))^2*coeffs!$E$2^2 + (1000*coeffs!$D$2*coeffs!$D$8*A79/($D$2*coeffs!$D$6))^2*blanks!$CA$18^2+(1000*coeffs!$D$2*coeffs!$D$8/($D$2*coeffs!$D$6))^2*blanks!$CA$17^2)^0.5</f>
        <v>8028.6729406951945</v>
      </c>
      <c r="L79" s="10">
        <f t="shared" si="9"/>
        <v>37593191.098424874</v>
      </c>
      <c r="M79" s="1">
        <f t="shared" si="10"/>
        <v>13098555.184453387</v>
      </c>
      <c r="N79" s="10">
        <f t="shared" si="11"/>
        <v>12384973.546284808</v>
      </c>
    </row>
    <row r="80" spans="1:14" x14ac:dyDescent="0.25">
      <c r="A80">
        <v>-24.48</v>
      </c>
      <c r="B80">
        <v>0.70192307692307687</v>
      </c>
      <c r="C80" s="10">
        <f>-LN(1-B80)/0.000001-EXP(blanks!$BZ$18*b932_4!A80+blanks!$BZ$17)</f>
        <v>1115958.6225273348</v>
      </c>
      <c r="D80" s="1">
        <f>C80*0.000001*coeffs!$D$8/($D$2*coeffs!$D$6/1000)</f>
        <v>24926.419083872603</v>
      </c>
      <c r="E80">
        <f t="shared" si="6"/>
        <v>1.2104036946562262</v>
      </c>
      <c r="F80">
        <v>1.0347</v>
      </c>
      <c r="G80">
        <v>1.4219999999999999</v>
      </c>
      <c r="H80">
        <f t="shared" si="7"/>
        <v>0.17570369465622626</v>
      </c>
      <c r="I80">
        <f t="shared" si="8"/>
        <v>0.21159630534377372</v>
      </c>
      <c r="J80" s="2">
        <f>((1000*coeffs!$D$8/($D$2*coeffs!$D$6))^2*H80^2+(1000*(E80-coeffs!$D$2*blanks!$BZ$18*A80-coeffs!$D$2*blanks!$BZ$17)/($D$2*coeffs!$D$6))^2*coeffs!$E$8^2+(1000*coeffs!$D$2*coeffs!$D$8*(E80/coeffs!$D$2-blanks!$BZ$18*A80-blanks!$BZ$17)/($D$2^2*coeffs!$D$6))^2*coeffs!$D$11^2+(1000*coeffs!$D$2*coeffs!$D$8*(E80/coeffs!$D$2-blanks!$BZ$18*A80-blanks!$BZ$17)/($D$2*coeffs!$D$6^2))^2*coeffs!$E$6^2 +(-1000*coeffs!$D$8*blanks!$BZ$18*A80/($D$2*coeffs!$D$6)-1000*coeffs!$D$8*blanks!$BZ$17/($D$2*coeffs!$D$6))^2*coeffs!$E$2^2 + (1000*coeffs!$D$2*coeffs!$D$8*A80/($D$2*coeffs!$D$6))^2*blanks!$CA$18^2+(1000*coeffs!$D$2*coeffs!$D$8/($D$2*coeffs!$D$6))^2*blanks!$CA$17^2)^0.5</f>
        <v>7771.0071988538348</v>
      </c>
      <c r="K80" s="10">
        <f>((1000*coeffs!$D$8/($D$2*coeffs!$D$6))^2*I80^2+(1000*(E80-coeffs!$D$2*blanks!$BZ$18*A80-coeffs!$D$2*blanks!$BZ$17)/($D$2*coeffs!$D$6))^2*coeffs!$E$8^2+(1000*coeffs!$D$2*coeffs!$D$8*(E80/coeffs!$D$2-blanks!$BZ$18*A80-blanks!$BZ$17)/($D$2^2*coeffs!$D$6))^2*coeffs!$D$11^2+(1000*coeffs!$D$2*coeffs!$D$8*(E80/coeffs!$D$2-blanks!$BZ$18*A80-blanks!$BZ$17)/($D$2*coeffs!$D$6^2))^2*coeffs!$E$6^2 +(-1000*coeffs!$D$8*blanks!$BZ$18*A80/($D$2*coeffs!$D$6)-1000*coeffs!$D$8*blanks!$BZ$17/($D$2*coeffs!$D$6))^2*coeffs!$E$2^2 + (1000*coeffs!$D$2*coeffs!$D$8*A80/($D$2*coeffs!$D$6))^2*blanks!$CA$18^2+(1000*coeffs!$D$2*coeffs!$D$8/($D$2*coeffs!$D$6))^2*blanks!$CA$17^2)^0.5</f>
        <v>8205.1219889218464</v>
      </c>
      <c r="L80" s="10">
        <f t="shared" si="9"/>
        <v>38657675.850160576</v>
      </c>
      <c r="M80" s="1">
        <f t="shared" si="10"/>
        <v>13394450.140783204</v>
      </c>
      <c r="N80" s="10">
        <f t="shared" si="11"/>
        <v>12756569.812243834</v>
      </c>
    </row>
    <row r="81" spans="1:14" x14ac:dyDescent="0.25">
      <c r="A81">
        <v>-24.53</v>
      </c>
      <c r="B81">
        <v>0.71153846153846156</v>
      </c>
      <c r="C81" s="10">
        <f>-LN(1-B81)/0.000001-EXP(blanks!$BZ$18*b932_4!A81+blanks!$BZ$17)</f>
        <v>1147024.5648432546</v>
      </c>
      <c r="D81" s="1">
        <f>C81*0.000001*coeffs!$D$8/($D$2*coeffs!$D$6/1000)</f>
        <v>25620.318196053227</v>
      </c>
      <c r="E81">
        <f t="shared" si="6"/>
        <v>1.2431935174792175</v>
      </c>
      <c r="F81">
        <v>1.0604</v>
      </c>
      <c r="G81">
        <v>1.4933000000000001</v>
      </c>
      <c r="H81">
        <f t="shared" si="7"/>
        <v>0.18279351747921746</v>
      </c>
      <c r="I81">
        <f t="shared" si="8"/>
        <v>0.2501064825207826</v>
      </c>
      <c r="J81" s="2">
        <f>((1000*coeffs!$D$8/($D$2*coeffs!$D$6))^2*H81^2+(1000*(E81-coeffs!$D$2*blanks!$BZ$18*A81-coeffs!$D$2*blanks!$BZ$17)/($D$2*coeffs!$D$6))^2*coeffs!$E$8^2+(1000*coeffs!$D$2*coeffs!$D$8*(E81/coeffs!$D$2-blanks!$BZ$18*A81-blanks!$BZ$17)/($D$2^2*coeffs!$D$6))^2*coeffs!$D$11^2+(1000*coeffs!$D$2*coeffs!$D$8*(E81/coeffs!$D$2-blanks!$BZ$18*A81-blanks!$BZ$17)/($D$2*coeffs!$D$6^2))^2*coeffs!$E$6^2 +(-1000*coeffs!$D$8*blanks!$BZ$18*A81/($D$2*coeffs!$D$6)-1000*coeffs!$D$8*blanks!$BZ$17/($D$2*coeffs!$D$6))^2*coeffs!$E$2^2 + (1000*coeffs!$D$2*coeffs!$D$8*A81/($D$2*coeffs!$D$6))^2*blanks!$CA$18^2+(1000*coeffs!$D$2*coeffs!$D$8/($D$2*coeffs!$D$6))^2*blanks!$CA$17^2)^0.5</f>
        <v>8007.9333107902603</v>
      </c>
      <c r="K81" s="10">
        <f>((1000*coeffs!$D$8/($D$2*coeffs!$D$6))^2*I81^2+(1000*(E81-coeffs!$D$2*blanks!$BZ$18*A81-coeffs!$D$2*blanks!$BZ$17)/($D$2*coeffs!$D$6))^2*coeffs!$E$8^2+(1000*coeffs!$D$2*coeffs!$D$8*(E81/coeffs!$D$2-blanks!$BZ$18*A81-blanks!$BZ$17)/($D$2^2*coeffs!$D$6))^2*coeffs!$D$11^2+(1000*coeffs!$D$2*coeffs!$D$8*(E81/coeffs!$D$2-blanks!$BZ$18*A81-blanks!$BZ$17)/($D$2*coeffs!$D$6^2))^2*coeffs!$E$6^2 +(-1000*coeffs!$D$8*blanks!$BZ$18*A81/($D$2*coeffs!$D$6)-1000*coeffs!$D$8*blanks!$BZ$17/($D$2*coeffs!$D$6))^2*coeffs!$E$2^2 + (1000*coeffs!$D$2*coeffs!$D$8*A81/($D$2*coeffs!$D$6))^2*blanks!$CA$18^2+(1000*coeffs!$D$2*coeffs!$D$8/($D$2*coeffs!$D$6))^2*blanks!$CA$17^2)^0.5</f>
        <v>8869.3388378079308</v>
      </c>
      <c r="L81" s="10">
        <f t="shared" si="9"/>
        <v>39733824.287733309</v>
      </c>
      <c r="M81" s="1">
        <f t="shared" si="10"/>
        <v>14410967.889641356</v>
      </c>
      <c r="N81" s="10">
        <f t="shared" si="11"/>
        <v>13141869.559210014</v>
      </c>
    </row>
    <row r="82" spans="1:14" x14ac:dyDescent="0.25">
      <c r="A82">
        <v>-24.55</v>
      </c>
      <c r="B82">
        <v>0.72115384615384615</v>
      </c>
      <c r="C82" s="10">
        <f>-LN(1-B82)/0.000001-EXP(blanks!$BZ$18*b932_4!A82+blanks!$BZ$17)</f>
        <v>1180227.7858984058</v>
      </c>
      <c r="D82" s="1">
        <f>C82*0.000001*coeffs!$D$8/($D$2*coeffs!$D$6/1000)</f>
        <v>26361.956269587521</v>
      </c>
      <c r="E82">
        <f t="shared" si="6"/>
        <v>1.2770950691548986</v>
      </c>
      <c r="F82">
        <v>1.0866</v>
      </c>
      <c r="G82">
        <v>1.5303</v>
      </c>
      <c r="H82">
        <f t="shared" si="7"/>
        <v>0.19049506915489856</v>
      </c>
      <c r="I82">
        <f t="shared" si="8"/>
        <v>0.25320493084510143</v>
      </c>
      <c r="J82" s="2">
        <f>((1000*coeffs!$D$8/($D$2*coeffs!$D$6))^2*H82^2+(1000*(E82-coeffs!$D$2*blanks!$BZ$18*A82-coeffs!$D$2*blanks!$BZ$17)/($D$2*coeffs!$D$6))^2*coeffs!$E$8^2+(1000*coeffs!$D$2*coeffs!$D$8*(E82/coeffs!$D$2-blanks!$BZ$18*A82-blanks!$BZ$17)/($D$2^2*coeffs!$D$6))^2*coeffs!$D$11^2+(1000*coeffs!$D$2*coeffs!$D$8*(E82/coeffs!$D$2-blanks!$BZ$18*A82-blanks!$BZ$17)/($D$2*coeffs!$D$6^2))^2*coeffs!$E$6^2 +(-1000*coeffs!$D$8*blanks!$BZ$18*A82/($D$2*coeffs!$D$6)-1000*coeffs!$D$8*blanks!$BZ$17/($D$2*coeffs!$D$6))^2*coeffs!$E$2^2 + (1000*coeffs!$D$2*coeffs!$D$8*A82/($D$2*coeffs!$D$6))^2*blanks!$CA$18^2+(1000*coeffs!$D$2*coeffs!$D$8/($D$2*coeffs!$D$6))^2*blanks!$CA$17^2)^0.5</f>
        <v>8257.4128515151315</v>
      </c>
      <c r="K82" s="10">
        <f>((1000*coeffs!$D$8/($D$2*coeffs!$D$6))^2*I82^2+(1000*(E82-coeffs!$D$2*blanks!$BZ$18*A82-coeffs!$D$2*blanks!$BZ$17)/($D$2*coeffs!$D$6))^2*coeffs!$E$8^2+(1000*coeffs!$D$2*coeffs!$D$8*(E82/coeffs!$D$2-blanks!$BZ$18*A82-blanks!$BZ$17)/($D$2^2*coeffs!$D$6))^2*coeffs!$D$11^2+(1000*coeffs!$D$2*coeffs!$D$8*(E82/coeffs!$D$2-blanks!$BZ$18*A82-blanks!$BZ$17)/($D$2*coeffs!$D$6^2))^2*coeffs!$E$6^2 +(-1000*coeffs!$D$8*blanks!$BZ$18*A82/($D$2*coeffs!$D$6)-1000*coeffs!$D$8*blanks!$BZ$17/($D$2*coeffs!$D$6))^2*coeffs!$E$2^2 + (1000*coeffs!$D$2*coeffs!$D$8*A82/($D$2*coeffs!$D$6))^2*blanks!$CA$18^2+(1000*coeffs!$D$2*coeffs!$D$8/($D$2*coeffs!$D$6))^2*blanks!$CA$17^2)^0.5</f>
        <v>9059.0709095473776</v>
      </c>
      <c r="L82" s="10">
        <f t="shared" si="9"/>
        <v>40884009.725455321</v>
      </c>
      <c r="M82" s="1">
        <f t="shared" si="10"/>
        <v>14728962.16153091</v>
      </c>
      <c r="N82" s="10">
        <f t="shared" si="11"/>
        <v>13548193.423703192</v>
      </c>
    </row>
    <row r="83" spans="1:14" x14ac:dyDescent="0.25">
      <c r="A83">
        <v>-24.62</v>
      </c>
      <c r="B83">
        <v>0.73076923076923073</v>
      </c>
      <c r="C83" s="10">
        <f>-LN(1-B83)/0.000001-EXP(blanks!$BZ$18*b932_4!A83+blanks!$BZ$17)</f>
        <v>1212834.7726882114</v>
      </c>
      <c r="D83" s="1">
        <f>C83*0.000001*coeffs!$D$8/($D$2*coeffs!$D$6/1000)</f>
        <v>27090.276658334806</v>
      </c>
      <c r="E83">
        <f t="shared" si="6"/>
        <v>1.3121863889661687</v>
      </c>
      <c r="F83">
        <v>1.1134999999999999</v>
      </c>
      <c r="G83">
        <v>1.5682</v>
      </c>
      <c r="H83">
        <f t="shared" si="7"/>
        <v>0.19868638896616875</v>
      </c>
      <c r="I83">
        <f t="shared" si="8"/>
        <v>0.25601361103383136</v>
      </c>
      <c r="J83" s="2">
        <f>((1000*coeffs!$D$8/($D$2*coeffs!$D$6))^2*H83^2+(1000*(E83-coeffs!$D$2*blanks!$BZ$18*A83-coeffs!$D$2*blanks!$BZ$17)/($D$2*coeffs!$D$6))^2*coeffs!$E$8^2+(1000*coeffs!$D$2*coeffs!$D$8*(E83/coeffs!$D$2-blanks!$BZ$18*A83-blanks!$BZ$17)/($D$2^2*coeffs!$D$6))^2*coeffs!$D$11^2+(1000*coeffs!$D$2*coeffs!$D$8*(E83/coeffs!$D$2-blanks!$BZ$18*A83-blanks!$BZ$17)/($D$2*coeffs!$D$6^2))^2*coeffs!$E$6^2 +(-1000*coeffs!$D$8*blanks!$BZ$18*A83/($D$2*coeffs!$D$6)-1000*coeffs!$D$8*blanks!$BZ$17/($D$2*coeffs!$D$6))^2*coeffs!$E$2^2 + (1000*coeffs!$D$2*coeffs!$D$8*A83/($D$2*coeffs!$D$6))^2*blanks!$CA$18^2+(1000*coeffs!$D$2*coeffs!$D$8/($D$2*coeffs!$D$6))^2*blanks!$CA$17^2)^0.5</f>
        <v>8518.5277312768667</v>
      </c>
      <c r="K83" s="10">
        <f>((1000*coeffs!$D$8/($D$2*coeffs!$D$6))^2*I83^2+(1000*(E83-coeffs!$D$2*blanks!$BZ$18*A83-coeffs!$D$2*blanks!$BZ$17)/($D$2*coeffs!$D$6))^2*coeffs!$E$8^2+(1000*coeffs!$D$2*coeffs!$D$8*(E83/coeffs!$D$2-blanks!$BZ$18*A83-blanks!$BZ$17)/($D$2^2*coeffs!$D$6))^2*coeffs!$D$11^2+(1000*coeffs!$D$2*coeffs!$D$8*(E83/coeffs!$D$2-blanks!$BZ$18*A83-blanks!$BZ$17)/($D$2*coeffs!$D$6^2))^2*coeffs!$E$6^2 +(-1000*coeffs!$D$8*blanks!$BZ$18*A83/($D$2*coeffs!$D$6)-1000*coeffs!$D$8*blanks!$BZ$17/($D$2*coeffs!$D$6))^2*coeffs!$E$2^2 + (1000*coeffs!$D$2*coeffs!$D$8*A83/($D$2*coeffs!$D$6))^2*blanks!$CA$18^2+(1000*coeffs!$D$2*coeffs!$D$8/($D$2*coeffs!$D$6))^2*blanks!$CA$17^2)^0.5</f>
        <v>9250.4209435038356</v>
      </c>
      <c r="L83" s="10">
        <f t="shared" si="9"/>
        <v>42013541.143847935</v>
      </c>
      <c r="M83" s="1">
        <f t="shared" si="10"/>
        <v>15048736.127414122</v>
      </c>
      <c r="N83" s="10">
        <f t="shared" si="11"/>
        <v>13970857.601983553</v>
      </c>
    </row>
    <row r="84" spans="1:14" x14ac:dyDescent="0.25">
      <c r="A84">
        <v>-24.64</v>
      </c>
      <c r="B84">
        <v>0.74038461538461542</v>
      </c>
      <c r="C84" s="10">
        <f>-LN(1-B84)/0.000001-EXP(blanks!$BZ$18*b932_4!A84+blanks!$BZ$17)</f>
        <v>1248480.9753341002</v>
      </c>
      <c r="D84" s="1">
        <f>C84*0.000001*coeffs!$D$8/($D$2*coeffs!$D$6/1000)</f>
        <v>27886.481972728809</v>
      </c>
      <c r="E84">
        <f t="shared" si="6"/>
        <v>1.3485540331370438</v>
      </c>
      <c r="F84">
        <v>1.1411</v>
      </c>
      <c r="G84">
        <v>1.607</v>
      </c>
      <c r="H84">
        <f t="shared" si="7"/>
        <v>0.2074540331370438</v>
      </c>
      <c r="I84">
        <f t="shared" si="8"/>
        <v>0.25844596686295618</v>
      </c>
      <c r="J84" s="2">
        <f>((1000*coeffs!$D$8/($D$2*coeffs!$D$6))^2*H84^2+(1000*(E84-coeffs!$D$2*blanks!$BZ$18*A84-coeffs!$D$2*blanks!$BZ$17)/($D$2*coeffs!$D$6))^2*coeffs!$E$8^2+(1000*coeffs!$D$2*coeffs!$D$8*(E84/coeffs!$D$2-blanks!$BZ$18*A84-blanks!$BZ$17)/($D$2^2*coeffs!$D$6))^2*coeffs!$D$11^2+(1000*coeffs!$D$2*coeffs!$D$8*(E84/coeffs!$D$2-blanks!$BZ$18*A84-blanks!$BZ$17)/($D$2*coeffs!$D$6^2))^2*coeffs!$E$6^2 +(-1000*coeffs!$D$8*blanks!$BZ$18*A84/($D$2*coeffs!$D$6)-1000*coeffs!$D$8*blanks!$BZ$17/($D$2*coeffs!$D$6))^2*coeffs!$E$2^2 + (1000*coeffs!$D$2*coeffs!$D$8*A84/($D$2*coeffs!$D$6))^2*blanks!$CA$18^2+(1000*coeffs!$D$2*coeffs!$D$8/($D$2*coeffs!$D$6))^2*blanks!$CA$17^2)^0.5</f>
        <v>8792.7880643531698</v>
      </c>
      <c r="K84" s="10">
        <f>((1000*coeffs!$D$8/($D$2*coeffs!$D$6))^2*I84^2+(1000*(E84-coeffs!$D$2*blanks!$BZ$18*A84-coeffs!$D$2*blanks!$BZ$17)/($D$2*coeffs!$D$6))^2*coeffs!$E$8^2+(1000*coeffs!$D$2*coeffs!$D$8*(E84/coeffs!$D$2-blanks!$BZ$18*A84-blanks!$BZ$17)/($D$2^2*coeffs!$D$6))^2*coeffs!$D$11^2+(1000*coeffs!$D$2*coeffs!$D$8*(E84/coeffs!$D$2-blanks!$BZ$18*A84-blanks!$BZ$17)/($D$2*coeffs!$D$6^2))^2*coeffs!$E$6^2 +(-1000*coeffs!$D$8*blanks!$BZ$18*A84/($D$2*coeffs!$D$6)-1000*coeffs!$D$8*blanks!$BZ$17/($D$2*coeffs!$D$6))^2*coeffs!$E$2^2 + (1000*coeffs!$D$2*coeffs!$D$8*A84/($D$2*coeffs!$D$6))^2*blanks!$CA$18^2+(1000*coeffs!$D$2*coeffs!$D$8/($D$2*coeffs!$D$6))^2*blanks!$CA$17^2)^0.5</f>
        <v>9442.7663110445865</v>
      </c>
      <c r="L84" s="10">
        <f t="shared" si="9"/>
        <v>43248353.366592474</v>
      </c>
      <c r="M84" s="1">
        <f t="shared" si="10"/>
        <v>15373489.951794069</v>
      </c>
      <c r="N84" s="10">
        <f t="shared" si="11"/>
        <v>14416518.774361806</v>
      </c>
    </row>
    <row r="85" spans="1:14" x14ac:dyDescent="0.25">
      <c r="A85">
        <v>-24.69</v>
      </c>
      <c r="B85">
        <v>0.75</v>
      </c>
      <c r="C85" s="10">
        <f>-LN(1-B85)/0.000001-EXP(blanks!$BZ$18*b932_4!A85+blanks!$BZ$17)</f>
        <v>1284394.6967006258</v>
      </c>
      <c r="D85" s="1">
        <f>C85*0.000001*coeffs!$D$8/($D$2*coeffs!$D$6/1000)</f>
        <v>28688.662673314342</v>
      </c>
      <c r="E85">
        <f t="shared" si="6"/>
        <v>1.3862943611198906</v>
      </c>
      <c r="F85">
        <v>1.1693</v>
      </c>
      <c r="G85">
        <v>1.6468</v>
      </c>
      <c r="H85">
        <f t="shared" si="7"/>
        <v>0.21699436111989057</v>
      </c>
      <c r="I85">
        <f t="shared" si="8"/>
        <v>0.26050563888010947</v>
      </c>
      <c r="J85" s="2">
        <f>((1000*coeffs!$D$8/($D$2*coeffs!$D$6))^2*H85^2+(1000*(E85-coeffs!$D$2*blanks!$BZ$18*A85-coeffs!$D$2*blanks!$BZ$17)/($D$2*coeffs!$D$6))^2*coeffs!$E$8^2+(1000*coeffs!$D$2*coeffs!$D$8*(E85/coeffs!$D$2-blanks!$BZ$18*A85-blanks!$BZ$17)/($D$2^2*coeffs!$D$6))^2*coeffs!$D$11^2+(1000*coeffs!$D$2*coeffs!$D$8*(E85/coeffs!$D$2-blanks!$BZ$18*A85-blanks!$BZ$17)/($D$2*coeffs!$D$6^2))^2*coeffs!$E$6^2 +(-1000*coeffs!$D$8*blanks!$BZ$18*A85/($D$2*coeffs!$D$6)-1000*coeffs!$D$8*blanks!$BZ$17/($D$2*coeffs!$D$6))^2*coeffs!$E$2^2 + (1000*coeffs!$D$2*coeffs!$D$8*A85/($D$2*coeffs!$D$6))^2*blanks!$CA$18^2+(1000*coeffs!$D$2*coeffs!$D$8/($D$2*coeffs!$D$6))^2*blanks!$CA$17^2)^0.5</f>
        <v>9083.0978438188413</v>
      </c>
      <c r="K85" s="10">
        <f>((1000*coeffs!$D$8/($D$2*coeffs!$D$6))^2*I85^2+(1000*(E85-coeffs!$D$2*blanks!$BZ$18*A85-coeffs!$D$2*blanks!$BZ$17)/($D$2*coeffs!$D$6))^2*coeffs!$E$8^2+(1000*coeffs!$D$2*coeffs!$D$8*(E85/coeffs!$D$2-blanks!$BZ$18*A85-blanks!$BZ$17)/($D$2^2*coeffs!$D$6))^2*coeffs!$D$11^2+(1000*coeffs!$D$2*coeffs!$D$8*(E85/coeffs!$D$2-blanks!$BZ$18*A85-blanks!$BZ$17)/($D$2*coeffs!$D$6^2))^2*coeffs!$E$6^2 +(-1000*coeffs!$D$8*blanks!$BZ$18*A85/($D$2*coeffs!$D$6)-1000*coeffs!$D$8*blanks!$BZ$17/($D$2*coeffs!$D$6))^2*coeffs!$E$2^2 + (1000*coeffs!$D$2*coeffs!$D$8*A85/($D$2*coeffs!$D$6))^2*blanks!$CA$18^2+(1000*coeffs!$D$2*coeffs!$D$8/($D$2*coeffs!$D$6))^2*blanks!$CA$17^2)^0.5</f>
        <v>9636.8236827098262</v>
      </c>
      <c r="L85" s="10">
        <f t="shared" si="9"/>
        <v>44492432.646177165</v>
      </c>
      <c r="M85" s="1">
        <f t="shared" si="10"/>
        <v>15701164.811232541</v>
      </c>
      <c r="N85" s="10">
        <f t="shared" si="11"/>
        <v>14886065.828577057</v>
      </c>
    </row>
    <row r="86" spans="1:14" x14ac:dyDescent="0.25">
      <c r="A86">
        <v>-24.78</v>
      </c>
      <c r="B86">
        <v>0.75961538461538458</v>
      </c>
      <c r="C86" s="10">
        <f>-LN(1-B86)/0.000001-EXP(blanks!$BZ$18*b932_4!A86+blanks!$BZ$17)</f>
        <v>1320243.0911565591</v>
      </c>
      <c r="D86" s="1">
        <f>C86*0.000001*coeffs!$D$8/($D$2*coeffs!$D$6/1000)</f>
        <v>29489.384210524098</v>
      </c>
      <c r="E86">
        <f t="shared" si="6"/>
        <v>1.4255150742731717</v>
      </c>
      <c r="F86">
        <v>1.1982999999999999</v>
      </c>
      <c r="G86">
        <v>1.6875</v>
      </c>
      <c r="H86">
        <f t="shared" si="7"/>
        <v>0.22721507427317178</v>
      </c>
      <c r="I86">
        <f t="shared" si="8"/>
        <v>0.2619849257268283</v>
      </c>
      <c r="J86" s="2">
        <f>((1000*coeffs!$D$8/($D$2*coeffs!$D$6))^2*H86^2+(1000*(E86-coeffs!$D$2*blanks!$BZ$18*A86-coeffs!$D$2*blanks!$BZ$17)/($D$2*coeffs!$D$6))^2*coeffs!$E$8^2+(1000*coeffs!$D$2*coeffs!$D$8*(E86/coeffs!$D$2-blanks!$BZ$18*A86-blanks!$BZ$17)/($D$2^2*coeffs!$D$6))^2*coeffs!$D$11^2+(1000*coeffs!$D$2*coeffs!$D$8*(E86/coeffs!$D$2-blanks!$BZ$18*A86-blanks!$BZ$17)/($D$2*coeffs!$D$6^2))^2*coeffs!$E$6^2 +(-1000*coeffs!$D$8*blanks!$BZ$18*A86/($D$2*coeffs!$D$6)-1000*coeffs!$D$8*blanks!$BZ$17/($D$2*coeffs!$D$6))^2*coeffs!$E$2^2 + (1000*coeffs!$D$2*coeffs!$D$8*A86/($D$2*coeffs!$D$6))^2*blanks!$CA$18^2+(1000*coeffs!$D$2*coeffs!$D$8/($D$2*coeffs!$D$6))^2*blanks!$CA$17^2)^0.5</f>
        <v>9389.0392098829943</v>
      </c>
      <c r="K86" s="10">
        <f>((1000*coeffs!$D$8/($D$2*coeffs!$D$6))^2*I86^2+(1000*(E86-coeffs!$D$2*blanks!$BZ$18*A86-coeffs!$D$2*blanks!$BZ$17)/($D$2*coeffs!$D$6))^2*coeffs!$E$8^2+(1000*coeffs!$D$2*coeffs!$D$8*(E86/coeffs!$D$2-blanks!$BZ$18*A86-blanks!$BZ$17)/($D$2^2*coeffs!$D$6))^2*coeffs!$D$11^2+(1000*coeffs!$D$2*coeffs!$D$8*(E86/coeffs!$D$2-blanks!$BZ$18*A86-blanks!$BZ$17)/($D$2*coeffs!$D$6^2))^2*coeffs!$E$6^2 +(-1000*coeffs!$D$8*blanks!$BZ$18*A86/($D$2*coeffs!$D$6)-1000*coeffs!$D$8*blanks!$BZ$17/($D$2*coeffs!$D$6))^2*coeffs!$E$2^2 + (1000*coeffs!$D$2*coeffs!$D$8*A86/($D$2*coeffs!$D$6))^2*blanks!$CA$18^2+(1000*coeffs!$D$2*coeffs!$D$8/($D$2*coeffs!$D$6))^2*blanks!$CA$17^2)^0.5</f>
        <v>9830.5772916485857</v>
      </c>
      <c r="L86" s="10">
        <f t="shared" si="9"/>
        <v>45734248.950698994</v>
      </c>
      <c r="M86" s="1">
        <f t="shared" si="10"/>
        <v>16028397.885661399</v>
      </c>
      <c r="N86" s="10">
        <f t="shared" si="11"/>
        <v>15378508.537183942</v>
      </c>
    </row>
    <row r="87" spans="1:14" x14ac:dyDescent="0.25">
      <c r="A87">
        <v>-24.8</v>
      </c>
      <c r="B87">
        <v>0.76923076923076927</v>
      </c>
      <c r="C87" s="10">
        <f>-LN(1-B87)/0.000001-EXP(blanks!$BZ$18*b932_4!A87+blanks!$BZ$17)</f>
        <v>1360300.6534221291</v>
      </c>
      <c r="D87" s="1">
        <f>C87*0.000001*coeffs!$D$8/($D$2*coeffs!$D$6/1000)</f>
        <v>30384.12310527686</v>
      </c>
      <c r="E87">
        <f t="shared" si="6"/>
        <v>1.4663370687934272</v>
      </c>
      <c r="F87">
        <v>1.2279</v>
      </c>
      <c r="G87">
        <v>1.7721</v>
      </c>
      <c r="H87">
        <f t="shared" si="7"/>
        <v>0.23843706879342719</v>
      </c>
      <c r="I87">
        <f t="shared" si="8"/>
        <v>0.30576293120657283</v>
      </c>
      <c r="J87" s="2">
        <f>((1000*coeffs!$D$8/($D$2*coeffs!$D$6))^2*H87^2+(1000*(E87-coeffs!$D$2*blanks!$BZ$18*A87-coeffs!$D$2*blanks!$BZ$17)/($D$2*coeffs!$D$6))^2*coeffs!$E$8^2+(1000*coeffs!$D$2*coeffs!$D$8*(E87/coeffs!$D$2-blanks!$BZ$18*A87-blanks!$BZ$17)/($D$2^2*coeffs!$D$6))^2*coeffs!$D$11^2+(1000*coeffs!$D$2*coeffs!$D$8*(E87/coeffs!$D$2-blanks!$BZ$18*A87-blanks!$BZ$17)/($D$2*coeffs!$D$6^2))^2*coeffs!$E$6^2 +(-1000*coeffs!$D$8*blanks!$BZ$18*A87/($D$2*coeffs!$D$6)-1000*coeffs!$D$8*blanks!$BZ$17/($D$2*coeffs!$D$6))^2*coeffs!$E$2^2 + (1000*coeffs!$D$2*coeffs!$D$8*A87/($D$2*coeffs!$D$6))^2*blanks!$CA$18^2+(1000*coeffs!$D$2*coeffs!$D$8/($D$2*coeffs!$D$6))^2*blanks!$CA$17^2)^0.5</f>
        <v>9715.2452344541762</v>
      </c>
      <c r="K87" s="10">
        <f>((1000*coeffs!$D$8/($D$2*coeffs!$D$6))^2*I87^2+(1000*(E87-coeffs!$D$2*blanks!$BZ$18*A87-coeffs!$D$2*blanks!$BZ$17)/($D$2*coeffs!$D$6))^2*coeffs!$E$8^2+(1000*coeffs!$D$2*coeffs!$D$8*(E87/coeffs!$D$2-blanks!$BZ$18*A87-blanks!$BZ$17)/($D$2^2*coeffs!$D$6))^2*coeffs!$D$11^2+(1000*coeffs!$D$2*coeffs!$D$8*(E87/coeffs!$D$2-blanks!$BZ$18*A87-blanks!$BZ$17)/($D$2*coeffs!$D$6^2))^2*coeffs!$E$6^2 +(-1000*coeffs!$D$8*blanks!$BZ$18*A87/($D$2*coeffs!$D$6)-1000*coeffs!$D$8*blanks!$BZ$17/($D$2*coeffs!$D$6))^2*coeffs!$E$2^2 + (1000*coeffs!$D$2*coeffs!$D$8*A87/($D$2*coeffs!$D$6))^2*blanks!$CA$18^2+(1000*coeffs!$D$2*coeffs!$D$8/($D$2*coeffs!$D$6))^2*blanks!$CA$17^2)^0.5</f>
        <v>10614.399629129499</v>
      </c>
      <c r="L87" s="10">
        <f t="shared" si="9"/>
        <v>47121874.106462419</v>
      </c>
      <c r="M87" s="1">
        <f t="shared" si="10"/>
        <v>17232553.256583352</v>
      </c>
      <c r="N87" s="10">
        <f t="shared" si="11"/>
        <v>15905816.952064913</v>
      </c>
    </row>
    <row r="88" spans="1:14" x14ac:dyDescent="0.25">
      <c r="A88">
        <v>-24.89</v>
      </c>
      <c r="B88">
        <v>0.77884615384615385</v>
      </c>
      <c r="C88" s="10">
        <f>-LN(1-B88)/0.000001-EXP(blanks!$BZ$18*b932_4!A88+blanks!$BZ$17)</f>
        <v>1399351.0454289149</v>
      </c>
      <c r="D88" s="1">
        <f>C88*0.000001*coeffs!$D$8/($D$2*coeffs!$D$6/1000)</f>
        <v>31256.365513643399</v>
      </c>
      <c r="E88">
        <f t="shared" si="6"/>
        <v>1.508896683212223</v>
      </c>
      <c r="F88">
        <v>1.2583</v>
      </c>
      <c r="G88">
        <v>1.8160000000000001</v>
      </c>
      <c r="H88">
        <f t="shared" si="7"/>
        <v>0.25059668321222306</v>
      </c>
      <c r="I88">
        <f t="shared" si="8"/>
        <v>0.30710331678777703</v>
      </c>
      <c r="J88" s="2">
        <f>((1000*coeffs!$D$8/($D$2*coeffs!$D$6))^2*H88^2+(1000*(E88-coeffs!$D$2*blanks!$BZ$18*A88-coeffs!$D$2*blanks!$BZ$17)/($D$2*coeffs!$D$6))^2*coeffs!$E$8^2+(1000*coeffs!$D$2*coeffs!$D$8*(E88/coeffs!$D$2-blanks!$BZ$18*A88-blanks!$BZ$17)/($D$2^2*coeffs!$D$6))^2*coeffs!$D$11^2+(1000*coeffs!$D$2*coeffs!$D$8*(E88/coeffs!$D$2-blanks!$BZ$18*A88-blanks!$BZ$17)/($D$2*coeffs!$D$6^2))^2*coeffs!$E$6^2 +(-1000*coeffs!$D$8*blanks!$BZ$18*A88/($D$2*coeffs!$D$6)-1000*coeffs!$D$8*blanks!$BZ$17/($D$2*coeffs!$D$6))^2*coeffs!$E$2^2 + (1000*coeffs!$D$2*coeffs!$D$8*A88/($D$2*coeffs!$D$6))^2*blanks!$CA$18^2+(1000*coeffs!$D$2*coeffs!$D$8/($D$2*coeffs!$D$6))^2*blanks!$CA$17^2)^0.5</f>
        <v>10061.851497413116</v>
      </c>
      <c r="K88" s="10">
        <f>((1000*coeffs!$D$8/($D$2*coeffs!$D$6))^2*I88^2+(1000*(E88-coeffs!$D$2*blanks!$BZ$18*A88-coeffs!$D$2*blanks!$BZ$17)/($D$2*coeffs!$D$6))^2*coeffs!$E$8^2+(1000*coeffs!$D$2*coeffs!$D$8*(E88/coeffs!$D$2-blanks!$BZ$18*A88-blanks!$BZ$17)/($D$2^2*coeffs!$D$6))^2*coeffs!$D$11^2+(1000*coeffs!$D$2*coeffs!$D$8*(E88/coeffs!$D$2-blanks!$BZ$18*A88-blanks!$BZ$17)/($D$2*coeffs!$D$6^2))^2*coeffs!$E$6^2 +(-1000*coeffs!$D$8*blanks!$BZ$18*A88/($D$2*coeffs!$D$6)-1000*coeffs!$D$8*blanks!$BZ$17/($D$2*coeffs!$D$6))^2*coeffs!$E$2^2 + (1000*coeffs!$D$2*coeffs!$D$8*A88/($D$2*coeffs!$D$6))^2*blanks!$CA$18^2+(1000*coeffs!$D$2*coeffs!$D$8/($D$2*coeffs!$D$6))^2*blanks!$CA$17^2)^0.5</f>
        <v>10814.963279023923</v>
      </c>
      <c r="L88" s="10">
        <f t="shared" si="9"/>
        <v>48474610.100025699</v>
      </c>
      <c r="M88" s="1">
        <f t="shared" si="10"/>
        <v>17573025.620466258</v>
      </c>
      <c r="N88" s="10">
        <f t="shared" si="11"/>
        <v>16461933.304070123</v>
      </c>
    </row>
    <row r="89" spans="1:14" x14ac:dyDescent="0.25">
      <c r="A89">
        <v>-24.91</v>
      </c>
      <c r="B89">
        <v>0.78846153846153844</v>
      </c>
      <c r="C89" s="10">
        <f>-LN(1-B89)/0.000001-EXP(blanks!$BZ$18*b932_4!A89+blanks!$BZ$17)</f>
        <v>1443007.3426118791</v>
      </c>
      <c r="D89" s="1">
        <f>C89*0.000001*coeffs!$D$8/($D$2*coeffs!$D$6/1000)</f>
        <v>32231.48693594864</v>
      </c>
      <c r="E89">
        <f t="shared" si="6"/>
        <v>1.5533484457830566</v>
      </c>
      <c r="F89">
        <v>1.2895000000000001</v>
      </c>
      <c r="G89">
        <v>1.861</v>
      </c>
      <c r="H89">
        <f t="shared" si="7"/>
        <v>0.26384844578305655</v>
      </c>
      <c r="I89">
        <f t="shared" si="8"/>
        <v>0.30765155421694335</v>
      </c>
      <c r="J89" s="2">
        <f>((1000*coeffs!$D$8/($D$2*coeffs!$D$6))^2*H89^2+(1000*(E89-coeffs!$D$2*blanks!$BZ$18*A89-coeffs!$D$2*blanks!$BZ$17)/($D$2*coeffs!$D$6))^2*coeffs!$E$8^2+(1000*coeffs!$D$2*coeffs!$D$8*(E89/coeffs!$D$2-blanks!$BZ$18*A89-blanks!$BZ$17)/($D$2^2*coeffs!$D$6))^2*coeffs!$D$11^2+(1000*coeffs!$D$2*coeffs!$D$8*(E89/coeffs!$D$2-blanks!$BZ$18*A89-blanks!$BZ$17)/($D$2*coeffs!$D$6^2))^2*coeffs!$E$6^2 +(-1000*coeffs!$D$8*blanks!$BZ$18*A89/($D$2*coeffs!$D$6)-1000*coeffs!$D$8*blanks!$BZ$17/($D$2*coeffs!$D$6))^2*coeffs!$E$2^2 + (1000*coeffs!$D$2*coeffs!$D$8*A89/($D$2*coeffs!$D$6))^2*blanks!$CA$18^2+(1000*coeffs!$D$2*coeffs!$D$8/($D$2*coeffs!$D$6))^2*blanks!$CA$17^2)^0.5</f>
        <v>10431.769700804976</v>
      </c>
      <c r="K89" s="10">
        <f>((1000*coeffs!$D$8/($D$2*coeffs!$D$6))^2*I89^2+(1000*(E89-coeffs!$D$2*blanks!$BZ$18*A89-coeffs!$D$2*blanks!$BZ$17)/($D$2*coeffs!$D$6))^2*coeffs!$E$8^2+(1000*coeffs!$D$2*coeffs!$D$8*(E89/coeffs!$D$2-blanks!$BZ$18*A89-blanks!$BZ$17)/($D$2^2*coeffs!$D$6))^2*coeffs!$D$11^2+(1000*coeffs!$D$2*coeffs!$D$8*(E89/coeffs!$D$2-blanks!$BZ$18*A89-blanks!$BZ$17)/($D$2*coeffs!$D$6^2))^2*coeffs!$E$6^2 +(-1000*coeffs!$D$8*blanks!$BZ$18*A89/($D$2*coeffs!$D$6)-1000*coeffs!$D$8*blanks!$BZ$17/($D$2*coeffs!$D$6))^2*coeffs!$E$2^2 + (1000*coeffs!$D$2*coeffs!$D$8*A89/($D$2*coeffs!$D$6))^2*blanks!$CA$18^2+(1000*coeffs!$D$2*coeffs!$D$8/($D$2*coeffs!$D$6))^2*blanks!$CA$17^2)^0.5</f>
        <v>11014.141403691719</v>
      </c>
      <c r="L89" s="10">
        <f t="shared" si="9"/>
        <v>49986898.236206993</v>
      </c>
      <c r="M89" s="1">
        <f t="shared" si="10"/>
        <v>17916773.926566426</v>
      </c>
      <c r="N89" s="10">
        <f t="shared" si="11"/>
        <v>17057872.896012049</v>
      </c>
    </row>
    <row r="90" spans="1:14" x14ac:dyDescent="0.25">
      <c r="A90">
        <v>-24.96</v>
      </c>
      <c r="B90">
        <v>0.79807692307692313</v>
      </c>
      <c r="C90" s="10">
        <f>-LN(1-B90)/0.000001-EXP(blanks!$BZ$18*b932_4!A90+blanks!$BZ$17)</f>
        <v>1487513.3317592286</v>
      </c>
      <c r="D90" s="1">
        <f>C90*0.000001*coeffs!$D$8/($D$2*coeffs!$D$6/1000)</f>
        <v>33225.587357626195</v>
      </c>
      <c r="E90">
        <f t="shared" si="6"/>
        <v>1.5998684614179499</v>
      </c>
      <c r="F90">
        <v>1.3213999999999999</v>
      </c>
      <c r="G90">
        <v>1.907</v>
      </c>
      <c r="H90">
        <f t="shared" si="7"/>
        <v>0.27846846141795001</v>
      </c>
      <c r="I90">
        <f t="shared" si="8"/>
        <v>0.30713153858205011</v>
      </c>
      <c r="J90" s="2">
        <f>((1000*coeffs!$D$8/($D$2*coeffs!$D$6))^2*H90^2+(1000*(E90-coeffs!$D$2*blanks!$BZ$18*A90-coeffs!$D$2*blanks!$BZ$17)/($D$2*coeffs!$D$6))^2*coeffs!$E$8^2+(1000*coeffs!$D$2*coeffs!$D$8*(E90/coeffs!$D$2-blanks!$BZ$18*A90-blanks!$BZ$17)/($D$2^2*coeffs!$D$6))^2*coeffs!$D$11^2+(1000*coeffs!$D$2*coeffs!$D$8*(E90/coeffs!$D$2-blanks!$BZ$18*A90-blanks!$BZ$17)/($D$2*coeffs!$D$6^2))^2*coeffs!$E$6^2 +(-1000*coeffs!$D$8*blanks!$BZ$18*A90/($D$2*coeffs!$D$6)-1000*coeffs!$D$8*blanks!$BZ$17/($D$2*coeffs!$D$6))^2*coeffs!$E$2^2 + (1000*coeffs!$D$2*coeffs!$D$8*A90/($D$2*coeffs!$D$6))^2*blanks!$CA$18^2+(1000*coeffs!$D$2*coeffs!$D$8/($D$2*coeffs!$D$6))^2*blanks!$CA$17^2)^0.5</f>
        <v>10829.66680252271</v>
      </c>
      <c r="K90" s="10">
        <f>((1000*coeffs!$D$8/($D$2*coeffs!$D$6))^2*I90^2+(1000*(E90-coeffs!$D$2*blanks!$BZ$18*A90-coeffs!$D$2*blanks!$BZ$17)/($D$2*coeffs!$D$6))^2*coeffs!$E$8^2+(1000*coeffs!$D$2*coeffs!$D$8*(E90/coeffs!$D$2-blanks!$BZ$18*A90-blanks!$BZ$17)/($D$2^2*coeffs!$D$6))^2*coeffs!$D$11^2+(1000*coeffs!$D$2*coeffs!$D$8*(E90/coeffs!$D$2-blanks!$BZ$18*A90-blanks!$BZ$17)/($D$2*coeffs!$D$6^2))^2*coeffs!$E$6^2 +(-1000*coeffs!$D$8*blanks!$BZ$18*A90/($D$2*coeffs!$D$6)-1000*coeffs!$D$8*blanks!$BZ$17/($D$2*coeffs!$D$6))^2*coeffs!$E$2^2 + (1000*coeffs!$D$2*coeffs!$D$8*A90/($D$2*coeffs!$D$6))^2*blanks!$CA$18^2+(1000*coeffs!$D$2*coeffs!$D$8/($D$2*coeffs!$D$6))^2*blanks!$CA$17^2)^0.5</f>
        <v>11209.637064910228</v>
      </c>
      <c r="L90" s="10">
        <f t="shared" si="9"/>
        <v>51528620.363818288</v>
      </c>
      <c r="M90" s="1">
        <f t="shared" si="10"/>
        <v>18256274.886281602</v>
      </c>
      <c r="N90" s="10">
        <f t="shared" si="11"/>
        <v>17696037.157945797</v>
      </c>
    </row>
    <row r="91" spans="1:14" x14ac:dyDescent="0.25">
      <c r="A91">
        <v>-24.96</v>
      </c>
      <c r="B91">
        <v>0.80769230769230771</v>
      </c>
      <c r="C91" s="10">
        <f>-LN(1-B91)/0.000001-EXP(blanks!$BZ$18*b932_4!A91+blanks!$BZ$17)</f>
        <v>1536303.4959286605</v>
      </c>
      <c r="D91" s="1">
        <f>C91*0.000001*coeffs!$D$8/($D$2*coeffs!$D$6/1000)</f>
        <v>34315.38052263076</v>
      </c>
      <c r="E91">
        <f t="shared" ref="E91:E111" si="12">-LN(1-B91)</f>
        <v>1.6486586255873819</v>
      </c>
      <c r="F91">
        <v>1.3876999999999999</v>
      </c>
      <c r="G91">
        <v>2.0026000000000002</v>
      </c>
      <c r="H91">
        <f t="shared" ref="H91:H111" si="13">E91-F91</f>
        <v>0.26095862558738192</v>
      </c>
      <c r="I91">
        <f t="shared" ref="I91:I111" si="14">G91-E91</f>
        <v>0.3539413744126183</v>
      </c>
      <c r="J91" s="2">
        <f>((1000*coeffs!$D$8/($D$2*coeffs!$D$6))^2*H91^2+(1000*(E91-coeffs!$D$2*blanks!$BZ$18*A91-coeffs!$D$2*blanks!$BZ$17)/($D$2*coeffs!$D$6))^2*coeffs!$E$8^2+(1000*coeffs!$D$2*coeffs!$D$8*(E91/coeffs!$D$2-blanks!$BZ$18*A91-blanks!$BZ$17)/($D$2^2*coeffs!$D$6))^2*coeffs!$D$11^2+(1000*coeffs!$D$2*coeffs!$D$8*(E91/coeffs!$D$2-blanks!$BZ$18*A91-blanks!$BZ$17)/($D$2*coeffs!$D$6^2))^2*coeffs!$E$6^2 +(-1000*coeffs!$D$8*blanks!$BZ$18*A91/($D$2*coeffs!$D$6)-1000*coeffs!$D$8*blanks!$BZ$17/($D$2*coeffs!$D$6))^2*coeffs!$E$2^2 + (1000*coeffs!$D$2*coeffs!$D$8*A91/($D$2*coeffs!$D$6))^2*blanks!$CA$18^2+(1000*coeffs!$D$2*coeffs!$D$8/($D$2*coeffs!$D$6))^2*blanks!$CA$17^2)^0.5</f>
        <v>10836.792137837989</v>
      </c>
      <c r="K91" s="10">
        <f>((1000*coeffs!$D$8/($D$2*coeffs!$D$6))^2*I91^2+(1000*(E91-coeffs!$D$2*blanks!$BZ$18*A91-coeffs!$D$2*blanks!$BZ$17)/($D$2*coeffs!$D$6))^2*coeffs!$E$8^2+(1000*coeffs!$D$2*coeffs!$D$8*(E91/coeffs!$D$2-blanks!$BZ$18*A91-blanks!$BZ$17)/($D$2^2*coeffs!$D$6))^2*coeffs!$D$11^2+(1000*coeffs!$D$2*coeffs!$D$8*(E91/coeffs!$D$2-blanks!$BZ$18*A91-blanks!$BZ$17)/($D$2*coeffs!$D$6^2))^2*coeffs!$E$6^2 +(-1000*coeffs!$D$8*blanks!$BZ$18*A91/($D$2*coeffs!$D$6)-1000*coeffs!$D$8*blanks!$BZ$17/($D$2*coeffs!$D$6))^2*coeffs!$E$2^2 + (1000*coeffs!$D$2*coeffs!$D$8*A91/($D$2*coeffs!$D$6))^2*blanks!$CA$18^2+(1000*coeffs!$D$2*coeffs!$D$8/($D$2*coeffs!$D$6))^2*blanks!$CA$17^2)^0.5</f>
        <v>12081.447782764964</v>
      </c>
      <c r="L91" s="10">
        <f t="shared" si="9"/>
        <v>53218749.650929742</v>
      </c>
      <c r="M91" s="1">
        <f t="shared" si="10"/>
        <v>19601055.895484444</v>
      </c>
      <c r="N91" s="10">
        <f t="shared" si="11"/>
        <v>17764915.465776563</v>
      </c>
    </row>
    <row r="92" spans="1:14" x14ac:dyDescent="0.25">
      <c r="A92">
        <v>-25.02</v>
      </c>
      <c r="B92">
        <v>0.81730769230769229</v>
      </c>
      <c r="C92" s="10">
        <f>-LN(1-B92)/0.000001-EXP(blanks!$BZ$18*b932_4!A92+blanks!$BZ$17)</f>
        <v>1585131.3745387266</v>
      </c>
      <c r="D92" s="1">
        <f>C92*0.000001*coeffs!$D$8/($D$2*coeffs!$D$6/1000)</f>
        <v>35406.016089794146</v>
      </c>
      <c r="E92">
        <f t="shared" si="12"/>
        <v>1.699951919974932</v>
      </c>
      <c r="F92">
        <v>1.4219999999999999</v>
      </c>
      <c r="G92">
        <v>2.0522</v>
      </c>
      <c r="H92">
        <f t="shared" si="13"/>
        <v>0.27795191997493207</v>
      </c>
      <c r="I92">
        <f t="shared" si="14"/>
        <v>0.35224808002506802</v>
      </c>
      <c r="J92" s="2">
        <f>((1000*coeffs!$D$8/($D$2*coeffs!$D$6))^2*H92^2+(1000*(E92-coeffs!$D$2*blanks!$BZ$18*A92-coeffs!$D$2*blanks!$BZ$17)/($D$2*coeffs!$D$6))^2*coeffs!$E$8^2+(1000*coeffs!$D$2*coeffs!$D$8*(E92/coeffs!$D$2-blanks!$BZ$18*A92-blanks!$BZ$17)/($D$2^2*coeffs!$D$6))^2*coeffs!$D$11^2+(1000*coeffs!$D$2*coeffs!$D$8*(E92/coeffs!$D$2-blanks!$BZ$18*A92-blanks!$BZ$17)/($D$2*coeffs!$D$6^2))^2*coeffs!$E$6^2 +(-1000*coeffs!$D$8*blanks!$BZ$18*A92/($D$2*coeffs!$D$6)-1000*coeffs!$D$8*blanks!$BZ$17/($D$2*coeffs!$D$6))^2*coeffs!$E$2^2 + (1000*coeffs!$D$2*coeffs!$D$8*A92/($D$2*coeffs!$D$6))^2*blanks!$CA$18^2+(1000*coeffs!$D$2*coeffs!$D$8/($D$2*coeffs!$D$6))^2*blanks!$CA$17^2)^0.5</f>
        <v>11281.803226378288</v>
      </c>
      <c r="K92" s="10">
        <f>((1000*coeffs!$D$8/($D$2*coeffs!$D$6))^2*I92^2+(1000*(E92-coeffs!$D$2*blanks!$BZ$18*A92-coeffs!$D$2*blanks!$BZ$17)/($D$2*coeffs!$D$6))^2*coeffs!$E$8^2+(1000*coeffs!$D$2*coeffs!$D$8*(E92/coeffs!$D$2-blanks!$BZ$18*A92-blanks!$BZ$17)/($D$2^2*coeffs!$D$6))^2*coeffs!$D$11^2+(1000*coeffs!$D$2*coeffs!$D$8*(E92/coeffs!$D$2-blanks!$BZ$18*A92-blanks!$BZ$17)/($D$2*coeffs!$D$6^2))^2*coeffs!$E$6^2 +(-1000*coeffs!$D$8*blanks!$BZ$18*A92/($D$2*coeffs!$D$6)-1000*coeffs!$D$8*blanks!$BZ$17/($D$2*coeffs!$D$6))^2*coeffs!$E$2^2 + (1000*coeffs!$D$2*coeffs!$D$8*A92/($D$2*coeffs!$D$6))^2*blanks!$CA$18^2+(1000*coeffs!$D$2*coeffs!$D$8/($D$2*coeffs!$D$6))^2*blanks!$CA$17^2)^0.5</f>
        <v>12273.501682907472</v>
      </c>
      <c r="L92" s="10">
        <f t="shared" si="9"/>
        <v>54910185.395638719</v>
      </c>
      <c r="M92" s="1">
        <f t="shared" si="10"/>
        <v>19939692.301205602</v>
      </c>
      <c r="N92" s="10">
        <f t="shared" si="11"/>
        <v>18477185.14173317</v>
      </c>
    </row>
    <row r="93" spans="1:14" x14ac:dyDescent="0.25">
      <c r="A93">
        <v>-25.11</v>
      </c>
      <c r="B93">
        <v>0.82692307692307687</v>
      </c>
      <c r="C93" s="10">
        <f>-LN(1-B93)/0.000001-EXP(blanks!$BZ$18*b932_4!A93+blanks!$BZ$17)</f>
        <v>1635398.6669827304</v>
      </c>
      <c r="D93" s="1">
        <f>C93*0.000001*coeffs!$D$8/($D$2*coeffs!$D$6/1000)</f>
        <v>36528.802878101007</v>
      </c>
      <c r="E93">
        <f t="shared" si="12"/>
        <v>1.7540191412452077</v>
      </c>
      <c r="F93">
        <v>1.4572000000000001</v>
      </c>
      <c r="G93">
        <v>2.1030000000000002</v>
      </c>
      <c r="H93">
        <f t="shared" si="13"/>
        <v>0.2968191412452077</v>
      </c>
      <c r="I93">
        <f t="shared" si="14"/>
        <v>0.34898085875479246</v>
      </c>
      <c r="J93" s="2">
        <f>((1000*coeffs!$D$8/($D$2*coeffs!$D$6))^2*H93^2+(1000*(E93-coeffs!$D$2*blanks!$BZ$18*A93-coeffs!$D$2*blanks!$BZ$17)/($D$2*coeffs!$D$6))^2*coeffs!$E$8^2+(1000*coeffs!$D$2*coeffs!$D$8*(E93/coeffs!$D$2-blanks!$BZ$18*A93-blanks!$BZ$17)/($D$2^2*coeffs!$D$6))^2*coeffs!$D$11^2+(1000*coeffs!$D$2*coeffs!$D$8*(E93/coeffs!$D$2-blanks!$BZ$18*A93-blanks!$BZ$17)/($D$2*coeffs!$D$6^2))^2*coeffs!$E$6^2 +(-1000*coeffs!$D$8*blanks!$BZ$18*A93/($D$2*coeffs!$D$6)-1000*coeffs!$D$8*blanks!$BZ$17/($D$2*coeffs!$D$6))^2*coeffs!$E$2^2 + (1000*coeffs!$D$2*coeffs!$D$8*A93/($D$2*coeffs!$D$6))^2*blanks!$CA$18^2+(1000*coeffs!$D$2*coeffs!$D$8/($D$2*coeffs!$D$6))^2*blanks!$CA$17^2)^0.5</f>
        <v>11765.357556566563</v>
      </c>
      <c r="K93" s="10">
        <f>((1000*coeffs!$D$8/($D$2*coeffs!$D$6))^2*I93^2+(1000*(E93-coeffs!$D$2*blanks!$BZ$18*A93-coeffs!$D$2*blanks!$BZ$17)/($D$2*coeffs!$D$6))^2*coeffs!$E$8^2+(1000*coeffs!$D$2*coeffs!$D$8*(E93/coeffs!$D$2-blanks!$BZ$18*A93-blanks!$BZ$17)/($D$2^2*coeffs!$D$6))^2*coeffs!$D$11^2+(1000*coeffs!$D$2*coeffs!$D$8*(E93/coeffs!$D$2-blanks!$BZ$18*A93-blanks!$BZ$17)/($D$2*coeffs!$D$6^2))^2*coeffs!$E$6^2 +(-1000*coeffs!$D$8*blanks!$BZ$18*A93/($D$2*coeffs!$D$6)-1000*coeffs!$D$8*blanks!$BZ$17/($D$2*coeffs!$D$6))^2*coeffs!$E$2^2 + (1000*coeffs!$D$2*coeffs!$D$8*A93/($D$2*coeffs!$D$6))^2*blanks!$CA$18^2+(1000*coeffs!$D$2*coeffs!$D$8/($D$2*coeffs!$D$6))^2*blanks!$CA$17^2)^0.5</f>
        <v>12459.132919084264</v>
      </c>
      <c r="L93" s="10">
        <f t="shared" si="9"/>
        <v>56651483.556644619</v>
      </c>
      <c r="M93" s="1">
        <f t="shared" si="10"/>
        <v>20270833.027033851</v>
      </c>
      <c r="N93" s="10">
        <f t="shared" si="11"/>
        <v>19247960.432900712</v>
      </c>
    </row>
    <row r="94" spans="1:14" x14ac:dyDescent="0.25">
      <c r="A94">
        <v>-25.18</v>
      </c>
      <c r="B94">
        <v>0.83653846153846156</v>
      </c>
      <c r="C94" s="10">
        <f>-LN(1-B94)/0.000001-EXP(blanks!$BZ$18*b932_4!A94+blanks!$BZ$17)</f>
        <v>1689514.8486951226</v>
      </c>
      <c r="D94" s="1">
        <f>C94*0.000001*coeffs!$D$8/($D$2*coeffs!$D$6/1000)</f>
        <v>37737.559723876489</v>
      </c>
      <c r="E94">
        <f t="shared" si="12"/>
        <v>1.8111775550851568</v>
      </c>
      <c r="F94">
        <v>1.4933000000000001</v>
      </c>
      <c r="G94">
        <v>2.2084999999999999</v>
      </c>
      <c r="H94">
        <f t="shared" si="13"/>
        <v>0.31787755508515669</v>
      </c>
      <c r="I94">
        <f t="shared" si="14"/>
        <v>0.39732244491484314</v>
      </c>
      <c r="J94" s="2">
        <f>((1000*coeffs!$D$8/($D$2*coeffs!$D$6))^2*H94^2+(1000*(E94-coeffs!$D$2*blanks!$BZ$18*A94-coeffs!$D$2*blanks!$BZ$17)/($D$2*coeffs!$D$6))^2*coeffs!$E$8^2+(1000*coeffs!$D$2*coeffs!$D$8*(E94/coeffs!$D$2-blanks!$BZ$18*A94-blanks!$BZ$17)/($D$2^2*coeffs!$D$6))^2*coeffs!$D$11^2+(1000*coeffs!$D$2*coeffs!$D$8*(E94/coeffs!$D$2-blanks!$BZ$18*A94-blanks!$BZ$17)/($D$2*coeffs!$D$6^2))^2*coeffs!$E$6^2 +(-1000*coeffs!$D$8*blanks!$BZ$18*A94/($D$2*coeffs!$D$6)-1000*coeffs!$D$8*blanks!$BZ$17/($D$2*coeffs!$D$6))^2*coeffs!$E$2^2 + (1000*coeffs!$D$2*coeffs!$D$8*A94/($D$2*coeffs!$D$6))^2*blanks!$CA$18^2+(1000*coeffs!$D$2*coeffs!$D$8/($D$2*coeffs!$D$6))^2*blanks!$CA$17^2)^0.5</f>
        <v>12293.862779473508</v>
      </c>
      <c r="K94" s="10">
        <f>((1000*coeffs!$D$8/($D$2*coeffs!$D$6))^2*I94^2+(1000*(E94-coeffs!$D$2*blanks!$BZ$18*A94-coeffs!$D$2*blanks!$BZ$17)/($D$2*coeffs!$D$6))^2*coeffs!$E$8^2+(1000*coeffs!$D$2*coeffs!$D$8*(E94/coeffs!$D$2-blanks!$BZ$18*A94-blanks!$BZ$17)/($D$2^2*coeffs!$D$6))^2*coeffs!$D$11^2+(1000*coeffs!$D$2*coeffs!$D$8*(E94/coeffs!$D$2-blanks!$BZ$18*A94-blanks!$BZ$17)/($D$2*coeffs!$D$6^2))^2*coeffs!$E$6^2 +(-1000*coeffs!$D$8*blanks!$BZ$18*A94/($D$2*coeffs!$D$6)-1000*coeffs!$D$8*blanks!$BZ$17/($D$2*coeffs!$D$6))^2*coeffs!$E$2^2 + (1000*coeffs!$D$2*coeffs!$D$8*A94/($D$2*coeffs!$D$6))^2*blanks!$CA$18^2+(1000*coeffs!$D$2*coeffs!$D$8/($D$2*coeffs!$D$6))^2*blanks!$CA$17^2)^0.5</f>
        <v>13397.265123658508</v>
      </c>
      <c r="L94" s="10">
        <f t="shared" si="9"/>
        <v>58526110.239619866</v>
      </c>
      <c r="M94" s="1">
        <f t="shared" si="10"/>
        <v>21720382.536203969</v>
      </c>
      <c r="N94" s="10">
        <f t="shared" si="11"/>
        <v>20089628.403941333</v>
      </c>
    </row>
    <row r="95" spans="1:14" x14ac:dyDescent="0.25">
      <c r="A95">
        <v>-25.2</v>
      </c>
      <c r="B95">
        <v>0.84615384615384615</v>
      </c>
      <c r="C95" s="10">
        <f>-LN(1-B95)/0.000001-EXP(blanks!$BZ$18*b932_4!A95+blanks!$BZ$17)</f>
        <v>1749256.0170588582</v>
      </c>
      <c r="D95" s="1">
        <f>C95*0.000001*coeffs!$D$8/($D$2*coeffs!$D$6/1000)</f>
        <v>39071.958122826254</v>
      </c>
      <c r="E95">
        <f t="shared" si="12"/>
        <v>1.8718021769015913</v>
      </c>
      <c r="F95">
        <v>1.5303</v>
      </c>
      <c r="G95">
        <v>2.2631000000000001</v>
      </c>
      <c r="H95">
        <f t="shared" si="13"/>
        <v>0.34150217690159135</v>
      </c>
      <c r="I95">
        <f t="shared" si="14"/>
        <v>0.39129782309840877</v>
      </c>
      <c r="J95" s="2">
        <f>((1000*coeffs!$D$8/($D$2*coeffs!$D$6))^2*H95^2+(1000*(E95-coeffs!$D$2*blanks!$BZ$18*A95-coeffs!$D$2*blanks!$BZ$17)/($D$2*coeffs!$D$6))^2*coeffs!$E$8^2+(1000*coeffs!$D$2*coeffs!$D$8*(E95/coeffs!$D$2-blanks!$BZ$18*A95-blanks!$BZ$17)/($D$2^2*coeffs!$D$6))^2*coeffs!$D$11^2+(1000*coeffs!$D$2*coeffs!$D$8*(E95/coeffs!$D$2-blanks!$BZ$18*A95-blanks!$BZ$17)/($D$2*coeffs!$D$6^2))^2*coeffs!$E$6^2 +(-1000*coeffs!$D$8*blanks!$BZ$18*A95/($D$2*coeffs!$D$6)-1000*coeffs!$D$8*blanks!$BZ$17/($D$2*coeffs!$D$6))^2*coeffs!$E$2^2 + (1000*coeffs!$D$2*coeffs!$D$8*A95/($D$2*coeffs!$D$6))^2*blanks!$CA$18^2+(1000*coeffs!$D$2*coeffs!$D$8/($D$2*coeffs!$D$6))^2*blanks!$CA$17^2)^0.5</f>
        <v>12875.047881887973</v>
      </c>
      <c r="K95" s="10">
        <f>((1000*coeffs!$D$8/($D$2*coeffs!$D$6))^2*I95^2+(1000*(E95-coeffs!$D$2*blanks!$BZ$18*A95-coeffs!$D$2*blanks!$BZ$17)/($D$2*coeffs!$D$6))^2*coeffs!$E$8^2+(1000*coeffs!$D$2*coeffs!$D$8*(E95/coeffs!$D$2-blanks!$BZ$18*A95-blanks!$BZ$17)/($D$2^2*coeffs!$D$6))^2*coeffs!$D$11^2+(1000*coeffs!$D$2*coeffs!$D$8*(E95/coeffs!$D$2-blanks!$BZ$18*A95-blanks!$BZ$17)/($D$2*coeffs!$D$6^2))^2*coeffs!$E$6^2 +(-1000*coeffs!$D$8*blanks!$BZ$18*A95/($D$2*coeffs!$D$6)-1000*coeffs!$D$8*blanks!$BZ$17/($D$2*coeffs!$D$6))^2*coeffs!$E$2^2 + (1000*coeffs!$D$2*coeffs!$D$8*A95/($D$2*coeffs!$D$6))^2*blanks!$CA$18^2+(1000*coeffs!$D$2*coeffs!$D$8/($D$2*coeffs!$D$6))^2*blanks!$CA$17^2)^0.5</f>
        <v>13563.637664620303</v>
      </c>
      <c r="L95" s="10">
        <f t="shared" si="9"/>
        <v>60595590.841225766</v>
      </c>
      <c r="M95" s="1">
        <f t="shared" si="10"/>
        <v>22032878.91111102</v>
      </c>
      <c r="N95" s="10">
        <f t="shared" si="11"/>
        <v>21015709.685679581</v>
      </c>
    </row>
    <row r="96" spans="1:14" x14ac:dyDescent="0.25">
      <c r="A96">
        <v>-25.26</v>
      </c>
      <c r="B96">
        <v>0.85576923076923073</v>
      </c>
      <c r="C96" s="10">
        <f>-LN(1-B96)/0.000001-EXP(blanks!$BZ$18*b932_4!A96+blanks!$BZ$17)</f>
        <v>1811105.4999935087</v>
      </c>
      <c r="D96" s="1">
        <f>C96*0.000001*coeffs!$D$8/($D$2*coeffs!$D$6/1000)</f>
        <v>40453.448529933317</v>
      </c>
      <c r="E96">
        <f t="shared" si="12"/>
        <v>1.9363406980391622</v>
      </c>
      <c r="F96">
        <v>1.607</v>
      </c>
      <c r="G96">
        <v>2.3765999999999998</v>
      </c>
      <c r="H96">
        <f t="shared" si="13"/>
        <v>0.32934069803916222</v>
      </c>
      <c r="I96">
        <f t="shared" si="14"/>
        <v>0.44025930196083762</v>
      </c>
      <c r="J96" s="2">
        <f>((1000*coeffs!$D$8/($D$2*coeffs!$D$6))^2*H96^2+(1000*(E96-coeffs!$D$2*blanks!$BZ$18*A96-coeffs!$D$2*blanks!$BZ$17)/($D$2*coeffs!$D$6))^2*coeffs!$E$8^2+(1000*coeffs!$D$2*coeffs!$D$8*(E96/coeffs!$D$2-blanks!$BZ$18*A96-blanks!$BZ$17)/($D$2^2*coeffs!$D$6))^2*coeffs!$D$11^2+(1000*coeffs!$D$2*coeffs!$D$8*(E96/coeffs!$D$2-blanks!$BZ$18*A96-blanks!$BZ$17)/($D$2*coeffs!$D$6^2))^2*coeffs!$E$6^2 +(-1000*coeffs!$D$8*blanks!$BZ$18*A96/($D$2*coeffs!$D$6)-1000*coeffs!$D$8*blanks!$BZ$17/($D$2*coeffs!$D$6))^2*coeffs!$E$2^2 + (1000*coeffs!$D$2*coeffs!$D$8*A96/($D$2*coeffs!$D$6))^2*blanks!$CA$18^2+(1000*coeffs!$D$2*coeffs!$D$8/($D$2*coeffs!$D$6))^2*blanks!$CA$17^2)^0.5</f>
        <v>13009.347504212225</v>
      </c>
      <c r="K96" s="10">
        <f>((1000*coeffs!$D$8/($D$2*coeffs!$D$6))^2*I96^2+(1000*(E96-coeffs!$D$2*blanks!$BZ$18*A96-coeffs!$D$2*blanks!$BZ$17)/($D$2*coeffs!$D$6))^2*coeffs!$E$8^2+(1000*coeffs!$D$2*coeffs!$D$8*(E96/coeffs!$D$2-blanks!$BZ$18*A96-blanks!$BZ$17)/($D$2^2*coeffs!$D$6))^2*coeffs!$D$11^2+(1000*coeffs!$D$2*coeffs!$D$8*(E96/coeffs!$D$2-blanks!$BZ$18*A96-blanks!$BZ$17)/($D$2*coeffs!$D$6^2))^2*coeffs!$E$6^2 +(-1000*coeffs!$D$8*blanks!$BZ$18*A96/($D$2*coeffs!$D$6)-1000*coeffs!$D$8*blanks!$BZ$17/($D$2*coeffs!$D$6))^2*coeffs!$E$2^2 + (1000*coeffs!$D$2*coeffs!$D$8*A96/($D$2*coeffs!$D$6))^2*blanks!$CA$18^2+(1000*coeffs!$D$2*coeffs!$D$8/($D$2*coeffs!$D$6))^2*blanks!$CA$17^2)^0.5</f>
        <v>14554.438915033468</v>
      </c>
      <c r="L96" s="10">
        <f t="shared" si="9"/>
        <v>62738105.101631679</v>
      </c>
      <c r="M96" s="1">
        <f t="shared" si="10"/>
        <v>23570039.167008318</v>
      </c>
      <c r="N96" s="10">
        <f t="shared" si="11"/>
        <v>21286441.709612921</v>
      </c>
    </row>
    <row r="97" spans="1:14" x14ac:dyDescent="0.25">
      <c r="A97">
        <v>-25.32</v>
      </c>
      <c r="B97">
        <v>0.86538461538461542</v>
      </c>
      <c r="C97" s="10">
        <f>-LN(1-B97)/0.000001-EXP(blanks!$BZ$18*b932_4!A97+blanks!$BZ$17)</f>
        <v>1877350.3275407145</v>
      </c>
      <c r="D97" s="1">
        <f>C97*0.000001*coeffs!$D$8/($D$2*coeffs!$D$6/1000)</f>
        <v>41933.114800929019</v>
      </c>
      <c r="E97">
        <f t="shared" si="12"/>
        <v>2.0053335695261145</v>
      </c>
      <c r="F97">
        <v>1.6468</v>
      </c>
      <c r="G97">
        <v>2.4956999999999998</v>
      </c>
      <c r="H97">
        <f t="shared" si="13"/>
        <v>0.35853356952611448</v>
      </c>
      <c r="I97">
        <f t="shared" si="14"/>
        <v>0.49036643047388528</v>
      </c>
      <c r="J97" s="2">
        <f>((1000*coeffs!$D$8/($D$2*coeffs!$D$6))^2*H97^2+(1000*(E97-coeffs!$D$2*blanks!$BZ$18*A97-coeffs!$D$2*blanks!$BZ$17)/($D$2*coeffs!$D$6))^2*coeffs!$E$8^2+(1000*coeffs!$D$2*coeffs!$D$8*(E97/coeffs!$D$2-blanks!$BZ$18*A97-blanks!$BZ$17)/($D$2^2*coeffs!$D$6))^2*coeffs!$D$11^2+(1000*coeffs!$D$2*coeffs!$D$8*(E97/coeffs!$D$2-blanks!$BZ$18*A97-blanks!$BZ$17)/($D$2*coeffs!$D$6^2))^2*coeffs!$E$6^2 +(-1000*coeffs!$D$8*blanks!$BZ$18*A97/($D$2*coeffs!$D$6)-1000*coeffs!$D$8*blanks!$BZ$17/($D$2*coeffs!$D$6))^2*coeffs!$E$2^2 + (1000*coeffs!$D$2*coeffs!$D$8*A97/($D$2*coeffs!$D$6))^2*blanks!$CA$18^2+(1000*coeffs!$D$2*coeffs!$D$8/($D$2*coeffs!$D$6))^2*blanks!$CA$17^2)^0.5</f>
        <v>13697.157468938722</v>
      </c>
      <c r="K97" s="10">
        <f>((1000*coeffs!$D$8/($D$2*coeffs!$D$6))^2*I97^2+(1000*(E97-coeffs!$D$2*blanks!$BZ$18*A97-coeffs!$D$2*blanks!$BZ$17)/($D$2*coeffs!$D$6))^2*coeffs!$E$8^2+(1000*coeffs!$D$2*coeffs!$D$8*(E97/coeffs!$D$2-blanks!$BZ$18*A97-blanks!$BZ$17)/($D$2^2*coeffs!$D$6))^2*coeffs!$D$11^2+(1000*coeffs!$D$2*coeffs!$D$8*(E97/coeffs!$D$2-blanks!$BZ$18*A97-blanks!$BZ$17)/($D$2*coeffs!$D$6^2))^2*coeffs!$E$6^2 +(-1000*coeffs!$D$8*blanks!$BZ$18*A97/($D$2*coeffs!$D$6)-1000*coeffs!$D$8*blanks!$BZ$17/($D$2*coeffs!$D$6))^2*coeffs!$E$2^2 + (1000*coeffs!$D$2*coeffs!$D$8*A97/($D$2*coeffs!$D$6))^2*blanks!$CA$18^2+(1000*coeffs!$D$2*coeffs!$D$8/($D$2*coeffs!$D$6))^2*blanks!$CA$17^2)^0.5</f>
        <v>15602.78098320143</v>
      </c>
      <c r="L97" s="10">
        <f t="shared" si="9"/>
        <v>65032877.522736326</v>
      </c>
      <c r="M97" s="1">
        <f t="shared" si="10"/>
        <v>25199557.052160058</v>
      </c>
      <c r="N97" s="10">
        <f t="shared" si="11"/>
        <v>22376863.425144851</v>
      </c>
    </row>
    <row r="98" spans="1:14" x14ac:dyDescent="0.25">
      <c r="A98">
        <v>-25.36</v>
      </c>
      <c r="B98">
        <v>0.875</v>
      </c>
      <c r="C98" s="10">
        <f>-LN(1-B98)/0.000001-EXP(blanks!$BZ$18*b932_4!A98+blanks!$BZ$17)</f>
        <v>1949592.8512078305</v>
      </c>
      <c r="D98" s="1">
        <f>C98*0.000001*coeffs!$D$8/($D$2*coeffs!$D$6/1000)</f>
        <v>43546.747586457328</v>
      </c>
      <c r="E98">
        <f t="shared" si="12"/>
        <v>2.0794415416798357</v>
      </c>
      <c r="F98">
        <v>1.6875</v>
      </c>
      <c r="G98">
        <v>2.5575000000000001</v>
      </c>
      <c r="H98">
        <f t="shared" si="13"/>
        <v>0.39194154167983575</v>
      </c>
      <c r="I98">
        <f t="shared" si="14"/>
        <v>0.47805845832016436</v>
      </c>
      <c r="J98" s="2">
        <f>((1000*coeffs!$D$8/($D$2*coeffs!$D$6))^2*H98^2+(1000*(E98-coeffs!$D$2*blanks!$BZ$18*A98-coeffs!$D$2*blanks!$BZ$17)/($D$2*coeffs!$D$6))^2*coeffs!$E$8^2+(1000*coeffs!$D$2*coeffs!$D$8*(E98/coeffs!$D$2-blanks!$BZ$18*A98-blanks!$BZ$17)/($D$2^2*coeffs!$D$6))^2*coeffs!$D$11^2+(1000*coeffs!$D$2*coeffs!$D$8*(E98/coeffs!$D$2-blanks!$BZ$18*A98-blanks!$BZ$17)/($D$2*coeffs!$D$6^2))^2*coeffs!$E$6^2 +(-1000*coeffs!$D$8*blanks!$BZ$18*A98/($D$2*coeffs!$D$6)-1000*coeffs!$D$8*blanks!$BZ$17/($D$2*coeffs!$D$6))^2*coeffs!$E$2^2 + (1000*coeffs!$D$2*coeffs!$D$8*A98/($D$2*coeffs!$D$6))^2*blanks!$CA$18^2+(1000*coeffs!$D$2*coeffs!$D$8/($D$2*coeffs!$D$6))^2*blanks!$CA$17^2)^0.5</f>
        <v>14471.206811305579</v>
      </c>
      <c r="K98" s="10">
        <f>((1000*coeffs!$D$8/($D$2*coeffs!$D$6))^2*I98^2+(1000*(E98-coeffs!$D$2*blanks!$BZ$18*A98-coeffs!$D$2*blanks!$BZ$17)/($D$2*coeffs!$D$6))^2*coeffs!$E$8^2+(1000*coeffs!$D$2*coeffs!$D$8*(E98/coeffs!$D$2-blanks!$BZ$18*A98-blanks!$BZ$17)/($D$2^2*coeffs!$D$6))^2*coeffs!$D$11^2+(1000*coeffs!$D$2*coeffs!$D$8*(E98/coeffs!$D$2-blanks!$BZ$18*A98-blanks!$BZ$17)/($D$2*coeffs!$D$6^2))^2*coeffs!$E$6^2 +(-1000*coeffs!$D$8*blanks!$BZ$18*A98/($D$2*coeffs!$D$6)-1000*coeffs!$D$8*blanks!$BZ$17/($D$2*coeffs!$D$6))^2*coeffs!$E$2^2 + (1000*coeffs!$D$2*coeffs!$D$8*A98/($D$2*coeffs!$D$6))^2*blanks!$CA$18^2+(1000*coeffs!$D$2*coeffs!$D$8/($D$2*coeffs!$D$6))^2*blanks!$CA$17^2)^0.5</f>
        <v>15709.714842386473</v>
      </c>
      <c r="L98" s="10">
        <f t="shared" si="9"/>
        <v>67535414.808748052</v>
      </c>
      <c r="M98" s="1">
        <f t="shared" si="10"/>
        <v>25435259.830142021</v>
      </c>
      <c r="N98" s="10">
        <f t="shared" si="11"/>
        <v>23601856.143331617</v>
      </c>
    </row>
    <row r="99" spans="1:14" x14ac:dyDescent="0.25">
      <c r="A99">
        <v>-25.42</v>
      </c>
      <c r="B99">
        <v>0.88461538461538458</v>
      </c>
      <c r="C99" s="10">
        <f>-LN(1-B99)/0.000001-EXP(blanks!$BZ$18*b932_4!A99+blanks!$BZ$17)</f>
        <v>2026786.2807830037</v>
      </c>
      <c r="D99" s="1">
        <f>C99*0.000001*coeffs!$D$8/($D$2*coeffs!$D$6/1000)</f>
        <v>45270.965435820319</v>
      </c>
      <c r="E99">
        <f t="shared" si="12"/>
        <v>2.1594842493533721</v>
      </c>
      <c r="F99">
        <v>1.7721</v>
      </c>
      <c r="G99">
        <v>2.6857000000000002</v>
      </c>
      <c r="H99">
        <f t="shared" si="13"/>
        <v>0.38738424935337212</v>
      </c>
      <c r="I99">
        <f t="shared" si="14"/>
        <v>0.52621575064662807</v>
      </c>
      <c r="J99" s="2">
        <f>((1000*coeffs!$D$8/($D$2*coeffs!$D$6))^2*H99^2+(1000*(E99-coeffs!$D$2*blanks!$BZ$18*A99-coeffs!$D$2*blanks!$BZ$17)/($D$2*coeffs!$D$6))^2*coeffs!$E$8^2+(1000*coeffs!$D$2*coeffs!$D$8*(E99/coeffs!$D$2-blanks!$BZ$18*A99-blanks!$BZ$17)/($D$2^2*coeffs!$D$6))^2*coeffs!$D$11^2+(1000*coeffs!$D$2*coeffs!$D$8*(E99/coeffs!$D$2-blanks!$BZ$18*A99-blanks!$BZ$17)/($D$2*coeffs!$D$6^2))^2*coeffs!$E$6^2 +(-1000*coeffs!$D$8*blanks!$BZ$18*A99/($D$2*coeffs!$D$6)-1000*coeffs!$D$8*blanks!$BZ$17/($D$2*coeffs!$D$6))^2*coeffs!$E$2^2 + (1000*coeffs!$D$2*coeffs!$D$8*A99/($D$2*coeffs!$D$6))^2*blanks!$CA$18^2+(1000*coeffs!$D$2*coeffs!$D$8/($D$2*coeffs!$D$6))^2*blanks!$CA$17^2)^0.5</f>
        <v>14766.928850982969</v>
      </c>
      <c r="K99" s="10">
        <f>((1000*coeffs!$D$8/($D$2*coeffs!$D$6))^2*I99^2+(1000*(E99-coeffs!$D$2*blanks!$BZ$18*A99-coeffs!$D$2*blanks!$BZ$17)/($D$2*coeffs!$D$6))^2*coeffs!$E$8^2+(1000*coeffs!$D$2*coeffs!$D$8*(E99/coeffs!$D$2-blanks!$BZ$18*A99-blanks!$BZ$17)/($D$2^2*coeffs!$D$6))^2*coeffs!$D$11^2+(1000*coeffs!$D$2*coeffs!$D$8*(E99/coeffs!$D$2-blanks!$BZ$18*A99-blanks!$BZ$17)/($D$2*coeffs!$D$6^2))^2*coeffs!$E$6^2 +(-1000*coeffs!$D$8*blanks!$BZ$18*A99/($D$2*coeffs!$D$6)-1000*coeffs!$D$8*blanks!$BZ$17/($D$2*coeffs!$D$6))^2*coeffs!$E$2^2 + (1000*coeffs!$D$2*coeffs!$D$8*A99/($D$2*coeffs!$D$6))^2*blanks!$CA$18^2+(1000*coeffs!$D$2*coeffs!$D$8/($D$2*coeffs!$D$6))^2*blanks!$CA$17^2)^0.5</f>
        <v>16773.263502659254</v>
      </c>
      <c r="L99" s="10">
        <f t="shared" si="9"/>
        <v>70209455.331434309</v>
      </c>
      <c r="M99" s="1">
        <f t="shared" si="10"/>
        <v>27098980.292312685</v>
      </c>
      <c r="N99" s="10">
        <f t="shared" si="11"/>
        <v>24127848.363452911</v>
      </c>
    </row>
    <row r="100" spans="1:14" x14ac:dyDescent="0.25">
      <c r="A100">
        <v>-25.47</v>
      </c>
      <c r="B100">
        <v>0.89423076923076927</v>
      </c>
      <c r="C100" s="10">
        <f>-LN(1-B100)/0.000001-EXP(blanks!$BZ$18*b932_4!A100+blanks!$BZ$17)</f>
        <v>2111375.5574322985</v>
      </c>
      <c r="D100" s="1">
        <f>C100*0.000001*coeffs!$D$8/($D$2*coeffs!$D$6/1000)</f>
        <v>47160.379359597158</v>
      </c>
      <c r="E100">
        <f t="shared" si="12"/>
        <v>2.2464956263430027</v>
      </c>
      <c r="F100">
        <v>1.8160000000000001</v>
      </c>
      <c r="G100">
        <v>2.8203</v>
      </c>
      <c r="H100">
        <f t="shared" si="13"/>
        <v>0.43049562634300265</v>
      </c>
      <c r="I100">
        <f t="shared" si="14"/>
        <v>0.57380437365699732</v>
      </c>
      <c r="J100" s="2">
        <f>((1000*coeffs!$D$8/($D$2*coeffs!$D$6))^2*H100^2+(1000*(E100-coeffs!$D$2*blanks!$BZ$18*A100-coeffs!$D$2*blanks!$BZ$17)/($D$2*coeffs!$D$6))^2*coeffs!$E$8^2+(1000*coeffs!$D$2*coeffs!$D$8*(E100/coeffs!$D$2-blanks!$BZ$18*A100-blanks!$BZ$17)/($D$2^2*coeffs!$D$6))^2*coeffs!$D$11^2+(1000*coeffs!$D$2*coeffs!$D$8*(E100/coeffs!$D$2-blanks!$BZ$18*A100-blanks!$BZ$17)/($D$2*coeffs!$D$6^2))^2*coeffs!$E$6^2 +(-1000*coeffs!$D$8*blanks!$BZ$18*A100/($D$2*coeffs!$D$6)-1000*coeffs!$D$8*blanks!$BZ$17/($D$2*coeffs!$D$6))^2*coeffs!$E$2^2 + (1000*coeffs!$D$2*coeffs!$D$8*A100/($D$2*coeffs!$D$6))^2*blanks!$CA$18^2+(1000*coeffs!$D$2*coeffs!$D$8/($D$2*coeffs!$D$6))^2*blanks!$CA$17^2)^0.5</f>
        <v>15729.762915005849</v>
      </c>
      <c r="K100" s="10">
        <f>((1000*coeffs!$D$8/($D$2*coeffs!$D$6))^2*I100^2+(1000*(E100-coeffs!$D$2*blanks!$BZ$18*A100-coeffs!$D$2*blanks!$BZ$17)/($D$2*coeffs!$D$6))^2*coeffs!$E$8^2+(1000*coeffs!$D$2*coeffs!$D$8*(E100/coeffs!$D$2-blanks!$BZ$18*A100-blanks!$BZ$17)/($D$2^2*coeffs!$D$6))^2*coeffs!$D$11^2+(1000*coeffs!$D$2*coeffs!$D$8*(E100/coeffs!$D$2-blanks!$BZ$18*A100-blanks!$BZ$17)/($D$2*coeffs!$D$6^2))^2*coeffs!$E$6^2 +(-1000*coeffs!$D$8*blanks!$BZ$18*A100/($D$2*coeffs!$D$6)-1000*coeffs!$D$8*blanks!$BZ$17/($D$2*coeffs!$D$6))^2*coeffs!$E$2^2 + (1000*coeffs!$D$2*coeffs!$D$8*A100/($D$2*coeffs!$D$6))^2*blanks!$CA$18^2+(1000*coeffs!$D$2*coeffs!$D$8/($D$2*coeffs!$D$6))^2*blanks!$CA$17^2)^0.5</f>
        <v>17867.044543370739</v>
      </c>
      <c r="L100" s="10">
        <f t="shared" si="9"/>
        <v>73139693.757033199</v>
      </c>
      <c r="M100" s="1">
        <f t="shared" si="10"/>
        <v>28816652.026488908</v>
      </c>
      <c r="N100" s="10">
        <f t="shared" si="11"/>
        <v>25645503.120670028</v>
      </c>
    </row>
    <row r="101" spans="1:14" x14ac:dyDescent="0.25">
      <c r="A101">
        <v>-25.59</v>
      </c>
      <c r="B101">
        <v>0.90384615384615385</v>
      </c>
      <c r="C101" s="10">
        <f>-LN(1-B101)/0.000001-EXP(blanks!$BZ$18*b932_4!A101+blanks!$BZ$17)</f>
        <v>2200690.780603685</v>
      </c>
      <c r="D101" s="1">
        <f>C101*0.000001*coeffs!$D$8/($D$2*coeffs!$D$6/1000)</f>
        <v>49155.353580323746</v>
      </c>
      <c r="E101">
        <f t="shared" si="12"/>
        <v>2.341805806147327</v>
      </c>
      <c r="F101">
        <v>1.907</v>
      </c>
      <c r="G101">
        <v>2.8902000000000001</v>
      </c>
      <c r="H101">
        <f t="shared" si="13"/>
        <v>0.434805806147327</v>
      </c>
      <c r="I101">
        <f t="shared" si="14"/>
        <v>0.54839419385267307</v>
      </c>
      <c r="J101" s="2">
        <f>((1000*coeffs!$D$8/($D$2*coeffs!$D$6))^2*H101^2+(1000*(E101-coeffs!$D$2*blanks!$BZ$18*A101-coeffs!$D$2*blanks!$BZ$17)/($D$2*coeffs!$D$6))^2*coeffs!$E$8^2+(1000*coeffs!$D$2*coeffs!$D$8*(E101/coeffs!$D$2-blanks!$BZ$18*A101-blanks!$BZ$17)/($D$2^2*coeffs!$D$6))^2*coeffs!$D$11^2+(1000*coeffs!$D$2*coeffs!$D$8*(E101/coeffs!$D$2-blanks!$BZ$18*A101-blanks!$BZ$17)/($D$2*coeffs!$D$6^2))^2*coeffs!$E$6^2 +(-1000*coeffs!$D$8*blanks!$BZ$18*A101/($D$2*coeffs!$D$6)-1000*coeffs!$D$8*blanks!$BZ$17/($D$2*coeffs!$D$6))^2*coeffs!$E$2^2 + (1000*coeffs!$D$2*coeffs!$D$8*A101/($D$2*coeffs!$D$6))^2*blanks!$CA$18^2+(1000*coeffs!$D$2*coeffs!$D$8/($D$2*coeffs!$D$6))^2*blanks!$CA$17^2)^0.5</f>
        <v>16208.45961293664</v>
      </c>
      <c r="K101" s="10">
        <f>((1000*coeffs!$D$8/($D$2*coeffs!$D$6))^2*I101^2+(1000*(E101-coeffs!$D$2*blanks!$BZ$18*A101-coeffs!$D$2*blanks!$BZ$17)/($D$2*coeffs!$D$6))^2*coeffs!$E$8^2+(1000*coeffs!$D$2*coeffs!$D$8*(E101/coeffs!$D$2-blanks!$BZ$18*A101-blanks!$BZ$17)/($D$2^2*coeffs!$D$6))^2*coeffs!$D$11^2+(1000*coeffs!$D$2*coeffs!$D$8*(E101/coeffs!$D$2-blanks!$BZ$18*A101-blanks!$BZ$17)/($D$2*coeffs!$D$6^2))^2*coeffs!$E$6^2 +(-1000*coeffs!$D$8*blanks!$BZ$18*A101/($D$2*coeffs!$D$6)-1000*coeffs!$D$8*blanks!$BZ$17/($D$2*coeffs!$D$6))^2*coeffs!$E$2^2 + (1000*coeffs!$D$2*coeffs!$D$8*A101/($D$2*coeffs!$D$6))^2*blanks!$CA$18^2+(1000*coeffs!$D$2*coeffs!$D$8/($D$2*coeffs!$D$6))^2*blanks!$CA$17^2)^0.5</f>
        <v>17844.681607288763</v>
      </c>
      <c r="L101" s="10">
        <f t="shared" si="9"/>
        <v>76233642.650966883</v>
      </c>
      <c r="M101" s="1">
        <f t="shared" si="10"/>
        <v>28877073.684005685</v>
      </c>
      <c r="N101" s="10">
        <f t="shared" si="11"/>
        <v>26455076.966178562</v>
      </c>
    </row>
    <row r="102" spans="1:14" x14ac:dyDescent="0.25">
      <c r="A102">
        <v>-25.67</v>
      </c>
      <c r="B102">
        <v>0.91346153846153844</v>
      </c>
      <c r="C102" s="10">
        <f>-LN(1-B102)/0.000001-EXP(blanks!$BZ$18*b932_4!A102+blanks!$BZ$17)</f>
        <v>2301907.608633677</v>
      </c>
      <c r="D102" s="1">
        <f>C102*0.000001*coeffs!$D$8/($D$2*coeffs!$D$6/1000)</f>
        <v>51416.165964300861</v>
      </c>
      <c r="E102">
        <f t="shared" si="12"/>
        <v>2.4471663218051529</v>
      </c>
      <c r="F102">
        <v>1.9542999999999999</v>
      </c>
      <c r="G102">
        <v>3.1101999999999999</v>
      </c>
      <c r="H102">
        <f t="shared" si="13"/>
        <v>0.492866321805153</v>
      </c>
      <c r="I102">
        <f t="shared" si="14"/>
        <v>0.66303367819484693</v>
      </c>
      <c r="J102" s="2">
        <f>((1000*coeffs!$D$8/($D$2*coeffs!$D$6))^2*H102^2+(1000*(E102-coeffs!$D$2*blanks!$BZ$18*A102-coeffs!$D$2*blanks!$BZ$17)/($D$2*coeffs!$D$6))^2*coeffs!$E$8^2+(1000*coeffs!$D$2*coeffs!$D$8*(E102/coeffs!$D$2-blanks!$BZ$18*A102-blanks!$BZ$17)/($D$2^2*coeffs!$D$6))^2*coeffs!$D$11^2+(1000*coeffs!$D$2*coeffs!$D$8*(E102/coeffs!$D$2-blanks!$BZ$18*A102-blanks!$BZ$17)/($D$2*coeffs!$D$6^2))^2*coeffs!$E$6^2 +(-1000*coeffs!$D$8*blanks!$BZ$18*A102/($D$2*coeffs!$D$6)-1000*coeffs!$D$8*blanks!$BZ$17/($D$2*coeffs!$D$6))^2*coeffs!$E$2^2 + (1000*coeffs!$D$2*coeffs!$D$8*A102/($D$2*coeffs!$D$6))^2*blanks!$CA$18^2+(1000*coeffs!$D$2*coeffs!$D$8/($D$2*coeffs!$D$6))^2*blanks!$CA$17^2)^0.5</f>
        <v>17466.517893746783</v>
      </c>
      <c r="K102" s="10">
        <f>((1000*coeffs!$D$8/($D$2*coeffs!$D$6))^2*I102^2+(1000*(E102-coeffs!$D$2*blanks!$BZ$18*A102-coeffs!$D$2*blanks!$BZ$17)/($D$2*coeffs!$D$6))^2*coeffs!$E$8^2+(1000*coeffs!$D$2*coeffs!$D$8*(E102/coeffs!$D$2-blanks!$BZ$18*A102-blanks!$BZ$17)/($D$2^2*coeffs!$D$6))^2*coeffs!$D$11^2+(1000*coeffs!$D$2*coeffs!$D$8*(E102/coeffs!$D$2-blanks!$BZ$18*A102-blanks!$BZ$17)/($D$2*coeffs!$D$6^2))^2*coeffs!$E$6^2 +(-1000*coeffs!$D$8*blanks!$BZ$18*A102/($D$2*coeffs!$D$6)-1000*coeffs!$D$8*blanks!$BZ$17/($D$2*coeffs!$D$6))^2*coeffs!$E$2^2 + (1000*coeffs!$D$2*coeffs!$D$8*A102/($D$2*coeffs!$D$6))^2*blanks!$CA$18^2+(1000*coeffs!$D$2*coeffs!$D$8/($D$2*coeffs!$D$6))^2*blanks!$CA$17^2)^0.5</f>
        <v>20080.173961261284</v>
      </c>
      <c r="L102" s="10">
        <f t="shared" si="9"/>
        <v>79739872.40678297</v>
      </c>
      <c r="M102" s="1">
        <f t="shared" si="10"/>
        <v>32314056.135820217</v>
      </c>
      <c r="N102" s="10">
        <f t="shared" si="11"/>
        <v>28428255.680762507</v>
      </c>
    </row>
    <row r="103" spans="1:14" x14ac:dyDescent="0.25">
      <c r="A103">
        <v>-25.71</v>
      </c>
      <c r="B103">
        <v>0.92307692307692313</v>
      </c>
      <c r="C103" s="10">
        <f>-LN(1-B103)/0.000001-EXP(blanks!$BZ$18*b932_4!A103+blanks!$BZ$17)</f>
        <v>2417573.3932933807</v>
      </c>
      <c r="D103" s="1">
        <f>C103*0.000001*coeffs!$D$8/($D$2*coeffs!$D$6/1000)</f>
        <v>53999.714999087868</v>
      </c>
      <c r="E103">
        <f t="shared" si="12"/>
        <v>2.5649493574615372</v>
      </c>
      <c r="F103">
        <v>2.0522</v>
      </c>
      <c r="G103">
        <v>3.2660999999999998</v>
      </c>
      <c r="H103">
        <f t="shared" si="13"/>
        <v>0.51274935746153716</v>
      </c>
      <c r="I103">
        <f t="shared" si="14"/>
        <v>0.7011506425384626</v>
      </c>
      <c r="J103" s="2">
        <f>((1000*coeffs!$D$8/($D$2*coeffs!$D$6))^2*H103^2+(1000*(E103-coeffs!$D$2*blanks!$BZ$18*A103-coeffs!$D$2*blanks!$BZ$17)/($D$2*coeffs!$D$6))^2*coeffs!$E$8^2+(1000*coeffs!$D$2*coeffs!$D$8*(E103/coeffs!$D$2-blanks!$BZ$18*A103-blanks!$BZ$17)/($D$2^2*coeffs!$D$6))^2*coeffs!$D$11^2+(1000*coeffs!$D$2*coeffs!$D$8*(E103/coeffs!$D$2-blanks!$BZ$18*A103-blanks!$BZ$17)/($D$2*coeffs!$D$6^2))^2*coeffs!$E$6^2 +(-1000*coeffs!$D$8*blanks!$BZ$18*A103/($D$2*coeffs!$D$6)-1000*coeffs!$D$8*blanks!$BZ$17/($D$2*coeffs!$D$6))^2*coeffs!$E$2^2 + (1000*coeffs!$D$2*coeffs!$D$8*A103/($D$2*coeffs!$D$6))^2*blanks!$CA$18^2+(1000*coeffs!$D$2*coeffs!$D$8/($D$2*coeffs!$D$6))^2*blanks!$CA$17^2)^0.5</f>
        <v>18253.265975813138</v>
      </c>
      <c r="K103" s="10">
        <f>((1000*coeffs!$D$8/($D$2*coeffs!$D$6))^2*I103^2+(1000*(E103-coeffs!$D$2*blanks!$BZ$18*A103-coeffs!$D$2*blanks!$BZ$17)/($D$2*coeffs!$D$6))^2*coeffs!$E$8^2+(1000*coeffs!$D$2*coeffs!$D$8*(E103/coeffs!$D$2-blanks!$BZ$18*A103-blanks!$BZ$17)/($D$2^2*coeffs!$D$6))^2*coeffs!$D$11^2+(1000*coeffs!$D$2*coeffs!$D$8*(E103/coeffs!$D$2-blanks!$BZ$18*A103-blanks!$BZ$17)/($D$2*coeffs!$D$6^2))^2*coeffs!$E$6^2 +(-1000*coeffs!$D$8*blanks!$BZ$18*A103/($D$2*coeffs!$D$6)-1000*coeffs!$D$8*blanks!$BZ$17/($D$2*coeffs!$D$6))^2*coeffs!$E$2^2 + (1000*coeffs!$D$2*coeffs!$D$8*A103/($D$2*coeffs!$D$6))^2*blanks!$CA$18^2+(1000*coeffs!$D$2*coeffs!$D$8/($D$2*coeffs!$D$6))^2*blanks!$CA$17^2)^0.5</f>
        <v>21149.06525275316</v>
      </c>
      <c r="L103" s="10">
        <f t="shared" si="9"/>
        <v>83746625.273840785</v>
      </c>
      <c r="M103" s="1">
        <f t="shared" si="10"/>
        <v>34027312.545604944</v>
      </c>
      <c r="N103" s="10">
        <f t="shared" si="11"/>
        <v>29722405.271030974</v>
      </c>
    </row>
    <row r="104" spans="1:14" x14ac:dyDescent="0.25">
      <c r="A104">
        <v>-25.82</v>
      </c>
      <c r="B104">
        <v>0.93269230769230771</v>
      </c>
      <c r="C104" s="10">
        <f>-LN(1-B104)/0.000001-EXP(blanks!$BZ$18*b932_4!A104+blanks!$BZ$17)</f>
        <v>2545121.8647419214</v>
      </c>
      <c r="D104" s="1">
        <f>C104*0.000001*coeffs!$D$8/($D$2*coeffs!$D$6/1000)</f>
        <v>56848.67963689263</v>
      </c>
      <c r="E104">
        <f t="shared" si="12"/>
        <v>2.6984807500860595</v>
      </c>
      <c r="F104">
        <v>2.1551</v>
      </c>
      <c r="G104">
        <v>3.4298000000000002</v>
      </c>
      <c r="H104">
        <f t="shared" si="13"/>
        <v>0.54338075008605946</v>
      </c>
      <c r="I104">
        <f t="shared" si="14"/>
        <v>0.73131924991394071</v>
      </c>
      <c r="J104" s="2">
        <f>((1000*coeffs!$D$8/($D$2*coeffs!$D$6))^2*H104^2+(1000*(E104-coeffs!$D$2*blanks!$BZ$18*A104-coeffs!$D$2*blanks!$BZ$17)/($D$2*coeffs!$D$6))^2*coeffs!$E$8^2+(1000*coeffs!$D$2*coeffs!$D$8*(E104/coeffs!$D$2-blanks!$BZ$18*A104-blanks!$BZ$17)/($D$2^2*coeffs!$D$6))^2*coeffs!$D$11^2+(1000*coeffs!$D$2*coeffs!$D$8*(E104/coeffs!$D$2-blanks!$BZ$18*A104-blanks!$BZ$17)/($D$2*coeffs!$D$6^2))^2*coeffs!$E$6^2 +(-1000*coeffs!$D$8*blanks!$BZ$18*A104/($D$2*coeffs!$D$6)-1000*coeffs!$D$8*blanks!$BZ$17/($D$2*coeffs!$D$6))^2*coeffs!$E$2^2 + (1000*coeffs!$D$2*coeffs!$D$8*A104/($D$2*coeffs!$D$6))^2*blanks!$CA$18^2+(1000*coeffs!$D$2*coeffs!$D$8/($D$2*coeffs!$D$6))^2*blanks!$CA$17^2)^0.5</f>
        <v>19258.839019374824</v>
      </c>
      <c r="K104" s="10">
        <f>((1000*coeffs!$D$8/($D$2*coeffs!$D$6))^2*I104^2+(1000*(E104-coeffs!$D$2*blanks!$BZ$18*A104-coeffs!$D$2*blanks!$BZ$17)/($D$2*coeffs!$D$6))^2*coeffs!$E$8^2+(1000*coeffs!$D$2*coeffs!$D$8*(E104/coeffs!$D$2-blanks!$BZ$18*A104-blanks!$BZ$17)/($D$2^2*coeffs!$D$6))^2*coeffs!$D$11^2+(1000*coeffs!$D$2*coeffs!$D$8*(E104/coeffs!$D$2-blanks!$BZ$18*A104-blanks!$BZ$17)/($D$2*coeffs!$D$6^2))^2*coeffs!$E$6^2 +(-1000*coeffs!$D$8*blanks!$BZ$18*A104/($D$2*coeffs!$D$6)-1000*coeffs!$D$8*blanks!$BZ$17/($D$2*coeffs!$D$6))^2*coeffs!$E$2^2 + (1000*coeffs!$D$2*coeffs!$D$8*A104/($D$2*coeffs!$D$6))^2*blanks!$CA$18^2+(1000*coeffs!$D$2*coeffs!$D$8/($D$2*coeffs!$D$6))^2*blanks!$CA$17^2)^0.5</f>
        <v>22145.535445978468</v>
      </c>
      <c r="L104" s="10">
        <f t="shared" si="9"/>
        <v>88165003.66610989</v>
      </c>
      <c r="M104" s="1">
        <f t="shared" si="10"/>
        <v>35644200.616170518</v>
      </c>
      <c r="N104" s="10">
        <f t="shared" si="11"/>
        <v>31353384.654276997</v>
      </c>
    </row>
    <row r="105" spans="1:14" x14ac:dyDescent="0.25">
      <c r="A105">
        <v>-25.91</v>
      </c>
      <c r="B105">
        <v>0.94230769230769229</v>
      </c>
      <c r="C105" s="10">
        <f>-LN(1-B105)/0.000001-EXP(blanks!$BZ$18*b932_4!A105+blanks!$BZ$17)</f>
        <v>2694197.2085570549</v>
      </c>
      <c r="D105" s="1">
        <f>C105*0.000001*coeffs!$D$8/($D$2*coeffs!$D$6/1000)</f>
        <v>60178.475580933016</v>
      </c>
      <c r="E105">
        <f t="shared" si="12"/>
        <v>2.8526314299133175</v>
      </c>
      <c r="F105">
        <v>2.2631000000000001</v>
      </c>
      <c r="G105">
        <v>3.6909000000000001</v>
      </c>
      <c r="H105">
        <f t="shared" si="13"/>
        <v>0.58953142991331742</v>
      </c>
      <c r="I105">
        <f t="shared" si="14"/>
        <v>0.83826857008668254</v>
      </c>
      <c r="J105" s="2">
        <f>((1000*coeffs!$D$8/($D$2*coeffs!$D$6))^2*H105^2+(1000*(E105-coeffs!$D$2*blanks!$BZ$18*A105-coeffs!$D$2*blanks!$BZ$17)/($D$2*coeffs!$D$6))^2*coeffs!$E$8^2+(1000*coeffs!$D$2*coeffs!$D$8*(E105/coeffs!$D$2-blanks!$BZ$18*A105-blanks!$BZ$17)/($D$2^2*coeffs!$D$6))^2*coeffs!$D$11^2+(1000*coeffs!$D$2*coeffs!$D$8*(E105/coeffs!$D$2-blanks!$BZ$18*A105-blanks!$BZ$17)/($D$2*coeffs!$D$6^2))^2*coeffs!$E$6^2 +(-1000*coeffs!$D$8*blanks!$BZ$18*A105/($D$2*coeffs!$D$6)-1000*coeffs!$D$8*blanks!$BZ$17/($D$2*coeffs!$D$6))^2*coeffs!$E$2^2 + (1000*coeffs!$D$2*coeffs!$D$8*A105/($D$2*coeffs!$D$6))^2*blanks!$CA$18^2+(1000*coeffs!$D$2*coeffs!$D$8/($D$2*coeffs!$D$6))^2*blanks!$CA$17^2)^0.5</f>
        <v>20573.367162890707</v>
      </c>
      <c r="K105" s="10">
        <f>((1000*coeffs!$D$8/($D$2*coeffs!$D$6))^2*I105^2+(1000*(E105-coeffs!$D$2*blanks!$BZ$18*A105-coeffs!$D$2*blanks!$BZ$17)/($D$2*coeffs!$D$6))^2*coeffs!$E$8^2+(1000*coeffs!$D$2*coeffs!$D$8*(E105/coeffs!$D$2-blanks!$BZ$18*A105-blanks!$BZ$17)/($D$2^2*coeffs!$D$6))^2*coeffs!$D$11^2+(1000*coeffs!$D$2*coeffs!$D$8*(E105/coeffs!$D$2-blanks!$BZ$18*A105-blanks!$BZ$17)/($D$2*coeffs!$D$6^2))^2*coeffs!$E$6^2 +(-1000*coeffs!$D$8*blanks!$BZ$18*A105/($D$2*coeffs!$D$6)-1000*coeffs!$D$8*blanks!$BZ$17/($D$2*coeffs!$D$6))^2*coeffs!$E$2^2 + (1000*coeffs!$D$2*coeffs!$D$8*A105/($D$2*coeffs!$D$6))^2*blanks!$CA$18^2+(1000*coeffs!$D$2*coeffs!$D$8/($D$2*coeffs!$D$6))^2*blanks!$CA$17^2)^0.5</f>
        <v>24504.088199713875</v>
      </c>
      <c r="L105" s="10">
        <f t="shared" si="9"/>
        <v>93329089.683390066</v>
      </c>
      <c r="M105" s="1">
        <f t="shared" si="10"/>
        <v>39320578.955990657</v>
      </c>
      <c r="N105" s="10">
        <f t="shared" si="11"/>
        <v>33465467.302373953</v>
      </c>
    </row>
    <row r="106" spans="1:14" x14ac:dyDescent="0.25">
      <c r="A106">
        <v>-25.97</v>
      </c>
      <c r="B106">
        <v>0.95192307692307687</v>
      </c>
      <c r="C106" s="10">
        <f>-LN(1-B106)/0.000001-EXP(blanks!$BZ$18*b932_4!A106+blanks!$BZ$17)</f>
        <v>2873042.2331249178</v>
      </c>
      <c r="D106" s="1">
        <f>C106*0.000001*coeffs!$D$8/($D$2*coeffs!$D$6/1000)</f>
        <v>64173.216912245109</v>
      </c>
      <c r="E106">
        <f t="shared" si="12"/>
        <v>3.0349529867072711</v>
      </c>
      <c r="F106">
        <v>2.3765999999999998</v>
      </c>
      <c r="G106">
        <v>3.9719000000000002</v>
      </c>
      <c r="H106">
        <f t="shared" si="13"/>
        <v>0.65835298670727127</v>
      </c>
      <c r="I106">
        <f t="shared" si="14"/>
        <v>0.93694701329272911</v>
      </c>
      <c r="J106" s="2">
        <f>((1000*coeffs!$D$8/($D$2*coeffs!$D$6))^2*H106^2+(1000*(E106-coeffs!$D$2*blanks!$BZ$18*A106-coeffs!$D$2*blanks!$BZ$17)/($D$2*coeffs!$D$6))^2*coeffs!$E$8^2+(1000*coeffs!$D$2*coeffs!$D$8*(E106/coeffs!$D$2-blanks!$BZ$18*A106-blanks!$BZ$17)/($D$2^2*coeffs!$D$6))^2*coeffs!$D$11^2+(1000*coeffs!$D$2*coeffs!$D$8*(E106/coeffs!$D$2-blanks!$BZ$18*A106-blanks!$BZ$17)/($D$2*coeffs!$D$6^2))^2*coeffs!$E$6^2 +(-1000*coeffs!$D$8*blanks!$BZ$18*A106/($D$2*coeffs!$D$6)-1000*coeffs!$D$8*blanks!$BZ$17/($D$2*coeffs!$D$6))^2*coeffs!$E$2^2 + (1000*coeffs!$D$2*coeffs!$D$8*A106/($D$2*coeffs!$D$6))^2*blanks!$CA$18^2+(1000*coeffs!$D$2*coeffs!$D$8/($D$2*coeffs!$D$6))^2*blanks!$CA$17^2)^0.5</f>
        <v>22339.901452259448</v>
      </c>
      <c r="K106" s="10">
        <f>((1000*coeffs!$D$8/($D$2*coeffs!$D$6))^2*I106^2+(1000*(E106-coeffs!$D$2*blanks!$BZ$18*A106-coeffs!$D$2*blanks!$BZ$17)/($D$2*coeffs!$D$6))^2*coeffs!$E$8^2+(1000*coeffs!$D$2*coeffs!$D$8*(E106/coeffs!$D$2-blanks!$BZ$18*A106-blanks!$BZ$17)/($D$2^2*coeffs!$D$6))^2*coeffs!$D$11^2+(1000*coeffs!$D$2*coeffs!$D$8*(E106/coeffs!$D$2-blanks!$BZ$18*A106-blanks!$BZ$17)/($D$2*coeffs!$D$6^2))^2*coeffs!$E$6^2 +(-1000*coeffs!$D$8*blanks!$BZ$18*A106/($D$2*coeffs!$D$6)-1000*coeffs!$D$8*blanks!$BZ$17/($D$2*coeffs!$D$6))^2*coeffs!$E$2^2 + (1000*coeffs!$D$2*coeffs!$D$8*A106/($D$2*coeffs!$D$6))^2*blanks!$CA$18^2+(1000*coeffs!$D$2*coeffs!$D$8/($D$2*coeffs!$D$6))^2*blanks!$CA$17^2)^0.5</f>
        <v>26847.867551124178</v>
      </c>
      <c r="L106" s="10">
        <f t="shared" si="9"/>
        <v>99524420.628099114</v>
      </c>
      <c r="M106" s="1">
        <f t="shared" si="10"/>
        <v>43006633.259644106</v>
      </c>
      <c r="N106" s="10">
        <f t="shared" si="11"/>
        <v>36280139.890334524</v>
      </c>
    </row>
    <row r="107" spans="1:14" x14ac:dyDescent="0.25">
      <c r="A107">
        <v>-26.29</v>
      </c>
      <c r="B107">
        <v>0.96153846153846156</v>
      </c>
      <c r="C107" s="10">
        <f>-LN(1-B107)/0.000001-EXP(blanks!$BZ$18*b932_4!A107+blanks!$BZ$17)</f>
        <v>3076314.3070067386</v>
      </c>
      <c r="D107" s="1">
        <f>C107*0.000001*coeffs!$D$8/($D$2*coeffs!$D$6/1000)</f>
        <v>68713.56885661307</v>
      </c>
      <c r="E107">
        <f t="shared" si="12"/>
        <v>3.2580965380214826</v>
      </c>
      <c r="F107">
        <v>2.4956999999999998</v>
      </c>
      <c r="G107">
        <v>4.3800999999999997</v>
      </c>
      <c r="H107">
        <f t="shared" si="13"/>
        <v>0.76239653802148277</v>
      </c>
      <c r="I107">
        <f t="shared" si="14"/>
        <v>1.1220034619785171</v>
      </c>
      <c r="J107" s="2">
        <f>((1000*coeffs!$D$8/($D$2*coeffs!$D$6))^2*H107^2+(1000*(E107-coeffs!$D$2*blanks!$BZ$18*A107-coeffs!$D$2*blanks!$BZ$17)/($D$2*coeffs!$D$6))^2*coeffs!$E$8^2+(1000*coeffs!$D$2*coeffs!$D$8*(E107/coeffs!$D$2-blanks!$BZ$18*A107-blanks!$BZ$17)/($D$2^2*coeffs!$D$6))^2*coeffs!$D$11^2+(1000*coeffs!$D$2*coeffs!$D$8*(E107/coeffs!$D$2-blanks!$BZ$18*A107-blanks!$BZ$17)/($D$2*coeffs!$D$6^2))^2*coeffs!$E$6^2 +(-1000*coeffs!$D$8*blanks!$BZ$18*A107/($D$2*coeffs!$D$6)-1000*coeffs!$D$8*blanks!$BZ$17/($D$2*coeffs!$D$6))^2*coeffs!$E$2^2 + (1000*coeffs!$D$2*coeffs!$D$8*A107/($D$2*coeffs!$D$6))^2*blanks!$CA$18^2+(1000*coeffs!$D$2*coeffs!$D$8/($D$2*coeffs!$D$6))^2*blanks!$CA$17^2)^0.5</f>
        <v>24818.115306683827</v>
      </c>
      <c r="K107" s="10">
        <f>((1000*coeffs!$D$8/($D$2*coeffs!$D$6))^2*I107^2+(1000*(E107-coeffs!$D$2*blanks!$BZ$18*A107-coeffs!$D$2*blanks!$BZ$17)/($D$2*coeffs!$D$6))^2*coeffs!$E$8^2+(1000*coeffs!$D$2*coeffs!$D$8*(E107/coeffs!$D$2-blanks!$BZ$18*A107-blanks!$BZ$17)/($D$2^2*coeffs!$D$6))^2*coeffs!$D$11^2+(1000*coeffs!$D$2*coeffs!$D$8*(E107/coeffs!$D$2-blanks!$BZ$18*A107-blanks!$BZ$17)/($D$2*coeffs!$D$6^2))^2*coeffs!$E$6^2 +(-1000*coeffs!$D$8*blanks!$BZ$18*A107/($D$2*coeffs!$D$6)-1000*coeffs!$D$8*blanks!$BZ$17/($D$2*coeffs!$D$6))^2*coeffs!$E$2^2 + (1000*coeffs!$D$2*coeffs!$D$8*A107/($D$2*coeffs!$D$6))^2*blanks!$CA$18^2+(1000*coeffs!$D$2*coeffs!$D$8/($D$2*coeffs!$D$6))^2*blanks!$CA$17^2)^0.5</f>
        <v>30887.261830415646</v>
      </c>
      <c r="L107" s="10">
        <f t="shared" si="9"/>
        <v>106565923.58608252</v>
      </c>
      <c r="M107" s="1">
        <f t="shared" si="10"/>
        <v>49269436.319330379</v>
      </c>
      <c r="N107" s="10">
        <f t="shared" si="11"/>
        <v>40178558.349758297</v>
      </c>
    </row>
    <row r="108" spans="1:14" x14ac:dyDescent="0.25">
      <c r="A108">
        <v>-26.3</v>
      </c>
      <c r="B108">
        <v>0.97115384615384615</v>
      </c>
      <c r="C108" s="10">
        <f>-LN(1-B108)/0.000001-EXP(blanks!$BZ$18*b932_4!A108+blanks!$BZ$17)</f>
        <v>3363337.5676664705</v>
      </c>
      <c r="D108" s="1">
        <f>C108*0.000001*coeffs!$D$8/($D$2*coeffs!$D$6/1000)</f>
        <v>75124.614873553393</v>
      </c>
      <c r="E108">
        <f t="shared" si="12"/>
        <v>3.5457786104732625</v>
      </c>
      <c r="F108">
        <v>2.6857000000000002</v>
      </c>
      <c r="G108">
        <v>4.9497999999999998</v>
      </c>
      <c r="H108">
        <f t="shared" si="13"/>
        <v>0.86007861047326228</v>
      </c>
      <c r="I108">
        <f t="shared" si="14"/>
        <v>1.4040213895267373</v>
      </c>
      <c r="J108" s="2">
        <f>((1000*coeffs!$D$8/($D$2*coeffs!$D$6))^2*H108^2+(1000*(E108-coeffs!$D$2*blanks!$BZ$18*A108-coeffs!$D$2*blanks!$BZ$17)/($D$2*coeffs!$D$6))^2*coeffs!$E$8^2+(1000*coeffs!$D$2*coeffs!$D$8*(E108/coeffs!$D$2-blanks!$BZ$18*A108-blanks!$BZ$17)/($D$2^2*coeffs!$D$6))^2*coeffs!$D$11^2+(1000*coeffs!$D$2*coeffs!$D$8*(E108/coeffs!$D$2-blanks!$BZ$18*A108-blanks!$BZ$17)/($D$2*coeffs!$D$6^2))^2*coeffs!$E$6^2 +(-1000*coeffs!$D$8*blanks!$BZ$18*A108/($D$2*coeffs!$D$6)-1000*coeffs!$D$8*blanks!$BZ$17/($D$2*coeffs!$D$6))^2*coeffs!$E$2^2 + (1000*coeffs!$D$2*coeffs!$D$8*A108/($D$2*coeffs!$D$6))^2*blanks!$CA$18^2+(1000*coeffs!$D$2*coeffs!$D$8/($D$2*coeffs!$D$6))^2*blanks!$CA$17^2)^0.5</f>
        <v>27479.295210338627</v>
      </c>
      <c r="K108" s="10">
        <f>((1000*coeffs!$D$8/($D$2*coeffs!$D$6))^2*I108^2+(1000*(E108-coeffs!$D$2*blanks!$BZ$18*A108-coeffs!$D$2*blanks!$BZ$17)/($D$2*coeffs!$D$6))^2*coeffs!$E$8^2+(1000*coeffs!$D$2*coeffs!$D$8*(E108/coeffs!$D$2-blanks!$BZ$18*A108-blanks!$BZ$17)/($D$2^2*coeffs!$D$6))^2*coeffs!$D$11^2+(1000*coeffs!$D$2*coeffs!$D$8*(E108/coeffs!$D$2-blanks!$BZ$18*A108-blanks!$BZ$17)/($D$2*coeffs!$D$6^2))^2*coeffs!$E$6^2 +(-1000*coeffs!$D$8*blanks!$BZ$18*A108/($D$2*coeffs!$D$6)-1000*coeffs!$D$8*blanks!$BZ$17/($D$2*coeffs!$D$6))^2*coeffs!$E$2^2 + (1000*coeffs!$D$2*coeffs!$D$8*A108/($D$2*coeffs!$D$6))^2*blanks!$CA$18^2+(1000*coeffs!$D$2*coeffs!$D$8/($D$2*coeffs!$D$6))^2*blanks!$CA$17^2)^0.5</f>
        <v>37007.319246139181</v>
      </c>
      <c r="L108" s="10">
        <f t="shared" si="9"/>
        <v>116508632.88377269</v>
      </c>
      <c r="M108" s="1">
        <f t="shared" si="10"/>
        <v>58760806.851038292</v>
      </c>
      <c r="N108" s="10">
        <f t="shared" si="11"/>
        <v>44441013.194569372</v>
      </c>
    </row>
    <row r="109" spans="1:14" x14ac:dyDescent="0.25">
      <c r="A109">
        <v>-26.55</v>
      </c>
      <c r="B109">
        <v>0.98076923076923073</v>
      </c>
      <c r="C109" s="10">
        <f>-LN(1-B109)/0.000001-EXP(blanks!$BZ$18*b932_4!A109+blanks!$BZ$17)</f>
        <v>3751533.4186176127</v>
      </c>
      <c r="D109" s="1">
        <f>C109*0.000001*coeffs!$D$8/($D$2*coeffs!$D$6/1000)</f>
        <v>83795.485165782069</v>
      </c>
      <c r="E109">
        <f t="shared" si="12"/>
        <v>3.9512437185814253</v>
      </c>
      <c r="F109">
        <v>2.8902000000000001</v>
      </c>
      <c r="G109">
        <v>5.7321</v>
      </c>
      <c r="H109">
        <f t="shared" si="13"/>
        <v>1.0610437185814252</v>
      </c>
      <c r="I109">
        <f t="shared" si="14"/>
        <v>1.7808562814185747</v>
      </c>
      <c r="J109" s="2">
        <f>((1000*coeffs!$D$8/($D$2*coeffs!$D$6))^2*H109^2+(1000*(E109-coeffs!$D$2*blanks!$BZ$18*A109-coeffs!$D$2*blanks!$BZ$17)/($D$2*coeffs!$D$6))^2*coeffs!$E$8^2+(1000*coeffs!$D$2*coeffs!$D$8*(E109/coeffs!$D$2-blanks!$BZ$18*A109-blanks!$BZ$17)/($D$2^2*coeffs!$D$6))^2*coeffs!$D$11^2+(1000*coeffs!$D$2*coeffs!$D$8*(E109/coeffs!$D$2-blanks!$BZ$18*A109-blanks!$BZ$17)/($D$2*coeffs!$D$6^2))^2*coeffs!$E$6^2 +(-1000*coeffs!$D$8*blanks!$BZ$18*A109/($D$2*coeffs!$D$6)-1000*coeffs!$D$8*blanks!$BZ$17/($D$2*coeffs!$D$6))^2*coeffs!$E$2^2 + (1000*coeffs!$D$2*coeffs!$D$8*A109/($D$2*coeffs!$D$6))^2*blanks!$CA$18^2+(1000*coeffs!$D$2*coeffs!$D$8/($D$2*coeffs!$D$6))^2*blanks!$CA$17^2)^0.5</f>
        <v>32265.607469939703</v>
      </c>
      <c r="K109" s="10">
        <f>((1000*coeffs!$D$8/($D$2*coeffs!$D$6))^2*I109^2+(1000*(E109-coeffs!$D$2*blanks!$BZ$18*A109-coeffs!$D$2*blanks!$BZ$17)/($D$2*coeffs!$D$6))^2*coeffs!$E$8^2+(1000*coeffs!$D$2*coeffs!$D$8*(E109/coeffs!$D$2-blanks!$BZ$18*A109-blanks!$BZ$17)/($D$2^2*coeffs!$D$6))^2*coeffs!$D$11^2+(1000*coeffs!$D$2*coeffs!$D$8*(E109/coeffs!$D$2-blanks!$BZ$18*A109-blanks!$BZ$17)/($D$2*coeffs!$D$6^2))^2*coeffs!$E$6^2 +(-1000*coeffs!$D$8*blanks!$BZ$18*A109/($D$2*coeffs!$D$6)-1000*coeffs!$D$8*blanks!$BZ$17/($D$2*coeffs!$D$6))^2*coeffs!$E$2^2 + (1000*coeffs!$D$2*coeffs!$D$8*A109/($D$2*coeffs!$D$6))^2*blanks!$CA$18^2+(1000*coeffs!$D$2*coeffs!$D$8/($D$2*coeffs!$D$6))^2*blanks!$CA$17^2)^0.5</f>
        <v>45405.513042886974</v>
      </c>
      <c r="L109" s="10">
        <f t="shared" si="9"/>
        <v>129956039.50755985</v>
      </c>
      <c r="M109" s="1">
        <f t="shared" si="10"/>
        <v>71807334.871082157</v>
      </c>
      <c r="N109" s="10">
        <f t="shared" si="11"/>
        <v>51976577.281679109</v>
      </c>
    </row>
    <row r="110" spans="1:14" x14ac:dyDescent="0.25">
      <c r="A110">
        <v>-26.65</v>
      </c>
      <c r="B110">
        <v>0.99038461538461542</v>
      </c>
      <c r="C110" s="10">
        <f>-LN(1-B110)/0.000001-EXP(blanks!$BZ$18*b932_4!A110+blanks!$BZ$17)</f>
        <v>4437323.5464421837</v>
      </c>
      <c r="D110" s="1">
        <f>C110*0.000001*coeffs!$D$8/($D$2*coeffs!$D$6/1000)</f>
        <v>99113.519172297485</v>
      </c>
      <c r="E110">
        <f t="shared" si="12"/>
        <v>4.644390899141376</v>
      </c>
      <c r="F110">
        <v>3.2660999999999998</v>
      </c>
      <c r="G110">
        <v>7.6872999999999996</v>
      </c>
      <c r="H110">
        <f t="shared" si="13"/>
        <v>1.3782908991413763</v>
      </c>
      <c r="I110">
        <f t="shared" si="14"/>
        <v>3.0429091008586235</v>
      </c>
      <c r="J110" s="2">
        <f>((1000*coeffs!$D$8/($D$2*coeffs!$D$6))^2*H110^2+(1000*(E110-coeffs!$D$2*blanks!$BZ$18*A110-coeffs!$D$2*blanks!$BZ$17)/($D$2*coeffs!$D$6))^2*coeffs!$E$8^2+(1000*coeffs!$D$2*coeffs!$D$8*(E110/coeffs!$D$2-blanks!$BZ$18*A110-blanks!$BZ$17)/($D$2^2*coeffs!$D$6))^2*coeffs!$D$11^2+(1000*coeffs!$D$2*coeffs!$D$8*(E110/coeffs!$D$2-blanks!$BZ$18*A110-blanks!$BZ$17)/($D$2*coeffs!$D$6^2))^2*coeffs!$E$6^2 +(-1000*coeffs!$D$8*blanks!$BZ$18*A110/($D$2*coeffs!$D$6)-1000*coeffs!$D$8*blanks!$BZ$17/($D$2*coeffs!$D$6))^2*coeffs!$E$2^2 + (1000*coeffs!$D$2*coeffs!$D$8*A110/($D$2*coeffs!$D$6))^2*blanks!$CA$18^2+(1000*coeffs!$D$2*coeffs!$D$8/($D$2*coeffs!$D$6))^2*blanks!$CA$17^2)^0.5</f>
        <v>40126.164966891949</v>
      </c>
      <c r="K110" s="10">
        <f>((1000*coeffs!$D$8/($D$2*coeffs!$D$6))^2*I110^2+(1000*(E110-coeffs!$D$2*blanks!$BZ$18*A110-coeffs!$D$2*blanks!$BZ$17)/($D$2*coeffs!$D$6))^2*coeffs!$E$8^2+(1000*coeffs!$D$2*coeffs!$D$8*(E110/coeffs!$D$2-blanks!$BZ$18*A110-blanks!$BZ$17)/($D$2^2*coeffs!$D$6))^2*coeffs!$D$11^2+(1000*coeffs!$D$2*coeffs!$D$8*(E110/coeffs!$D$2-blanks!$BZ$18*A110-blanks!$BZ$17)/($D$2*coeffs!$D$6^2))^2*coeffs!$E$6^2 +(-1000*coeffs!$D$8*blanks!$BZ$18*A110/($D$2*coeffs!$D$6)-1000*coeffs!$D$8*blanks!$BZ$17/($D$2*coeffs!$D$6))^2*coeffs!$E$2^2 + (1000*coeffs!$D$2*coeffs!$D$8*A110/($D$2*coeffs!$D$6))^2*blanks!$CA$18^2+(1000*coeffs!$D$2*coeffs!$D$8/($D$2*coeffs!$D$6))^2*blanks!$CA$17^2)^0.5</f>
        <v>72676.708122566502</v>
      </c>
      <c r="L110" s="10">
        <f t="shared" si="9"/>
        <v>153712343.66392931</v>
      </c>
      <c r="M110" s="1">
        <f t="shared" si="10"/>
        <v>113931869.10997513</v>
      </c>
      <c r="N110" s="10">
        <f t="shared" si="11"/>
        <v>64413195.876317829</v>
      </c>
    </row>
    <row r="111" spans="1:14" x14ac:dyDescent="0.25">
      <c r="A111">
        <v>-27.17</v>
      </c>
      <c r="B111">
        <v>1</v>
      </c>
      <c r="C111" s="10" t="e">
        <f>-LN(1-B111)/0.000001-EXP(blanks!$BZ$18*b932_4!A111+blanks!$BZ$17)</f>
        <v>#NUM!</v>
      </c>
      <c r="D111" s="1" t="e">
        <f>C111*0.000001*coeffs!$D$8/($D$2*coeffs!$D$6/1000)</f>
        <v>#NUM!</v>
      </c>
      <c r="E111" t="e">
        <f t="shared" si="12"/>
        <v>#NUM!</v>
      </c>
      <c r="F111">
        <v>4.4885000000000002</v>
      </c>
      <c r="G111">
        <v>19.470600000000001</v>
      </c>
      <c r="H111" t="e">
        <f t="shared" si="13"/>
        <v>#NUM!</v>
      </c>
      <c r="I111" t="e">
        <f t="shared" si="14"/>
        <v>#NUM!</v>
      </c>
      <c r="J111" s="2" t="e">
        <f>((1000*coeffs!$D$8/($D$2*coeffs!$D$6))^2*H111^2+(1000*(E111-coeffs!$D$2*blanks!$BZ$18*A111-coeffs!$D$2*blanks!$BZ$17)/($D$2*coeffs!$D$6))^2*coeffs!$E$8^2+(1000*coeffs!$D$2*coeffs!$D$8*(E111/coeffs!$D$2-blanks!$BZ$18*A111-blanks!$BZ$17)/($D$2^2*coeffs!$D$6))^2*coeffs!$D$11^2+(1000*coeffs!$D$2*coeffs!$D$8*(E111/coeffs!$D$2-blanks!$BZ$18*A111-blanks!$BZ$17)/($D$2*coeffs!$D$6^2))^2*coeffs!$E$6^2 +(-1000*coeffs!$D$8*blanks!$BZ$18*A111/($D$2*coeffs!$D$6)-1000*coeffs!$D$8*blanks!$BZ$17/($D$2*coeffs!$D$6))^2*coeffs!$E$2^2 + (1000*coeffs!$D$2*coeffs!$D$8*A111/($D$2*coeffs!$D$6))^2*blanks!$CA$18^2+(1000*coeffs!$D$2*coeffs!$D$8/($D$2*coeffs!$D$6))^2*blanks!$CA$17^2)^0.5</f>
        <v>#NUM!</v>
      </c>
      <c r="K111" s="10" t="e">
        <f>((1000*coeffs!$D$8/($D$2*coeffs!$D$6))^2*I111^2+(1000*(E111-coeffs!$D$2*blanks!$BZ$18*A111-coeffs!$D$2*blanks!$BZ$17)/($D$2*coeffs!$D$6))^2*coeffs!$E$8^2+(1000*coeffs!$D$2*coeffs!$D$8*(E111/coeffs!$D$2-blanks!$BZ$18*A111-blanks!$BZ$17)/($D$2^2*coeffs!$D$6))^2*coeffs!$D$11^2+(1000*coeffs!$D$2*coeffs!$D$8*(E111/coeffs!$D$2-blanks!$BZ$18*A111-blanks!$BZ$17)/($D$2*coeffs!$D$6^2))^2*coeffs!$E$6^2 +(-1000*coeffs!$D$8*blanks!$BZ$18*A111/($D$2*coeffs!$D$6)-1000*coeffs!$D$8*blanks!$BZ$17/($D$2*coeffs!$D$6))^2*coeffs!$E$2^2 + (1000*coeffs!$D$2*coeffs!$D$8*A111/($D$2*coeffs!$D$6))^2*blanks!$CA$18^2+(1000*coeffs!$D$2*coeffs!$D$8/($D$2*coeffs!$D$6))^2*blanks!$CA$17^2)^0.5</f>
        <v>#NUM!</v>
      </c>
      <c r="L111" s="10" t="e">
        <f t="shared" si="9"/>
        <v>#NUM!</v>
      </c>
      <c r="M111" s="1" t="e">
        <f t="shared" si="10"/>
        <v>#NUM!</v>
      </c>
      <c r="N111" s="10" t="e">
        <f t="shared" si="11"/>
        <v>#NUM!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4"/>
  <sheetViews>
    <sheetView topLeftCell="M1" workbookViewId="0">
      <selection activeCell="M4" sqref="M4"/>
    </sheetView>
  </sheetViews>
  <sheetFormatPr defaultRowHeight="15" x14ac:dyDescent="0.25"/>
  <cols>
    <col min="5" max="5" width="15.140625" bestFit="1" customWidth="1"/>
    <col min="6" max="6" width="12" bestFit="1" customWidth="1"/>
    <col min="7" max="7" width="17.85546875" bestFit="1" customWidth="1"/>
    <col min="8" max="9" width="17.85546875" style="10" customWidth="1"/>
    <col min="10" max="10" width="19" bestFit="1" customWidth="1"/>
    <col min="11" max="11" width="13.28515625" customWidth="1"/>
    <col min="12" max="21" width="13.28515625" style="10" customWidth="1"/>
    <col min="22" max="22" width="16.42578125" customWidth="1"/>
    <col min="23" max="23" width="9.140625" style="24"/>
    <col min="24" max="24" width="10.85546875" style="24" customWidth="1"/>
    <col min="25" max="25" width="12" customWidth="1"/>
    <col min="29" max="30" width="9.140625" style="10"/>
  </cols>
  <sheetData>
    <row r="1" spans="1:40" x14ac:dyDescent="0.25">
      <c r="A1" s="9" t="s">
        <v>120</v>
      </c>
      <c r="B1" s="9"/>
      <c r="C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23"/>
      <c r="X1" s="23"/>
      <c r="Y1" s="9" t="s">
        <v>208</v>
      </c>
    </row>
    <row r="2" spans="1:40" s="10" customFormat="1" x14ac:dyDescent="0.25">
      <c r="A2" s="9"/>
      <c r="B2" s="9"/>
      <c r="C2" s="9"/>
      <c r="D2" s="31" t="s">
        <v>188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20"/>
      <c r="U2" s="20"/>
      <c r="V2" s="9"/>
      <c r="W2" s="23"/>
      <c r="X2" s="23"/>
      <c r="Y2" s="30" t="s">
        <v>189</v>
      </c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</row>
    <row r="3" spans="1:40" x14ac:dyDescent="0.25">
      <c r="A3" s="9" t="s">
        <v>108</v>
      </c>
      <c r="B3" s="9" t="s">
        <v>109</v>
      </c>
      <c r="C3" s="9" t="s">
        <v>28</v>
      </c>
      <c r="D3" s="9" t="s">
        <v>192</v>
      </c>
      <c r="E3" s="9" t="s">
        <v>193</v>
      </c>
      <c r="F3" s="9" t="s">
        <v>194</v>
      </c>
      <c r="G3" s="9" t="s">
        <v>195</v>
      </c>
      <c r="H3" s="9" t="s">
        <v>196</v>
      </c>
      <c r="I3" s="9" t="s">
        <v>197</v>
      </c>
      <c r="J3" s="9" t="s">
        <v>198</v>
      </c>
      <c r="K3" s="9" t="s">
        <v>199</v>
      </c>
      <c r="L3" s="9" t="s">
        <v>200</v>
      </c>
      <c r="M3" s="9" t="s">
        <v>201</v>
      </c>
      <c r="N3" s="9" t="s">
        <v>202</v>
      </c>
      <c r="O3" s="9" t="s">
        <v>203</v>
      </c>
      <c r="P3" s="9" t="s">
        <v>204</v>
      </c>
      <c r="Q3" s="9" t="s">
        <v>205</v>
      </c>
      <c r="R3" s="9" t="s">
        <v>206</v>
      </c>
      <c r="S3" s="9" t="s">
        <v>207</v>
      </c>
      <c r="T3" s="9"/>
      <c r="U3" s="9"/>
      <c r="V3" s="9"/>
      <c r="W3" s="23" t="s">
        <v>186</v>
      </c>
      <c r="X3" s="23" t="s">
        <v>187</v>
      </c>
      <c r="Y3" s="9" t="s">
        <v>192</v>
      </c>
      <c r="Z3" s="9" t="s">
        <v>193</v>
      </c>
      <c r="AA3" s="9" t="s">
        <v>194</v>
      </c>
      <c r="AB3" s="9" t="s">
        <v>195</v>
      </c>
      <c r="AC3" s="9" t="s">
        <v>196</v>
      </c>
      <c r="AD3" s="9" t="s">
        <v>197</v>
      </c>
      <c r="AE3" s="9" t="s">
        <v>198</v>
      </c>
      <c r="AF3" s="9" t="s">
        <v>199</v>
      </c>
      <c r="AG3" s="9" t="s">
        <v>200</v>
      </c>
      <c r="AH3" s="9" t="s">
        <v>201</v>
      </c>
      <c r="AI3" s="9" t="s">
        <v>202</v>
      </c>
      <c r="AJ3" s="9" t="s">
        <v>203</v>
      </c>
      <c r="AK3" s="9" t="s">
        <v>204</v>
      </c>
      <c r="AL3" s="9" t="s">
        <v>205</v>
      </c>
      <c r="AM3" s="9" t="s">
        <v>206</v>
      </c>
      <c r="AN3" s="9" t="s">
        <v>207</v>
      </c>
    </row>
    <row r="4" spans="1:40" x14ac:dyDescent="0.25">
      <c r="A4" s="9">
        <v>51330</v>
      </c>
      <c r="B4" s="9">
        <v>53010</v>
      </c>
      <c r="C4" s="9" t="s">
        <v>74</v>
      </c>
      <c r="D4" s="9">
        <f>Y4*X4*1/(273.15*W4)</f>
        <v>112.43387551390803</v>
      </c>
      <c r="E4" s="9">
        <f>Z4*X4*1/(273.15*W4)</f>
        <v>10.854557269550638</v>
      </c>
      <c r="F4" s="9">
        <f>AA4*X4*1/(273.15*W4)</f>
        <v>453.39926674612911</v>
      </c>
      <c r="G4" s="9">
        <f>AB4*X4*1/(273.15*W4)</f>
        <v>63.177879969529357</v>
      </c>
      <c r="H4" s="9">
        <f>AC4*X4*1/(273.15*W4)</f>
        <v>63.686813904749911</v>
      </c>
      <c r="I4" s="9">
        <f>AD4*X4*1/(273.15*W4)</f>
        <v>10.833415537099233</v>
      </c>
      <c r="J4" s="9">
        <f>AE4*X4*1/(273.15*W4)</f>
        <v>4.1146478670477871</v>
      </c>
      <c r="K4" s="9">
        <f>AF4*X4*1/(273.15*W4)</f>
        <v>1.7536677677650585E-2</v>
      </c>
      <c r="L4" s="9">
        <f>AG4*X4*1/(273.15*W4)</f>
        <v>107.98367043962921</v>
      </c>
      <c r="M4" s="9">
        <f>AH4*X4*1/(273.15*W4)</f>
        <v>10.854557269550638</v>
      </c>
      <c r="N4" s="9">
        <f>AI4*X4*1/(273.15*W4)</f>
        <v>4.1113262863576869</v>
      </c>
      <c r="O4" s="9">
        <f>AJ4*X4*1/(273.15*W4)</f>
        <v>1.7536677677650585E-2</v>
      </c>
      <c r="P4" s="9">
        <f>AK4*X4*1/(273.15*W4)</f>
        <v>59.236592174409168</v>
      </c>
      <c r="Q4" s="9">
        <f>AL4*X4*1/(273.15*W4)</f>
        <v>10.833415537099233</v>
      </c>
      <c r="R4" s="9">
        <f>AM4*X4*1/(273.15*W4)</f>
        <v>4.1113262863576869</v>
      </c>
      <c r="S4" s="9">
        <f>AN4*X4*1/(273.15*W4)</f>
        <v>1.7536677677650585E-2</v>
      </c>
      <c r="T4" s="9"/>
      <c r="U4" s="9"/>
      <c r="V4" s="9" t="s">
        <v>118</v>
      </c>
      <c r="W4" s="23">
        <v>1.0079400000000001</v>
      </c>
      <c r="X4" s="23">
        <v>300.52999999999997</v>
      </c>
      <c r="Y4" s="21">
        <v>103.0018997192</v>
      </c>
      <c r="Z4" s="21">
        <v>9.9439783096000003</v>
      </c>
      <c r="AA4" s="21">
        <v>415.36401367190001</v>
      </c>
      <c r="AB4" s="21">
        <v>57.877944946299998</v>
      </c>
      <c r="AC4" s="21">
        <v>58.344184875499998</v>
      </c>
      <c r="AD4" s="21">
        <v>9.9246101379000002</v>
      </c>
      <c r="AE4" s="21">
        <v>3.7694737910999998</v>
      </c>
      <c r="AF4" s="21">
        <v>1.6065541700000002E-2</v>
      </c>
      <c r="AG4" s="10">
        <v>98.925018310499993</v>
      </c>
      <c r="AH4" s="10">
        <v>9.9439783096000003</v>
      </c>
      <c r="AI4" s="10">
        <v>3.7664308547999998</v>
      </c>
      <c r="AJ4" s="9">
        <v>1.6065541700000002E-2</v>
      </c>
      <c r="AK4" s="10">
        <v>54.267288207999997</v>
      </c>
      <c r="AL4" s="10">
        <v>9.9246101379000002</v>
      </c>
      <c r="AM4" s="10">
        <v>3.7664308547999998</v>
      </c>
      <c r="AN4" s="10">
        <v>1.6065541700000002E-2</v>
      </c>
    </row>
    <row r="5" spans="1:40" x14ac:dyDescent="0.25">
      <c r="A5" s="9">
        <v>53880</v>
      </c>
      <c r="B5" s="9">
        <v>54750</v>
      </c>
      <c r="C5" s="9" t="s">
        <v>75</v>
      </c>
      <c r="D5" s="9">
        <f t="shared" ref="D5:D33" si="0">Y5*X5*1/(273.15*W5)</f>
        <v>2589.0392841291482</v>
      </c>
      <c r="E5" s="9">
        <f t="shared" ref="E5:E33" si="1">Z5*X5*1/(273.15*W5)</f>
        <v>2309.6476249748252</v>
      </c>
      <c r="F5" s="9">
        <f t="shared" ref="F5:F33" si="2">AA5*X5*1/(273.15*W5)</f>
        <v>119.05164702393068</v>
      </c>
      <c r="G5" s="9">
        <f t="shared" ref="G5:G33" si="3">AB5*X5*1/(273.15*W5)</f>
        <v>5.8687562126413031</v>
      </c>
      <c r="H5" s="9">
        <f t="shared" ref="H5:H33" si="4">AC5*X5*1/(273.15*W5)</f>
        <v>2573.8795892730141</v>
      </c>
      <c r="I5" s="9">
        <f t="shared" ref="I5:I33" si="5">AD5*X5*1/(273.15*W5)</f>
        <v>2309.6476249748252</v>
      </c>
      <c r="J5" s="9">
        <f t="shared" ref="J5:J33" si="6">AE5*X5*1/(273.15*W5)</f>
        <v>17.171922032057346</v>
      </c>
      <c r="K5" s="9">
        <f t="shared" ref="K5:K33" si="7">AF5*X5*1/(273.15*W5)</f>
        <v>1.8443935718884019</v>
      </c>
      <c r="L5" s="9">
        <f t="shared" ref="L5:L33" si="8">AG5*X5*1/(273.15*W5)</f>
        <v>75.631206975709446</v>
      </c>
      <c r="M5" s="9">
        <f t="shared" ref="M5:M33" si="9">AH5*X5*1/(273.15*W5)</f>
        <v>2309.6476249748252</v>
      </c>
      <c r="N5" s="9">
        <f t="shared" ref="N5:N33" si="10">AI5*X5*1/(273.15*W5)</f>
        <v>17.14280879207233</v>
      </c>
      <c r="O5" s="9">
        <f t="shared" ref="O5:O33" si="11">AJ5*X5*1/(273.15*W5)</f>
        <v>1.8443935718884019</v>
      </c>
      <c r="P5" s="9">
        <f t="shared" ref="P5:P33" si="12">AK5*X5*1/(273.15*W5)</f>
        <v>60.467941160118869</v>
      </c>
      <c r="Q5" s="9">
        <f t="shared" ref="Q5:Q33" si="13">AL5*X5*1/(273.15*W5)</f>
        <v>2309.6476249748252</v>
      </c>
      <c r="R5" s="9">
        <f t="shared" ref="R5:R33" si="14">AM5*X5*1/(273.15*W5)</f>
        <v>17.14280879207233</v>
      </c>
      <c r="S5" s="9">
        <f t="shared" ref="S5:S33" si="15">AN5*X5*1/(273.15*W5)</f>
        <v>1.8443935718884019</v>
      </c>
      <c r="T5" s="9"/>
      <c r="U5" s="9"/>
      <c r="V5" s="9" t="s">
        <v>119</v>
      </c>
      <c r="W5" s="23">
        <v>0.55765999999999993</v>
      </c>
      <c r="X5" s="23">
        <v>273.16499999999996</v>
      </c>
      <c r="Y5" s="21">
        <v>1443.7243652344</v>
      </c>
      <c r="Z5" s="21">
        <v>1287.9273681641</v>
      </c>
      <c r="AA5" s="21">
        <v>66.386695861800007</v>
      </c>
      <c r="AB5" s="21">
        <v>3.2725908756000002</v>
      </c>
      <c r="AC5" s="21">
        <v>1435.2708740234</v>
      </c>
      <c r="AD5" s="21">
        <v>1287.9273681641</v>
      </c>
      <c r="AE5" s="21">
        <v>9.5755681991999992</v>
      </c>
      <c r="AF5" s="21">
        <v>1.02848804</v>
      </c>
      <c r="AG5" s="10">
        <v>42.174182891800001</v>
      </c>
      <c r="AH5" s="10">
        <v>1287.9273681641</v>
      </c>
      <c r="AI5" s="10">
        <v>9.5593338012999993</v>
      </c>
      <c r="AJ5" s="9">
        <v>1.02848804</v>
      </c>
      <c r="AK5" s="10">
        <v>33.718700408899998</v>
      </c>
      <c r="AL5" s="10">
        <v>1287.9273681641</v>
      </c>
      <c r="AM5" s="10">
        <v>9.5593338012999993</v>
      </c>
      <c r="AN5" s="10">
        <v>1.02848804</v>
      </c>
    </row>
    <row r="6" spans="1:40" x14ac:dyDescent="0.25">
      <c r="A6" s="9">
        <v>55500</v>
      </c>
      <c r="B6" s="9">
        <v>56770</v>
      </c>
      <c r="C6" s="9" t="s">
        <v>76</v>
      </c>
      <c r="D6" s="9">
        <f t="shared" si="0"/>
        <v>66.740675444535867</v>
      </c>
      <c r="E6" s="9">
        <f t="shared" si="1"/>
        <v>6.4394550608842378</v>
      </c>
      <c r="F6" s="9">
        <f t="shared" si="2"/>
        <v>305.68951322580216</v>
      </c>
      <c r="G6" s="9">
        <f t="shared" si="3"/>
        <v>7.8625423416675497</v>
      </c>
      <c r="H6" s="9">
        <f t="shared" si="4"/>
        <v>34.644441716178143</v>
      </c>
      <c r="I6" s="9">
        <f t="shared" si="5"/>
        <v>6.4124812949892389</v>
      </c>
      <c r="J6" s="9">
        <f t="shared" si="6"/>
        <v>2.758975182801374</v>
      </c>
      <c r="K6" s="9">
        <f t="shared" si="7"/>
        <v>0.12516432071191619</v>
      </c>
      <c r="L6" s="9">
        <f t="shared" si="8"/>
        <v>64.862810491714086</v>
      </c>
      <c r="M6" s="9">
        <f t="shared" si="9"/>
        <v>6.4394550608842378</v>
      </c>
      <c r="N6" s="9">
        <f t="shared" si="10"/>
        <v>2.7569712526562333</v>
      </c>
      <c r="O6" s="9">
        <f t="shared" si="11"/>
        <v>0.12516432071191619</v>
      </c>
      <c r="P6" s="9">
        <f t="shared" si="12"/>
        <v>32.766699267599364</v>
      </c>
      <c r="Q6" s="9">
        <f t="shared" si="13"/>
        <v>6.4124812949892389</v>
      </c>
      <c r="R6" s="9">
        <f t="shared" si="14"/>
        <v>2.7569712526562333</v>
      </c>
      <c r="S6" s="9">
        <f t="shared" si="15"/>
        <v>0.12516432071191619</v>
      </c>
      <c r="T6" s="9"/>
      <c r="U6" s="9"/>
      <c r="V6" s="9"/>
      <c r="W6" s="23">
        <v>1.00736</v>
      </c>
      <c r="X6" s="23">
        <v>299.54000000000002</v>
      </c>
      <c r="Y6" s="21">
        <v>61.3086395264</v>
      </c>
      <c r="Z6" s="21">
        <v>5.9153466225000004</v>
      </c>
      <c r="AA6" s="21">
        <v>280.80938720699999</v>
      </c>
      <c r="AB6" s="21">
        <v>7.2226085662999999</v>
      </c>
      <c r="AC6" s="21">
        <v>31.824724197399998</v>
      </c>
      <c r="AD6" s="21">
        <v>5.8905682563999999</v>
      </c>
      <c r="AE6" s="21">
        <v>2.5344216824000001</v>
      </c>
      <c r="AF6" s="21">
        <v>0.1149771735</v>
      </c>
      <c r="AG6" s="10">
        <v>59.583614349400001</v>
      </c>
      <c r="AH6" s="10">
        <v>5.9153466225000004</v>
      </c>
      <c r="AI6" s="10">
        <v>2.5325808525000002</v>
      </c>
      <c r="AJ6" s="9">
        <v>0.1149771735</v>
      </c>
      <c r="AK6" s="10">
        <v>30.099811553999999</v>
      </c>
      <c r="AL6" s="10">
        <v>5.8905682563999999</v>
      </c>
      <c r="AM6" s="10">
        <v>2.5325808525000002</v>
      </c>
      <c r="AN6" s="10">
        <v>0.1149771735</v>
      </c>
    </row>
    <row r="7" spans="1:40" x14ac:dyDescent="0.25">
      <c r="A7" s="9">
        <v>57000</v>
      </c>
      <c r="B7" s="9">
        <v>57315</v>
      </c>
      <c r="C7" s="9" t="s">
        <v>77</v>
      </c>
      <c r="D7" s="9">
        <f t="shared" si="0"/>
        <v>47.794967230148622</v>
      </c>
      <c r="E7" s="9">
        <f t="shared" si="1"/>
        <v>8.2014719592716911</v>
      </c>
      <c r="F7" s="9">
        <f t="shared" si="2"/>
        <v>124.05986813163885</v>
      </c>
      <c r="G7" s="9">
        <f t="shared" si="3"/>
        <v>11.028300555857081</v>
      </c>
      <c r="H7" s="9">
        <f t="shared" si="4"/>
        <v>34.425451525749892</v>
      </c>
      <c r="I7" s="9">
        <f t="shared" si="5"/>
        <v>8.187129422880199</v>
      </c>
      <c r="J7" s="9">
        <f t="shared" si="6"/>
        <v>3.9520197082680344</v>
      </c>
      <c r="K7" s="9">
        <f t="shared" si="7"/>
        <v>0.81572962707225105</v>
      </c>
      <c r="L7" s="9">
        <f t="shared" si="8"/>
        <v>44.125773277369994</v>
      </c>
      <c r="M7" s="9">
        <f t="shared" si="9"/>
        <v>8.2014719592716911</v>
      </c>
      <c r="N7" s="9">
        <f t="shared" si="10"/>
        <v>3.946147036932409</v>
      </c>
      <c r="O7" s="9">
        <f t="shared" si="11"/>
        <v>0.81572962707225105</v>
      </c>
      <c r="P7" s="9">
        <f t="shared" si="12"/>
        <v>30.756290530690141</v>
      </c>
      <c r="Q7" s="9">
        <f t="shared" si="13"/>
        <v>8.187129422880199</v>
      </c>
      <c r="R7" s="9">
        <f t="shared" si="14"/>
        <v>3.946147036932409</v>
      </c>
      <c r="S7" s="9">
        <f t="shared" si="15"/>
        <v>0.81572962707225105</v>
      </c>
      <c r="T7" s="9"/>
      <c r="U7" s="9"/>
      <c r="V7" s="9"/>
      <c r="W7" s="23">
        <v>0.88336000000000003</v>
      </c>
      <c r="X7" s="23">
        <v>297.81</v>
      </c>
      <c r="Y7" s="21">
        <v>38.724143981899999</v>
      </c>
      <c r="Z7" s="21">
        <v>6.6449460983000002</v>
      </c>
      <c r="AA7" s="21">
        <v>100.5150222778</v>
      </c>
      <c r="AB7" s="21">
        <v>8.9352817535</v>
      </c>
      <c r="AC7" s="21">
        <v>27.891977310200001</v>
      </c>
      <c r="AD7" s="21">
        <v>6.6333255767999999</v>
      </c>
      <c r="AE7" s="21">
        <v>3.2019810676999998</v>
      </c>
      <c r="AF7" s="21">
        <v>0.6609154344</v>
      </c>
      <c r="AG7" s="10">
        <v>35.751312255899997</v>
      </c>
      <c r="AH7" s="10">
        <v>6.6449460983000002</v>
      </c>
      <c r="AI7" s="10">
        <v>3.1972229480999999</v>
      </c>
      <c r="AJ7" s="9">
        <v>0.6609154344</v>
      </c>
      <c r="AK7" s="10">
        <v>24.919172286999999</v>
      </c>
      <c r="AL7" s="10">
        <v>6.6333255767999999</v>
      </c>
      <c r="AM7" s="10">
        <v>3.1972229480999999</v>
      </c>
      <c r="AN7" s="10">
        <v>0.6609154344</v>
      </c>
    </row>
    <row r="8" spans="1:40" x14ac:dyDescent="0.25">
      <c r="A8" s="9">
        <v>57540</v>
      </c>
      <c r="B8" s="9">
        <v>58490</v>
      </c>
      <c r="C8" s="9" t="s">
        <v>78</v>
      </c>
      <c r="D8" s="9">
        <f t="shared" si="0"/>
        <v>85.727834278678742</v>
      </c>
      <c r="E8" s="9">
        <f t="shared" si="1"/>
        <v>8.8394926004191703</v>
      </c>
      <c r="F8" s="9">
        <f t="shared" si="2"/>
        <v>178.11657518409683</v>
      </c>
      <c r="G8" s="9">
        <f t="shared" si="3"/>
        <v>8.5422824307061962</v>
      </c>
      <c r="H8" s="9">
        <f t="shared" si="4"/>
        <v>66.657649272993197</v>
      </c>
      <c r="I8" s="9">
        <f t="shared" si="5"/>
        <v>8.81799369967578</v>
      </c>
      <c r="J8" s="9">
        <f t="shared" si="6"/>
        <v>7.3416679541752918</v>
      </c>
      <c r="K8" s="9">
        <f t="shared" si="7"/>
        <v>1.8010046662605248</v>
      </c>
      <c r="L8" s="9">
        <f t="shared" si="8"/>
        <v>80.048723773390563</v>
      </c>
      <c r="M8" s="9">
        <f t="shared" si="9"/>
        <v>8.8394926004191703</v>
      </c>
      <c r="N8" s="9">
        <f t="shared" si="10"/>
        <v>7.3343682230997791</v>
      </c>
      <c r="O8" s="9">
        <f t="shared" si="11"/>
        <v>1.8010046662605248</v>
      </c>
      <c r="P8" s="9">
        <f t="shared" si="12"/>
        <v>60.97772637450327</v>
      </c>
      <c r="Q8" s="9">
        <f t="shared" si="13"/>
        <v>8.81799369967578</v>
      </c>
      <c r="R8" s="9">
        <f t="shared" si="14"/>
        <v>7.3343682230997791</v>
      </c>
      <c r="S8" s="9">
        <f t="shared" si="15"/>
        <v>1.8010046662605248</v>
      </c>
      <c r="T8" s="9"/>
      <c r="U8" s="9"/>
      <c r="V8" s="9"/>
      <c r="W8" s="23">
        <v>0.87458999999999998</v>
      </c>
      <c r="X8" s="23">
        <v>295.79000000000002</v>
      </c>
      <c r="Y8" s="21">
        <v>69.237930297899993</v>
      </c>
      <c r="Z8" s="21">
        <v>7.1392002106000003</v>
      </c>
      <c r="AA8" s="21">
        <v>143.85552978519999</v>
      </c>
      <c r="AB8" s="21">
        <v>6.8991589545999998</v>
      </c>
      <c r="AC8" s="21">
        <v>53.835929870599998</v>
      </c>
      <c r="AD8" s="21">
        <v>7.1218366622999998</v>
      </c>
      <c r="AE8" s="21">
        <v>5.9294848442000001</v>
      </c>
      <c r="AF8" s="21">
        <v>1.4545781611999999</v>
      </c>
      <c r="AG8" s="10">
        <v>64.651206970199993</v>
      </c>
      <c r="AH8" s="10">
        <v>7.1392002106000003</v>
      </c>
      <c r="AI8" s="10">
        <v>5.9235892296000001</v>
      </c>
      <c r="AJ8" s="9">
        <v>1.4545781611999999</v>
      </c>
      <c r="AK8" s="10">
        <v>49.248550414999997</v>
      </c>
      <c r="AL8" s="10">
        <v>7.1218366622999998</v>
      </c>
      <c r="AM8" s="10">
        <v>5.9235892296000001</v>
      </c>
      <c r="AN8" s="10">
        <v>1.4545781611999999</v>
      </c>
    </row>
    <row r="9" spans="1:40" x14ac:dyDescent="0.25">
      <c r="A9" s="9">
        <v>59025</v>
      </c>
      <c r="B9" s="9">
        <v>61200</v>
      </c>
      <c r="C9" s="9" t="s">
        <v>79</v>
      </c>
      <c r="D9" s="9">
        <f t="shared" si="0"/>
        <v>161.39822556090144</v>
      </c>
      <c r="E9" s="9">
        <f t="shared" si="1"/>
        <v>15.907743805323578</v>
      </c>
      <c r="F9" s="9">
        <f t="shared" si="2"/>
        <v>205.94518555129042</v>
      </c>
      <c r="G9" s="9">
        <f t="shared" si="3"/>
        <v>49.144629138962529</v>
      </c>
      <c r="H9" s="9">
        <f t="shared" si="4"/>
        <v>138.22788626693884</v>
      </c>
      <c r="I9" s="9">
        <f t="shared" si="5"/>
        <v>15.801322432768874</v>
      </c>
      <c r="J9" s="9">
        <f t="shared" si="6"/>
        <v>13.919651122723248</v>
      </c>
      <c r="K9" s="9">
        <f t="shared" si="7"/>
        <v>5.9553972524211742</v>
      </c>
      <c r="L9" s="9">
        <f t="shared" si="8"/>
        <v>152.71656862498921</v>
      </c>
      <c r="M9" s="9">
        <f t="shared" si="9"/>
        <v>15.907743805323578</v>
      </c>
      <c r="N9" s="9">
        <f t="shared" si="10"/>
        <v>13.91184387730021</v>
      </c>
      <c r="O9" s="9">
        <f t="shared" si="11"/>
        <v>5.9553972524211742</v>
      </c>
      <c r="P9" s="9">
        <f t="shared" si="12"/>
        <v>129.54668968088774</v>
      </c>
      <c r="Q9" s="9">
        <f t="shared" si="13"/>
        <v>15.801322432768874</v>
      </c>
      <c r="R9" s="9">
        <f t="shared" si="14"/>
        <v>13.91184387730021</v>
      </c>
      <c r="S9" s="9">
        <f t="shared" si="15"/>
        <v>5.9553972524211742</v>
      </c>
      <c r="T9" s="9"/>
      <c r="U9" s="9"/>
      <c r="V9" s="9"/>
      <c r="W9" s="23">
        <v>0.69611000000000001</v>
      </c>
      <c r="X9" s="23">
        <v>286.82499999999999</v>
      </c>
      <c r="Y9" s="21">
        <v>106.99434661870001</v>
      </c>
      <c r="Z9" s="21">
        <v>10.545584678599999</v>
      </c>
      <c r="AA9" s="21">
        <v>136.52548217770001</v>
      </c>
      <c r="AB9" s="21">
        <v>32.5790290833</v>
      </c>
      <c r="AC9" s="21">
        <v>91.634231567399993</v>
      </c>
      <c r="AD9" s="21">
        <v>10.4750356674</v>
      </c>
      <c r="AE9" s="21">
        <v>9.2276353835999991</v>
      </c>
      <c r="AF9" s="21">
        <v>3.9479606152</v>
      </c>
      <c r="AG9" s="10">
        <v>101.23908996580001</v>
      </c>
      <c r="AH9" s="10">
        <v>10.545584678599999</v>
      </c>
      <c r="AI9" s="10">
        <v>9.2224597931000005</v>
      </c>
      <c r="AJ9" s="9">
        <v>3.9479606152</v>
      </c>
      <c r="AK9" s="10">
        <v>85.8792800903</v>
      </c>
      <c r="AL9" s="10">
        <v>10.4750356674</v>
      </c>
      <c r="AM9" s="10">
        <v>9.2224597931000005</v>
      </c>
      <c r="AN9" s="10">
        <v>3.9479606152</v>
      </c>
    </row>
    <row r="10" spans="1:40" x14ac:dyDescent="0.25">
      <c r="A10" s="9">
        <v>52380</v>
      </c>
      <c r="B10" s="9">
        <v>53489</v>
      </c>
      <c r="C10" s="9" t="s">
        <v>80</v>
      </c>
      <c r="D10" s="9">
        <f t="shared" si="0"/>
        <v>178.39099343808954</v>
      </c>
      <c r="E10" s="9">
        <f t="shared" si="1"/>
        <v>19.806147989582318</v>
      </c>
      <c r="F10" s="9">
        <f t="shared" si="2"/>
        <v>180.61631031896385</v>
      </c>
      <c r="G10" s="9">
        <f t="shared" si="3"/>
        <v>5.3701023505161718</v>
      </c>
      <c r="H10" s="9">
        <f t="shared" si="4"/>
        <v>155.70672981633814</v>
      </c>
      <c r="I10" s="9">
        <f t="shared" si="5"/>
        <v>19.441976800009886</v>
      </c>
      <c r="J10" s="9">
        <f t="shared" si="6"/>
        <v>16.117882337317798</v>
      </c>
      <c r="K10" s="9">
        <f t="shared" si="7"/>
        <v>2.0326094412479017</v>
      </c>
      <c r="L10" s="9">
        <f t="shared" si="8"/>
        <v>173.72152190729278</v>
      </c>
      <c r="M10" s="9">
        <f t="shared" si="9"/>
        <v>19.806147989582318</v>
      </c>
      <c r="N10" s="9">
        <f t="shared" si="10"/>
        <v>16.09777759177344</v>
      </c>
      <c r="O10" s="9">
        <f t="shared" si="11"/>
        <v>2.0326094412479017</v>
      </c>
      <c r="P10" s="9">
        <f t="shared" si="12"/>
        <v>151.03801495451481</v>
      </c>
      <c r="Q10" s="9">
        <f t="shared" si="13"/>
        <v>19.441976800009886</v>
      </c>
      <c r="R10" s="9">
        <f t="shared" si="14"/>
        <v>16.09777759177344</v>
      </c>
      <c r="S10" s="9">
        <f t="shared" si="15"/>
        <v>2.0326094412479017</v>
      </c>
      <c r="T10" s="9"/>
      <c r="U10" s="9"/>
      <c r="V10" s="9"/>
      <c r="W10" s="23">
        <v>0.69584999999999997</v>
      </c>
      <c r="X10" s="23">
        <v>285.62</v>
      </c>
      <c r="Y10" s="21">
        <v>118.7137832642</v>
      </c>
      <c r="Z10" s="21">
        <v>13.1803894043</v>
      </c>
      <c r="AA10" s="21">
        <v>120.1946640015</v>
      </c>
      <c r="AB10" s="21">
        <v>3.5736398697</v>
      </c>
      <c r="AC10" s="21">
        <v>103.61809539790001</v>
      </c>
      <c r="AD10" s="21">
        <v>12.938044548000001</v>
      </c>
      <c r="AE10" s="21">
        <v>10.725960731500001</v>
      </c>
      <c r="AF10" s="21">
        <v>1.3526397942999999</v>
      </c>
      <c r="AG10" s="10">
        <v>115.6063919067</v>
      </c>
      <c r="AH10" s="10">
        <v>13.1803894043</v>
      </c>
      <c r="AI10" s="10">
        <v>10.712581634499999</v>
      </c>
      <c r="AJ10" s="9">
        <v>1.3526397942999999</v>
      </c>
      <c r="AK10" s="10">
        <v>100.5112075806</v>
      </c>
      <c r="AL10" s="10">
        <v>12.938044548000001</v>
      </c>
      <c r="AM10" s="10">
        <v>10.712581634499999</v>
      </c>
      <c r="AN10" s="10">
        <v>1.3526397942999999</v>
      </c>
    </row>
    <row r="11" spans="1:40" x14ac:dyDescent="0.25">
      <c r="A11" s="9">
        <v>53700</v>
      </c>
      <c r="B11" s="9">
        <v>54120</v>
      </c>
      <c r="C11" s="9" t="s">
        <v>81</v>
      </c>
      <c r="D11" s="9">
        <f t="shared" si="0"/>
        <v>23.776924827520844</v>
      </c>
      <c r="E11" s="9">
        <f t="shared" si="1"/>
        <v>7.3650290819366067</v>
      </c>
      <c r="F11" s="9">
        <f t="shared" si="2"/>
        <v>47.110399695154484</v>
      </c>
      <c r="G11" s="9">
        <f t="shared" si="3"/>
        <v>7.3923051143545155</v>
      </c>
      <c r="H11" s="9">
        <f t="shared" si="4"/>
        <v>20.03636866239108</v>
      </c>
      <c r="I11" s="9">
        <f t="shared" si="5"/>
        <v>7.3421811160992014</v>
      </c>
      <c r="J11" s="9">
        <f t="shared" si="6"/>
        <v>1.3167788744697713</v>
      </c>
      <c r="K11" s="9">
        <f t="shared" si="7"/>
        <v>0.52894595430024471</v>
      </c>
      <c r="L11" s="9">
        <f t="shared" si="8"/>
        <v>22.315562789055079</v>
      </c>
      <c r="M11" s="9">
        <f t="shared" si="9"/>
        <v>7.3650290819366067</v>
      </c>
      <c r="N11" s="9">
        <f t="shared" si="10"/>
        <v>1.3139736280765755</v>
      </c>
      <c r="O11" s="9">
        <f t="shared" si="11"/>
        <v>0.52894595430024471</v>
      </c>
      <c r="P11" s="9">
        <f t="shared" si="12"/>
        <v>18.574902265977517</v>
      </c>
      <c r="Q11" s="9">
        <f t="shared" si="13"/>
        <v>7.3421811160992014</v>
      </c>
      <c r="R11" s="9">
        <f t="shared" si="14"/>
        <v>1.3139736280765755</v>
      </c>
      <c r="S11" s="9">
        <f t="shared" si="15"/>
        <v>0.52894595430024471</v>
      </c>
      <c r="T11" s="9"/>
      <c r="U11" s="9"/>
      <c r="V11" s="9"/>
      <c r="W11" s="23">
        <v>0.69565999999999995</v>
      </c>
      <c r="X11" s="23">
        <v>284.84000000000003</v>
      </c>
      <c r="Y11" s="21">
        <v>15.8618173599</v>
      </c>
      <c r="Z11" s="21">
        <v>4.9132823944000004</v>
      </c>
      <c r="AA11" s="21">
        <v>31.4278049469</v>
      </c>
      <c r="AB11" s="21">
        <v>4.9314785003999999</v>
      </c>
      <c r="AC11" s="21">
        <v>13.3664560318</v>
      </c>
      <c r="AD11" s="21">
        <v>4.8980402946000003</v>
      </c>
      <c r="AE11" s="21">
        <v>0.87843596940000002</v>
      </c>
      <c r="AF11" s="21">
        <v>0.3528649807</v>
      </c>
      <c r="AG11" s="10">
        <v>14.886928558299999</v>
      </c>
      <c r="AH11" s="10">
        <v>4.9132823944000004</v>
      </c>
      <c r="AI11" s="10">
        <v>0.87656456230000002</v>
      </c>
      <c r="AJ11" s="9">
        <v>0.3528649807</v>
      </c>
      <c r="AK11" s="10">
        <v>12.391497612</v>
      </c>
      <c r="AL11" s="10">
        <v>4.8980402946000003</v>
      </c>
      <c r="AM11" s="10">
        <v>0.87656456230000002</v>
      </c>
      <c r="AN11" s="10">
        <v>0.3528649807</v>
      </c>
    </row>
    <row r="12" spans="1:40" x14ac:dyDescent="0.25">
      <c r="A12" s="9">
        <v>54285</v>
      </c>
      <c r="B12" s="9">
        <v>55755</v>
      </c>
      <c r="C12" s="9" t="s">
        <v>82</v>
      </c>
      <c r="D12" s="9">
        <f t="shared" si="0"/>
        <v>92.515672183765602</v>
      </c>
      <c r="E12" s="9">
        <f t="shared" si="1"/>
        <v>9.7046629476150787</v>
      </c>
      <c r="F12" s="9">
        <f t="shared" si="2"/>
        <v>102.13083265066795</v>
      </c>
      <c r="G12" s="9">
        <f t="shared" si="3"/>
        <v>43.195481913247598</v>
      </c>
      <c r="H12" s="9">
        <f t="shared" si="4"/>
        <v>80.866891166644407</v>
      </c>
      <c r="I12" s="9">
        <f t="shared" si="5"/>
        <v>9.6657960524761304</v>
      </c>
      <c r="J12" s="9">
        <f t="shared" si="6"/>
        <v>9.6528766997585187</v>
      </c>
      <c r="K12" s="9">
        <f t="shared" si="7"/>
        <v>0.8459546449321117</v>
      </c>
      <c r="L12" s="9">
        <f t="shared" si="8"/>
        <v>87.819532198059875</v>
      </c>
      <c r="M12" s="9">
        <f t="shared" si="9"/>
        <v>9.7046629476150787</v>
      </c>
      <c r="N12" s="9">
        <f t="shared" si="10"/>
        <v>9.6424305190920379</v>
      </c>
      <c r="O12" s="9">
        <f t="shared" si="11"/>
        <v>0.8459546449321117</v>
      </c>
      <c r="P12" s="9">
        <f t="shared" si="12"/>
        <v>76.170860017624477</v>
      </c>
      <c r="Q12" s="9">
        <f t="shared" si="13"/>
        <v>9.6657960524761304</v>
      </c>
      <c r="R12" s="9">
        <f t="shared" si="14"/>
        <v>9.6424305190920379</v>
      </c>
      <c r="S12" s="9">
        <f t="shared" si="15"/>
        <v>0.8459546449321117</v>
      </c>
      <c r="T12" s="9"/>
      <c r="U12" s="9"/>
      <c r="V12" s="9"/>
      <c r="W12" s="23">
        <v>0.69591999999999998</v>
      </c>
      <c r="X12" s="23">
        <v>285.44500000000005</v>
      </c>
      <c r="Y12" s="21">
        <v>61.610309600800001</v>
      </c>
      <c r="Z12" s="21">
        <v>6.4627676010000004</v>
      </c>
      <c r="AA12" s="21">
        <v>68.013473510699995</v>
      </c>
      <c r="AB12" s="21">
        <v>28.7657966614</v>
      </c>
      <c r="AC12" s="21">
        <v>53.852867126500001</v>
      </c>
      <c r="AD12" s="21">
        <v>6.4368844031999997</v>
      </c>
      <c r="AE12" s="21">
        <v>6.4282808304000003</v>
      </c>
      <c r="AF12" s="21">
        <v>0.56335890290000001</v>
      </c>
      <c r="AG12" s="10">
        <v>58.482940673800002</v>
      </c>
      <c r="AH12" s="10">
        <v>6.4627676010000004</v>
      </c>
      <c r="AI12" s="10">
        <v>6.4213242530999999</v>
      </c>
      <c r="AJ12" s="9">
        <v>0.56335890290000001</v>
      </c>
      <c r="AK12" s="10">
        <v>50.725570678700002</v>
      </c>
      <c r="AL12" s="10">
        <v>6.4368844031999997</v>
      </c>
      <c r="AM12" s="10">
        <v>6.4213242530999999</v>
      </c>
      <c r="AN12" s="10">
        <v>0.56335890290000001</v>
      </c>
    </row>
    <row r="13" spans="1:40" x14ac:dyDescent="0.25">
      <c r="A13" s="9">
        <v>60410</v>
      </c>
      <c r="B13" s="9">
        <v>61005</v>
      </c>
      <c r="C13" s="9" t="s">
        <v>83</v>
      </c>
      <c r="D13" s="9">
        <f t="shared" si="0"/>
        <v>93.777312298198126</v>
      </c>
      <c r="E13" s="9">
        <f t="shared" si="1"/>
        <v>10.879075636316118</v>
      </c>
      <c r="F13" s="9">
        <f t="shared" si="2"/>
        <v>109.61513991706741</v>
      </c>
      <c r="G13" s="9">
        <f t="shared" si="3"/>
        <v>15.708149800478425</v>
      </c>
      <c r="H13" s="9">
        <f t="shared" si="4"/>
        <v>82.854570268898115</v>
      </c>
      <c r="I13" s="9">
        <f t="shared" si="5"/>
        <v>10.835837148198564</v>
      </c>
      <c r="J13" s="9">
        <f t="shared" si="6"/>
        <v>7.5753669122935108</v>
      </c>
      <c r="K13" s="9">
        <f t="shared" si="7"/>
        <v>8.4221182307435658</v>
      </c>
      <c r="L13" s="9">
        <f t="shared" si="8"/>
        <v>89.166769621039435</v>
      </c>
      <c r="M13" s="9">
        <f t="shared" si="9"/>
        <v>10.879075636316118</v>
      </c>
      <c r="N13" s="9">
        <f t="shared" si="10"/>
        <v>7.5712058179069119</v>
      </c>
      <c r="O13" s="9">
        <f t="shared" si="11"/>
        <v>8.4221182307435658</v>
      </c>
      <c r="P13" s="9">
        <f t="shared" si="12"/>
        <v>78.244328756538863</v>
      </c>
      <c r="Q13" s="9">
        <f t="shared" si="13"/>
        <v>10.835837148198564</v>
      </c>
      <c r="R13" s="9">
        <f t="shared" si="14"/>
        <v>7.5712058179069119</v>
      </c>
      <c r="S13" s="9">
        <f t="shared" si="15"/>
        <v>8.4221182307435658</v>
      </c>
      <c r="T13" s="9"/>
      <c r="U13" s="9"/>
      <c r="V13" s="9"/>
      <c r="W13" s="23">
        <v>0.81167</v>
      </c>
      <c r="X13" s="23">
        <v>291.72500000000002</v>
      </c>
      <c r="Y13" s="21">
        <v>71.269683837900004</v>
      </c>
      <c r="Z13" s="21">
        <v>8.2679729462000005</v>
      </c>
      <c r="AA13" s="21">
        <v>83.306251525899995</v>
      </c>
      <c r="AB13" s="21">
        <v>11.9380140305</v>
      </c>
      <c r="AC13" s="21">
        <v>62.968524932900003</v>
      </c>
      <c r="AD13" s="21">
        <v>8.2351121902000006</v>
      </c>
      <c r="AE13" s="21">
        <v>5.7571921349000004</v>
      </c>
      <c r="AF13" s="21">
        <v>6.4007134438</v>
      </c>
      <c r="AG13" s="10">
        <v>67.765724182100001</v>
      </c>
      <c r="AH13" s="10">
        <v>8.2679729462000005</v>
      </c>
      <c r="AI13" s="10">
        <v>5.7540297508</v>
      </c>
      <c r="AJ13" s="9">
        <v>6.4007134438</v>
      </c>
      <c r="AK13" s="10">
        <v>59.464794158899998</v>
      </c>
      <c r="AL13" s="10">
        <v>8.2351121902000006</v>
      </c>
      <c r="AM13" s="10">
        <v>5.7540297508</v>
      </c>
      <c r="AN13" s="10">
        <v>6.4007134438</v>
      </c>
    </row>
    <row r="14" spans="1:40" x14ac:dyDescent="0.25">
      <c r="A14" s="9">
        <v>61322</v>
      </c>
      <c r="B14" s="9">
        <v>61925</v>
      </c>
      <c r="C14" s="9" t="s">
        <v>84</v>
      </c>
      <c r="D14" s="9">
        <f t="shared" si="0"/>
        <v>511.21480345898323</v>
      </c>
      <c r="E14" s="9">
        <f t="shared" si="1"/>
        <v>73.174900310168994</v>
      </c>
      <c r="F14" s="9">
        <f t="shared" si="2"/>
        <v>41.778613121774441</v>
      </c>
      <c r="G14" s="9">
        <f t="shared" si="3"/>
        <v>13.584167720812871</v>
      </c>
      <c r="H14" s="9">
        <f t="shared" si="4"/>
        <v>483.06484897872605</v>
      </c>
      <c r="I14" s="9">
        <f t="shared" si="5"/>
        <v>73.174434085886148</v>
      </c>
      <c r="J14" s="9">
        <f t="shared" si="6"/>
        <v>1.5885679611269445</v>
      </c>
      <c r="K14" s="9">
        <f t="shared" si="7"/>
        <v>3.1117392657612974</v>
      </c>
      <c r="L14" s="9">
        <f t="shared" si="8"/>
        <v>360.67672302264646</v>
      </c>
      <c r="M14" s="9">
        <f t="shared" si="9"/>
        <v>73.174900310168994</v>
      </c>
      <c r="N14" s="9">
        <f t="shared" si="10"/>
        <v>1.4688369233466712</v>
      </c>
      <c r="O14" s="9">
        <f t="shared" si="11"/>
        <v>3.1117392657612974</v>
      </c>
      <c r="P14" s="9">
        <f t="shared" si="12"/>
        <v>332.52659705763273</v>
      </c>
      <c r="Q14" s="9">
        <f t="shared" si="13"/>
        <v>73.174434085886148</v>
      </c>
      <c r="R14" s="9">
        <f t="shared" si="14"/>
        <v>1.4688369233466712</v>
      </c>
      <c r="S14" s="9">
        <f t="shared" si="15"/>
        <v>3.1117392657612974</v>
      </c>
      <c r="T14" s="9"/>
      <c r="U14" s="9"/>
      <c r="V14" s="9" t="s">
        <v>119</v>
      </c>
      <c r="W14" s="23">
        <v>0.75169000000000008</v>
      </c>
      <c r="X14" s="23">
        <v>288.44</v>
      </c>
      <c r="Y14" s="21">
        <v>363.90490722660002</v>
      </c>
      <c r="Z14" s="21">
        <v>52.0890731812</v>
      </c>
      <c r="AA14" s="21">
        <v>29.739831924400001</v>
      </c>
      <c r="AB14" s="21">
        <v>9.6698007583999992</v>
      </c>
      <c r="AC14" s="21">
        <v>343.86654663090002</v>
      </c>
      <c r="AD14" s="21">
        <v>52.088741302499997</v>
      </c>
      <c r="AE14" s="21">
        <v>1.1308116912999999</v>
      </c>
      <c r="AF14" s="21">
        <v>2.2150712012999998</v>
      </c>
      <c r="AG14" s="10">
        <v>256.74536132809999</v>
      </c>
      <c r="AH14" s="10">
        <v>52.0890731812</v>
      </c>
      <c r="AI14" s="10">
        <v>1.0455819367999999</v>
      </c>
      <c r="AJ14" s="9">
        <v>2.2150712012999998</v>
      </c>
      <c r="AK14" s="10">
        <v>236.7068786621</v>
      </c>
      <c r="AL14" s="10">
        <v>52.088741302499997</v>
      </c>
      <c r="AM14" s="10">
        <v>1.0455819367999999</v>
      </c>
      <c r="AN14" s="10">
        <v>2.2150712012999998</v>
      </c>
    </row>
    <row r="15" spans="1:40" x14ac:dyDescent="0.25">
      <c r="A15" s="9">
        <v>57160</v>
      </c>
      <c r="B15" s="9">
        <v>57880</v>
      </c>
      <c r="C15" s="9" t="s">
        <v>85</v>
      </c>
      <c r="D15" s="9">
        <f t="shared" si="0"/>
        <v>165.83967354838111</v>
      </c>
      <c r="E15" s="9">
        <f t="shared" si="1"/>
        <v>14.693263901873696</v>
      </c>
      <c r="F15" s="9">
        <f t="shared" si="2"/>
        <v>460.09218207821965</v>
      </c>
      <c r="G15" s="9">
        <f t="shared" si="3"/>
        <v>14.567186747445696</v>
      </c>
      <c r="H15" s="9">
        <f t="shared" si="4"/>
        <v>116.54646276643582</v>
      </c>
      <c r="I15" s="9">
        <f t="shared" si="5"/>
        <v>14.648244764285593</v>
      </c>
      <c r="J15" s="9">
        <f t="shared" si="6"/>
        <v>11.323245437457121</v>
      </c>
      <c r="K15" s="9">
        <f t="shared" si="7"/>
        <v>3.7763024149716609</v>
      </c>
      <c r="L15" s="9">
        <f t="shared" si="8"/>
        <v>154.40789953477102</v>
      </c>
      <c r="M15" s="9">
        <f t="shared" si="9"/>
        <v>14.693263901873696</v>
      </c>
      <c r="N15" s="9">
        <f t="shared" si="10"/>
        <v>11.313819868469794</v>
      </c>
      <c r="O15" s="9">
        <f t="shared" si="11"/>
        <v>3.7763024149716609</v>
      </c>
      <c r="P15" s="9">
        <f t="shared" si="12"/>
        <v>105.11473046825184</v>
      </c>
      <c r="Q15" s="9">
        <f t="shared" si="13"/>
        <v>14.648244764285593</v>
      </c>
      <c r="R15" s="9">
        <f t="shared" si="14"/>
        <v>11.313819868469794</v>
      </c>
      <c r="S15" s="9">
        <f t="shared" si="15"/>
        <v>3.7763024149716609</v>
      </c>
      <c r="T15" s="9"/>
      <c r="U15" s="9"/>
      <c r="V15" s="9"/>
      <c r="W15" s="23">
        <v>1.00753</v>
      </c>
      <c r="X15" s="23">
        <v>300.95</v>
      </c>
      <c r="Y15" s="21">
        <v>151.65379333499999</v>
      </c>
      <c r="Z15" s="21">
        <v>13.4364061356</v>
      </c>
      <c r="AA15" s="21">
        <v>420.73602294919999</v>
      </c>
      <c r="AB15" s="21">
        <v>13.321113586399999</v>
      </c>
      <c r="AC15" s="21">
        <v>106.5771102905</v>
      </c>
      <c r="AD15" s="21">
        <v>13.3952379227</v>
      </c>
      <c r="AE15" s="21">
        <v>10.3546581268</v>
      </c>
      <c r="AF15" s="21">
        <v>3.4532785416</v>
      </c>
      <c r="AG15" s="10">
        <v>141.19989013669999</v>
      </c>
      <c r="AH15" s="10">
        <v>13.4364061356</v>
      </c>
      <c r="AI15" s="10">
        <v>10.3460388184</v>
      </c>
      <c r="AJ15" s="9">
        <v>3.4532785416</v>
      </c>
      <c r="AK15" s="10">
        <v>96.123245239300005</v>
      </c>
      <c r="AL15" s="10">
        <v>13.3952379227</v>
      </c>
      <c r="AM15" s="10">
        <v>10.3460388184</v>
      </c>
      <c r="AN15" s="10">
        <v>3.4532785416</v>
      </c>
    </row>
    <row r="16" spans="1:40" x14ac:dyDescent="0.25">
      <c r="A16" s="9">
        <v>58170</v>
      </c>
      <c r="B16" s="9">
        <v>58470</v>
      </c>
      <c r="C16" s="9" t="s">
        <v>86</v>
      </c>
      <c r="D16" s="9">
        <f t="shared" si="0"/>
        <v>1318.0531427930532</v>
      </c>
      <c r="E16" s="9">
        <f t="shared" si="1"/>
        <v>217.23443474687568</v>
      </c>
      <c r="F16" s="9">
        <f t="shared" si="2"/>
        <v>795.57953517113856</v>
      </c>
      <c r="G16" s="9">
        <f t="shared" si="3"/>
        <v>273.76344698063485</v>
      </c>
      <c r="H16" s="9">
        <f t="shared" si="4"/>
        <v>1202.7075998276787</v>
      </c>
      <c r="I16" s="9">
        <f t="shared" si="5"/>
        <v>211.41827005175307</v>
      </c>
      <c r="J16" s="9">
        <f t="shared" si="6"/>
        <v>156.69007525945617</v>
      </c>
      <c r="K16" s="9">
        <f t="shared" si="7"/>
        <v>15.124778931715529</v>
      </c>
      <c r="L16" s="9">
        <f t="shared" si="8"/>
        <v>1222.9103860687578</v>
      </c>
      <c r="M16" s="9">
        <f t="shared" si="9"/>
        <v>217.23443474687568</v>
      </c>
      <c r="N16" s="9">
        <f t="shared" si="10"/>
        <v>156.57948149272016</v>
      </c>
      <c r="O16" s="9">
        <f t="shared" si="11"/>
        <v>15.124778931715529</v>
      </c>
      <c r="P16" s="9">
        <f t="shared" si="12"/>
        <v>1107.5668763192621</v>
      </c>
      <c r="Q16" s="9">
        <f t="shared" si="13"/>
        <v>211.41827005175307</v>
      </c>
      <c r="R16" s="9">
        <f t="shared" si="14"/>
        <v>156.57948149272016</v>
      </c>
      <c r="S16" s="9">
        <f t="shared" si="15"/>
        <v>15.124778931715529</v>
      </c>
      <c r="T16" s="9"/>
      <c r="U16" s="9"/>
      <c r="V16" s="9"/>
      <c r="W16" s="23">
        <v>0.90516999999999992</v>
      </c>
      <c r="X16" s="23">
        <v>305.05</v>
      </c>
      <c r="Y16" s="21">
        <v>1068.3000488281</v>
      </c>
      <c r="Z16" s="21">
        <v>176.07147216800001</v>
      </c>
      <c r="AA16" s="21">
        <v>644.82806396479998</v>
      </c>
      <c r="AB16" s="21">
        <v>221.88900756839999</v>
      </c>
      <c r="AC16" s="21">
        <v>974.81091308589998</v>
      </c>
      <c r="AD16" s="21">
        <v>171.35739135739999</v>
      </c>
      <c r="AE16" s="21">
        <v>126.9994430542</v>
      </c>
      <c r="AF16" s="21">
        <v>12.258839607200001</v>
      </c>
      <c r="AG16" s="10">
        <v>991.185546875</v>
      </c>
      <c r="AH16" s="10">
        <v>176.07147216800001</v>
      </c>
      <c r="AI16" s="10">
        <v>126.90980529789999</v>
      </c>
      <c r="AJ16" s="9">
        <v>12.258839607200001</v>
      </c>
      <c r="AK16" s="10">
        <v>897.69805908199999</v>
      </c>
      <c r="AL16" s="10">
        <v>171.35739135739999</v>
      </c>
      <c r="AM16" s="10">
        <v>126.90980529789999</v>
      </c>
      <c r="AN16" s="10">
        <v>12.258839607200001</v>
      </c>
    </row>
    <row r="17" spans="1:40" x14ac:dyDescent="0.25">
      <c r="A17" s="9">
        <v>58660</v>
      </c>
      <c r="B17" s="9">
        <v>58960</v>
      </c>
      <c r="C17" s="9" t="s">
        <v>87</v>
      </c>
      <c r="D17" s="9">
        <f t="shared" si="0"/>
        <v>1673.0651546342174</v>
      </c>
      <c r="E17" s="9">
        <f t="shared" si="1"/>
        <v>228.40516164877147</v>
      </c>
      <c r="F17" s="9">
        <f t="shared" si="2"/>
        <v>873.05078706386348</v>
      </c>
      <c r="G17" s="9">
        <f t="shared" si="3"/>
        <v>155.51938167082335</v>
      </c>
      <c r="H17" s="9">
        <f t="shared" si="4"/>
        <v>1542.705639049067</v>
      </c>
      <c r="I17" s="9">
        <f t="shared" si="5"/>
        <v>228.35834786973751</v>
      </c>
      <c r="J17" s="9">
        <f t="shared" si="6"/>
        <v>210.00427951459378</v>
      </c>
      <c r="K17" s="9">
        <f t="shared" si="7"/>
        <v>18.695201661203473</v>
      </c>
      <c r="L17" s="9">
        <f t="shared" si="8"/>
        <v>1553.8358784323427</v>
      </c>
      <c r="M17" s="9">
        <f t="shared" si="9"/>
        <v>228.40516164877147</v>
      </c>
      <c r="N17" s="9">
        <f t="shared" si="10"/>
        <v>209.85587908239287</v>
      </c>
      <c r="O17" s="9">
        <f t="shared" si="11"/>
        <v>18.695201661203473</v>
      </c>
      <c r="P17" s="9">
        <f t="shared" si="12"/>
        <v>1423.4626649247609</v>
      </c>
      <c r="Q17" s="9">
        <f t="shared" si="13"/>
        <v>228.35834786973751</v>
      </c>
      <c r="R17" s="9">
        <f t="shared" si="14"/>
        <v>209.85587908239287</v>
      </c>
      <c r="S17" s="9">
        <f t="shared" si="15"/>
        <v>18.695201661203473</v>
      </c>
      <c r="T17" s="9"/>
      <c r="U17" s="9"/>
      <c r="V17" s="9"/>
      <c r="W17" s="23">
        <v>0.90737000000000001</v>
      </c>
      <c r="X17" s="23">
        <v>305.625</v>
      </c>
      <c r="Y17" s="21">
        <v>1356.7805175781</v>
      </c>
      <c r="Z17" s="21">
        <v>185.22630310060001</v>
      </c>
      <c r="AA17" s="21">
        <v>708.0048828125</v>
      </c>
      <c r="AB17" s="21">
        <v>126.11921691889999</v>
      </c>
      <c r="AC17" s="21">
        <v>1251.0648193359</v>
      </c>
      <c r="AD17" s="21">
        <v>185.1883392334</v>
      </c>
      <c r="AE17" s="21">
        <v>170.30401611330001</v>
      </c>
      <c r="AF17" s="21">
        <v>15.1609668732</v>
      </c>
      <c r="AG17" s="10">
        <v>1260.0909423828</v>
      </c>
      <c r="AH17" s="10">
        <v>185.22630310060001</v>
      </c>
      <c r="AI17" s="10">
        <v>170.18367004390001</v>
      </c>
      <c r="AJ17" s="9">
        <v>15.1609668732</v>
      </c>
      <c r="AK17" s="10">
        <v>1154.3641357422</v>
      </c>
      <c r="AL17" s="10">
        <v>185.1883392334</v>
      </c>
      <c r="AM17" s="10">
        <v>170.18367004390001</v>
      </c>
      <c r="AN17" s="10">
        <v>15.1609668732</v>
      </c>
    </row>
    <row r="18" spans="1:40" x14ac:dyDescent="0.25">
      <c r="A18" s="9">
        <v>59125</v>
      </c>
      <c r="B18" s="9">
        <v>59365</v>
      </c>
      <c r="C18" s="9" t="s">
        <v>88</v>
      </c>
      <c r="D18" s="9">
        <f t="shared" si="0"/>
        <v>1873.574461189339</v>
      </c>
      <c r="E18" s="9">
        <f t="shared" si="1"/>
        <v>220.45086531651759</v>
      </c>
      <c r="F18" s="9">
        <f t="shared" si="2"/>
        <v>913.70526061608655</v>
      </c>
      <c r="G18" s="9">
        <f t="shared" si="3"/>
        <v>140.02491755947833</v>
      </c>
      <c r="H18" s="9">
        <f t="shared" si="4"/>
        <v>1741.8560279898484</v>
      </c>
      <c r="I18" s="9">
        <f t="shared" si="5"/>
        <v>219.37488656381274</v>
      </c>
      <c r="J18" s="9">
        <f t="shared" si="6"/>
        <v>212.72083344509269</v>
      </c>
      <c r="K18" s="9">
        <f t="shared" si="7"/>
        <v>16.674555155577483</v>
      </c>
      <c r="L18" s="9">
        <f t="shared" si="8"/>
        <v>1715.3305977839161</v>
      </c>
      <c r="M18" s="9">
        <f t="shared" si="9"/>
        <v>220.45086531651759</v>
      </c>
      <c r="N18" s="9">
        <f t="shared" si="10"/>
        <v>212.53596807292971</v>
      </c>
      <c r="O18" s="9">
        <f t="shared" si="11"/>
        <v>16.674555155577483</v>
      </c>
      <c r="P18" s="9">
        <f t="shared" si="12"/>
        <v>1583.5930682320534</v>
      </c>
      <c r="Q18" s="9">
        <f t="shared" si="13"/>
        <v>219.37488656381274</v>
      </c>
      <c r="R18" s="9">
        <f t="shared" si="14"/>
        <v>212.53596807292971</v>
      </c>
      <c r="S18" s="9">
        <f t="shared" si="15"/>
        <v>16.674555155577483</v>
      </c>
      <c r="T18" s="9"/>
      <c r="U18" s="9"/>
      <c r="V18" s="9"/>
      <c r="W18" s="23">
        <v>0.90734999999999999</v>
      </c>
      <c r="X18" s="23">
        <v>302.90499999999997</v>
      </c>
      <c r="Y18" s="21">
        <v>1532.9943847656</v>
      </c>
      <c r="Z18" s="21">
        <v>180.3771057129</v>
      </c>
      <c r="AA18" s="21">
        <v>747.61108398440001</v>
      </c>
      <c r="AB18" s="21">
        <v>114.5710601807</v>
      </c>
      <c r="AC18" s="21">
        <v>1425.2198486328</v>
      </c>
      <c r="AD18" s="21">
        <v>179.49671936039999</v>
      </c>
      <c r="AE18" s="21">
        <v>174.05224609379999</v>
      </c>
      <c r="AF18" s="21">
        <v>13.6434392929</v>
      </c>
      <c r="AG18" s="10">
        <v>1403.5162353516</v>
      </c>
      <c r="AH18" s="10">
        <v>180.3771057129</v>
      </c>
      <c r="AI18" s="10">
        <v>173.90098571780001</v>
      </c>
      <c r="AJ18" s="9">
        <v>13.6434392929</v>
      </c>
      <c r="AK18" s="10">
        <v>1295.7260742188</v>
      </c>
      <c r="AL18" s="10">
        <v>179.49671936039999</v>
      </c>
      <c r="AM18" s="10">
        <v>173.90098571780001</v>
      </c>
      <c r="AN18" s="10">
        <v>13.6434392929</v>
      </c>
    </row>
    <row r="19" spans="1:40" x14ac:dyDescent="0.25">
      <c r="A19" s="9">
        <v>59555</v>
      </c>
      <c r="B19" s="9">
        <v>60195</v>
      </c>
      <c r="C19" s="9" t="s">
        <v>89</v>
      </c>
      <c r="D19" s="9">
        <f t="shared" si="0"/>
        <v>238.25045717866118</v>
      </c>
      <c r="E19" s="9">
        <f t="shared" si="1"/>
        <v>23.068158526411754</v>
      </c>
      <c r="F19" s="9">
        <f t="shared" si="2"/>
        <v>318.96643165941208</v>
      </c>
      <c r="G19" s="9">
        <f t="shared" si="3"/>
        <v>49.330947647390815</v>
      </c>
      <c r="H19" s="9">
        <f t="shared" si="4"/>
        <v>201.68470914501927</v>
      </c>
      <c r="I19" s="9">
        <f t="shared" si="5"/>
        <v>22.818359621757327</v>
      </c>
      <c r="J19" s="9">
        <f t="shared" si="6"/>
        <v>23.284818442954894</v>
      </c>
      <c r="K19" s="9">
        <f t="shared" si="7"/>
        <v>4.3858056508718395</v>
      </c>
      <c r="L19" s="9">
        <f t="shared" si="8"/>
        <v>221.19502967702434</v>
      </c>
      <c r="M19" s="9">
        <f t="shared" si="9"/>
        <v>23.068158526411754</v>
      </c>
      <c r="N19" s="9">
        <f t="shared" si="10"/>
        <v>23.262531578956885</v>
      </c>
      <c r="O19" s="9">
        <f t="shared" si="11"/>
        <v>4.3858056508718395</v>
      </c>
      <c r="P19" s="9">
        <f t="shared" si="12"/>
        <v>184.62926996186243</v>
      </c>
      <c r="Q19" s="9">
        <f t="shared" si="13"/>
        <v>22.818359621757327</v>
      </c>
      <c r="R19" s="9">
        <f t="shared" si="14"/>
        <v>23.262531578956885</v>
      </c>
      <c r="S19" s="9">
        <f t="shared" si="15"/>
        <v>4.3858056508718395</v>
      </c>
      <c r="T19" s="9"/>
      <c r="U19" s="9"/>
      <c r="V19" s="9" t="s">
        <v>118</v>
      </c>
      <c r="W19" s="23">
        <v>0.68976000000000004</v>
      </c>
      <c r="X19" s="23">
        <v>288.47500000000002</v>
      </c>
      <c r="Y19" s="21">
        <v>155.60543823239999</v>
      </c>
      <c r="Z19" s="21">
        <v>15.066207885700001</v>
      </c>
      <c r="AA19" s="21">
        <v>208.3224182129</v>
      </c>
      <c r="AB19" s="21">
        <v>32.218883514399998</v>
      </c>
      <c r="AC19" s="21">
        <v>131.72372436520001</v>
      </c>
      <c r="AD19" s="21">
        <v>14.9030599594</v>
      </c>
      <c r="AE19" s="21">
        <v>15.207712173499999</v>
      </c>
      <c r="AF19" s="21">
        <v>2.8644444941999998</v>
      </c>
      <c r="AG19" s="10">
        <v>144.4662475586</v>
      </c>
      <c r="AH19" s="10">
        <v>15.066207885700001</v>
      </c>
      <c r="AI19" s="10">
        <v>15.193156242400001</v>
      </c>
      <c r="AJ19" s="9">
        <v>2.8644444941999998</v>
      </c>
      <c r="AK19" s="10">
        <v>120.58452606199999</v>
      </c>
      <c r="AL19" s="10">
        <v>14.9030599594</v>
      </c>
      <c r="AM19" s="10">
        <v>15.193156242400001</v>
      </c>
      <c r="AN19" s="10">
        <v>2.8644444941999998</v>
      </c>
    </row>
    <row r="20" spans="1:40" x14ac:dyDescent="0.25">
      <c r="A20" s="9">
        <v>54190</v>
      </c>
      <c r="B20" s="9">
        <v>55690</v>
      </c>
      <c r="C20" s="9" t="s">
        <v>90</v>
      </c>
      <c r="D20" s="9">
        <f t="shared" si="0"/>
        <v>175.30264371566108</v>
      </c>
      <c r="E20" s="9">
        <f t="shared" si="1"/>
        <v>16.493791473276392</v>
      </c>
      <c r="F20" s="9">
        <f t="shared" si="2"/>
        <v>320.85243417496866</v>
      </c>
      <c r="G20" s="9">
        <f t="shared" si="3"/>
        <v>29.082518369867099</v>
      </c>
      <c r="H20" s="9">
        <f t="shared" si="4"/>
        <v>141.42702627029249</v>
      </c>
      <c r="I20" s="9">
        <f t="shared" si="5"/>
        <v>16.429333763766682</v>
      </c>
      <c r="J20" s="9">
        <f t="shared" si="6"/>
        <v>13.559337506899086</v>
      </c>
      <c r="K20" s="9">
        <f t="shared" si="7"/>
        <v>2.2305711872359746</v>
      </c>
      <c r="L20" s="9">
        <f t="shared" si="8"/>
        <v>165.56204826889632</v>
      </c>
      <c r="M20" s="9">
        <f t="shared" si="9"/>
        <v>16.493791473276392</v>
      </c>
      <c r="N20" s="9">
        <f t="shared" si="10"/>
        <v>13.546123777106498</v>
      </c>
      <c r="O20" s="9">
        <f t="shared" si="11"/>
        <v>2.2305711872359746</v>
      </c>
      <c r="P20" s="9">
        <f t="shared" si="12"/>
        <v>131.68618939809861</v>
      </c>
      <c r="Q20" s="9">
        <f t="shared" si="13"/>
        <v>16.429333763766682</v>
      </c>
      <c r="R20" s="9">
        <f t="shared" si="14"/>
        <v>13.546123777106498</v>
      </c>
      <c r="S20" s="9">
        <f t="shared" si="15"/>
        <v>2.2305711872359746</v>
      </c>
      <c r="T20" s="9"/>
      <c r="U20" s="9"/>
      <c r="V20" s="9"/>
      <c r="W20" s="23">
        <v>0.69598000000000004</v>
      </c>
      <c r="X20" s="23">
        <v>286.46500000000003</v>
      </c>
      <c r="Y20" s="21">
        <v>116.33619689939999</v>
      </c>
      <c r="Z20" s="21">
        <v>10.945784568800001</v>
      </c>
      <c r="AA20" s="21">
        <v>212.92749023440001</v>
      </c>
      <c r="AB20" s="21">
        <v>19.3000488281</v>
      </c>
      <c r="AC20" s="21">
        <v>93.855300903300005</v>
      </c>
      <c r="AD20" s="21">
        <v>10.903008461000001</v>
      </c>
      <c r="AE20" s="21">
        <v>8.9983911513999999</v>
      </c>
      <c r="AF20" s="21">
        <v>1.4802752733</v>
      </c>
      <c r="AG20" s="10">
        <v>109.8720397949</v>
      </c>
      <c r="AH20" s="10">
        <v>10.945784568800001</v>
      </c>
      <c r="AI20" s="10">
        <v>8.9896221160999996</v>
      </c>
      <c r="AJ20" s="9">
        <v>1.4802752733</v>
      </c>
      <c r="AK20" s="10">
        <v>87.390983581499995</v>
      </c>
      <c r="AL20" s="10">
        <v>10.903008461000001</v>
      </c>
      <c r="AM20" s="10">
        <v>8.9896221160999996</v>
      </c>
      <c r="AN20" s="10">
        <v>1.4802752733</v>
      </c>
    </row>
    <row r="21" spans="1:40" x14ac:dyDescent="0.25">
      <c r="A21" s="9">
        <v>55790</v>
      </c>
      <c r="B21" s="9">
        <v>59040</v>
      </c>
      <c r="C21" s="9" t="s">
        <v>91</v>
      </c>
      <c r="D21" s="9">
        <f t="shared" si="0"/>
        <v>133.45369783614055</v>
      </c>
      <c r="E21" s="9">
        <f t="shared" si="1"/>
        <v>13.712463786769913</v>
      </c>
      <c r="F21" s="9">
        <f t="shared" si="2"/>
        <v>174.19664121852065</v>
      </c>
      <c r="G21" s="9">
        <f t="shared" si="3"/>
        <v>23.131847485664242</v>
      </c>
      <c r="H21" s="9">
        <f t="shared" si="4"/>
        <v>115.72510935756686</v>
      </c>
      <c r="I21" s="9">
        <f t="shared" si="5"/>
        <v>13.685656629931033</v>
      </c>
      <c r="J21" s="9">
        <f t="shared" si="6"/>
        <v>11.016090537110756</v>
      </c>
      <c r="K21" s="9">
        <f t="shared" si="7"/>
        <v>1.7504297005249667</v>
      </c>
      <c r="L21" s="9">
        <f t="shared" si="8"/>
        <v>127.44014562100442</v>
      </c>
      <c r="M21" s="9">
        <f t="shared" si="9"/>
        <v>13.712463786769913</v>
      </c>
      <c r="N21" s="9">
        <f t="shared" si="10"/>
        <v>11.010079465313716</v>
      </c>
      <c r="O21" s="9">
        <f t="shared" si="11"/>
        <v>1.7504297005249667</v>
      </c>
      <c r="P21" s="9">
        <f t="shared" si="12"/>
        <v>109.7119966898409</v>
      </c>
      <c r="Q21" s="9">
        <f t="shared" si="13"/>
        <v>13.685656629931033</v>
      </c>
      <c r="R21" s="9">
        <f t="shared" si="14"/>
        <v>11.010079465313716</v>
      </c>
      <c r="S21" s="9">
        <f t="shared" si="15"/>
        <v>1.7504297005249667</v>
      </c>
      <c r="T21" s="9"/>
      <c r="U21" s="9"/>
      <c r="V21" s="9"/>
      <c r="W21" s="23">
        <v>0.77242</v>
      </c>
      <c r="X21" s="23">
        <v>289.41500000000002</v>
      </c>
      <c r="Y21" s="21">
        <v>97.289123535200005</v>
      </c>
      <c r="Z21" s="21">
        <v>9.9965276717999991</v>
      </c>
      <c r="AA21" s="21">
        <v>126.99114990229999</v>
      </c>
      <c r="AB21" s="21">
        <v>16.863355636600001</v>
      </c>
      <c r="AC21" s="21">
        <v>84.364799499499995</v>
      </c>
      <c r="AD21" s="21">
        <v>9.9769849777000008</v>
      </c>
      <c r="AE21" s="21">
        <v>8.0308437346999995</v>
      </c>
      <c r="AF21" s="21">
        <v>1.2760813235999999</v>
      </c>
      <c r="AG21" s="10">
        <v>92.905181884800001</v>
      </c>
      <c r="AH21" s="10">
        <v>9.9965276717999991</v>
      </c>
      <c r="AI21" s="10">
        <v>8.0264616012999994</v>
      </c>
      <c r="AJ21" s="9">
        <v>1.2760813235999999</v>
      </c>
      <c r="AK21" s="10">
        <v>79.981178283700004</v>
      </c>
      <c r="AL21" s="10">
        <v>9.9769849777000008</v>
      </c>
      <c r="AM21" s="10">
        <v>8.0264616012999994</v>
      </c>
      <c r="AN21" s="10">
        <v>1.2760813235999999</v>
      </c>
    </row>
    <row r="22" spans="1:40" x14ac:dyDescent="0.25">
      <c r="A22" s="9">
        <v>58890</v>
      </c>
      <c r="B22" s="9">
        <v>60140</v>
      </c>
      <c r="C22" s="9" t="s">
        <v>92</v>
      </c>
      <c r="D22" s="9">
        <f t="shared" si="0"/>
        <v>627.90037186771212</v>
      </c>
      <c r="E22" s="9">
        <f t="shared" si="1"/>
        <v>62.798519444020542</v>
      </c>
      <c r="F22" s="9">
        <f t="shared" si="2"/>
        <v>374.26195278099704</v>
      </c>
      <c r="G22" s="9">
        <f t="shared" si="3"/>
        <v>40.08404046273133</v>
      </c>
      <c r="H22" s="9">
        <f t="shared" si="4"/>
        <v>577.79323746262685</v>
      </c>
      <c r="I22" s="9">
        <f t="shared" si="5"/>
        <v>62.167738356005934</v>
      </c>
      <c r="J22" s="9">
        <f t="shared" si="6"/>
        <v>57.553617543577417</v>
      </c>
      <c r="K22" s="9">
        <f t="shared" si="7"/>
        <v>7.8717122668461093</v>
      </c>
      <c r="L22" s="9">
        <f t="shared" si="8"/>
        <v>593.29444155261024</v>
      </c>
      <c r="M22" s="9">
        <f t="shared" si="9"/>
        <v>62.798519444020542</v>
      </c>
      <c r="N22" s="9">
        <f t="shared" si="10"/>
        <v>57.506684683310077</v>
      </c>
      <c r="O22" s="9">
        <f t="shared" si="11"/>
        <v>7.8717122668461093</v>
      </c>
      <c r="P22" s="9">
        <f t="shared" si="12"/>
        <v>543.07995206482929</v>
      </c>
      <c r="Q22" s="9">
        <f t="shared" si="13"/>
        <v>62.167738356005934</v>
      </c>
      <c r="R22" s="9">
        <f t="shared" si="14"/>
        <v>57.506684683310077</v>
      </c>
      <c r="S22" s="9">
        <f t="shared" si="15"/>
        <v>7.8717122668461093</v>
      </c>
      <c r="T22" s="9"/>
      <c r="U22" s="9"/>
      <c r="V22" s="9"/>
      <c r="W22" s="23">
        <v>0.74961999999999995</v>
      </c>
      <c r="X22" s="23">
        <v>288.93</v>
      </c>
      <c r="Y22" s="21">
        <v>444.97998046880002</v>
      </c>
      <c r="Z22" s="21">
        <v>44.504009246800003</v>
      </c>
      <c r="AA22" s="21">
        <v>265.23168945309999</v>
      </c>
      <c r="AB22" s="21">
        <v>28.406728744500001</v>
      </c>
      <c r="AC22" s="21">
        <v>409.47009277339998</v>
      </c>
      <c r="AD22" s="21">
        <v>44.0569877625</v>
      </c>
      <c r="AE22" s="21">
        <v>40.787055969199997</v>
      </c>
      <c r="AF22" s="21">
        <v>5.5785193443000001</v>
      </c>
      <c r="AG22" s="10">
        <v>420.45547485349999</v>
      </c>
      <c r="AH22" s="10">
        <v>44.504009246800003</v>
      </c>
      <c r="AI22" s="10">
        <v>40.753795623800002</v>
      </c>
      <c r="AJ22" s="9">
        <v>5.5785193443000001</v>
      </c>
      <c r="AK22" s="10">
        <v>384.86950683589998</v>
      </c>
      <c r="AL22" s="10">
        <v>44.0569877625</v>
      </c>
      <c r="AM22" s="10">
        <v>40.753795623800002</v>
      </c>
      <c r="AN22" s="10">
        <v>5.5785193443000001</v>
      </c>
    </row>
    <row r="23" spans="1:40" x14ac:dyDescent="0.25">
      <c r="A23" s="9">
        <v>54798</v>
      </c>
      <c r="B23" s="9">
        <v>56280</v>
      </c>
      <c r="C23" s="9" t="s">
        <v>93</v>
      </c>
      <c r="D23" s="9">
        <f t="shared" si="0"/>
        <v>203.55862155483823</v>
      </c>
      <c r="E23" s="9">
        <f t="shared" si="1"/>
        <v>22.764347022691261</v>
      </c>
      <c r="F23" s="9">
        <f t="shared" si="2"/>
        <v>341.91076374534106</v>
      </c>
      <c r="G23" s="9">
        <f t="shared" si="3"/>
        <v>24.285326562700021</v>
      </c>
      <c r="H23" s="9">
        <f t="shared" si="4"/>
        <v>166.31186362980213</v>
      </c>
      <c r="I23" s="9">
        <f t="shared" si="5"/>
        <v>22.683589874927961</v>
      </c>
      <c r="J23" s="9">
        <f t="shared" si="6"/>
        <v>15.470601493669529</v>
      </c>
      <c r="K23" s="9">
        <f t="shared" si="7"/>
        <v>0.54713864358799402</v>
      </c>
      <c r="L23" s="9">
        <f t="shared" si="8"/>
        <v>188.07944769417671</v>
      </c>
      <c r="M23" s="9">
        <f t="shared" si="9"/>
        <v>22.764347022691261</v>
      </c>
      <c r="N23" s="9">
        <f t="shared" si="10"/>
        <v>15.452444867547236</v>
      </c>
      <c r="O23" s="9">
        <f t="shared" si="11"/>
        <v>0.54713864358799402</v>
      </c>
      <c r="P23" s="9">
        <f t="shared" si="12"/>
        <v>150.83285685146453</v>
      </c>
      <c r="Q23" s="9">
        <f t="shared" si="13"/>
        <v>22.683589874927961</v>
      </c>
      <c r="R23" s="9">
        <f t="shared" si="14"/>
        <v>15.452444867547236</v>
      </c>
      <c r="S23" s="9">
        <f t="shared" si="15"/>
        <v>0.54713864358799402</v>
      </c>
      <c r="T23" s="9"/>
      <c r="U23" s="9"/>
      <c r="V23" s="9"/>
      <c r="W23" s="23">
        <v>1.0085200000000001</v>
      </c>
      <c r="X23" s="23">
        <v>301.64499999999998</v>
      </c>
      <c r="Y23" s="21">
        <v>185.89987182620001</v>
      </c>
      <c r="Z23" s="21">
        <v>20.7895355225</v>
      </c>
      <c r="AA23" s="21">
        <v>312.24993896479998</v>
      </c>
      <c r="AB23" s="21">
        <v>22.178569793699999</v>
      </c>
      <c r="AC23" s="21">
        <v>151.88427734379999</v>
      </c>
      <c r="AD23" s="21">
        <v>20.7157840729</v>
      </c>
      <c r="AE23" s="21">
        <v>14.1285238266</v>
      </c>
      <c r="AF23" s="21">
        <v>0.49967426059999998</v>
      </c>
      <c r="AG23" s="10">
        <v>171.7635192871</v>
      </c>
      <c r="AH23" s="10">
        <v>20.7895355225</v>
      </c>
      <c r="AI23" s="10">
        <v>14.1119422913</v>
      </c>
      <c r="AJ23" s="9">
        <v>0.49967426059999998</v>
      </c>
      <c r="AK23" s="10">
        <v>137.74807739260001</v>
      </c>
      <c r="AL23" s="10">
        <v>20.7157840729</v>
      </c>
      <c r="AM23" s="10">
        <v>14.1119422913</v>
      </c>
      <c r="AN23" s="10">
        <v>0.49967426059999998</v>
      </c>
    </row>
    <row r="24" spans="1:40" x14ac:dyDescent="0.25">
      <c r="A24" s="9">
        <v>57710</v>
      </c>
      <c r="B24" s="9">
        <v>59022</v>
      </c>
      <c r="C24" s="9" t="s">
        <v>94</v>
      </c>
      <c r="D24" s="9">
        <f t="shared" si="0"/>
        <v>211.63284045884541</v>
      </c>
      <c r="E24" s="9">
        <f t="shared" si="1"/>
        <v>19.313283866777741</v>
      </c>
      <c r="F24" s="9">
        <f t="shared" si="2"/>
        <v>294.38118724975135</v>
      </c>
      <c r="G24" s="9">
        <f t="shared" si="3"/>
        <v>9.952692254228964</v>
      </c>
      <c r="H24" s="9">
        <f t="shared" si="4"/>
        <v>170.42098901166574</v>
      </c>
      <c r="I24" s="9">
        <f t="shared" si="5"/>
        <v>19.206678138235333</v>
      </c>
      <c r="J24" s="9">
        <f t="shared" si="6"/>
        <v>19.04494095124365</v>
      </c>
      <c r="K24" s="9">
        <f t="shared" si="7"/>
        <v>3.1438977448771275</v>
      </c>
      <c r="L24" s="9">
        <f t="shared" si="8"/>
        <v>199.06751266479947</v>
      </c>
      <c r="M24" s="9">
        <f t="shared" si="9"/>
        <v>19.313283866777741</v>
      </c>
      <c r="N24" s="9">
        <f t="shared" si="10"/>
        <v>19.027232824484351</v>
      </c>
      <c r="O24" s="9">
        <f t="shared" si="11"/>
        <v>3.1438977448771275</v>
      </c>
      <c r="P24" s="9">
        <f t="shared" si="12"/>
        <v>157.85605013246143</v>
      </c>
      <c r="Q24" s="9">
        <f t="shared" si="13"/>
        <v>19.206678138235333</v>
      </c>
      <c r="R24" s="9">
        <f t="shared" si="14"/>
        <v>19.027232824484351</v>
      </c>
      <c r="S24" s="9">
        <f t="shared" si="15"/>
        <v>3.1438977448771275</v>
      </c>
      <c r="T24" s="9"/>
      <c r="U24" s="9"/>
      <c r="V24" s="9"/>
      <c r="W24" s="23">
        <v>0.72399000000000002</v>
      </c>
      <c r="X24" s="23">
        <v>288.02499999999998</v>
      </c>
      <c r="Y24" s="21">
        <v>145.30703735349999</v>
      </c>
      <c r="Z24" s="21">
        <v>13.260494232199999</v>
      </c>
      <c r="AA24" s="21">
        <v>202.12202453610001</v>
      </c>
      <c r="AB24" s="21">
        <v>6.8335151671999999</v>
      </c>
      <c r="AC24" s="21">
        <v>117.01099395750001</v>
      </c>
      <c r="AD24" s="21">
        <v>13.1872987747</v>
      </c>
      <c r="AE24" s="21">
        <v>13.076250076299999</v>
      </c>
      <c r="AF24" s="21">
        <v>2.1585991383000001</v>
      </c>
      <c r="AG24" s="10">
        <v>136.6796875</v>
      </c>
      <c r="AH24" s="10">
        <v>13.260494232199999</v>
      </c>
      <c r="AI24" s="10">
        <v>13.064091682400001</v>
      </c>
      <c r="AJ24" s="9">
        <v>2.1585991383000001</v>
      </c>
      <c r="AK24" s="10">
        <v>108.38391113279999</v>
      </c>
      <c r="AL24" s="10">
        <v>13.1872987747</v>
      </c>
      <c r="AM24" s="10">
        <v>13.064091682400001</v>
      </c>
      <c r="AN24" s="10">
        <v>2.1585991383000001</v>
      </c>
    </row>
    <row r="25" spans="1:40" x14ac:dyDescent="0.25">
      <c r="A25" s="9">
        <v>60910</v>
      </c>
      <c r="B25" s="9">
        <v>62288</v>
      </c>
      <c r="C25" s="9" t="s">
        <v>95</v>
      </c>
      <c r="D25" s="9">
        <f t="shared" si="0"/>
        <v>687.99567717652155</v>
      </c>
      <c r="E25" s="9">
        <f t="shared" si="1"/>
        <v>128.3886726227955</v>
      </c>
      <c r="F25" s="9">
        <f t="shared" si="2"/>
        <v>390.98139745129902</v>
      </c>
      <c r="G25" s="9">
        <f t="shared" si="3"/>
        <v>19.03168249932811</v>
      </c>
      <c r="H25" s="9">
        <f t="shared" si="4"/>
        <v>636.18309859525073</v>
      </c>
      <c r="I25" s="9">
        <f t="shared" si="5"/>
        <v>128.3886726227955</v>
      </c>
      <c r="J25" s="9">
        <f t="shared" si="6"/>
        <v>71.86290409453251</v>
      </c>
      <c r="K25" s="9">
        <f t="shared" si="7"/>
        <v>12.731494539318232</v>
      </c>
      <c r="L25" s="9">
        <f t="shared" si="8"/>
        <v>656.00341566788256</v>
      </c>
      <c r="M25" s="9">
        <f t="shared" si="9"/>
        <v>128.3886726227955</v>
      </c>
      <c r="N25" s="9">
        <f t="shared" si="10"/>
        <v>71.818559383759961</v>
      </c>
      <c r="O25" s="9">
        <f t="shared" si="11"/>
        <v>12.731494539318232</v>
      </c>
      <c r="P25" s="9">
        <f t="shared" si="12"/>
        <v>604.19187122850508</v>
      </c>
      <c r="Q25" s="9">
        <f t="shared" si="13"/>
        <v>128.3886726227955</v>
      </c>
      <c r="R25" s="9">
        <f t="shared" si="14"/>
        <v>71.818559383759961</v>
      </c>
      <c r="S25" s="9">
        <f t="shared" si="15"/>
        <v>12.731494539318232</v>
      </c>
      <c r="T25" s="9"/>
      <c r="U25" s="9"/>
      <c r="V25" s="9"/>
      <c r="W25" s="23">
        <v>0.67432000000000003</v>
      </c>
      <c r="X25" s="23">
        <v>283.71000000000004</v>
      </c>
      <c r="Y25" s="21">
        <v>446.6612854004</v>
      </c>
      <c r="Z25" s="21">
        <v>83.352630615199999</v>
      </c>
      <c r="AA25" s="21">
        <v>253.83335876460001</v>
      </c>
      <c r="AB25" s="21">
        <v>12.355769157399999</v>
      </c>
      <c r="AC25" s="21">
        <v>413.02346801760001</v>
      </c>
      <c r="AD25" s="21">
        <v>83.352630615199999</v>
      </c>
      <c r="AE25" s="21">
        <v>46.654911041299997</v>
      </c>
      <c r="AF25" s="21">
        <v>8.2655544280999997</v>
      </c>
      <c r="AG25" s="10">
        <v>425.89123535160002</v>
      </c>
      <c r="AH25" s="10">
        <v>83.352630615199999</v>
      </c>
      <c r="AI25" s="10">
        <v>46.626121521000002</v>
      </c>
      <c r="AJ25" s="9">
        <v>8.2655544280999997</v>
      </c>
      <c r="AK25" s="10">
        <v>392.25408935550001</v>
      </c>
      <c r="AL25" s="10">
        <v>83.352630615199999</v>
      </c>
      <c r="AM25" s="10">
        <v>46.626121521000002</v>
      </c>
      <c r="AN25" s="10">
        <v>8.2655544280999997</v>
      </c>
    </row>
    <row r="26" spans="1:40" x14ac:dyDescent="0.25">
      <c r="A26" s="9">
        <v>62618</v>
      </c>
      <c r="B26" s="9">
        <v>63894</v>
      </c>
      <c r="C26" s="9" t="s">
        <v>96</v>
      </c>
      <c r="D26" s="9">
        <f t="shared" si="0"/>
        <v>163.41102675556326</v>
      </c>
      <c r="E26" s="9">
        <f t="shared" si="1"/>
        <v>18.789208460027545</v>
      </c>
      <c r="F26" s="9">
        <f t="shared" si="2"/>
        <v>201.91751870854259</v>
      </c>
      <c r="G26" s="9">
        <f t="shared" si="3"/>
        <v>28.32235828155374</v>
      </c>
      <c r="H26" s="9">
        <f t="shared" si="4"/>
        <v>140.40344583260824</v>
      </c>
      <c r="I26" s="9">
        <f t="shared" si="5"/>
        <v>18.710619820850354</v>
      </c>
      <c r="J26" s="9">
        <f t="shared" si="6"/>
        <v>13.522270449996762</v>
      </c>
      <c r="K26" s="9">
        <f t="shared" si="7"/>
        <v>2.0949359743565519</v>
      </c>
      <c r="L26" s="9">
        <f t="shared" si="8"/>
        <v>159.73628310759509</v>
      </c>
      <c r="M26" s="9">
        <f t="shared" si="9"/>
        <v>18.789208460027545</v>
      </c>
      <c r="N26" s="9">
        <f t="shared" si="10"/>
        <v>13.509402453370015</v>
      </c>
      <c r="O26" s="9">
        <f t="shared" si="11"/>
        <v>2.0949359743565519</v>
      </c>
      <c r="P26" s="9">
        <f t="shared" si="12"/>
        <v>136.72927879381274</v>
      </c>
      <c r="Q26" s="9">
        <f t="shared" si="13"/>
        <v>18.710619820850354</v>
      </c>
      <c r="R26" s="9">
        <f t="shared" si="14"/>
        <v>13.509402453370015</v>
      </c>
      <c r="S26" s="9">
        <f t="shared" si="15"/>
        <v>2.0949359743565519</v>
      </c>
      <c r="T26" s="9"/>
      <c r="U26" s="9"/>
      <c r="V26" s="9"/>
      <c r="W26" s="23">
        <v>0.60660999999999998</v>
      </c>
      <c r="X26" s="23">
        <v>278.28499999999997</v>
      </c>
      <c r="Y26" s="21">
        <v>97.297645568799993</v>
      </c>
      <c r="Z26" s="21">
        <v>11.1874074936</v>
      </c>
      <c r="AA26" s="21">
        <v>120.22505187989999</v>
      </c>
      <c r="AB26" s="21">
        <v>16.863603591899999</v>
      </c>
      <c r="AC26" s="21">
        <v>83.598548889200003</v>
      </c>
      <c r="AD26" s="21">
        <v>11.140614509600001</v>
      </c>
      <c r="AE26" s="21">
        <v>8.0513849258000008</v>
      </c>
      <c r="AF26" s="21">
        <v>1.2473597527</v>
      </c>
      <c r="AG26" s="10">
        <v>95.109642028799996</v>
      </c>
      <c r="AH26" s="10">
        <v>11.1874074936</v>
      </c>
      <c r="AI26" s="10">
        <v>8.0437231063999999</v>
      </c>
      <c r="AJ26" s="9">
        <v>1.2473597527</v>
      </c>
      <c r="AK26" s="10">
        <v>81.410888671899997</v>
      </c>
      <c r="AL26" s="10">
        <v>11.140614509600001</v>
      </c>
      <c r="AM26" s="10">
        <v>8.0437231063999999</v>
      </c>
      <c r="AN26" s="10">
        <v>1.2473597527</v>
      </c>
    </row>
    <row r="27" spans="1:40" x14ac:dyDescent="0.25">
      <c r="A27" s="9">
        <v>58015</v>
      </c>
      <c r="B27" s="9">
        <v>59813</v>
      </c>
      <c r="C27" s="9" t="s">
        <v>97</v>
      </c>
      <c r="D27" s="9">
        <f t="shared" si="0"/>
        <v>510.74654406523513</v>
      </c>
      <c r="E27" s="9">
        <f t="shared" si="1"/>
        <v>52.768912555397137</v>
      </c>
      <c r="F27" s="9">
        <f t="shared" si="2"/>
        <v>331.28791619884043</v>
      </c>
      <c r="G27" s="9">
        <f t="shared" si="3"/>
        <v>55.307052089706083</v>
      </c>
      <c r="H27" s="9">
        <f t="shared" si="4"/>
        <v>468.35876875788421</v>
      </c>
      <c r="I27" s="9">
        <f t="shared" si="5"/>
        <v>51.930102742168643</v>
      </c>
      <c r="J27" s="9">
        <f t="shared" si="6"/>
        <v>53.152746389049803</v>
      </c>
      <c r="K27" s="9">
        <f t="shared" si="7"/>
        <v>8.0922265527660233</v>
      </c>
      <c r="L27" s="9">
        <f t="shared" si="8"/>
        <v>489.94126657302184</v>
      </c>
      <c r="M27" s="9">
        <f t="shared" si="9"/>
        <v>52.768912555397137</v>
      </c>
      <c r="N27" s="9">
        <f t="shared" si="10"/>
        <v>53.11932279158367</v>
      </c>
      <c r="O27" s="9">
        <f t="shared" si="11"/>
        <v>8.0922265527660233</v>
      </c>
      <c r="P27" s="9">
        <f t="shared" si="12"/>
        <v>447.55473214805863</v>
      </c>
      <c r="Q27" s="9">
        <f t="shared" si="13"/>
        <v>51.930102742168643</v>
      </c>
      <c r="R27" s="9">
        <f t="shared" si="14"/>
        <v>53.11932279158367</v>
      </c>
      <c r="S27" s="9">
        <f t="shared" si="15"/>
        <v>8.0922265527660233</v>
      </c>
      <c r="T27" s="9"/>
      <c r="U27" s="9"/>
      <c r="V27" s="9"/>
      <c r="W27" s="23">
        <v>0.75170999999999999</v>
      </c>
      <c r="X27" s="23">
        <v>287.89499999999998</v>
      </c>
      <c r="Y27" s="21">
        <v>364.26953125</v>
      </c>
      <c r="Z27" s="21">
        <v>37.635314941399997</v>
      </c>
      <c r="AA27" s="21">
        <v>236.27784729000001</v>
      </c>
      <c r="AB27" s="21">
        <v>39.445541381799998</v>
      </c>
      <c r="AC27" s="21">
        <v>334.03814697270002</v>
      </c>
      <c r="AD27" s="21">
        <v>37.037067413300001</v>
      </c>
      <c r="AE27" s="21">
        <v>37.909069061300002</v>
      </c>
      <c r="AF27" s="21">
        <v>5.7714567183999996</v>
      </c>
      <c r="AG27" s="10">
        <v>349.43099975590002</v>
      </c>
      <c r="AH27" s="10">
        <v>37.635314941399997</v>
      </c>
      <c r="AI27" s="10">
        <v>37.885231018100001</v>
      </c>
      <c r="AJ27" s="9">
        <v>5.7714567183999996</v>
      </c>
      <c r="AK27" s="10">
        <v>319.20050048830001</v>
      </c>
      <c r="AL27" s="10">
        <v>37.037067413300001</v>
      </c>
      <c r="AM27" s="10">
        <v>37.885231018100001</v>
      </c>
      <c r="AN27" s="10">
        <v>5.7714567183999996</v>
      </c>
    </row>
    <row r="28" spans="1:40" x14ac:dyDescent="0.25">
      <c r="A28" s="9">
        <v>62395</v>
      </c>
      <c r="B28" s="9">
        <v>65020</v>
      </c>
      <c r="C28" s="9" t="s">
        <v>98</v>
      </c>
      <c r="D28" s="9">
        <f t="shared" si="0"/>
        <v>286.02427480230432</v>
      </c>
      <c r="E28" s="9">
        <f t="shared" si="1"/>
        <v>31.421176090271349</v>
      </c>
      <c r="F28" s="9">
        <f t="shared" si="2"/>
        <v>283.99490506024529</v>
      </c>
      <c r="G28" s="9">
        <f t="shared" si="3"/>
        <v>39.262162018699506</v>
      </c>
      <c r="H28" s="9">
        <f t="shared" si="4"/>
        <v>254.38294171451975</v>
      </c>
      <c r="I28" s="9">
        <f t="shared" si="5"/>
        <v>31.375214392066606</v>
      </c>
      <c r="J28" s="9">
        <f t="shared" si="6"/>
        <v>20.37134886591986</v>
      </c>
      <c r="K28" s="9">
        <f t="shared" si="7"/>
        <v>8.9680848268262405</v>
      </c>
      <c r="L28" s="9">
        <f t="shared" si="8"/>
        <v>276.60106261411687</v>
      </c>
      <c r="M28" s="9">
        <f t="shared" si="9"/>
        <v>31.421176090271349</v>
      </c>
      <c r="N28" s="9">
        <f t="shared" si="10"/>
        <v>20.361419797483617</v>
      </c>
      <c r="O28" s="9">
        <f t="shared" si="11"/>
        <v>8.9680848268262405</v>
      </c>
      <c r="P28" s="9">
        <f t="shared" si="12"/>
        <v>244.96074729934199</v>
      </c>
      <c r="Q28" s="9">
        <f t="shared" si="13"/>
        <v>31.375214392066606</v>
      </c>
      <c r="R28" s="9">
        <f t="shared" si="14"/>
        <v>20.361419797483617</v>
      </c>
      <c r="S28" s="9">
        <f t="shared" si="15"/>
        <v>8.9680848268262405</v>
      </c>
      <c r="T28" s="9"/>
      <c r="U28" s="9"/>
      <c r="V28" s="9" t="s">
        <v>118</v>
      </c>
      <c r="W28" s="23">
        <v>0.68303999999999998</v>
      </c>
      <c r="X28" s="23">
        <v>282.83000000000004</v>
      </c>
      <c r="Y28" s="21">
        <v>188.67951965329999</v>
      </c>
      <c r="Z28" s="21">
        <v>20.727375030499999</v>
      </c>
      <c r="AA28" s="21">
        <v>187.3408203125</v>
      </c>
      <c r="AB28" s="21">
        <v>25.899780273400001</v>
      </c>
      <c r="AC28" s="21">
        <v>167.8069152832</v>
      </c>
      <c r="AD28" s="21">
        <v>20.697055816700001</v>
      </c>
      <c r="AE28" s="21">
        <v>13.438217163099999</v>
      </c>
      <c r="AF28" s="21">
        <v>5.915910244</v>
      </c>
      <c r="AG28" s="10">
        <v>182.46337890620001</v>
      </c>
      <c r="AH28" s="10">
        <v>20.727375030499999</v>
      </c>
      <c r="AI28" s="10">
        <v>13.4316673279</v>
      </c>
      <c r="AJ28" s="9">
        <v>5.915910244</v>
      </c>
      <c r="AK28" s="10">
        <v>161.59144592289999</v>
      </c>
      <c r="AL28" s="10">
        <v>20.697055816700001</v>
      </c>
      <c r="AM28" s="10">
        <v>13.4316673279</v>
      </c>
      <c r="AN28" s="10">
        <v>5.915910244</v>
      </c>
    </row>
    <row r="29" spans="1:40" x14ac:dyDescent="0.25">
      <c r="A29" s="9">
        <v>65965</v>
      </c>
      <c r="B29" s="9">
        <v>66560</v>
      </c>
      <c r="C29" s="9" t="s">
        <v>99</v>
      </c>
      <c r="D29" s="9">
        <f t="shared" si="0"/>
        <v>157.03497195981848</v>
      </c>
      <c r="E29" s="9">
        <f t="shared" si="1"/>
        <v>28.799492628795573</v>
      </c>
      <c r="F29" s="9">
        <f t="shared" si="2"/>
        <v>215.25104702539213</v>
      </c>
      <c r="G29" s="9">
        <f t="shared" si="3"/>
        <v>26.294540660819226</v>
      </c>
      <c r="H29" s="9">
        <f t="shared" si="4"/>
        <v>133.45745755208713</v>
      </c>
      <c r="I29" s="9">
        <f t="shared" si="5"/>
        <v>28.749661159987891</v>
      </c>
      <c r="J29" s="9">
        <f t="shared" si="6"/>
        <v>12.665580737361926</v>
      </c>
      <c r="K29" s="9">
        <f t="shared" si="7"/>
        <v>1.5514471921400745</v>
      </c>
      <c r="L29" s="9">
        <f t="shared" si="8"/>
        <v>147.44120718456739</v>
      </c>
      <c r="M29" s="9">
        <f t="shared" si="9"/>
        <v>28.799492628795573</v>
      </c>
      <c r="N29" s="9">
        <f t="shared" si="10"/>
        <v>12.658463744503171</v>
      </c>
      <c r="O29" s="9">
        <f t="shared" si="11"/>
        <v>1.5514471921400745</v>
      </c>
      <c r="P29" s="9">
        <f t="shared" si="12"/>
        <v>123.86383465776844</v>
      </c>
      <c r="Q29" s="9">
        <f t="shared" si="13"/>
        <v>28.749661159987891</v>
      </c>
      <c r="R29" s="9">
        <f t="shared" si="14"/>
        <v>12.658463744503171</v>
      </c>
      <c r="S29" s="9">
        <f t="shared" si="15"/>
        <v>1.5514471921400745</v>
      </c>
      <c r="T29" s="9"/>
      <c r="U29" s="9"/>
      <c r="V29" s="9" t="s">
        <v>118</v>
      </c>
      <c r="W29" s="23">
        <v>1.00725</v>
      </c>
      <c r="X29" s="23">
        <v>300.97000000000003</v>
      </c>
      <c r="Y29" s="21">
        <v>143.55279541019999</v>
      </c>
      <c r="Z29" s="21">
        <v>26.326923370399999</v>
      </c>
      <c r="AA29" s="21">
        <v>196.77075195309999</v>
      </c>
      <c r="AB29" s="21">
        <v>24.037033081099999</v>
      </c>
      <c r="AC29" s="21">
        <v>121.99951934809999</v>
      </c>
      <c r="AD29" s="21">
        <v>26.281370162999998</v>
      </c>
      <c r="AE29" s="21">
        <v>11.5781822205</v>
      </c>
      <c r="AF29" s="21">
        <v>1.4182482958</v>
      </c>
      <c r="AG29" s="10">
        <v>134.78269958499999</v>
      </c>
      <c r="AH29" s="10">
        <v>26.326923370399999</v>
      </c>
      <c r="AI29" s="10">
        <v>11.5716762543</v>
      </c>
      <c r="AJ29" s="9">
        <v>1.4182482958</v>
      </c>
      <c r="AK29" s="10">
        <v>113.22955322270001</v>
      </c>
      <c r="AL29" s="10">
        <v>26.281370162999998</v>
      </c>
      <c r="AM29" s="10">
        <v>11.5716762543</v>
      </c>
      <c r="AN29" s="10">
        <v>1.4182482958</v>
      </c>
    </row>
    <row r="30" spans="1:40" x14ac:dyDescent="0.25">
      <c r="A30" s="9">
        <v>60123</v>
      </c>
      <c r="B30" s="9">
        <v>60681</v>
      </c>
      <c r="C30" s="9" t="s">
        <v>100</v>
      </c>
      <c r="D30" s="9">
        <f t="shared" si="0"/>
        <v>97.626079979804771</v>
      </c>
      <c r="E30" s="9">
        <f t="shared" si="1"/>
        <v>8.3982070678997385</v>
      </c>
      <c r="F30" s="9">
        <f t="shared" si="2"/>
        <v>182.11353440165652</v>
      </c>
      <c r="G30" s="9">
        <f t="shared" si="3"/>
        <v>32.358075171666627</v>
      </c>
      <c r="H30" s="9">
        <f t="shared" si="4"/>
        <v>77.820261848770315</v>
      </c>
      <c r="I30" s="9">
        <f t="shared" si="5"/>
        <v>8.3211023521923586</v>
      </c>
      <c r="J30" s="9">
        <f t="shared" si="6"/>
        <v>9.1396921247476843</v>
      </c>
      <c r="K30" s="9">
        <f t="shared" si="7"/>
        <v>0.71396643509916735</v>
      </c>
      <c r="L30" s="9">
        <f t="shared" si="8"/>
        <v>96.434497694799745</v>
      </c>
      <c r="M30" s="9">
        <f t="shared" si="9"/>
        <v>8.3982070678997385</v>
      </c>
      <c r="N30" s="9">
        <f t="shared" si="10"/>
        <v>9.1330724324166415</v>
      </c>
      <c r="O30" s="9">
        <f t="shared" si="11"/>
        <v>0.71396643509916735</v>
      </c>
      <c r="P30" s="9">
        <f t="shared" si="12"/>
        <v>76.628721414228878</v>
      </c>
      <c r="Q30" s="9">
        <f t="shared" si="13"/>
        <v>8.3211023521923586</v>
      </c>
      <c r="R30" s="9">
        <f t="shared" si="14"/>
        <v>9.1330724324166415</v>
      </c>
      <c r="S30" s="9">
        <f t="shared" si="15"/>
        <v>0.71396643509916735</v>
      </c>
      <c r="T30" s="9"/>
      <c r="U30" s="9"/>
      <c r="V30" s="9"/>
      <c r="W30" s="23">
        <v>1.00753</v>
      </c>
      <c r="X30" s="23">
        <v>301.92500000000001</v>
      </c>
      <c r="Y30" s="21">
        <v>88.986877441399997</v>
      </c>
      <c r="Z30" s="21">
        <v>7.6550264359</v>
      </c>
      <c r="AA30" s="21">
        <v>165.99780273440001</v>
      </c>
      <c r="AB30" s="21">
        <v>29.494619369500001</v>
      </c>
      <c r="AC30" s="21">
        <v>70.933731079099999</v>
      </c>
      <c r="AD30" s="21">
        <v>7.5847449303000003</v>
      </c>
      <c r="AE30" s="21">
        <v>8.3308954238999995</v>
      </c>
      <c r="AF30" s="21">
        <v>0.65078556539999999</v>
      </c>
      <c r="AG30" s="10">
        <v>87.900741577100007</v>
      </c>
      <c r="AH30" s="10">
        <v>7.6550264359</v>
      </c>
      <c r="AI30" s="10">
        <v>8.3248615264999994</v>
      </c>
      <c r="AJ30" s="9">
        <v>0.65078556539999999</v>
      </c>
      <c r="AK30" s="10">
        <v>69.847633361800007</v>
      </c>
      <c r="AL30" s="10">
        <v>7.5847449303000003</v>
      </c>
      <c r="AM30" s="10">
        <v>8.3248615264999994</v>
      </c>
      <c r="AN30" s="10">
        <v>0.65078556539999999</v>
      </c>
    </row>
    <row r="31" spans="1:40" x14ac:dyDescent="0.25">
      <c r="A31" s="9">
        <v>39707</v>
      </c>
      <c r="B31" s="9">
        <v>40620</v>
      </c>
      <c r="C31" s="9" t="s">
        <v>101</v>
      </c>
      <c r="D31" s="9">
        <f t="shared" si="0"/>
        <v>132.49134025678214</v>
      </c>
      <c r="E31" s="9">
        <f t="shared" si="1"/>
        <v>17.063988842332193</v>
      </c>
      <c r="F31" s="9">
        <f t="shared" si="2"/>
        <v>220.9019194221865</v>
      </c>
      <c r="G31" s="9">
        <f t="shared" si="3"/>
        <v>29.212970134036535</v>
      </c>
      <c r="H31" s="9">
        <f t="shared" si="4"/>
        <v>109.22287539102253</v>
      </c>
      <c r="I31" s="9">
        <f t="shared" si="5"/>
        <v>17.04908724590662</v>
      </c>
      <c r="J31" s="9">
        <f t="shared" si="6"/>
        <v>8.0982989123322362</v>
      </c>
      <c r="K31" s="9">
        <f t="shared" si="7"/>
        <v>0.67360989309311392</v>
      </c>
      <c r="L31" s="9">
        <f t="shared" si="8"/>
        <v>120.10441431859778</v>
      </c>
      <c r="M31" s="9">
        <f t="shared" si="9"/>
        <v>17.063988842332193</v>
      </c>
      <c r="N31" s="9">
        <f t="shared" si="10"/>
        <v>8.0903196446790044</v>
      </c>
      <c r="O31" s="9">
        <f t="shared" si="11"/>
        <v>0.67360989309311392</v>
      </c>
      <c r="P31" s="9">
        <f t="shared" si="12"/>
        <v>96.835974273337271</v>
      </c>
      <c r="Q31" s="9">
        <f t="shared" si="13"/>
        <v>17.04908724590662</v>
      </c>
      <c r="R31" s="9">
        <f t="shared" si="14"/>
        <v>8.0903196446790044</v>
      </c>
      <c r="S31" s="9">
        <f t="shared" si="15"/>
        <v>0.67360989309311392</v>
      </c>
      <c r="T31" s="9"/>
      <c r="U31" s="9"/>
      <c r="V31" s="9"/>
      <c r="W31" s="23">
        <v>1.0092999999999999</v>
      </c>
      <c r="X31" s="23">
        <v>298.96499999999997</v>
      </c>
      <c r="Y31" s="21">
        <v>122.1767654419</v>
      </c>
      <c r="Z31" s="21">
        <v>15.7355413437</v>
      </c>
      <c r="AA31" s="21">
        <v>203.70449829099999</v>
      </c>
      <c r="AB31" s="21">
        <v>26.938713073700001</v>
      </c>
      <c r="AC31" s="21">
        <v>100.7197723389</v>
      </c>
      <c r="AD31" s="21">
        <v>15.7217998505</v>
      </c>
      <c r="AE31" s="21">
        <v>7.4678387641999997</v>
      </c>
      <c r="AF31" s="21">
        <v>0.62116873260000005</v>
      </c>
      <c r="AG31" s="10">
        <v>110.7541732788</v>
      </c>
      <c r="AH31" s="10">
        <v>15.7355413437</v>
      </c>
      <c r="AI31" s="10">
        <v>7.4604806899999998</v>
      </c>
      <c r="AJ31" s="9">
        <v>0.62116873260000005</v>
      </c>
      <c r="AK31" s="10">
        <v>89.297203064000001</v>
      </c>
      <c r="AL31" s="10">
        <v>15.7217998505</v>
      </c>
      <c r="AM31" s="10">
        <v>7.4604806899999998</v>
      </c>
      <c r="AN31" s="10">
        <v>0.62116873260000005</v>
      </c>
    </row>
    <row r="32" spans="1:40" x14ac:dyDescent="0.25">
      <c r="A32" s="9">
        <v>41290</v>
      </c>
      <c r="B32" s="9">
        <v>42188</v>
      </c>
      <c r="C32" s="9" t="s">
        <v>102</v>
      </c>
      <c r="D32" s="9">
        <f t="shared" si="0"/>
        <v>644.79869872386712</v>
      </c>
      <c r="E32" s="9">
        <f t="shared" si="1"/>
        <v>69.743035591705805</v>
      </c>
      <c r="F32" s="9">
        <f t="shared" si="2"/>
        <v>292.23210183868326</v>
      </c>
      <c r="G32" s="9">
        <f t="shared" si="3"/>
        <v>13.101506580769254</v>
      </c>
      <c r="H32" s="9">
        <f t="shared" si="4"/>
        <v>601.84529432718284</v>
      </c>
      <c r="I32" s="9">
        <f t="shared" si="5"/>
        <v>69.743035591705805</v>
      </c>
      <c r="J32" s="9">
        <f t="shared" si="6"/>
        <v>46.443122032705354</v>
      </c>
      <c r="K32" s="9">
        <f t="shared" si="7"/>
        <v>3.9730164599588322</v>
      </c>
      <c r="L32" s="9">
        <f t="shared" si="8"/>
        <v>600.65814250370431</v>
      </c>
      <c r="M32" s="9">
        <f t="shared" si="9"/>
        <v>69.743035591705805</v>
      </c>
      <c r="N32" s="9">
        <f t="shared" si="10"/>
        <v>46.383810567985094</v>
      </c>
      <c r="O32" s="9">
        <f t="shared" si="11"/>
        <v>3.9730164599588322</v>
      </c>
      <c r="P32" s="9">
        <f t="shared" si="12"/>
        <v>557.70549391496695</v>
      </c>
      <c r="Q32" s="9">
        <f t="shared" si="13"/>
        <v>69.743035591705805</v>
      </c>
      <c r="R32" s="9">
        <f t="shared" si="14"/>
        <v>46.383810567985094</v>
      </c>
      <c r="S32" s="9">
        <f t="shared" si="15"/>
        <v>3.9730164599588322</v>
      </c>
      <c r="T32" s="9"/>
      <c r="U32" s="9"/>
      <c r="V32" s="9"/>
      <c r="W32" s="23">
        <v>0.72396000000000005</v>
      </c>
      <c r="X32" s="23">
        <v>288.09000000000003</v>
      </c>
      <c r="Y32" s="21">
        <v>442.60034179690001</v>
      </c>
      <c r="Z32" s="21">
        <v>47.872756957999997</v>
      </c>
      <c r="AA32" s="21">
        <v>200.59288024899999</v>
      </c>
      <c r="AB32" s="21">
        <v>8.9930877686000006</v>
      </c>
      <c r="AC32" s="21">
        <v>413.11642456049998</v>
      </c>
      <c r="AD32" s="21">
        <v>47.872756957999997</v>
      </c>
      <c r="AE32" s="21">
        <v>31.879316330000002</v>
      </c>
      <c r="AF32" s="21">
        <v>2.7271432877000001</v>
      </c>
      <c r="AG32" s="10">
        <v>412.30154418950002</v>
      </c>
      <c r="AH32" s="10">
        <v>47.872756957999997</v>
      </c>
      <c r="AI32" s="10">
        <v>31.838603973400001</v>
      </c>
      <c r="AJ32" s="9">
        <v>2.7271432877000001</v>
      </c>
      <c r="AK32" s="10">
        <v>382.81814575200002</v>
      </c>
      <c r="AL32" s="10">
        <v>47.872756957999997</v>
      </c>
      <c r="AM32" s="10">
        <v>31.838603973400001</v>
      </c>
      <c r="AN32" s="10">
        <v>2.7271432877000001</v>
      </c>
    </row>
    <row r="33" spans="1:40" x14ac:dyDescent="0.25">
      <c r="A33" s="9">
        <v>42489</v>
      </c>
      <c r="B33" s="9">
        <v>43389</v>
      </c>
      <c r="C33" s="9" t="s">
        <v>103</v>
      </c>
      <c r="D33" s="9">
        <f t="shared" si="0"/>
        <v>418.99806545660226</v>
      </c>
      <c r="E33" s="9">
        <f t="shared" si="1"/>
        <v>45.512583764335268</v>
      </c>
      <c r="F33" s="9">
        <f t="shared" si="2"/>
        <v>506.29082604580799</v>
      </c>
      <c r="G33" s="9">
        <f t="shared" si="3"/>
        <v>18.995155162017738</v>
      </c>
      <c r="H33" s="9">
        <f t="shared" si="4"/>
        <v>353.74873915649812</v>
      </c>
      <c r="I33" s="9">
        <f t="shared" si="5"/>
        <v>45.438412569059629</v>
      </c>
      <c r="J33" s="9">
        <f t="shared" si="6"/>
        <v>29.423594302333644</v>
      </c>
      <c r="K33" s="9">
        <f t="shared" si="7"/>
        <v>4.0727376175101142</v>
      </c>
      <c r="L33" s="9">
        <f t="shared" si="8"/>
        <v>406.23183027099742</v>
      </c>
      <c r="M33" s="9">
        <f t="shared" si="9"/>
        <v>45.512583764335268</v>
      </c>
      <c r="N33" s="9">
        <f t="shared" si="10"/>
        <v>29.404457125356597</v>
      </c>
      <c r="O33" s="9">
        <f t="shared" si="11"/>
        <v>4.0727376175101142</v>
      </c>
      <c r="P33" s="9">
        <f t="shared" si="12"/>
        <v>340.9839208725424</v>
      </c>
      <c r="Q33" s="9">
        <f t="shared" si="13"/>
        <v>45.438412569059629</v>
      </c>
      <c r="R33" s="9">
        <f t="shared" si="14"/>
        <v>29.404457125356597</v>
      </c>
      <c r="S33" s="9">
        <f t="shared" si="15"/>
        <v>4.0727376175101142</v>
      </c>
      <c r="T33" s="9"/>
      <c r="U33" s="9"/>
      <c r="V33" s="9"/>
      <c r="W33" s="23">
        <v>0.65686</v>
      </c>
      <c r="X33" s="23">
        <v>282.38499999999999</v>
      </c>
      <c r="Y33" s="21">
        <v>266.22229003910002</v>
      </c>
      <c r="Z33" s="21">
        <v>28.917709350599999</v>
      </c>
      <c r="AA33" s="21">
        <v>321.68621826169999</v>
      </c>
      <c r="AB33" s="21">
        <v>12.0691099167</v>
      </c>
      <c r="AC33" s="21">
        <v>224.76428222659999</v>
      </c>
      <c r="AD33" s="21">
        <v>28.870582580600001</v>
      </c>
      <c r="AE33" s="21">
        <v>18.695114135699999</v>
      </c>
      <c r="AF33" s="21">
        <v>2.5877292156</v>
      </c>
      <c r="AG33" s="10">
        <v>258.1109008789</v>
      </c>
      <c r="AH33" s="10">
        <v>28.917709350599999</v>
      </c>
      <c r="AI33" s="10">
        <v>18.6829547882</v>
      </c>
      <c r="AJ33" s="9">
        <v>2.5877292156</v>
      </c>
      <c r="AK33" s="10">
        <v>216.65379333499999</v>
      </c>
      <c r="AL33" s="10">
        <v>28.870582580600001</v>
      </c>
      <c r="AM33" s="10">
        <v>18.6829547882</v>
      </c>
      <c r="AN33" s="10">
        <v>2.5877292156</v>
      </c>
    </row>
    <row r="34" spans="1:40" x14ac:dyDescent="0.25">
      <c r="Y34" s="22"/>
      <c r="Z34" s="22"/>
      <c r="AA34" s="22"/>
      <c r="AB34" s="22"/>
      <c r="AC34" s="22"/>
      <c r="AD34" s="22"/>
      <c r="AE34" s="5"/>
      <c r="AF34" s="5"/>
      <c r="AG34" s="10"/>
      <c r="AH34" s="10"/>
      <c r="AI34" s="10"/>
      <c r="AJ34" s="10"/>
      <c r="AK34" s="10"/>
      <c r="AL34" s="10"/>
      <c r="AM34" s="10"/>
      <c r="AN34" s="10"/>
    </row>
  </sheetData>
  <mergeCells count="2">
    <mergeCell ref="Y2:AN2"/>
    <mergeCell ref="D2:S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activeCell="K4" sqref="K4"/>
    </sheetView>
  </sheetViews>
  <sheetFormatPr defaultRowHeight="15" x14ac:dyDescent="0.25"/>
  <cols>
    <col min="3" max="3" width="15.7109375" customWidth="1"/>
  </cols>
  <sheetData>
    <row r="1" spans="1:14" x14ac:dyDescent="0.25">
      <c r="A1" s="6" t="s">
        <v>26</v>
      </c>
      <c r="B1" s="6"/>
      <c r="C1" s="8" t="s">
        <v>51</v>
      </c>
      <c r="D1" s="6"/>
    </row>
    <row r="2" spans="1:14" x14ac:dyDescent="0.25">
      <c r="A2" s="6" t="s">
        <v>0</v>
      </c>
      <c r="B2" s="6"/>
      <c r="C2" s="6"/>
      <c r="D2">
        <v>95</v>
      </c>
    </row>
    <row r="3" spans="1:14" x14ac:dyDescent="0.25">
      <c r="A3" t="s">
        <v>113</v>
      </c>
      <c r="D3">
        <f>'size dists'!D33</f>
        <v>418.99806545660226</v>
      </c>
      <c r="E3">
        <f>'size dists'!E33</f>
        <v>45.512583764335268</v>
      </c>
    </row>
    <row r="4" spans="1:14" x14ac:dyDescent="0.25">
      <c r="A4" t="s">
        <v>114</v>
      </c>
      <c r="D4" s="10">
        <f>'size dists'!H33</f>
        <v>353.74873915649812</v>
      </c>
      <c r="E4" s="10">
        <f>'size dists'!I33</f>
        <v>45.438412569059629</v>
      </c>
    </row>
    <row r="5" spans="1:14" x14ac:dyDescent="0.25">
      <c r="A5" t="s">
        <v>115</v>
      </c>
      <c r="D5">
        <f>'size dists'!F33</f>
        <v>506.29082604580799</v>
      </c>
      <c r="E5">
        <f>'size dists'!G33</f>
        <v>18.995155162017738</v>
      </c>
    </row>
    <row r="6" spans="1:14" x14ac:dyDescent="0.25">
      <c r="A6" t="s">
        <v>116</v>
      </c>
      <c r="D6">
        <f>'size dists'!J33</f>
        <v>29.423594302333644</v>
      </c>
      <c r="E6">
        <f>'size dists'!K33</f>
        <v>4.0727376175101142</v>
      </c>
    </row>
    <row r="7" spans="1:14" x14ac:dyDescent="0.2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s="6" t="s">
        <v>182</v>
      </c>
      <c r="M7" s="10" t="s">
        <v>183</v>
      </c>
      <c r="N7" s="10" t="s">
        <v>185</v>
      </c>
    </row>
    <row r="8" spans="1:14" x14ac:dyDescent="0.25">
      <c r="A8">
        <v>-14.42</v>
      </c>
      <c r="B8">
        <v>1.0309278350515464E-2</v>
      </c>
      <c r="C8">
        <f>-LN(1-B8)/0.000001-EXP(blanks!$BZ$18*b932_6!A8+blanks!$BZ$17)</f>
        <v>7881.7349552927681</v>
      </c>
      <c r="D8" s="1">
        <f>C8*0.000001*coeffs!$D$8/($D$2*coeffs!$D$6/1000)</f>
        <v>103.77626798504346</v>
      </c>
      <c r="E8">
        <f>-LN(1-B8)</f>
        <v>1.0362787035546547E-2</v>
      </c>
      <c r="F8">
        <v>5.0000000000000001E-4</v>
      </c>
      <c r="G8">
        <v>1.7399999999999999E-2</v>
      </c>
      <c r="H8">
        <f>E8-F8</f>
        <v>9.8627870355465462E-3</v>
      </c>
      <c r="I8">
        <f>G8-E8</f>
        <v>7.0372129644534522E-3</v>
      </c>
      <c r="J8" s="2">
        <f>((1000*coeffs!$D$8/($D$2*coeffs!$D$6))^2*H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134.19562994372501</v>
      </c>
      <c r="K8">
        <f>((1000*coeffs!$D$8/($D$2*coeffs!$D$6))^2*I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98.641156742626222</v>
      </c>
      <c r="L8" s="10">
        <f>1000000000000*D8/(1000000*$D$3)</f>
        <v>247677.20078123387</v>
      </c>
      <c r="M8" s="1">
        <f>((1/(0.000001*$D$3))^2*K8^2+(D8/(0.000001*$D$3)^2)^2*(0.000001*$E$3)^2)^0.5</f>
        <v>236953.7384719016</v>
      </c>
      <c r="N8" s="10">
        <f>((1/(0.000001*$D$3))^2*J8^2+(D8/(0.000001*$D$3)^2)^2*(0.000001*$E$3)^2)^0.5</f>
        <v>321405.39709225553</v>
      </c>
    </row>
    <row r="9" spans="1:14" x14ac:dyDescent="0.25">
      <c r="A9">
        <v>-15.48</v>
      </c>
      <c r="B9">
        <v>2.0618556701030927E-2</v>
      </c>
      <c r="C9" s="10">
        <f>-LN(1-B9)/0.000001-EXP(blanks!$BZ$18*b932_6!A9+blanks!$BZ$17)</f>
        <v>17193.476101917153</v>
      </c>
      <c r="D9" s="1">
        <f>C9*0.000001*coeffs!$D$8/($D$2*coeffs!$D$6/1000)</f>
        <v>226.38096734638518</v>
      </c>
      <c r="E9">
        <f t="shared" ref="E9:E72" si="0">-LN(1-B9)</f>
        <v>2.0834086902842025E-2</v>
      </c>
      <c r="F9">
        <v>1.21E-2</v>
      </c>
      <c r="G9">
        <v>2.9100000000000001E-2</v>
      </c>
      <c r="H9">
        <f t="shared" ref="H9:H72" si="1">E9-F9</f>
        <v>8.7340869028420254E-3</v>
      </c>
      <c r="I9">
        <f t="shared" ref="I9:I72" si="2">G9-E9</f>
        <v>8.2659130971579758E-3</v>
      </c>
      <c r="J9" s="2">
        <f>((1000*coeffs!$D$8/($D$2*coeffs!$D$6))^2*H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133.61164160564201</v>
      </c>
      <c r="K9" s="10">
        <f>((1000*coeffs!$D$8/($D$2*coeffs!$D$6))^2*I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128.34443938594487</v>
      </c>
      <c r="L9" s="10">
        <f t="shared" ref="L9:L72" si="3">1000000000000*D9/(1000000*$D$3)</f>
        <v>540291.19943474443</v>
      </c>
      <c r="M9" s="1">
        <f t="shared" ref="M9:M72" si="4">((1/(0.000001*$D$3))^2*K9^2+(D9/(0.000001*$D$3)^2)^2*(0.000001*$E$3)^2)^0.5</f>
        <v>311884.17128808273</v>
      </c>
      <c r="N9" s="10">
        <f t="shared" ref="N9:N72" si="5">((1/(0.000001*$D$3))^2*J9^2+(D9/(0.000001*$D$3)^2)^2*(0.000001*$E$3)^2)^0.5</f>
        <v>324239.1813083195</v>
      </c>
    </row>
    <row r="10" spans="1:14" x14ac:dyDescent="0.25">
      <c r="A10">
        <v>-15.48</v>
      </c>
      <c r="B10">
        <v>3.0927835051546393E-2</v>
      </c>
      <c r="C10" s="10">
        <f>-LN(1-B10)/0.000001-EXP(blanks!$BZ$18*b932_6!A10+blanks!$BZ$17)</f>
        <v>27775.585432454056</v>
      </c>
      <c r="D10" s="1">
        <f>C10*0.000001*coeffs!$D$8/($D$2*coeffs!$D$6/1000)</f>
        <v>365.71219580838499</v>
      </c>
      <c r="E10">
        <f t="shared" si="0"/>
        <v>3.1416196233378928E-2</v>
      </c>
      <c r="F10">
        <v>2.2800000000000001E-2</v>
      </c>
      <c r="G10">
        <v>4.1000000000000002E-2</v>
      </c>
      <c r="H10">
        <f t="shared" si="1"/>
        <v>8.6161962333789269E-3</v>
      </c>
      <c r="I10">
        <f t="shared" si="2"/>
        <v>9.583803766621074E-3</v>
      </c>
      <c r="J10" s="2">
        <f>((1000*coeffs!$D$8/($D$2*coeffs!$D$6))^2*H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152.94410955929783</v>
      </c>
      <c r="K10" s="10">
        <f>((1000*coeffs!$D$8/($D$2*coeffs!$D$6))^2*I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162.61880093747118</v>
      </c>
      <c r="L10" s="10">
        <f t="shared" si="3"/>
        <v>872825.49958757183</v>
      </c>
      <c r="M10" s="1">
        <f t="shared" si="4"/>
        <v>399525.61393867061</v>
      </c>
      <c r="N10" s="10">
        <f t="shared" si="5"/>
        <v>377134.90690010018</v>
      </c>
    </row>
    <row r="11" spans="1:14" x14ac:dyDescent="0.25">
      <c r="A11">
        <v>-16.5</v>
      </c>
      <c r="B11">
        <v>4.1237113402061855E-2</v>
      </c>
      <c r="C11" s="10">
        <f>-LN(1-B11)/0.000001-EXP(blanks!$BZ$18*b932_6!A11+blanks!$BZ$17)</f>
        <v>36846.124271608198</v>
      </c>
      <c r="D11" s="1">
        <f>C11*0.000001*coeffs!$D$8/($D$2*coeffs!$D$6/1000)</f>
        <v>485.14106200093516</v>
      </c>
      <c r="E11">
        <f t="shared" si="0"/>
        <v>4.2111485350126848E-2</v>
      </c>
      <c r="F11">
        <v>3.2899999999999999E-2</v>
      </c>
      <c r="G11">
        <v>5.3699999999999998E-2</v>
      </c>
      <c r="H11">
        <f t="shared" si="1"/>
        <v>9.2114853501268495E-3</v>
      </c>
      <c r="I11">
        <f t="shared" si="2"/>
        <v>1.1588514649873149E-2</v>
      </c>
      <c r="J11" s="2">
        <f>((1000*coeffs!$D$8/($D$2*coeffs!$D$6))^2*H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183.34448466046643</v>
      </c>
      <c r="K11" s="10">
        <f>((1000*coeffs!$D$8/($D$2*coeffs!$D$6))^2*I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205.39369869401594</v>
      </c>
      <c r="L11" s="10">
        <f t="shared" si="3"/>
        <v>1157859.9091436227</v>
      </c>
      <c r="M11" s="1">
        <f t="shared" si="4"/>
        <v>506079.04557553085</v>
      </c>
      <c r="N11" s="10">
        <f t="shared" si="5"/>
        <v>455294.18637191167</v>
      </c>
    </row>
    <row r="12" spans="1:14" x14ac:dyDescent="0.25">
      <c r="A12">
        <v>-16.59</v>
      </c>
      <c r="B12">
        <v>5.1546391752577317E-2</v>
      </c>
      <c r="C12" s="10">
        <f>-LN(1-B12)/0.000001-EXP(blanks!$BZ$18*b932_6!A12+blanks!$BZ$17)</f>
        <v>47482.785870526241</v>
      </c>
      <c r="D12" s="1">
        <f>C12*0.000001*coeffs!$D$8/($D$2*coeffs!$D$6/1000)</f>
        <v>625.19056262697313</v>
      </c>
      <c r="E12">
        <f t="shared" si="0"/>
        <v>5.2922401454342551E-2</v>
      </c>
      <c r="F12">
        <v>4.3099999999999999E-2</v>
      </c>
      <c r="G12">
        <v>6.6900000000000001E-2</v>
      </c>
      <c r="H12">
        <f t="shared" si="1"/>
        <v>9.8224014543425511E-3</v>
      </c>
      <c r="I12">
        <f t="shared" si="2"/>
        <v>1.3977598545657451E-2</v>
      </c>
      <c r="J12" s="2">
        <f>((1000*coeffs!$D$8/($D$2*coeffs!$D$6))^2*H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215.8327690686265</v>
      </c>
      <c r="K12" s="10">
        <f>((1000*coeffs!$D$8/($D$2*coeffs!$D$6))^2*I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252.44431942469615</v>
      </c>
      <c r="L12" s="10">
        <f t="shared" si="3"/>
        <v>1492108.4705860706</v>
      </c>
      <c r="M12" s="1">
        <f t="shared" si="4"/>
        <v>623914.43729426409</v>
      </c>
      <c r="N12" s="10">
        <f t="shared" si="5"/>
        <v>540012.64873087651</v>
      </c>
    </row>
    <row r="13" spans="1:14" x14ac:dyDescent="0.25">
      <c r="A13">
        <v>-17.100000000000001</v>
      </c>
      <c r="B13">
        <v>6.1855670103092786E-2</v>
      </c>
      <c r="C13" s="10">
        <f>-LN(1-B13)/0.000001-EXP(blanks!$BZ$18*b932_6!A13+blanks!$BZ$17)</f>
        <v>57309.703624326554</v>
      </c>
      <c r="D13" s="1">
        <f>C13*0.000001*coeffs!$D$8/($D$2*coeffs!$D$6/1000)</f>
        <v>754.57842660234598</v>
      </c>
      <c r="E13">
        <f t="shared" si="0"/>
        <v>6.3851471986532779E-2</v>
      </c>
      <c r="F13">
        <v>5.3699999999999998E-2</v>
      </c>
      <c r="G13">
        <v>7.9399999999999998E-2</v>
      </c>
      <c r="H13">
        <f t="shared" si="1"/>
        <v>1.0151471986532781E-2</v>
      </c>
      <c r="I13">
        <f t="shared" si="2"/>
        <v>1.5548528013467219E-2</v>
      </c>
      <c r="J13" s="2">
        <f>((1000*coeffs!$D$8/($D$2*coeffs!$D$6))^2*H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247.64614129833237</v>
      </c>
      <c r="K13" s="10">
        <f>((1000*coeffs!$D$8/($D$2*coeffs!$D$6))^2*I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292.18930847127046</v>
      </c>
      <c r="L13" s="10">
        <f t="shared" si="3"/>
        <v>1800911.4810113639</v>
      </c>
      <c r="M13" s="1">
        <f t="shared" si="4"/>
        <v>724270.19223538449</v>
      </c>
      <c r="N13" s="10">
        <f t="shared" si="5"/>
        <v>622574.90973552247</v>
      </c>
    </row>
    <row r="14" spans="1:14" x14ac:dyDescent="0.25">
      <c r="A14">
        <v>-17.25</v>
      </c>
      <c r="B14">
        <v>7.2164948453608241E-2</v>
      </c>
      <c r="C14" s="10">
        <f>-LN(1-B14)/0.000001-EXP(blanks!$BZ$18*b932_6!A14+blanks!$BZ$17)</f>
        <v>67994.746203074756</v>
      </c>
      <c r="D14" s="1">
        <f>C14*0.000001*coeffs!$D$8/($D$2*coeffs!$D$6/1000)</f>
        <v>895.26494402185801</v>
      </c>
      <c r="E14">
        <f t="shared" si="0"/>
        <v>7.4901308173117714E-2</v>
      </c>
      <c r="F14">
        <v>6.3700000000000007E-2</v>
      </c>
      <c r="G14">
        <v>9.1899999999999996E-2</v>
      </c>
      <c r="H14">
        <f t="shared" si="1"/>
        <v>1.1201308173117708E-2</v>
      </c>
      <c r="I14">
        <f t="shared" si="2"/>
        <v>1.6998691826882281E-2</v>
      </c>
      <c r="J14" s="2">
        <f>((1000*coeffs!$D$8/($D$2*coeffs!$D$6))^2*H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285.58641250974358</v>
      </c>
      <c r="K14" s="10">
        <f>((1000*coeffs!$D$8/($D$2*coeffs!$D$6))^2*I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331.5144059308156</v>
      </c>
      <c r="L14" s="10">
        <f t="shared" si="3"/>
        <v>2136680.3759493371</v>
      </c>
      <c r="M14" s="1">
        <f t="shared" si="4"/>
        <v>824545.75386393396</v>
      </c>
      <c r="N14" s="10">
        <f t="shared" si="5"/>
        <v>720025.20193995279</v>
      </c>
    </row>
    <row r="15" spans="1:14" x14ac:dyDescent="0.25">
      <c r="A15">
        <v>-17.3</v>
      </c>
      <c r="B15">
        <v>8.247422680412371E-2</v>
      </c>
      <c r="C15" s="10">
        <f>-LN(1-B15)/0.000001-EXP(blanks!$BZ$18*b932_6!A15+blanks!$BZ$17)</f>
        <v>79041.983182605007</v>
      </c>
      <c r="D15" s="1">
        <f>C15*0.000001*coeffs!$D$8/($D$2*coeffs!$D$6/1000)</f>
        <v>1040.7203585701677</v>
      </c>
      <c r="E15">
        <f t="shared" si="0"/>
        <v>8.6074608771243025E-2</v>
      </c>
      <c r="F15">
        <v>7.5600000000000001E-2</v>
      </c>
      <c r="G15">
        <v>0.10390000000000001</v>
      </c>
      <c r="H15">
        <f t="shared" si="1"/>
        <v>1.0474608771243024E-2</v>
      </c>
      <c r="I15">
        <f t="shared" si="2"/>
        <v>1.7825391228756982E-2</v>
      </c>
      <c r="J15" s="2">
        <f>((1000*coeffs!$D$8/($D$2*coeffs!$D$6))^2*H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313.05479035064457</v>
      </c>
      <c r="K15" s="10">
        <f>((1000*coeffs!$D$8/($D$2*coeffs!$D$6))^2*I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366.15185621162408</v>
      </c>
      <c r="L15" s="10">
        <f t="shared" si="3"/>
        <v>2483830.9394962122</v>
      </c>
      <c r="M15" s="1">
        <f t="shared" si="4"/>
        <v>914575.90279827779</v>
      </c>
      <c r="N15" s="10">
        <f t="shared" si="5"/>
        <v>794371.69569286436</v>
      </c>
    </row>
    <row r="16" spans="1:14" x14ac:dyDescent="0.25">
      <c r="A16">
        <v>-17.36</v>
      </c>
      <c r="B16">
        <v>9.2783505154639179E-2</v>
      </c>
      <c r="C16" s="10">
        <f>-LN(1-B16)/0.000001-EXP(blanks!$BZ$18*b932_6!A16+blanks!$BZ$17)</f>
        <v>90187.221084620091</v>
      </c>
      <c r="D16" s="1">
        <f>C16*0.000001*coeffs!$D$8/($D$2*coeffs!$D$6/1000)</f>
        <v>1187.4661197302651</v>
      </c>
      <c r="E16">
        <f t="shared" si="0"/>
        <v>9.737416402517636E-2</v>
      </c>
      <c r="F16">
        <v>8.5400000000000004E-2</v>
      </c>
      <c r="G16">
        <v>0.1174</v>
      </c>
      <c r="H16">
        <f t="shared" si="1"/>
        <v>1.1974164025176356E-2</v>
      </c>
      <c r="I16">
        <f t="shared" si="2"/>
        <v>2.0025835974823644E-2</v>
      </c>
      <c r="J16" s="2">
        <f>((1000*coeffs!$D$8/($D$2*coeffs!$D$6))^2*H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354.87661264621732</v>
      </c>
      <c r="K16" s="10">
        <f>((1000*coeffs!$D$8/($D$2*coeffs!$D$6))^2*I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413.04308014843838</v>
      </c>
      <c r="L16" s="10">
        <f t="shared" si="3"/>
        <v>2834061.1034474019</v>
      </c>
      <c r="M16" s="1">
        <f t="shared" si="4"/>
        <v>1032736.2501197689</v>
      </c>
      <c r="N16" s="10">
        <f t="shared" si="5"/>
        <v>901175.02358079189</v>
      </c>
    </row>
    <row r="17" spans="1:14" x14ac:dyDescent="0.25">
      <c r="A17">
        <v>-17.54</v>
      </c>
      <c r="B17">
        <v>0.10309278350515463</v>
      </c>
      <c r="C17" s="10">
        <f>-LN(1-B17)/0.000001-EXP(blanks!$BZ$18*b932_6!A17+blanks!$BZ$17)</f>
        <v>101132.34883504195</v>
      </c>
      <c r="D17" s="1">
        <f>C17*0.000001*coeffs!$D$8/($D$2*coeffs!$D$6/1000)</f>
        <v>1331.5770949154389</v>
      </c>
      <c r="E17">
        <f t="shared" si="0"/>
        <v>0.10880285984879906</v>
      </c>
      <c r="F17">
        <v>9.6500000000000002E-2</v>
      </c>
      <c r="G17">
        <v>0.12939999999999999</v>
      </c>
      <c r="H17">
        <f t="shared" si="1"/>
        <v>1.2302859848799058E-2</v>
      </c>
      <c r="I17">
        <f t="shared" si="2"/>
        <v>2.0597140151200927E-2</v>
      </c>
      <c r="J17" s="2">
        <f>((1000*coeffs!$D$8/($D$2*coeffs!$D$6))^2*H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390.43654232771775</v>
      </c>
      <c r="K17" s="10">
        <f>((1000*coeffs!$D$8/($D$2*coeffs!$D$6))^2*I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446.93161945998236</v>
      </c>
      <c r="L17" s="10">
        <f t="shared" si="3"/>
        <v>3178002.9663486765</v>
      </c>
      <c r="M17" s="1">
        <f t="shared" si="4"/>
        <v>1121135.2442298788</v>
      </c>
      <c r="N17" s="10">
        <f t="shared" si="5"/>
        <v>993719.69498602755</v>
      </c>
    </row>
    <row r="18" spans="1:14" x14ac:dyDescent="0.25">
      <c r="A18">
        <v>-17.62</v>
      </c>
      <c r="B18">
        <v>0.1134020618556701</v>
      </c>
      <c r="C18" s="10">
        <f>-LN(1-B18)/0.000001-EXP(blanks!$BZ$18*b932_6!A18+blanks!$BZ$17)</f>
        <v>112467.93511073434</v>
      </c>
      <c r="D18" s="1">
        <f>C18*0.000001*coeffs!$D$8/($D$2*coeffs!$D$6/1000)</f>
        <v>1480.8291118617685</v>
      </c>
      <c r="E18">
        <f t="shared" si="0"/>
        <v>0.12036368224987513</v>
      </c>
      <c r="F18">
        <v>0.10639999999999999</v>
      </c>
      <c r="G18">
        <v>0.14269999999999999</v>
      </c>
      <c r="H18">
        <f t="shared" si="1"/>
        <v>1.396368224987514E-2</v>
      </c>
      <c r="I18">
        <f t="shared" si="2"/>
        <v>2.2336317750124859E-2</v>
      </c>
      <c r="J18" s="2">
        <f>((1000*coeffs!$D$8/($D$2*coeffs!$D$6))^2*H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433.87449828910877</v>
      </c>
      <c r="K18" s="10">
        <f>((1000*coeffs!$D$8/($D$2*coeffs!$D$6))^2*I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490.85256210012665</v>
      </c>
      <c r="L18" s="10">
        <f t="shared" si="3"/>
        <v>3534214.6753065269</v>
      </c>
      <c r="M18" s="1">
        <f t="shared" si="4"/>
        <v>1232788.3239487859</v>
      </c>
      <c r="N18" s="10">
        <f t="shared" si="5"/>
        <v>1104375.6044560042</v>
      </c>
    </row>
    <row r="19" spans="1:14" x14ac:dyDescent="0.25">
      <c r="A19">
        <v>-17.71</v>
      </c>
      <c r="B19">
        <v>0.12371134020618557</v>
      </c>
      <c r="C19" s="10">
        <f>-LN(1-B19)/0.000001-EXP(blanks!$BZ$18*b932_6!A19+blanks!$BZ$17)</f>
        <v>123902.66905060805</v>
      </c>
      <c r="D19" s="1">
        <f>C19*0.000001*coeffs!$D$8/($D$2*coeffs!$D$6/1000)</f>
        <v>1631.3865741988063</v>
      </c>
      <c r="E19">
        <f t="shared" si="0"/>
        <v>0.13205972201306637</v>
      </c>
      <c r="F19">
        <v>0.1174</v>
      </c>
      <c r="G19">
        <v>0.15740000000000001</v>
      </c>
      <c r="H19">
        <f t="shared" si="1"/>
        <v>1.4659722013066367E-2</v>
      </c>
      <c r="I19">
        <f t="shared" si="2"/>
        <v>2.534027798693364E-2</v>
      </c>
      <c r="J19" s="2">
        <f>((1000*coeffs!$D$8/($D$2*coeffs!$D$6))^2*H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472.41378518233478</v>
      </c>
      <c r="K19" s="10">
        <f>((1000*coeffs!$D$8/($D$2*coeffs!$D$6))^2*I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545.19596152499082</v>
      </c>
      <c r="L19" s="10">
        <f t="shared" si="3"/>
        <v>3893542.0201069573</v>
      </c>
      <c r="M19" s="1">
        <f t="shared" si="4"/>
        <v>1368196.2450379527</v>
      </c>
      <c r="N19" s="10">
        <f t="shared" si="5"/>
        <v>1204195.7694532648</v>
      </c>
    </row>
    <row r="20" spans="1:14" x14ac:dyDescent="0.25">
      <c r="A20">
        <v>-17.8</v>
      </c>
      <c r="B20">
        <v>0.13402061855670103</v>
      </c>
      <c r="C20" s="10">
        <f>-LN(1-B20)/0.000001-EXP(blanks!$BZ$18*b932_6!A20+blanks!$BZ$17)</f>
        <v>135467.17308807417</v>
      </c>
      <c r="D20" s="1">
        <f>C20*0.000001*coeffs!$D$8/($D$2*coeffs!$D$6/1000)</f>
        <v>1783.6526776536416</v>
      </c>
      <c r="E20">
        <f t="shared" si="0"/>
        <v>0.14389417966006918</v>
      </c>
      <c r="F20">
        <v>0.1263</v>
      </c>
      <c r="G20">
        <v>0.1694</v>
      </c>
      <c r="H20">
        <f t="shared" si="1"/>
        <v>1.7594179660069181E-2</v>
      </c>
      <c r="I20">
        <f t="shared" si="2"/>
        <v>2.5505820339930818E-2</v>
      </c>
      <c r="J20" s="2">
        <f>((1000*coeffs!$D$8/($D$2*coeffs!$D$6))^2*H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523.83013007447369</v>
      </c>
      <c r="K20" s="10">
        <f>((1000*coeffs!$D$8/($D$2*coeffs!$D$6))^2*I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577.50568069016413</v>
      </c>
      <c r="L20" s="10">
        <f t="shared" si="3"/>
        <v>4256947.2861644588</v>
      </c>
      <c r="M20" s="1">
        <f t="shared" si="4"/>
        <v>1453798.0701227356</v>
      </c>
      <c r="N20" s="10">
        <f t="shared" si="5"/>
        <v>1332968.9621386363</v>
      </c>
    </row>
    <row r="21" spans="1:14" x14ac:dyDescent="0.25">
      <c r="A21">
        <v>-17.82</v>
      </c>
      <c r="B21">
        <v>0.14432989690721648</v>
      </c>
      <c r="C21" s="10">
        <f>-LN(1-B21)/0.000001-EXP(blanks!$BZ$18*b932_6!A21+blanks!$BZ$17)</f>
        <v>147382.17144663702</v>
      </c>
      <c r="D21" s="1">
        <f>C21*0.000001*coeffs!$D$8/($D$2*coeffs!$D$6/1000)</f>
        <v>1940.5336270528899</v>
      </c>
      <c r="E21">
        <f t="shared" si="0"/>
        <v>0.15587037070678481</v>
      </c>
      <c r="F21">
        <v>0.13930000000000001</v>
      </c>
      <c r="G21">
        <v>0.18679999999999999</v>
      </c>
      <c r="H21">
        <f t="shared" si="1"/>
        <v>1.6570370706784798E-2</v>
      </c>
      <c r="I21">
        <f t="shared" si="2"/>
        <v>3.0929629293215188E-2</v>
      </c>
      <c r="J21" s="2">
        <f>((1000*coeffs!$D$8/($D$2*coeffs!$D$6))^2*H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553.72021070236042</v>
      </c>
      <c r="K21" s="10">
        <f>((1000*coeffs!$D$8/($D$2*coeffs!$D$6))^2*I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651.80502290661627</v>
      </c>
      <c r="L21" s="10">
        <f t="shared" si="3"/>
        <v>4631366.5552087864</v>
      </c>
      <c r="M21" s="1">
        <f t="shared" si="4"/>
        <v>1634948.7462802334</v>
      </c>
      <c r="N21" s="10">
        <f t="shared" si="5"/>
        <v>1414048.0599818423</v>
      </c>
    </row>
    <row r="22" spans="1:14" x14ac:dyDescent="0.25">
      <c r="A22">
        <v>-18.239999999999998</v>
      </c>
      <c r="B22">
        <v>0.15463917525773196</v>
      </c>
      <c r="C22" s="10">
        <f>-LN(1-B22)/0.000001-EXP(blanks!$BZ$18*b932_6!A22+blanks!$BZ$17)</f>
        <v>158110.69553983276</v>
      </c>
      <c r="D22" s="1">
        <f>C22*0.000001*coeffs!$D$8/($D$2*coeffs!$D$6/1000)</f>
        <v>2081.7926515817248</v>
      </c>
      <c r="E22">
        <f t="shared" si="0"/>
        <v>0.16799173123912972</v>
      </c>
      <c r="F22">
        <v>0.14990000000000001</v>
      </c>
      <c r="G22">
        <v>0.20100000000000001</v>
      </c>
      <c r="H22">
        <f t="shared" si="1"/>
        <v>1.8091731239129716E-2</v>
      </c>
      <c r="I22">
        <f t="shared" si="2"/>
        <v>3.3008268760870291E-2</v>
      </c>
      <c r="J22" s="2">
        <f>((1000*coeffs!$D$8/($D$2*coeffs!$D$6))^2*H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597.99477418130823</v>
      </c>
      <c r="K22" s="10">
        <f>((1000*coeffs!$D$8/($D$2*coeffs!$D$6))^2*I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699.81418968792889</v>
      </c>
      <c r="L22" s="10">
        <f t="shared" si="3"/>
        <v>4968501.8218714101</v>
      </c>
      <c r="M22" s="1">
        <f t="shared" si="4"/>
        <v>1755238.7153038702</v>
      </c>
      <c r="N22" s="10">
        <f t="shared" si="5"/>
        <v>1525834.4896760348</v>
      </c>
    </row>
    <row r="23" spans="1:14" x14ac:dyDescent="0.25">
      <c r="A23">
        <v>-18.27</v>
      </c>
      <c r="B23">
        <v>0.16494845360824742</v>
      </c>
      <c r="C23" s="10">
        <f>-LN(1-B23)/0.000001-EXP(blanks!$BZ$18*b932_6!A23+blanks!$BZ$17)</f>
        <v>170272.96630895819</v>
      </c>
      <c r="D23" s="1">
        <f>C23*0.000001*coeffs!$D$8/($D$2*coeffs!$D$6/1000)</f>
        <v>2241.9293572439542</v>
      </c>
      <c r="E23">
        <f t="shared" si="0"/>
        <v>0.18026182383094402</v>
      </c>
      <c r="F23">
        <v>0.15740000000000001</v>
      </c>
      <c r="G23">
        <v>0.21110000000000001</v>
      </c>
      <c r="H23">
        <f t="shared" si="1"/>
        <v>2.2861823830944011E-2</v>
      </c>
      <c r="I23">
        <f t="shared" si="2"/>
        <v>3.0838176169055986E-2</v>
      </c>
      <c r="J23" s="2">
        <f>((1000*coeffs!$D$8/($D$2*coeffs!$D$6))^2*H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661.07342338739329</v>
      </c>
      <c r="K23" s="10">
        <f>((1000*coeffs!$D$8/($D$2*coeffs!$D$6))^2*I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715.03425586791559</v>
      </c>
      <c r="L23" s="10">
        <f t="shared" si="3"/>
        <v>5350691.4281353932</v>
      </c>
      <c r="M23" s="1">
        <f t="shared" si="4"/>
        <v>1802791.1876571767</v>
      </c>
      <c r="N23" s="10">
        <f t="shared" si="5"/>
        <v>1681394.820186835</v>
      </c>
    </row>
    <row r="24" spans="1:14" x14ac:dyDescent="0.25">
      <c r="A24">
        <v>-18.3</v>
      </c>
      <c r="B24">
        <v>0.17525773195876287</v>
      </c>
      <c r="C24" s="10">
        <f>-LN(1-B24)/0.000001-EXP(blanks!$BZ$18*b932_6!A24+blanks!$BZ$17)</f>
        <v>182586.48793352145</v>
      </c>
      <c r="D24" s="1">
        <f>C24*0.000001*coeffs!$D$8/($D$2*coeffs!$D$6/1000)</f>
        <v>2404.0575342504899</v>
      </c>
      <c r="E24">
        <f t="shared" si="0"/>
        <v>0.19268434382950125</v>
      </c>
      <c r="F24">
        <v>0.1694</v>
      </c>
      <c r="G24">
        <v>0.2271</v>
      </c>
      <c r="H24">
        <f t="shared" si="1"/>
        <v>2.3284343829501258E-2</v>
      </c>
      <c r="I24">
        <f t="shared" si="2"/>
        <v>3.4415656170498743E-2</v>
      </c>
      <c r="J24" s="2">
        <f>((1000*coeffs!$D$8/($D$2*coeffs!$D$6))^2*H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699.84853386421105</v>
      </c>
      <c r="K24" s="10">
        <f>((1000*coeffs!$D$8/($D$2*coeffs!$D$6))^2*I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775.32829947406219</v>
      </c>
      <c r="L24" s="10">
        <f t="shared" si="3"/>
        <v>5737633.9712467967</v>
      </c>
      <c r="M24" s="1">
        <f t="shared" si="4"/>
        <v>1952569.8456076256</v>
      </c>
      <c r="N24" s="10">
        <f t="shared" si="5"/>
        <v>1782776.8896490468</v>
      </c>
    </row>
    <row r="25" spans="1:14" x14ac:dyDescent="0.25">
      <c r="A25">
        <v>-18.309999999999999</v>
      </c>
      <c r="B25">
        <v>0.18556701030927836</v>
      </c>
      <c r="C25" s="10">
        <f>-LN(1-B25)/0.000001-EXP(blanks!$BZ$18*b932_6!A25+blanks!$BZ$17)</f>
        <v>195128.67367822165</v>
      </c>
      <c r="D25" s="1">
        <f>C25*0.000001*coeffs!$D$8/($D$2*coeffs!$D$6/1000)</f>
        <v>2569.1964581477159</v>
      </c>
      <c r="E25">
        <f t="shared" si="0"/>
        <v>0.20526312603636135</v>
      </c>
      <c r="F25">
        <v>0.18229999999999999</v>
      </c>
      <c r="G25">
        <v>0.23849999999999999</v>
      </c>
      <c r="H25">
        <f t="shared" si="1"/>
        <v>2.2963126036361359E-2</v>
      </c>
      <c r="I25">
        <f t="shared" si="2"/>
        <v>3.3236873963638641E-2</v>
      </c>
      <c r="J25" s="2">
        <f>((1000*coeffs!$D$8/($D$2*coeffs!$D$6))^2*H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735.23889126225822</v>
      </c>
      <c r="K25" s="10">
        <f>((1000*coeffs!$D$8/($D$2*coeffs!$D$6))^2*I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800.4201674851455</v>
      </c>
      <c r="L25" s="10">
        <f t="shared" si="3"/>
        <v>6131762.1009728042</v>
      </c>
      <c r="M25" s="1">
        <f t="shared" si="4"/>
        <v>2023101.3107668371</v>
      </c>
      <c r="N25" s="10">
        <f t="shared" si="5"/>
        <v>1876907.8305291035</v>
      </c>
    </row>
    <row r="26" spans="1:14" x14ac:dyDescent="0.25">
      <c r="A26">
        <v>-18.37</v>
      </c>
      <c r="B26">
        <v>0.19587628865979381</v>
      </c>
      <c r="C26" s="10">
        <f>-LN(1-B26)/0.000001-EXP(blanks!$BZ$18*b932_6!A26+blanks!$BZ$17)</f>
        <v>207645.31852105749</v>
      </c>
      <c r="D26" s="1">
        <f>C26*0.000001*coeffs!$D$8/($D$2*coeffs!$D$6/1000)</f>
        <v>2733.9990932086021</v>
      </c>
      <c r="E26">
        <f t="shared" si="0"/>
        <v>0.21800215181379104</v>
      </c>
      <c r="F26">
        <v>0.19139999999999999</v>
      </c>
      <c r="G26">
        <v>0.25669999999999998</v>
      </c>
      <c r="H26">
        <f t="shared" si="1"/>
        <v>2.6602151813791053E-2</v>
      </c>
      <c r="I26">
        <f t="shared" si="2"/>
        <v>3.8697848186208944E-2</v>
      </c>
      <c r="J26" s="2">
        <f>((1000*coeffs!$D$8/($D$2*coeffs!$D$6))^2*H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793.30135760165876</v>
      </c>
      <c r="K26" s="10">
        <f>((1000*coeffs!$D$8/($D$2*coeffs!$D$6))^2*I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875.36071416290986</v>
      </c>
      <c r="L26" s="10">
        <f t="shared" si="3"/>
        <v>6525087.6283384077</v>
      </c>
      <c r="M26" s="1">
        <f t="shared" si="4"/>
        <v>2206130.6702145655</v>
      </c>
      <c r="N26" s="10">
        <f t="shared" si="5"/>
        <v>2021645.9359396768</v>
      </c>
    </row>
    <row r="27" spans="1:14" x14ac:dyDescent="0.25">
      <c r="A27">
        <v>-18.37</v>
      </c>
      <c r="B27">
        <v>0.20618556701030927</v>
      </c>
      <c r="C27" s="10">
        <f>-LN(1-B27)/0.000001-EXP(blanks!$BZ$18*b932_6!A27+blanks!$BZ$17)</f>
        <v>220548.72335696535</v>
      </c>
      <c r="D27" s="1">
        <f>C27*0.000001*coeffs!$D$8/($D$2*coeffs!$D$6/1000)</f>
        <v>2903.8940726472938</v>
      </c>
      <c r="E27">
        <f t="shared" si="0"/>
        <v>0.23090555664969889</v>
      </c>
      <c r="F27">
        <v>0.20100000000000001</v>
      </c>
      <c r="G27">
        <v>0.26960000000000001</v>
      </c>
      <c r="H27">
        <f t="shared" si="1"/>
        <v>2.9905556649698878E-2</v>
      </c>
      <c r="I27">
        <f t="shared" si="2"/>
        <v>3.8694443350301116E-2</v>
      </c>
      <c r="J27" s="2">
        <f>((1000*coeffs!$D$8/($D$2*coeffs!$D$6))^2*H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850.55206645448698</v>
      </c>
      <c r="K27" s="10">
        <f>((1000*coeffs!$D$8/($D$2*coeffs!$D$6))^2*I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909.92388200727294</v>
      </c>
      <c r="L27" s="10">
        <f t="shared" si="3"/>
        <v>6930566.7783520231</v>
      </c>
      <c r="M27" s="1">
        <f t="shared" si="4"/>
        <v>2298448.1380128437</v>
      </c>
      <c r="N27" s="10">
        <f t="shared" si="5"/>
        <v>2165062.2639860259</v>
      </c>
    </row>
    <row r="28" spans="1:14" x14ac:dyDescent="0.25">
      <c r="A28">
        <v>-18.41</v>
      </c>
      <c r="B28">
        <v>0.21649484536082475</v>
      </c>
      <c r="C28" s="10">
        <f>-LN(1-B28)/0.000001-EXP(blanks!$BZ$18*b932_6!A28+blanks!$BZ$17)</f>
        <v>233469.84657467616</v>
      </c>
      <c r="D28" s="1">
        <f>C28*0.000001*coeffs!$D$8/($D$2*coeffs!$D$6/1000)</f>
        <v>3074.0223443177933</v>
      </c>
      <c r="E28">
        <f t="shared" si="0"/>
        <v>0.24397763821705176</v>
      </c>
      <c r="F28">
        <v>0.21629999999999999</v>
      </c>
      <c r="G28">
        <v>0.28310000000000002</v>
      </c>
      <c r="H28">
        <f t="shared" si="1"/>
        <v>2.767763821705177E-2</v>
      </c>
      <c r="I28">
        <f t="shared" si="2"/>
        <v>3.9122361782948256E-2</v>
      </c>
      <c r="J28" s="2">
        <f>((1000*coeffs!$D$8/($D$2*coeffs!$D$6))^2*H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876.00000206558389</v>
      </c>
      <c r="K28" s="10">
        <f>((1000*coeffs!$D$8/($D$2*coeffs!$D$6))^2*I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948.63697578541746</v>
      </c>
      <c r="L28" s="10">
        <f t="shared" si="3"/>
        <v>7336602.7143058144</v>
      </c>
      <c r="M28" s="1">
        <f t="shared" si="4"/>
        <v>2400218.9000122948</v>
      </c>
      <c r="N28" s="10">
        <f t="shared" si="5"/>
        <v>2237434.8468919098</v>
      </c>
    </row>
    <row r="29" spans="1:14" x14ac:dyDescent="0.25">
      <c r="A29">
        <v>-18.47</v>
      </c>
      <c r="B29">
        <v>0.22680412371134021</v>
      </c>
      <c r="C29" s="10">
        <f>-LN(1-B29)/0.000001-EXP(blanks!$BZ$18*b932_6!A29+blanks!$BZ$17)</f>
        <v>246484.50018237284</v>
      </c>
      <c r="D29" s="1">
        <f>C29*0.000001*coeffs!$D$8/($D$2*coeffs!$D$6/1000)</f>
        <v>3245.3821005371869</v>
      </c>
      <c r="E29">
        <f t="shared" si="0"/>
        <v>0.25722286496707236</v>
      </c>
      <c r="F29">
        <v>0.2271</v>
      </c>
      <c r="G29">
        <v>0.30459999999999998</v>
      </c>
      <c r="H29">
        <f t="shared" si="1"/>
        <v>3.0122864967072366E-2</v>
      </c>
      <c r="I29">
        <f t="shared" si="2"/>
        <v>4.737713503292762E-2</v>
      </c>
      <c r="J29" s="2">
        <f>((1000*coeffs!$D$8/($D$2*coeffs!$D$6))^2*H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928.78874892683541</v>
      </c>
      <c r="K29" s="10">
        <f>((1000*coeffs!$D$8/($D$2*coeffs!$D$6))^2*I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1046.1684629392821</v>
      </c>
      <c r="L29" s="10">
        <f t="shared" si="3"/>
        <v>7745577.7677649623</v>
      </c>
      <c r="M29" s="1">
        <f t="shared" si="4"/>
        <v>2634774.5479955063</v>
      </c>
      <c r="N29" s="10">
        <f t="shared" si="5"/>
        <v>2370985.5551084159</v>
      </c>
    </row>
    <row r="30" spans="1:14" x14ac:dyDescent="0.25">
      <c r="A30">
        <v>-18.57</v>
      </c>
      <c r="B30">
        <v>0.23711340206185566</v>
      </c>
      <c r="C30" s="10">
        <f>-LN(1-B30)/0.000001-EXP(blanks!$BZ$18*b932_6!A30+blanks!$BZ$17)</f>
        <v>259511.93392720641</v>
      </c>
      <c r="D30" s="1">
        <f>C30*0.000001*coeffs!$D$8/($D$2*coeffs!$D$6/1000)</f>
        <v>3416.9101287098915</v>
      </c>
      <c r="E30">
        <f t="shared" si="0"/>
        <v>0.27064588529921313</v>
      </c>
      <c r="F30">
        <v>0.23849999999999999</v>
      </c>
      <c r="G30">
        <v>0.31990000000000002</v>
      </c>
      <c r="H30">
        <f t="shared" si="1"/>
        <v>3.2145885299213139E-2</v>
      </c>
      <c r="I30">
        <f t="shared" si="2"/>
        <v>4.9254114700786888E-2</v>
      </c>
      <c r="J30" s="2">
        <f>((1000*coeffs!$D$8/($D$2*coeffs!$D$6))^2*H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979.80794255677426</v>
      </c>
      <c r="K30" s="10">
        <f>((1000*coeffs!$D$8/($D$2*coeffs!$D$6))^2*I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1096.1060272719196</v>
      </c>
      <c r="L30" s="10">
        <f t="shared" si="3"/>
        <v>8154954.4267855287</v>
      </c>
      <c r="M30" s="1">
        <f t="shared" si="4"/>
        <v>2761920.6051245071</v>
      </c>
      <c r="N30" s="10">
        <f t="shared" si="5"/>
        <v>2500606.0694064805</v>
      </c>
    </row>
    <row r="31" spans="1:14" x14ac:dyDescent="0.25">
      <c r="A31">
        <v>-18.57</v>
      </c>
      <c r="B31">
        <v>0.24742268041237114</v>
      </c>
      <c r="C31" s="10">
        <f>-LN(1-B31)/0.000001-EXP(blanks!$BZ$18*b932_6!A31+blanks!$BZ$17)</f>
        <v>273117.58598298498</v>
      </c>
      <c r="D31" s="1">
        <f>C31*0.000001*coeffs!$D$8/($D$2*coeffs!$D$6/1000)</f>
        <v>3596.0513713247024</v>
      </c>
      <c r="E31">
        <f t="shared" si="0"/>
        <v>0.2842515373549917</v>
      </c>
      <c r="F31">
        <v>0.2505</v>
      </c>
      <c r="G31">
        <v>0.33589999999999998</v>
      </c>
      <c r="H31">
        <f t="shared" si="1"/>
        <v>3.3751537354991701E-2</v>
      </c>
      <c r="I31">
        <f t="shared" si="2"/>
        <v>5.1648462645008275E-2</v>
      </c>
      <c r="J31" s="2">
        <f>((1000*coeffs!$D$8/($D$2*coeffs!$D$6))^2*H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1029.005024908977</v>
      </c>
      <c r="K31" s="10">
        <f>((1000*coeffs!$D$8/($D$2*coeffs!$D$6))^2*I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1150.5722407840844</v>
      </c>
      <c r="L31" s="10">
        <f t="shared" si="3"/>
        <v>8582501.132567076</v>
      </c>
      <c r="M31" s="1">
        <f t="shared" si="4"/>
        <v>2899940.7648052452</v>
      </c>
      <c r="N31" s="10">
        <f t="shared" si="5"/>
        <v>2626860.1423401358</v>
      </c>
    </row>
    <row r="32" spans="1:14" x14ac:dyDescent="0.25">
      <c r="A32">
        <v>-18.760000000000002</v>
      </c>
      <c r="B32">
        <v>0.25773195876288657</v>
      </c>
      <c r="C32" s="10">
        <f>-LN(1-B32)/0.000001-EXP(blanks!$BZ$18*b932_6!A32+blanks!$BZ$17)</f>
        <v>286118.70205790718</v>
      </c>
      <c r="D32" s="1">
        <f>C32*0.000001*coeffs!$D$8/($D$2*coeffs!$D$6/1000)</f>
        <v>3767.2328832061389</v>
      </c>
      <c r="E32">
        <f t="shared" si="0"/>
        <v>0.29804485948732745</v>
      </c>
      <c r="F32">
        <v>0.2631</v>
      </c>
      <c r="G32">
        <v>0.34420000000000001</v>
      </c>
      <c r="H32">
        <f t="shared" si="1"/>
        <v>3.4944859487327451E-2</v>
      </c>
      <c r="I32">
        <f t="shared" si="2"/>
        <v>4.6155140512672554E-2</v>
      </c>
      <c r="J32" s="2">
        <f>((1000*coeffs!$D$8/($D$2*coeffs!$D$6))^2*H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1076.4230949789603</v>
      </c>
      <c r="K32" s="10">
        <f>((1000*coeffs!$D$8/($D$2*coeffs!$D$6))^2*I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1147.3006874613836</v>
      </c>
      <c r="L32" s="10">
        <f t="shared" si="3"/>
        <v>8991050.7799142338</v>
      </c>
      <c r="M32" s="1">
        <f t="shared" si="4"/>
        <v>2907154.4866167475</v>
      </c>
      <c r="N32" s="10">
        <f t="shared" si="5"/>
        <v>2748413.3270716616</v>
      </c>
    </row>
    <row r="33" spans="1:14" x14ac:dyDescent="0.25">
      <c r="A33">
        <v>-18.809999999999999</v>
      </c>
      <c r="B33">
        <v>0.26804123711340205</v>
      </c>
      <c r="C33" s="10">
        <f>-LN(1-B33)/0.000001-EXP(blanks!$BZ$18*b932_6!A33+blanks!$BZ$17)</f>
        <v>299887.25908780645</v>
      </c>
      <c r="D33" s="1">
        <f>C33*0.000001*coeffs!$D$8/($D$2*coeffs!$D$6/1000)</f>
        <v>3948.5190431959104</v>
      </c>
      <c r="E33">
        <f t="shared" si="0"/>
        <v>0.31203110146206731</v>
      </c>
      <c r="F33">
        <v>0.26960000000000001</v>
      </c>
      <c r="G33">
        <v>0.36149999999999999</v>
      </c>
      <c r="H33">
        <f t="shared" si="1"/>
        <v>4.24311014620673E-2</v>
      </c>
      <c r="I33">
        <f t="shared" si="2"/>
        <v>4.9468898537932682E-2</v>
      </c>
      <c r="J33" s="2">
        <f>((1000*coeffs!$D$8/($D$2*coeffs!$D$6))^2*H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1161.9253095314486</v>
      </c>
      <c r="K33" s="10">
        <f>((1000*coeffs!$D$8/($D$2*coeffs!$D$6))^2*I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1209.2129685119544</v>
      </c>
      <c r="L33" s="10">
        <f t="shared" si="3"/>
        <v>9423716.6438776273</v>
      </c>
      <c r="M33" s="1">
        <f t="shared" si="4"/>
        <v>3062122.6673848769</v>
      </c>
      <c r="N33" s="10">
        <f t="shared" si="5"/>
        <v>2955997.1475771619</v>
      </c>
    </row>
    <row r="34" spans="1:14" x14ac:dyDescent="0.25">
      <c r="A34">
        <v>-18.850000000000001</v>
      </c>
      <c r="B34">
        <v>0.27835051546391754</v>
      </c>
      <c r="C34" s="10">
        <f>-LN(1-B34)/0.000001-EXP(blanks!$BZ$18*b932_6!A34+blanks!$BZ$17)</f>
        <v>313894.88877791865</v>
      </c>
      <c r="D34" s="1">
        <f>C34*0.000001*coeffs!$D$8/($D$2*coeffs!$D$6/1000)</f>
        <v>4132.9529959743113</v>
      </c>
      <c r="E34">
        <f t="shared" si="0"/>
        <v>0.32621573645402385</v>
      </c>
      <c r="F34">
        <v>0.28310000000000002</v>
      </c>
      <c r="G34">
        <v>0.37959999999999999</v>
      </c>
      <c r="H34">
        <f t="shared" si="1"/>
        <v>4.3115736454023834E-2</v>
      </c>
      <c r="I34">
        <f t="shared" si="2"/>
        <v>5.3384263545976141E-2</v>
      </c>
      <c r="J34" s="2">
        <f>((1000*coeffs!$D$8/($D$2*coeffs!$D$6))^2*H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1206.9537571310705</v>
      </c>
      <c r="K34" s="10">
        <f>((1000*coeffs!$D$8/($D$2*coeffs!$D$6))^2*I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1276.1361324531258</v>
      </c>
      <c r="L34" s="10">
        <f t="shared" si="3"/>
        <v>9863895.1744811386</v>
      </c>
      <c r="M34" s="1">
        <f t="shared" si="4"/>
        <v>3228650.0706602018</v>
      </c>
      <c r="N34" s="10">
        <f t="shared" si="5"/>
        <v>3073381.593279988</v>
      </c>
    </row>
    <row r="35" spans="1:14" x14ac:dyDescent="0.25">
      <c r="A35">
        <v>-18.88</v>
      </c>
      <c r="B35">
        <v>0.28865979381443296</v>
      </c>
      <c r="C35" s="10">
        <f>-LN(1-B35)/0.000001-EXP(blanks!$BZ$18*b932_6!A35+blanks!$BZ$17)</f>
        <v>328149.18118863419</v>
      </c>
      <c r="D35" s="1">
        <f>C35*0.000001*coeffs!$D$8/($D$2*coeffs!$D$6/1000)</f>
        <v>4320.6346774241838</v>
      </c>
      <c r="E35">
        <f t="shared" si="0"/>
        <v>0.34060447390612342</v>
      </c>
      <c r="F35">
        <v>0.29730000000000001</v>
      </c>
      <c r="G35">
        <v>0.3987</v>
      </c>
      <c r="H35">
        <f t="shared" si="1"/>
        <v>4.3304473906123409E-2</v>
      </c>
      <c r="I35">
        <f t="shared" si="2"/>
        <v>5.8095526093876582E-2</v>
      </c>
      <c r="J35" s="2">
        <f>((1000*coeffs!$D$8/($D$2*coeffs!$D$6))^2*H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1249.7400304987489</v>
      </c>
      <c r="K35" s="10">
        <f>((1000*coeffs!$D$8/($D$2*coeffs!$D$6))^2*I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1349.7628661781821</v>
      </c>
      <c r="L35" s="10">
        <f t="shared" si="3"/>
        <v>10311824.88328623</v>
      </c>
      <c r="M35" s="1">
        <f t="shared" si="4"/>
        <v>3410582.0638001105</v>
      </c>
      <c r="N35" s="10">
        <f t="shared" si="5"/>
        <v>3186068.8372339061</v>
      </c>
    </row>
    <row r="36" spans="1:14" x14ac:dyDescent="0.25">
      <c r="A36">
        <v>-18.940000000000001</v>
      </c>
      <c r="B36">
        <v>0.29896907216494845</v>
      </c>
      <c r="C36" s="10">
        <f>-LN(1-B36)/0.000001-EXP(blanks!$BZ$18*b932_6!A36+blanks!$BZ$17)</f>
        <v>342474.67332713638</v>
      </c>
      <c r="D36" s="1">
        <f>C36*0.000001*coeffs!$D$8/($D$2*coeffs!$D$6/1000)</f>
        <v>4509.2538227792966</v>
      </c>
      <c r="E36">
        <f t="shared" si="0"/>
        <v>0.35520327332727619</v>
      </c>
      <c r="F36">
        <v>0.31219999999999998</v>
      </c>
      <c r="G36">
        <v>0.41860000000000003</v>
      </c>
      <c r="H36">
        <f t="shared" si="1"/>
        <v>4.3003273327276215E-2</v>
      </c>
      <c r="I36">
        <f t="shared" si="2"/>
        <v>6.3396726672723835E-2</v>
      </c>
      <c r="J36" s="2">
        <f>((1000*coeffs!$D$8/($D$2*coeffs!$D$6))^2*H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1290.594133642107</v>
      </c>
      <c r="K36" s="10">
        <f>((1000*coeffs!$D$8/($D$2*coeffs!$D$6))^2*I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1428.9170074779581</v>
      </c>
      <c r="L36" s="10">
        <f t="shared" si="3"/>
        <v>10761991.986443534</v>
      </c>
      <c r="M36" s="1">
        <f t="shared" si="4"/>
        <v>3605110.3772420995</v>
      </c>
      <c r="N36" s="10">
        <f t="shared" si="5"/>
        <v>3294559.6962962123</v>
      </c>
    </row>
    <row r="37" spans="1:14" x14ac:dyDescent="0.25">
      <c r="A37">
        <v>-18.940000000000001</v>
      </c>
      <c r="B37">
        <v>0.30927835051546393</v>
      </c>
      <c r="C37" s="10">
        <f>-LN(1-B37)/0.000001-EXP(blanks!$BZ$18*b932_6!A37+blanks!$BZ$17)</f>
        <v>357289.75911227695</v>
      </c>
      <c r="D37" s="1">
        <f>C37*0.000001*coeffs!$D$8/($D$2*coeffs!$D$6/1000)</f>
        <v>4704.3192901390839</v>
      </c>
      <c r="E37">
        <f t="shared" si="0"/>
        <v>0.37001835911241676</v>
      </c>
      <c r="F37">
        <v>0.31990000000000002</v>
      </c>
      <c r="G37">
        <v>0.42899999999999999</v>
      </c>
      <c r="H37">
        <f t="shared" si="1"/>
        <v>5.0118359112416744E-2</v>
      </c>
      <c r="I37">
        <f t="shared" si="2"/>
        <v>5.8981640887583231E-2</v>
      </c>
      <c r="J37" s="2">
        <f>((1000*coeffs!$D$8/($D$2*coeffs!$D$6))^2*H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1376.603315281377</v>
      </c>
      <c r="K37" s="10">
        <f>((1000*coeffs!$D$8/($D$2*coeffs!$D$6))^2*I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1436.2013820390378</v>
      </c>
      <c r="L37" s="10">
        <f t="shared" si="3"/>
        <v>11227544.177352136</v>
      </c>
      <c r="M37" s="1">
        <f t="shared" si="4"/>
        <v>3638198.629931218</v>
      </c>
      <c r="N37" s="10">
        <f t="shared" si="5"/>
        <v>3504513.0402469109</v>
      </c>
    </row>
    <row r="38" spans="1:14" x14ac:dyDescent="0.25">
      <c r="A38">
        <v>-19.03</v>
      </c>
      <c r="B38">
        <v>0.31958762886597936</v>
      </c>
      <c r="C38" s="10">
        <f>-LN(1-B38)/0.000001-EXP(blanks!$BZ$18*b932_6!A38+blanks!$BZ$17)</f>
        <v>371906.38979248173</v>
      </c>
      <c r="D38" s="1">
        <f>C38*0.000001*coeffs!$D$8/($D$2*coeffs!$D$6/1000)</f>
        <v>4896.7717629907274</v>
      </c>
      <c r="E38">
        <f t="shared" si="0"/>
        <v>0.38505623647695725</v>
      </c>
      <c r="F38">
        <v>0.33589999999999998</v>
      </c>
      <c r="G38">
        <v>0.45050000000000001</v>
      </c>
      <c r="H38">
        <f t="shared" si="1"/>
        <v>4.9156236476957271E-2</v>
      </c>
      <c r="I38">
        <f t="shared" si="2"/>
        <v>6.5443763523042764E-2</v>
      </c>
      <c r="J38" s="2">
        <f>((1000*coeffs!$D$8/($D$2*coeffs!$D$6))^2*H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1414.0460145880686</v>
      </c>
      <c r="K38" s="10">
        <f>((1000*coeffs!$D$8/($D$2*coeffs!$D$6))^2*I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1524.1764941116519</v>
      </c>
      <c r="L38" s="10">
        <f t="shared" si="3"/>
        <v>11686860.075724885</v>
      </c>
      <c r="M38" s="1">
        <f t="shared" si="4"/>
        <v>3852811.3930941192</v>
      </c>
      <c r="N38" s="10">
        <f t="shared" si="5"/>
        <v>3605686.3174599446</v>
      </c>
    </row>
    <row r="39" spans="1:14" x14ac:dyDescent="0.25">
      <c r="A39">
        <v>-19.07</v>
      </c>
      <c r="B39">
        <v>0.32989690721649484</v>
      </c>
      <c r="C39" s="10">
        <f>-LN(1-B39)/0.000001-EXP(blanks!$BZ$18*b932_6!A39+blanks!$BZ$17)</f>
        <v>386982.19337966933</v>
      </c>
      <c r="D39" s="1">
        <f>C39*0.000001*coeffs!$D$8/($D$2*coeffs!$D$6/1000)</f>
        <v>5095.2700177567367</v>
      </c>
      <c r="E39">
        <f t="shared" si="0"/>
        <v>0.40032370860774563</v>
      </c>
      <c r="F39">
        <v>0.34420000000000001</v>
      </c>
      <c r="G39">
        <v>0.47310000000000002</v>
      </c>
      <c r="H39">
        <f t="shared" si="1"/>
        <v>5.6123708607745626E-2</v>
      </c>
      <c r="I39">
        <f t="shared" si="2"/>
        <v>7.2776291392254389E-2</v>
      </c>
      <c r="J39" s="2">
        <f>((1000*coeffs!$D$8/($D$2*coeffs!$D$6))^2*H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1501.5063741481986</v>
      </c>
      <c r="K39" s="10">
        <f>((1000*coeffs!$D$8/($D$2*coeffs!$D$6))^2*I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1620.6926841776303</v>
      </c>
      <c r="L39" s="10">
        <f t="shared" si="3"/>
        <v>12160605.114498982</v>
      </c>
      <c r="M39" s="1">
        <f t="shared" si="4"/>
        <v>4087345.0451993616</v>
      </c>
      <c r="N39" s="10">
        <f t="shared" si="5"/>
        <v>3819259.8122377861</v>
      </c>
    </row>
    <row r="40" spans="1:14" x14ac:dyDescent="0.25">
      <c r="A40">
        <v>-19.11</v>
      </c>
      <c r="B40">
        <v>0.34020618556701032</v>
      </c>
      <c r="C40" s="10">
        <f>-LN(1-B40)/0.000001-EXP(blanks!$BZ$18*b932_6!A40+blanks!$BZ$17)</f>
        <v>402291.91766413086</v>
      </c>
      <c r="D40" s="1">
        <f>C40*0.000001*coeffs!$D$8/($D$2*coeffs!$D$6/1000)</f>
        <v>5296.8482310731461</v>
      </c>
      <c r="E40">
        <f t="shared" si="0"/>
        <v>0.41582789514371099</v>
      </c>
      <c r="F40">
        <v>0.36149999999999999</v>
      </c>
      <c r="G40">
        <v>0.48480000000000001</v>
      </c>
      <c r="H40">
        <f t="shared" si="1"/>
        <v>5.4327895143711002E-2</v>
      </c>
      <c r="I40">
        <f t="shared" si="2"/>
        <v>6.8972104856289018E-2</v>
      </c>
      <c r="J40" s="2">
        <f>((1000*coeffs!$D$8/($D$2*coeffs!$D$6))^2*H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1534.611228560613</v>
      </c>
      <c r="K40" s="10">
        <f>((1000*coeffs!$D$8/($D$2*coeffs!$D$6))^2*I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1633.4192292984437</v>
      </c>
      <c r="L40" s="10">
        <f t="shared" si="3"/>
        <v>12641700.923609078</v>
      </c>
      <c r="M40" s="1">
        <f t="shared" si="4"/>
        <v>4133167.2667886587</v>
      </c>
      <c r="N40" s="10">
        <f t="shared" si="5"/>
        <v>3911527.4110681308</v>
      </c>
    </row>
    <row r="41" spans="1:14" x14ac:dyDescent="0.25">
      <c r="A41">
        <v>-19.170000000000002</v>
      </c>
      <c r="B41">
        <v>0.35051546391752575</v>
      </c>
      <c r="C41" s="10">
        <f>-LN(1-B41)/0.000001-EXP(blanks!$BZ$18*b932_6!A41+blanks!$BZ$17)</f>
        <v>417743.25381494552</v>
      </c>
      <c r="D41" s="1">
        <f>C41*0.000001*coeffs!$D$8/($D$2*coeffs!$D$6/1000)</f>
        <v>5500.2910022662018</v>
      </c>
      <c r="E41">
        <f t="shared" si="0"/>
        <v>0.43157625211185008</v>
      </c>
      <c r="F41">
        <v>0.3705</v>
      </c>
      <c r="G41">
        <v>0.5091</v>
      </c>
      <c r="H41">
        <f t="shared" si="1"/>
        <v>6.1076252111850082E-2</v>
      </c>
      <c r="I41">
        <f t="shared" si="2"/>
        <v>7.7523747888149919E-2</v>
      </c>
      <c r="J41" s="2">
        <f>((1000*coeffs!$D$8/($D$2*coeffs!$D$6))^2*H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1622.4399397303459</v>
      </c>
      <c r="K41" s="10">
        <f>((1000*coeffs!$D$8/($D$2*coeffs!$D$6))^2*I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1739.9741414947455</v>
      </c>
      <c r="L41" s="10">
        <f t="shared" si="3"/>
        <v>13127246.772063904</v>
      </c>
      <c r="M41" s="1">
        <f t="shared" si="4"/>
        <v>4390690.5382601935</v>
      </c>
      <c r="N41" s="10">
        <f t="shared" si="5"/>
        <v>4126388.3540183194</v>
      </c>
    </row>
    <row r="42" spans="1:14" x14ac:dyDescent="0.25">
      <c r="A42">
        <v>-19.170000000000002</v>
      </c>
      <c r="B42">
        <v>0.36082474226804123</v>
      </c>
      <c r="C42" s="10">
        <f>-LN(1-B42)/0.000001-EXP(blanks!$BZ$18*b932_6!A42+blanks!$BZ$17)</f>
        <v>433743.59516138682</v>
      </c>
      <c r="D42" s="1">
        <f>C42*0.000001*coeffs!$D$8/($D$2*coeffs!$D$6/1000)</f>
        <v>5710.9623482121133</v>
      </c>
      <c r="E42">
        <f t="shared" si="0"/>
        <v>0.44757659345829137</v>
      </c>
      <c r="F42">
        <v>0.38900000000000001</v>
      </c>
      <c r="G42">
        <v>0.52170000000000005</v>
      </c>
      <c r="H42">
        <f t="shared" si="1"/>
        <v>5.8576593458291359E-2</v>
      </c>
      <c r="I42">
        <f t="shared" si="2"/>
        <v>7.4123406541708681E-2</v>
      </c>
      <c r="J42" s="2">
        <f>((1000*coeffs!$D$8/($D$2*coeffs!$D$6))^2*H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1652.3983189188195</v>
      </c>
      <c r="K42" s="10">
        <f>((1000*coeffs!$D$8/($D$2*coeffs!$D$6))^2*I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1757.2921127128552</v>
      </c>
      <c r="L42" s="10">
        <f t="shared" si="3"/>
        <v>13630044.668556174</v>
      </c>
      <c r="M42" s="1">
        <f t="shared" si="4"/>
        <v>4447683.1318853153</v>
      </c>
      <c r="N42" s="10">
        <f t="shared" si="5"/>
        <v>4212440.1732653622</v>
      </c>
    </row>
    <row r="43" spans="1:14" x14ac:dyDescent="0.25">
      <c r="A43">
        <v>-19.2</v>
      </c>
      <c r="B43">
        <v>0.37113402061855671</v>
      </c>
      <c r="C43" s="10">
        <f>-LN(1-B43)/0.000001-EXP(blanks!$BZ$18*b932_6!A43+blanks!$BZ$17)</f>
        <v>449853.17041015608</v>
      </c>
      <c r="D43" s="1">
        <f>C43*0.000001*coeffs!$D$8/($D$2*coeffs!$D$6/1000)</f>
        <v>5923.0719418008757</v>
      </c>
      <c r="E43">
        <f t="shared" si="0"/>
        <v>0.46383711433007158</v>
      </c>
      <c r="F43">
        <v>0.3987</v>
      </c>
      <c r="G43">
        <v>0.54790000000000005</v>
      </c>
      <c r="H43">
        <f t="shared" si="1"/>
        <v>6.5137114330071577E-2</v>
      </c>
      <c r="I43">
        <f t="shared" si="2"/>
        <v>8.4062885669928478E-2</v>
      </c>
      <c r="J43" s="2">
        <f>((1000*coeffs!$D$8/($D$2*coeffs!$D$6))^2*H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1740.4354112034659</v>
      </c>
      <c r="K43" s="10">
        <f>((1000*coeffs!$D$8/($D$2*coeffs!$D$6))^2*I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1875.8039337307562</v>
      </c>
      <c r="L43" s="10">
        <f t="shared" si="3"/>
        <v>14136275.152836854</v>
      </c>
      <c r="M43" s="1">
        <f t="shared" si="4"/>
        <v>4732891.5590368053</v>
      </c>
      <c r="N43" s="10">
        <f t="shared" si="5"/>
        <v>4428531.3390573002</v>
      </c>
    </row>
    <row r="44" spans="1:14" x14ac:dyDescent="0.25">
      <c r="A44">
        <v>-19.2</v>
      </c>
      <c r="B44">
        <v>0.38144329896907214</v>
      </c>
      <c r="C44" s="10">
        <f>-LN(1-B44)/0.000001-EXP(blanks!$BZ$18*b932_6!A44+blanks!$BZ$17)</f>
        <v>466382.47236136661</v>
      </c>
      <c r="D44" s="1">
        <f>C44*0.000001*coeffs!$D$8/($D$2*coeffs!$D$6/1000)</f>
        <v>6140.707941821739</v>
      </c>
      <c r="E44">
        <f t="shared" si="0"/>
        <v>0.48036641628128213</v>
      </c>
      <c r="F44">
        <v>0.41860000000000003</v>
      </c>
      <c r="G44">
        <v>0.56140000000000001</v>
      </c>
      <c r="H44">
        <f t="shared" si="1"/>
        <v>6.1766416281282099E-2</v>
      </c>
      <c r="I44">
        <f t="shared" si="2"/>
        <v>8.1033583718717883E-2</v>
      </c>
      <c r="J44" s="2">
        <f>((1000*coeffs!$D$8/($D$2*coeffs!$D$6))^2*H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1766.7312997098579</v>
      </c>
      <c r="K44" s="10">
        <f>((1000*coeffs!$D$8/($D$2*coeffs!$D$6))^2*I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1896.9232133655642</v>
      </c>
      <c r="L44" s="10">
        <f t="shared" si="3"/>
        <v>14655695.212172197</v>
      </c>
      <c r="M44" s="1">
        <f t="shared" si="4"/>
        <v>4799016.9357077293</v>
      </c>
      <c r="N44" s="10">
        <f t="shared" si="5"/>
        <v>4507067.5980941681</v>
      </c>
    </row>
    <row r="45" spans="1:14" x14ac:dyDescent="0.25">
      <c r="A45">
        <v>-19.22</v>
      </c>
      <c r="B45">
        <v>0.39175257731958762</v>
      </c>
      <c r="C45" s="10">
        <f>-LN(1-B45)/0.000001-EXP(blanks!$BZ$18*b932_6!A45+blanks!$BZ$17)</f>
        <v>483088.04630227748</v>
      </c>
      <c r="D45" s="1">
        <f>C45*0.000001*coeffs!$D$8/($D$2*coeffs!$D$6/1000)</f>
        <v>6360.6648584104842</v>
      </c>
      <c r="E45">
        <f t="shared" si="0"/>
        <v>0.49717353459766328</v>
      </c>
      <c r="F45">
        <v>0.42899999999999999</v>
      </c>
      <c r="G45">
        <v>0.57530000000000003</v>
      </c>
      <c r="H45">
        <f t="shared" si="1"/>
        <v>6.8173534597663288E-2</v>
      </c>
      <c r="I45">
        <f t="shared" si="2"/>
        <v>7.8126465402336753E-2</v>
      </c>
      <c r="J45" s="2">
        <f>((1000*coeffs!$D$8/($D$2*coeffs!$D$6))^2*H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1854.9445723311567</v>
      </c>
      <c r="K45" s="10">
        <f>((1000*coeffs!$D$8/($D$2*coeffs!$D$6))^2*I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1921.7838878833215</v>
      </c>
      <c r="L45" s="10">
        <f t="shared" si="3"/>
        <v>15180654.477435267</v>
      </c>
      <c r="M45" s="1">
        <f t="shared" si="4"/>
        <v>4874025.8404727941</v>
      </c>
      <c r="N45" s="10">
        <f t="shared" si="5"/>
        <v>4724218.9121502861</v>
      </c>
    </row>
    <row r="46" spans="1:14" x14ac:dyDescent="0.25">
      <c r="A46">
        <v>-19.329999999999998</v>
      </c>
      <c r="B46">
        <v>0.40206185567010311</v>
      </c>
      <c r="C46" s="10">
        <f>-LN(1-B46)/0.000001-EXP(blanks!$BZ$18*b932_6!A46+blanks!$BZ$17)</f>
        <v>499610.66073118307</v>
      </c>
      <c r="D46" s="1">
        <f>C46*0.000001*coeffs!$D$8/($D$2*coeffs!$D$6/1000)</f>
        <v>6578.2128059770557</v>
      </c>
      <c r="E46">
        <f t="shared" si="0"/>
        <v>0.5142679679569635</v>
      </c>
      <c r="F46">
        <v>0.43959999999999999</v>
      </c>
      <c r="G46">
        <v>0.60419999999999996</v>
      </c>
      <c r="H46">
        <f t="shared" si="1"/>
        <v>7.466796795696351E-2</v>
      </c>
      <c r="I46">
        <f t="shared" si="2"/>
        <v>8.9932032043036458E-2</v>
      </c>
      <c r="J46" s="2">
        <f>((1000*coeffs!$D$8/($D$2*coeffs!$D$6))^2*H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1945.7553973738391</v>
      </c>
      <c r="K46" s="10">
        <f>((1000*coeffs!$D$8/($D$2*coeffs!$D$6))^2*I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2054.6358670139607</v>
      </c>
      <c r="L46" s="10">
        <f t="shared" si="3"/>
        <v>15699864.386744751</v>
      </c>
      <c r="M46" s="1">
        <f t="shared" si="4"/>
        <v>5191762.8308959669</v>
      </c>
      <c r="N46" s="10">
        <f t="shared" si="5"/>
        <v>4947058.9073687987</v>
      </c>
    </row>
    <row r="47" spans="1:14" x14ac:dyDescent="0.25">
      <c r="A47">
        <v>-19.36</v>
      </c>
      <c r="B47">
        <v>0.41237113402061853</v>
      </c>
      <c r="C47" s="10">
        <f>-LN(1-B47)/0.000001-EXP(blanks!$BZ$18*b932_6!A47+blanks!$BZ$17)</f>
        <v>516842.46296425135</v>
      </c>
      <c r="D47" s="1">
        <f>C47*0.000001*coeffs!$D$8/($D$2*coeffs!$D$6/1000)</f>
        <v>6805.0984011597902</v>
      </c>
      <c r="E47">
        <f t="shared" si="0"/>
        <v>0.53165971066883266</v>
      </c>
      <c r="F47">
        <v>0.4617</v>
      </c>
      <c r="G47">
        <v>0.61909999999999998</v>
      </c>
      <c r="H47">
        <f t="shared" si="1"/>
        <v>6.9959710668832664E-2</v>
      </c>
      <c r="I47">
        <f t="shared" si="2"/>
        <v>8.744028933116732E-2</v>
      </c>
      <c r="J47" s="2">
        <f>((1000*coeffs!$D$8/($D$2*coeffs!$D$6))^2*H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1965.1554683015884</v>
      </c>
      <c r="K47" s="10">
        <f>((1000*coeffs!$D$8/($D$2*coeffs!$D$6))^2*I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2082.9858572662738</v>
      </c>
      <c r="L47" s="10">
        <f t="shared" si="3"/>
        <v>16241359.954118041</v>
      </c>
      <c r="M47" s="1">
        <f t="shared" si="4"/>
        <v>5275095.5422892477</v>
      </c>
      <c r="N47" s="10">
        <f t="shared" si="5"/>
        <v>5010951.7399320342</v>
      </c>
    </row>
    <row r="48" spans="1:14" x14ac:dyDescent="0.25">
      <c r="A48">
        <v>-19.39</v>
      </c>
      <c r="B48">
        <v>0.42268041237113402</v>
      </c>
      <c r="C48" s="10">
        <f>-LN(1-B48)/0.000001-EXP(blanks!$BZ$18*b932_6!A48+blanks!$BZ$17)</f>
        <v>534380.35431497591</v>
      </c>
      <c r="D48" s="1">
        <f>C48*0.000001*coeffs!$D$8/($D$2*coeffs!$D$6/1000)</f>
        <v>7036.0141732618677</v>
      </c>
      <c r="E48">
        <f t="shared" si="0"/>
        <v>0.54935928776823373</v>
      </c>
      <c r="F48">
        <v>0.47310000000000002</v>
      </c>
      <c r="G48">
        <v>0.6502</v>
      </c>
      <c r="H48">
        <f t="shared" si="1"/>
        <v>7.6259287768233708E-2</v>
      </c>
      <c r="I48">
        <f t="shared" si="2"/>
        <v>0.10084071223176627</v>
      </c>
      <c r="J48" s="2">
        <f>((1000*coeffs!$D$8/($D$2*coeffs!$D$6))^2*H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2055.6014812696135</v>
      </c>
      <c r="K48" s="10">
        <f>((1000*coeffs!$D$8/($D$2*coeffs!$D$6))^2*I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2231.6370408222547</v>
      </c>
      <c r="L48" s="10">
        <f t="shared" si="3"/>
        <v>16792474.126567591</v>
      </c>
      <c r="M48" s="1">
        <f t="shared" si="4"/>
        <v>5629809.1504795961</v>
      </c>
      <c r="N48" s="10">
        <f t="shared" si="5"/>
        <v>5234107.7561734077</v>
      </c>
    </row>
    <row r="49" spans="1:14" x14ac:dyDescent="0.25">
      <c r="A49">
        <v>-19.43</v>
      </c>
      <c r="B49">
        <v>0.4329896907216495</v>
      </c>
      <c r="C49" s="10">
        <f>-LN(1-B49)/0.000001-EXP(blanks!$BZ$18*b932_6!A49+blanks!$BZ$17)</f>
        <v>552180.53100907058</v>
      </c>
      <c r="D49" s="1">
        <f>C49*0.000001*coeffs!$D$8/($D$2*coeffs!$D$6/1000)</f>
        <v>7270.3833720823677</v>
      </c>
      <c r="E49">
        <f t="shared" si="0"/>
        <v>0.56737779327091198</v>
      </c>
      <c r="F49">
        <v>0.48480000000000001</v>
      </c>
      <c r="G49">
        <v>0.6663</v>
      </c>
      <c r="H49">
        <f t="shared" si="1"/>
        <v>8.257779327091197E-2</v>
      </c>
      <c r="I49">
        <f t="shared" si="2"/>
        <v>9.8922206729088025E-2</v>
      </c>
      <c r="J49" s="2">
        <f>((1000*coeffs!$D$8/($D$2*coeffs!$D$6))^2*H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2148.021598621669</v>
      </c>
      <c r="K49" s="10">
        <f>((1000*coeffs!$D$8/($D$2*coeffs!$D$6))^2*I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2264.569570863664</v>
      </c>
      <c r="L49" s="10">
        <f t="shared" si="3"/>
        <v>17351830.405611735</v>
      </c>
      <c r="M49" s="1">
        <f t="shared" si="4"/>
        <v>5723942.8357721688</v>
      </c>
      <c r="N49" s="10">
        <f t="shared" si="5"/>
        <v>5462064.6817434188</v>
      </c>
    </row>
    <row r="50" spans="1:14" x14ac:dyDescent="0.25">
      <c r="A50">
        <v>-19.48</v>
      </c>
      <c r="B50">
        <v>0.44329896907216493</v>
      </c>
      <c r="C50" s="10">
        <f>-LN(1-B50)/0.000001-EXP(blanks!$BZ$18*b932_6!A50+blanks!$BZ$17)</f>
        <v>570252.27813545847</v>
      </c>
      <c r="D50" s="1">
        <f>C50*0.000001*coeffs!$D$8/($D$2*coeffs!$D$6/1000)</f>
        <v>7508.3282513994</v>
      </c>
      <c r="E50">
        <f t="shared" si="0"/>
        <v>0.58572693193910841</v>
      </c>
      <c r="F50">
        <v>0.5091</v>
      </c>
      <c r="G50">
        <v>0.68279999999999996</v>
      </c>
      <c r="H50">
        <f t="shared" si="1"/>
        <v>7.6626931939108411E-2</v>
      </c>
      <c r="I50">
        <f t="shared" si="2"/>
        <v>9.7073068060891554E-2</v>
      </c>
      <c r="J50" s="2">
        <f>((1000*coeffs!$D$8/($D$2*coeffs!$D$6))^2*H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2162.2476791824674</v>
      </c>
      <c r="K50" s="10">
        <f>((1000*coeffs!$D$8/($D$2*coeffs!$D$6))^2*I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2300.2189082235641</v>
      </c>
      <c r="L50" s="10">
        <f t="shared" si="3"/>
        <v>17919720.567724377</v>
      </c>
      <c r="M50" s="1">
        <f t="shared" si="4"/>
        <v>5824670.7140946584</v>
      </c>
      <c r="N50" s="10">
        <f t="shared" si="5"/>
        <v>5515411.043414861</v>
      </c>
    </row>
    <row r="51" spans="1:14" x14ac:dyDescent="0.25">
      <c r="A51">
        <v>-19.53</v>
      </c>
      <c r="B51">
        <v>0.45360824742268041</v>
      </c>
      <c r="C51" s="10">
        <f>-LN(1-B51)/0.000001-EXP(blanks!$BZ$18*b932_6!A51+blanks!$BZ$17)</f>
        <v>588661.95645257528</v>
      </c>
      <c r="D51" s="1">
        <f>C51*0.000001*coeffs!$D$8/($D$2*coeffs!$D$6/1000)</f>
        <v>7750.7225619658338</v>
      </c>
      <c r="E51">
        <f t="shared" si="0"/>
        <v>0.60441906495126085</v>
      </c>
      <c r="F51">
        <v>0.52170000000000005</v>
      </c>
      <c r="G51">
        <v>0.71699999999999997</v>
      </c>
      <c r="H51">
        <f t="shared" si="1"/>
        <v>8.2719064951260801E-2</v>
      </c>
      <c r="I51">
        <f t="shared" si="2"/>
        <v>0.11258093504873912</v>
      </c>
      <c r="J51" s="2">
        <f>((1000*coeffs!$D$8/($D$2*coeffs!$D$6))^2*H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2254.0554823395601</v>
      </c>
      <c r="K51" s="10">
        <f>((1000*coeffs!$D$8/($D$2*coeffs!$D$6))^2*I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2468.1600270714557</v>
      </c>
      <c r="L51" s="10">
        <f t="shared" si="3"/>
        <v>18498229.946526125</v>
      </c>
      <c r="M51" s="1">
        <f t="shared" si="4"/>
        <v>6223891.6345721101</v>
      </c>
      <c r="N51" s="10">
        <f t="shared" si="5"/>
        <v>5742631.7531442698</v>
      </c>
    </row>
    <row r="52" spans="1:14" x14ac:dyDescent="0.25">
      <c r="A52">
        <v>-19.55</v>
      </c>
      <c r="B52">
        <v>0.46391752577319589</v>
      </c>
      <c r="C52" s="10">
        <f>-LN(1-B52)/0.000001-EXP(blanks!$BZ$18*b932_6!A52+blanks!$BZ$17)</f>
        <v>607595.73121743381</v>
      </c>
      <c r="D52" s="1">
        <f>C52*0.000001*coeffs!$D$8/($D$2*coeffs!$D$6/1000)</f>
        <v>8000.0174818168198</v>
      </c>
      <c r="E52">
        <f t="shared" si="0"/>
        <v>0.62346725992195551</v>
      </c>
      <c r="F52">
        <v>0.53459999999999996</v>
      </c>
      <c r="G52">
        <v>0.73470000000000002</v>
      </c>
      <c r="H52">
        <f t="shared" si="1"/>
        <v>8.8867259921955544E-2</v>
      </c>
      <c r="I52">
        <f t="shared" si="2"/>
        <v>0.11123274007804451</v>
      </c>
      <c r="J52" s="2">
        <f>((1000*coeffs!$D$8/($D$2*coeffs!$D$6))^2*H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2347.9765094805643</v>
      </c>
      <c r="K52" s="10">
        <f>((1000*coeffs!$D$8/($D$2*coeffs!$D$6))^2*I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2507.7567025862086</v>
      </c>
      <c r="L52" s="10">
        <f t="shared" si="3"/>
        <v>19093208.635936823</v>
      </c>
      <c r="M52" s="1">
        <f t="shared" si="4"/>
        <v>6334273.2753307056</v>
      </c>
      <c r="N52" s="10">
        <f t="shared" si="5"/>
        <v>5975258.6130273324</v>
      </c>
    </row>
    <row r="53" spans="1:14" x14ac:dyDescent="0.25">
      <c r="A53">
        <v>-19.579999999999998</v>
      </c>
      <c r="B53">
        <v>0.47422680412371132</v>
      </c>
      <c r="C53" s="10">
        <f>-LN(1-B53)/0.000001-EXP(blanks!$BZ$18*b932_6!A53+blanks!$BZ$17)</f>
        <v>626840.62701573397</v>
      </c>
      <c r="D53" s="1">
        <f>C53*0.000001*coeffs!$D$8/($D$2*coeffs!$D$6/1000)</f>
        <v>8253.4088322031312</v>
      </c>
      <c r="E53">
        <f t="shared" si="0"/>
        <v>0.64288534577905698</v>
      </c>
      <c r="F53">
        <v>0.54790000000000005</v>
      </c>
      <c r="G53">
        <v>0.75290000000000001</v>
      </c>
      <c r="H53">
        <f t="shared" si="1"/>
        <v>9.4985345779056929E-2</v>
      </c>
      <c r="I53">
        <f t="shared" si="2"/>
        <v>0.11001465422094303</v>
      </c>
      <c r="J53" s="2">
        <f>((1000*coeffs!$D$8/($D$2*coeffs!$D$6))^2*H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2443.3870815199061</v>
      </c>
      <c r="K53" s="10">
        <f>((1000*coeffs!$D$8/($D$2*coeffs!$D$6))^2*I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2550.3467171803441</v>
      </c>
      <c r="L53" s="10">
        <f t="shared" si="3"/>
        <v>19697964.054342341</v>
      </c>
      <c r="M53" s="1">
        <f t="shared" si="4"/>
        <v>6451890.0098002339</v>
      </c>
      <c r="N53" s="10">
        <f t="shared" si="5"/>
        <v>6211638.2693879409</v>
      </c>
    </row>
    <row r="54" spans="1:14" x14ac:dyDescent="0.25">
      <c r="A54">
        <v>-19.63</v>
      </c>
      <c r="B54">
        <v>0.4845360824742268</v>
      </c>
      <c r="C54" s="10">
        <f>-LN(1-B54)/0.000001-EXP(blanks!$BZ$18*b932_6!A54+blanks!$BZ$17)</f>
        <v>646350.39437444892</v>
      </c>
      <c r="D54" s="1">
        <f>C54*0.000001*coeffs!$D$8/($D$2*coeffs!$D$6/1000)</f>
        <v>8510.2876611955035</v>
      </c>
      <c r="E54">
        <f t="shared" si="0"/>
        <v>0.66268797307523686</v>
      </c>
      <c r="F54">
        <v>0.56140000000000001</v>
      </c>
      <c r="G54">
        <v>0.77159999999999995</v>
      </c>
      <c r="H54">
        <f t="shared" si="1"/>
        <v>0.10128797307523685</v>
      </c>
      <c r="I54">
        <f t="shared" si="2"/>
        <v>0.10891202692476309</v>
      </c>
      <c r="J54" s="2">
        <f>((1000*coeffs!$D$8/($D$2*coeffs!$D$6))^2*H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2541.6946013740212</v>
      </c>
      <c r="K54" s="10">
        <f>((1000*coeffs!$D$8/($D$2*coeffs!$D$6))^2*I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2595.7727772186454</v>
      </c>
      <c r="L54" s="10">
        <f t="shared" si="3"/>
        <v>20311042.849139255</v>
      </c>
      <c r="M54" s="1">
        <f t="shared" si="4"/>
        <v>6576310.1238812879</v>
      </c>
      <c r="N54" s="10">
        <f t="shared" si="5"/>
        <v>6454869.6822266346</v>
      </c>
    </row>
    <row r="55" spans="1:14" x14ac:dyDescent="0.25">
      <c r="A55">
        <v>-19.63</v>
      </c>
      <c r="B55">
        <v>0.49484536082474229</v>
      </c>
      <c r="C55" s="10">
        <f>-LN(1-B55)/0.000001-EXP(blanks!$BZ$18*b932_6!A55+blanks!$BZ$17)</f>
        <v>666553.10169196827</v>
      </c>
      <c r="D55" s="1">
        <f>C55*0.000001*coeffs!$D$8/($D$2*coeffs!$D$6/1000)</f>
        <v>8776.2902076524097</v>
      </c>
      <c r="E55">
        <f t="shared" si="0"/>
        <v>0.68289068039275624</v>
      </c>
      <c r="F55">
        <v>0.58960000000000001</v>
      </c>
      <c r="G55">
        <v>0.81020000000000003</v>
      </c>
      <c r="H55">
        <f t="shared" si="1"/>
        <v>9.3290680392756231E-2</v>
      </c>
      <c r="I55">
        <f t="shared" si="2"/>
        <v>0.12730931960724379</v>
      </c>
      <c r="J55" s="2">
        <f>((1000*coeffs!$D$8/($D$2*coeffs!$D$6))^2*H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2545.6323764700246</v>
      </c>
      <c r="K55" s="10">
        <f>((1000*coeffs!$D$8/($D$2*coeffs!$D$6))^2*I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2789.4868677728191</v>
      </c>
      <c r="L55" s="10">
        <f t="shared" si="3"/>
        <v>20945896.726488382</v>
      </c>
      <c r="M55" s="1">
        <f t="shared" si="4"/>
        <v>7035555.7155964393</v>
      </c>
      <c r="N55" s="10">
        <f t="shared" si="5"/>
        <v>6487564.0417839093</v>
      </c>
    </row>
    <row r="56" spans="1:14" x14ac:dyDescent="0.25">
      <c r="A56">
        <v>-19.63</v>
      </c>
      <c r="B56">
        <v>0.50515463917525771</v>
      </c>
      <c r="C56" s="10">
        <f>-LN(1-B56)/0.000001-EXP(blanks!$BZ$18*b932_6!A56+blanks!$BZ$17)</f>
        <v>687172.38889470394</v>
      </c>
      <c r="D56" s="1">
        <f>C56*0.000001*coeffs!$D$8/($D$2*coeffs!$D$6/1000)</f>
        <v>9047.7777274115906</v>
      </c>
      <c r="E56">
        <f t="shared" si="0"/>
        <v>0.70350996759549189</v>
      </c>
      <c r="F56">
        <v>0.60419999999999996</v>
      </c>
      <c r="G56">
        <v>0.83030000000000004</v>
      </c>
      <c r="H56">
        <f t="shared" si="1"/>
        <v>9.9309967595491933E-2</v>
      </c>
      <c r="I56">
        <f t="shared" si="2"/>
        <v>0.12679003240450815</v>
      </c>
      <c r="J56" s="2">
        <f>((1000*coeffs!$D$8/($D$2*coeffs!$D$6))^2*H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2643.0995271436041</v>
      </c>
      <c r="K56" s="10">
        <f>((1000*coeffs!$D$8/($D$2*coeffs!$D$6))^2*I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2839.5618765842501</v>
      </c>
      <c r="L56" s="10">
        <f t="shared" si="3"/>
        <v>21593841.292684235</v>
      </c>
      <c r="M56" s="1">
        <f t="shared" si="4"/>
        <v>7171460.1179570612</v>
      </c>
      <c r="N56" s="10">
        <f t="shared" si="5"/>
        <v>6730110.3968581762</v>
      </c>
    </row>
    <row r="57" spans="1:14" x14ac:dyDescent="0.25">
      <c r="A57">
        <v>-19.7</v>
      </c>
      <c r="B57">
        <v>0.51546391752577314</v>
      </c>
      <c r="C57" s="10">
        <f>-LN(1-B57)/0.000001-EXP(blanks!$BZ$18*b932_6!A57+blanks!$BZ$17)</f>
        <v>707806.79195452295</v>
      </c>
      <c r="D57" s="1">
        <f>C57*0.000001*coeffs!$D$8/($D$2*coeffs!$D$6/1000)</f>
        <v>9319.4642727970331</v>
      </c>
      <c r="E57">
        <f t="shared" si="0"/>
        <v>0.72456337679332417</v>
      </c>
      <c r="F57">
        <v>0.61909999999999998</v>
      </c>
      <c r="G57">
        <v>0.85089999999999999</v>
      </c>
      <c r="H57">
        <f t="shared" si="1"/>
        <v>0.10546337679332418</v>
      </c>
      <c r="I57">
        <f t="shared" si="2"/>
        <v>0.12633662320667582</v>
      </c>
      <c r="J57" s="2">
        <f>((1000*coeffs!$D$8/($D$2*coeffs!$D$6))^2*H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2743.1622313838898</v>
      </c>
      <c r="K57" s="10">
        <f>((1000*coeffs!$D$8/($D$2*coeffs!$D$6))^2*I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2892.0121214035903</v>
      </c>
      <c r="L57" s="10">
        <f t="shared" si="3"/>
        <v>22242260.862567868</v>
      </c>
      <c r="M57" s="1">
        <f t="shared" si="4"/>
        <v>7312836.7609367697</v>
      </c>
      <c r="N57" s="10">
        <f t="shared" si="5"/>
        <v>6978519.8195628179</v>
      </c>
    </row>
    <row r="58" spans="1:14" x14ac:dyDescent="0.25">
      <c r="A58">
        <v>-19.760000000000002</v>
      </c>
      <c r="B58">
        <v>0.52577319587628868</v>
      </c>
      <c r="C58" s="10">
        <f>-LN(1-B58)/0.000001-EXP(blanks!$BZ$18*b932_6!A58+blanks!$BZ$17)</f>
        <v>728945.30636542919</v>
      </c>
      <c r="D58" s="1">
        <f>C58*0.000001*coeffs!$D$8/($D$2*coeffs!$D$6/1000)</f>
        <v>9597.7882901301473</v>
      </c>
      <c r="E58">
        <f t="shared" si="0"/>
        <v>0.74606958201428786</v>
      </c>
      <c r="F58">
        <v>0.63449999999999995</v>
      </c>
      <c r="G58">
        <v>0.87190000000000001</v>
      </c>
      <c r="H58">
        <f t="shared" si="1"/>
        <v>0.1115695820142879</v>
      </c>
      <c r="I58">
        <f t="shared" si="2"/>
        <v>0.12583041798571215</v>
      </c>
      <c r="J58" s="2">
        <f>((1000*coeffs!$D$8/($D$2*coeffs!$D$6))^2*H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2844.6187793508711</v>
      </c>
      <c r="K58" s="10">
        <f>((1000*coeffs!$D$8/($D$2*coeffs!$D$6))^2*I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2945.9760632567791</v>
      </c>
      <c r="L58" s="10">
        <f t="shared" si="3"/>
        <v>22906521.727423675</v>
      </c>
      <c r="M58" s="1">
        <f t="shared" si="4"/>
        <v>7458279.4636980146</v>
      </c>
      <c r="N58" s="10">
        <f t="shared" si="5"/>
        <v>7230684.3431026004</v>
      </c>
    </row>
    <row r="59" spans="1:14" x14ac:dyDescent="0.25">
      <c r="A59">
        <v>-19.850000000000001</v>
      </c>
      <c r="B59">
        <v>0.53608247422680411</v>
      </c>
      <c r="C59" s="10">
        <f>-LN(1-B59)/0.000001-EXP(blanks!$BZ$18*b932_6!A59+blanks!$BZ$17)</f>
        <v>750357.49370118859</v>
      </c>
      <c r="D59" s="1">
        <f>C59*0.000001*coeffs!$D$8/($D$2*coeffs!$D$6/1000)</f>
        <v>9879.7156708027924</v>
      </c>
      <c r="E59">
        <f t="shared" si="0"/>
        <v>0.76804848873306297</v>
      </c>
      <c r="F59">
        <v>0.6502</v>
      </c>
      <c r="G59">
        <v>0.89349999999999996</v>
      </c>
      <c r="H59">
        <f t="shared" si="1"/>
        <v>0.11784848873306297</v>
      </c>
      <c r="I59">
        <f t="shared" si="2"/>
        <v>0.12545151126693699</v>
      </c>
      <c r="J59" s="2">
        <f>((1000*coeffs!$D$8/($D$2*coeffs!$D$6))^2*H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2948.9578102379837</v>
      </c>
      <c r="K59" s="10">
        <f>((1000*coeffs!$D$8/($D$2*coeffs!$D$6))^2*I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3002.8384537782595</v>
      </c>
      <c r="L59" s="10">
        <f t="shared" si="3"/>
        <v>23579382.544490729</v>
      </c>
      <c r="M59" s="1">
        <f t="shared" si="4"/>
        <v>7610634.6655165227</v>
      </c>
      <c r="N59" s="10">
        <f t="shared" si="5"/>
        <v>7489666.4743502568</v>
      </c>
    </row>
    <row r="60" spans="1:14" x14ac:dyDescent="0.25">
      <c r="A60">
        <v>-19.87</v>
      </c>
      <c r="B60">
        <v>0.54639175257731953</v>
      </c>
      <c r="C60" s="10">
        <f>-LN(1-B60)/0.000001-EXP(blanks!$BZ$18*b932_6!A60+blanks!$BZ$17)</f>
        <v>772701.8864349561</v>
      </c>
      <c r="D60" s="1">
        <f>C60*0.000001*coeffs!$D$8/($D$2*coeffs!$D$6/1000)</f>
        <v>10173.91709998754</v>
      </c>
      <c r="E60">
        <f t="shared" si="0"/>
        <v>0.79052134458512158</v>
      </c>
      <c r="F60">
        <v>0.68279999999999996</v>
      </c>
      <c r="G60">
        <v>0.93830000000000002</v>
      </c>
      <c r="H60">
        <f t="shared" si="1"/>
        <v>0.10772134458512161</v>
      </c>
      <c r="I60">
        <f t="shared" si="2"/>
        <v>0.14777865541487845</v>
      </c>
      <c r="J60" s="2">
        <f>((1000*coeffs!$D$8/($D$2*coeffs!$D$6))^2*H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2945.1182655748084</v>
      </c>
      <c r="K60" s="10">
        <f>((1000*coeffs!$D$8/($D$2*coeffs!$D$6))^2*I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3232.3387477743217</v>
      </c>
      <c r="L60" s="10">
        <f t="shared" si="3"/>
        <v>24281537.168675315</v>
      </c>
      <c r="M60" s="1">
        <f t="shared" si="4"/>
        <v>8152865.4254172351</v>
      </c>
      <c r="N60" s="10">
        <f t="shared" si="5"/>
        <v>7507510.0484570842</v>
      </c>
    </row>
    <row r="61" spans="1:14" x14ac:dyDescent="0.25">
      <c r="A61">
        <v>-19.87</v>
      </c>
      <c r="B61">
        <v>0.55670103092783507</v>
      </c>
      <c r="C61" s="10">
        <f>-LN(1-B61)/0.000001-EXP(blanks!$BZ$18*b932_6!A61+blanks!$BZ$17)</f>
        <v>795691.40465965495</v>
      </c>
      <c r="D61" s="1">
        <f>C61*0.000001*coeffs!$D$8/($D$2*coeffs!$D$6/1000)</f>
        <v>10476.612688923995</v>
      </c>
      <c r="E61">
        <f t="shared" si="0"/>
        <v>0.81351086280982043</v>
      </c>
      <c r="F61">
        <v>0.69969999999999999</v>
      </c>
      <c r="G61">
        <v>0.96150000000000002</v>
      </c>
      <c r="H61">
        <f t="shared" si="1"/>
        <v>0.11381086280982045</v>
      </c>
      <c r="I61">
        <f t="shared" si="2"/>
        <v>0.14798913719017959</v>
      </c>
      <c r="J61" s="2">
        <f>((1000*coeffs!$D$8/($D$2*coeffs!$D$6))^2*H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3049.7064337346751</v>
      </c>
      <c r="K61" s="10">
        <f>((1000*coeffs!$D$8/($D$2*coeffs!$D$6))^2*I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3294.22602852312</v>
      </c>
      <c r="L61" s="10">
        <f t="shared" si="3"/>
        <v>25003964.344100557</v>
      </c>
      <c r="M61" s="1">
        <f t="shared" si="4"/>
        <v>8318054.15408317</v>
      </c>
      <c r="N61" s="10">
        <f t="shared" si="5"/>
        <v>7768795.144752644</v>
      </c>
    </row>
    <row r="62" spans="1:14" x14ac:dyDescent="0.25">
      <c r="A62">
        <v>-19.89</v>
      </c>
      <c r="B62">
        <v>0.5670103092783505</v>
      </c>
      <c r="C62" s="10">
        <f>-LN(1-B62)/0.000001-EXP(blanks!$BZ$18*b932_6!A62+blanks!$BZ$17)</f>
        <v>819092.50611693051</v>
      </c>
      <c r="D62" s="1">
        <f>C62*0.000001*coeffs!$D$8/($D$2*coeffs!$D$6/1000)</f>
        <v>10784.727461845234</v>
      </c>
      <c r="E62">
        <f t="shared" si="0"/>
        <v>0.83704136022001452</v>
      </c>
      <c r="F62">
        <v>0.71699999999999997</v>
      </c>
      <c r="G62">
        <v>0.98529999999999995</v>
      </c>
      <c r="H62">
        <f t="shared" si="1"/>
        <v>0.12004136022001455</v>
      </c>
      <c r="I62">
        <f t="shared" si="2"/>
        <v>0.14825863977998543</v>
      </c>
      <c r="J62" s="2">
        <f>((1000*coeffs!$D$8/($D$2*coeffs!$D$6))^2*H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3157.1092437707384</v>
      </c>
      <c r="K62" s="10">
        <f>((1000*coeffs!$D$8/($D$2*coeffs!$D$6))^2*I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3358.5421494368861</v>
      </c>
      <c r="L62" s="10">
        <f t="shared" si="3"/>
        <v>25739325.192570042</v>
      </c>
      <c r="M62" s="1">
        <f t="shared" si="4"/>
        <v>8489259.8801600281</v>
      </c>
      <c r="N62" s="10">
        <f t="shared" si="5"/>
        <v>8036891.227269887</v>
      </c>
    </row>
    <row r="63" spans="1:14" x14ac:dyDescent="0.25">
      <c r="A63">
        <v>-19.89</v>
      </c>
      <c r="B63">
        <v>0.57731958762886593</v>
      </c>
      <c r="C63" s="10">
        <f>-LN(1-B63)/0.000001-EXP(blanks!$BZ$18*b932_6!A63+blanks!$BZ$17)</f>
        <v>843190.05769599089</v>
      </c>
      <c r="D63" s="1">
        <f>C63*0.000001*coeffs!$D$8/($D$2*coeffs!$D$6/1000)</f>
        <v>11102.012169417474</v>
      </c>
      <c r="E63">
        <f t="shared" si="0"/>
        <v>0.86113891179907487</v>
      </c>
      <c r="F63">
        <v>0.73470000000000002</v>
      </c>
      <c r="G63">
        <v>1.0097</v>
      </c>
      <c r="H63">
        <f t="shared" si="1"/>
        <v>0.12643891179907485</v>
      </c>
      <c r="I63">
        <f t="shared" si="2"/>
        <v>0.14856108820092517</v>
      </c>
      <c r="J63" s="2">
        <f>((1000*coeffs!$D$8/($D$2*coeffs!$D$6))^2*H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3267.5617122679459</v>
      </c>
      <c r="K63" s="10">
        <f>((1000*coeffs!$D$8/($D$2*coeffs!$D$6))^2*I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3425.1453680024083</v>
      </c>
      <c r="L63" s="10">
        <f t="shared" si="3"/>
        <v>26496571.427648667</v>
      </c>
      <c r="M63" s="1">
        <f t="shared" si="4"/>
        <v>8666476.636247769</v>
      </c>
      <c r="N63" s="10">
        <f t="shared" si="5"/>
        <v>8312664.0762591558</v>
      </c>
    </row>
    <row r="64" spans="1:14" x14ac:dyDescent="0.25">
      <c r="A64">
        <v>-19.95</v>
      </c>
      <c r="B64">
        <v>0.58762886597938147</v>
      </c>
      <c r="C64" s="10">
        <f>-LN(1-B64)/0.000001-EXP(blanks!$BZ$18*b932_6!A64+blanks!$BZ$17)</f>
        <v>867488.81743578136</v>
      </c>
      <c r="D64" s="1">
        <f>C64*0.000001*coeffs!$D$8/($D$2*coeffs!$D$6/1000)</f>
        <v>11421.946120097629</v>
      </c>
      <c r="E64">
        <f t="shared" si="0"/>
        <v>0.88583152438944657</v>
      </c>
      <c r="F64">
        <v>0.75290000000000001</v>
      </c>
      <c r="G64">
        <v>1.0347</v>
      </c>
      <c r="H64">
        <f t="shared" si="1"/>
        <v>0.13293152438944655</v>
      </c>
      <c r="I64">
        <f t="shared" si="2"/>
        <v>0.14886847561055339</v>
      </c>
      <c r="J64" s="2">
        <f>((1000*coeffs!$D$8/($D$2*coeffs!$D$6))^2*H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3380.645973621517</v>
      </c>
      <c r="K64" s="10">
        <f>((1000*coeffs!$D$8/($D$2*coeffs!$D$6))^2*I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3493.9002577536767</v>
      </c>
      <c r="L64" s="10">
        <f t="shared" si="3"/>
        <v>27260140.467833873</v>
      </c>
      <c r="M64" s="1">
        <f t="shared" si="4"/>
        <v>8848833.353332052</v>
      </c>
      <c r="N64" s="10">
        <f t="shared" si="5"/>
        <v>8594593.9735407829</v>
      </c>
    </row>
    <row r="65" spans="1:14" x14ac:dyDescent="0.25">
      <c r="A65">
        <v>-19.95</v>
      </c>
      <c r="B65">
        <v>0.59793814432989689</v>
      </c>
      <c r="C65" s="10">
        <f>-LN(1-B65)/0.000001-EXP(blanks!$BZ$18*b932_6!A65+blanks!$BZ$17)</f>
        <v>892806.62542007118</v>
      </c>
      <c r="D65" s="1">
        <f>C65*0.000001*coeffs!$D$8/($D$2*coeffs!$D$6/1000)</f>
        <v>11755.297551105492</v>
      </c>
      <c r="E65">
        <f t="shared" si="0"/>
        <v>0.91114933237373641</v>
      </c>
      <c r="F65">
        <v>0.77159999999999995</v>
      </c>
      <c r="G65">
        <v>1.0866</v>
      </c>
      <c r="H65">
        <f t="shared" si="1"/>
        <v>0.13954933237373646</v>
      </c>
      <c r="I65">
        <f t="shared" si="2"/>
        <v>0.1754506676262636</v>
      </c>
      <c r="J65" s="2">
        <f>((1000*coeffs!$D$8/($D$2*coeffs!$D$6))^2*H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3496.625070299403</v>
      </c>
      <c r="K65" s="10">
        <f>((1000*coeffs!$D$8/($D$2*coeffs!$D$6))^2*I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3766.552450826297</v>
      </c>
      <c r="L65" s="10">
        <f t="shared" si="3"/>
        <v>28055732.281950232</v>
      </c>
      <c r="M65" s="1">
        <f t="shared" si="4"/>
        <v>9491940.7070086598</v>
      </c>
      <c r="N65" s="10">
        <f t="shared" si="5"/>
        <v>8884233.3880120125</v>
      </c>
    </row>
    <row r="66" spans="1:14" x14ac:dyDescent="0.25">
      <c r="A66">
        <v>-19.95</v>
      </c>
      <c r="B66">
        <v>0.60824742268041232</v>
      </c>
      <c r="C66" s="10">
        <f>-LN(1-B66)/0.000001-EXP(blanks!$BZ$18*b932_6!A66+blanks!$BZ$17)</f>
        <v>918782.11182333168</v>
      </c>
      <c r="D66" s="1">
        <f>C66*0.000001*coeffs!$D$8/($D$2*coeffs!$D$6/1000)</f>
        <v>12097.308422229295</v>
      </c>
      <c r="E66">
        <f t="shared" si="0"/>
        <v>0.93712481877699694</v>
      </c>
      <c r="F66">
        <v>0.79069999999999996</v>
      </c>
      <c r="G66">
        <v>1.1134999999999999</v>
      </c>
      <c r="H66">
        <f t="shared" si="1"/>
        <v>0.14642481877699698</v>
      </c>
      <c r="I66">
        <f t="shared" si="2"/>
        <v>0.176375181223003</v>
      </c>
      <c r="J66" s="2">
        <f>((1000*coeffs!$D$8/($D$2*coeffs!$D$6))^2*H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3616.4989738358581</v>
      </c>
      <c r="K66" s="10">
        <f>((1000*coeffs!$D$8/($D$2*coeffs!$D$6))^2*I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3841.239253684751</v>
      </c>
      <c r="L66" s="10">
        <f t="shared" si="3"/>
        <v>28871991.113004968</v>
      </c>
      <c r="M66" s="1">
        <f t="shared" si="4"/>
        <v>9689258.2112351097</v>
      </c>
      <c r="N66" s="10">
        <f t="shared" si="5"/>
        <v>9183397.4409154262</v>
      </c>
    </row>
    <row r="67" spans="1:14" x14ac:dyDescent="0.25">
      <c r="A67">
        <v>-20.010000000000002</v>
      </c>
      <c r="B67">
        <v>0.61855670103092786</v>
      </c>
      <c r="C67" s="10">
        <f>-LN(1-B67)/0.000001-EXP(blanks!$BZ$18*b932_6!A67+blanks!$BZ$17)</f>
        <v>945047.86371668708</v>
      </c>
      <c r="D67" s="1">
        <f>C67*0.000001*coeffs!$D$8/($D$2*coeffs!$D$6/1000)</f>
        <v>12443.141125660042</v>
      </c>
      <c r="E67">
        <f t="shared" si="0"/>
        <v>0.96379306585915847</v>
      </c>
      <c r="F67">
        <v>0.81020000000000003</v>
      </c>
      <c r="G67">
        <v>1.1411</v>
      </c>
      <c r="H67">
        <f t="shared" si="1"/>
        <v>0.15359306585915844</v>
      </c>
      <c r="I67">
        <f t="shared" si="2"/>
        <v>0.17730693414084153</v>
      </c>
      <c r="J67" s="2">
        <f>((1000*coeffs!$D$8/($D$2*coeffs!$D$6))^2*H67^2+(1000*(E67-coeffs!$D$2*blanks!$BZ$18*A67-coeffs!$D$2*blanks!$BZ$17)/($D$2*coeffs!$D$6))^2*coeffs!$E$8^2+(1000*coeffs!$D$2*coeffs!$D$8*(E67/coeffs!$D$2-blanks!$BZ$18*A67-blanks!$BZ$17)/($D$2^2*coeffs!$D$6))^2*coeffs!$D$11^2+(1000*coeffs!$D$2*coeffs!$D$8*(E67/coeffs!$D$2-blanks!$BZ$18*A67-blanks!$BZ$17)/($D$2*coeffs!$D$6^2))^2*coeffs!$E$6^2 +(-1000*coeffs!$D$8*blanks!$BZ$18*A67/($D$2*coeffs!$D$6)-1000*coeffs!$D$8*blanks!$BZ$17/($D$2*coeffs!$D$6))^2*coeffs!$E$2^2 + (1000*coeffs!$D$2*coeffs!$D$8*A67/($D$2*coeffs!$D$6))^2*blanks!$CA$18^2+(1000*coeffs!$D$2*coeffs!$D$8/($D$2*coeffs!$D$6))^2*blanks!$CA$17^2)^0.5</f>
        <v>3740.6317047382522</v>
      </c>
      <c r="K67" s="10">
        <f>((1000*coeffs!$D$8/($D$2*coeffs!$D$6))^2*I67^2+(1000*(E67-coeffs!$D$2*blanks!$BZ$18*A67-coeffs!$D$2*blanks!$BZ$17)/($D$2*coeffs!$D$6))^2*coeffs!$E$8^2+(1000*coeffs!$D$2*coeffs!$D$8*(E67/coeffs!$D$2-blanks!$BZ$18*A67-blanks!$BZ$17)/($D$2^2*coeffs!$D$6))^2*coeffs!$D$11^2+(1000*coeffs!$D$2*coeffs!$D$8*(E67/coeffs!$D$2-blanks!$BZ$18*A67-blanks!$BZ$17)/($D$2*coeffs!$D$6^2))^2*coeffs!$E$6^2 +(-1000*coeffs!$D$8*blanks!$BZ$18*A67/($D$2*coeffs!$D$6)-1000*coeffs!$D$8*blanks!$BZ$17/($D$2*coeffs!$D$6))^2*coeffs!$E$2^2 + (1000*coeffs!$D$2*coeffs!$D$8*A67/($D$2*coeffs!$D$6))^2*blanks!$CA$18^2+(1000*coeffs!$D$2*coeffs!$D$8/($D$2*coeffs!$D$6))^2*blanks!$CA$17^2)^0.5</f>
        <v>3918.249422549668</v>
      </c>
      <c r="L67" s="10">
        <f t="shared" si="3"/>
        <v>29697371.304328468</v>
      </c>
      <c r="M67" s="1">
        <f t="shared" si="4"/>
        <v>9892211.5639892947</v>
      </c>
      <c r="N67" s="10">
        <f t="shared" si="5"/>
        <v>9492479.7736033294</v>
      </c>
    </row>
    <row r="68" spans="1:14" x14ac:dyDescent="0.25">
      <c r="A68">
        <v>-20.059999999999999</v>
      </c>
      <c r="B68">
        <v>0.62886597938144329</v>
      </c>
      <c r="C68" s="10">
        <f>-LN(1-B68)/0.000001-EXP(blanks!$BZ$18*b932_6!A68+blanks!$BZ$17)</f>
        <v>972104.68677032588</v>
      </c>
      <c r="D68" s="1">
        <f>C68*0.000001*coeffs!$D$8/($D$2*coeffs!$D$6/1000)</f>
        <v>12799.389608508705</v>
      </c>
      <c r="E68">
        <f t="shared" si="0"/>
        <v>0.99119204004727279</v>
      </c>
      <c r="F68">
        <v>0.83030000000000004</v>
      </c>
      <c r="G68">
        <v>1.1693</v>
      </c>
      <c r="H68">
        <f t="shared" si="1"/>
        <v>0.16089204004727276</v>
      </c>
      <c r="I68">
        <f t="shared" si="2"/>
        <v>0.17810795995272721</v>
      </c>
      <c r="J68" s="2">
        <f>((1000*coeffs!$D$8/($D$2*coeffs!$D$6))^2*H68^2+(1000*(E68-coeffs!$D$2*blanks!$BZ$18*A68-coeffs!$D$2*blanks!$BZ$17)/($D$2*coeffs!$D$6))^2*coeffs!$E$8^2+(1000*coeffs!$D$2*coeffs!$D$8*(E68/coeffs!$D$2-blanks!$BZ$18*A68-blanks!$BZ$17)/($D$2^2*coeffs!$D$6))^2*coeffs!$D$11^2+(1000*coeffs!$D$2*coeffs!$D$8*(E68/coeffs!$D$2-blanks!$BZ$18*A68-blanks!$BZ$17)/($D$2*coeffs!$D$6^2))^2*coeffs!$E$6^2 +(-1000*coeffs!$D$8*blanks!$BZ$18*A68/($D$2*coeffs!$D$6)-1000*coeffs!$D$8*blanks!$BZ$17/($D$2*coeffs!$D$6))^2*coeffs!$E$2^2 + (1000*coeffs!$D$2*coeffs!$D$8*A68/($D$2*coeffs!$D$6))^2*blanks!$CA$18^2+(1000*coeffs!$D$2*coeffs!$D$8/($D$2*coeffs!$D$6))^2*blanks!$CA$17^2)^0.5</f>
        <v>3867.9829878310811</v>
      </c>
      <c r="K68" s="10">
        <f>((1000*coeffs!$D$8/($D$2*coeffs!$D$6))^2*I68^2+(1000*(E68-coeffs!$D$2*blanks!$BZ$18*A68-coeffs!$D$2*blanks!$BZ$17)/($D$2*coeffs!$D$6))^2*coeffs!$E$8^2+(1000*coeffs!$D$2*coeffs!$D$8*(E68/coeffs!$D$2-blanks!$BZ$18*A68-blanks!$BZ$17)/($D$2^2*coeffs!$D$6))^2*coeffs!$D$11^2+(1000*coeffs!$D$2*coeffs!$D$8*(E68/coeffs!$D$2-blanks!$BZ$18*A68-blanks!$BZ$17)/($D$2*coeffs!$D$6^2))^2*coeffs!$E$6^2 +(-1000*coeffs!$D$8*blanks!$BZ$18*A68/($D$2*coeffs!$D$6)-1000*coeffs!$D$8*blanks!$BZ$17/($D$2*coeffs!$D$6))^2*coeffs!$E$2^2 + (1000*coeffs!$D$2*coeffs!$D$8*A68/($D$2*coeffs!$D$6))^2*blanks!$CA$18^2+(1000*coeffs!$D$2*coeffs!$D$8/($D$2*coeffs!$D$6))^2*blanks!$CA$17^2)^0.5</f>
        <v>3996.6315492208505</v>
      </c>
      <c r="L68" s="10">
        <f t="shared" si="3"/>
        <v>30547610.272521421</v>
      </c>
      <c r="M68" s="1">
        <f t="shared" si="4"/>
        <v>10099206.877285169</v>
      </c>
      <c r="N68" s="10">
        <f t="shared" si="5"/>
        <v>9809732.4407122806</v>
      </c>
    </row>
    <row r="69" spans="1:14" x14ac:dyDescent="0.25">
      <c r="A69">
        <v>-20.09</v>
      </c>
      <c r="B69">
        <v>0.63917525773195871</v>
      </c>
      <c r="C69" s="10">
        <f>-LN(1-B69)/0.000001-EXP(blanks!$BZ$18*b932_6!A69+blanks!$BZ$17)</f>
        <v>1000067.2826131342</v>
      </c>
      <c r="D69" s="1">
        <f>C69*0.000001*coeffs!$D$8/($D$2*coeffs!$D$6/1000)</f>
        <v>13167.564110214335</v>
      </c>
      <c r="E69">
        <f t="shared" si="0"/>
        <v>1.0193629170139691</v>
      </c>
      <c r="F69">
        <v>0.87190000000000001</v>
      </c>
      <c r="G69">
        <v>1.1982999999999999</v>
      </c>
      <c r="H69">
        <f t="shared" si="1"/>
        <v>0.14746291701396907</v>
      </c>
      <c r="I69">
        <f t="shared" si="2"/>
        <v>0.17893708298603084</v>
      </c>
      <c r="J69" s="2">
        <f>((1000*coeffs!$D$8/($D$2*coeffs!$D$6))^2*H69^2+(1000*(E69-coeffs!$D$2*blanks!$BZ$18*A69-coeffs!$D$2*blanks!$BZ$17)/($D$2*coeffs!$D$6))^2*coeffs!$E$8^2+(1000*coeffs!$D$2*coeffs!$D$8*(E69/coeffs!$D$2-blanks!$BZ$18*A69-blanks!$BZ$17)/($D$2^2*coeffs!$D$6))^2*coeffs!$D$11^2+(1000*coeffs!$D$2*coeffs!$D$8*(E69/coeffs!$D$2-blanks!$BZ$18*A69-blanks!$BZ$17)/($D$2*coeffs!$D$6^2))^2*coeffs!$E$6^2 +(-1000*coeffs!$D$8*blanks!$BZ$18*A69/($D$2*coeffs!$D$6)-1000*coeffs!$D$8*blanks!$BZ$17/($D$2*coeffs!$D$6))^2*coeffs!$E$2^2 + (1000*coeffs!$D$2*coeffs!$D$8*A69/($D$2*coeffs!$D$6))^2*blanks!$CA$18^2+(1000*coeffs!$D$2*coeffs!$D$8/($D$2*coeffs!$D$6))^2*blanks!$CA$17^2)^0.5</f>
        <v>3853.2090057264345</v>
      </c>
      <c r="K69" s="10">
        <f>((1000*coeffs!$D$8/($D$2*coeffs!$D$6))^2*I69^2+(1000*(E69-coeffs!$D$2*blanks!$BZ$18*A69-coeffs!$D$2*blanks!$BZ$17)/($D$2*coeffs!$D$6))^2*coeffs!$E$8^2+(1000*coeffs!$D$2*coeffs!$D$8*(E69/coeffs!$D$2-blanks!$BZ$18*A69-blanks!$BZ$17)/($D$2^2*coeffs!$D$6))^2*coeffs!$D$11^2+(1000*coeffs!$D$2*coeffs!$D$8*(E69/coeffs!$D$2-blanks!$BZ$18*A69-blanks!$BZ$17)/($D$2*coeffs!$D$6^2))^2*coeffs!$E$6^2 +(-1000*coeffs!$D$8*blanks!$BZ$18*A69/($D$2*coeffs!$D$6)-1000*coeffs!$D$8*blanks!$BZ$17/($D$2*coeffs!$D$6))^2*coeffs!$E$2^2 + (1000*coeffs!$D$2*coeffs!$D$8*A69/($D$2*coeffs!$D$6))^2*blanks!$CA$18^2+(1000*coeffs!$D$2*coeffs!$D$8/($D$2*coeffs!$D$6))^2*blanks!$CA$17^2)^0.5</f>
        <v>4077.7678388506142</v>
      </c>
      <c r="L69" s="10">
        <f t="shared" si="3"/>
        <v>31426312.424294867</v>
      </c>
      <c r="M69" s="1">
        <f t="shared" si="4"/>
        <v>10313493.959706448</v>
      </c>
      <c r="N69" s="10">
        <f t="shared" si="5"/>
        <v>9809363.261994902</v>
      </c>
    </row>
    <row r="70" spans="1:14" x14ac:dyDescent="0.25">
      <c r="A70">
        <v>-20.09</v>
      </c>
      <c r="B70">
        <v>0.64948453608247425</v>
      </c>
      <c r="C70" s="10">
        <f>-LN(1-B70)/0.000001-EXP(blanks!$BZ$18*b932_6!A70+blanks!$BZ$17)</f>
        <v>1029054.8194863866</v>
      </c>
      <c r="D70" s="1">
        <f>C70*0.000001*coeffs!$D$8/($D$2*coeffs!$D$6/1000)</f>
        <v>13549.233680664032</v>
      </c>
      <c r="E70">
        <f t="shared" si="0"/>
        <v>1.0483504538872215</v>
      </c>
      <c r="F70">
        <v>0.89349999999999996</v>
      </c>
      <c r="G70">
        <v>1.2583</v>
      </c>
      <c r="H70">
        <f t="shared" si="1"/>
        <v>0.15485045388722152</v>
      </c>
      <c r="I70">
        <f t="shared" si="2"/>
        <v>0.2099495461127785</v>
      </c>
      <c r="J70" s="2">
        <f>((1000*coeffs!$D$8/($D$2*coeffs!$D$6))^2*H70^2+(1000*(E70-coeffs!$D$2*blanks!$BZ$18*A70-coeffs!$D$2*blanks!$BZ$17)/($D$2*coeffs!$D$6))^2*coeffs!$E$8^2+(1000*coeffs!$D$2*coeffs!$D$8*(E70/coeffs!$D$2-blanks!$BZ$18*A70-blanks!$BZ$17)/($D$2^2*coeffs!$D$6))^2*coeffs!$D$11^2+(1000*coeffs!$D$2*coeffs!$D$8*(E70/coeffs!$D$2-blanks!$BZ$18*A70-blanks!$BZ$17)/($D$2*coeffs!$D$6^2))^2*coeffs!$E$6^2 +(-1000*coeffs!$D$8*blanks!$BZ$18*A70/($D$2*coeffs!$D$6)-1000*coeffs!$D$8*blanks!$BZ$17/($D$2*coeffs!$D$6))^2*coeffs!$E$2^2 + (1000*coeffs!$D$2*coeffs!$D$8*A70/($D$2*coeffs!$D$6))^2*blanks!$CA$18^2+(1000*coeffs!$D$2*coeffs!$D$8/($D$2*coeffs!$D$6))^2*blanks!$CA$17^2)^0.5</f>
        <v>3984.1397834414579</v>
      </c>
      <c r="K70" s="10">
        <f>((1000*coeffs!$D$8/($D$2*coeffs!$D$6))^2*I70^2+(1000*(E70-coeffs!$D$2*blanks!$BZ$18*A70-coeffs!$D$2*blanks!$BZ$17)/($D$2*coeffs!$D$6))^2*coeffs!$E$8^2+(1000*coeffs!$D$2*coeffs!$D$8*(E70/coeffs!$D$2-blanks!$BZ$18*A70-blanks!$BZ$17)/($D$2^2*coeffs!$D$6))^2*coeffs!$D$11^2+(1000*coeffs!$D$2*coeffs!$D$8*(E70/coeffs!$D$2-blanks!$BZ$18*A70-blanks!$BZ$17)/($D$2*coeffs!$D$6^2))^2*coeffs!$E$6^2 +(-1000*coeffs!$D$8*blanks!$BZ$18*A70/($D$2*coeffs!$D$6)-1000*coeffs!$D$8*blanks!$BZ$17/($D$2*coeffs!$D$6))^2*coeffs!$E$2^2 + (1000*coeffs!$D$2*coeffs!$D$8*A70/($D$2*coeffs!$D$6))^2*blanks!$CA$18^2+(1000*coeffs!$D$2*coeffs!$D$8/($D$2*coeffs!$D$6))^2*blanks!$CA$17^2)^0.5</f>
        <v>4399.768183347951</v>
      </c>
      <c r="L70" s="10">
        <f t="shared" si="3"/>
        <v>32337222.526072484</v>
      </c>
      <c r="M70" s="1">
        <f t="shared" si="4"/>
        <v>11072599.005240342</v>
      </c>
      <c r="N70" s="10">
        <f t="shared" si="5"/>
        <v>10136762.262937751</v>
      </c>
    </row>
    <row r="71" spans="1:14" x14ac:dyDescent="0.25">
      <c r="A71">
        <v>-20.14</v>
      </c>
      <c r="B71">
        <v>0.65979381443298968</v>
      </c>
      <c r="C71" s="10">
        <f>-LN(1-B71)/0.000001-EXP(blanks!$BZ$18*b932_6!A71+blanks!$BZ$17)</f>
        <v>1058555.5846095812</v>
      </c>
      <c r="D71" s="1">
        <f>C71*0.000001*coeffs!$D$8/($D$2*coeffs!$D$6/1000)</f>
        <v>13937.660762335003</v>
      </c>
      <c r="E71">
        <f t="shared" si="0"/>
        <v>1.0782034170369026</v>
      </c>
      <c r="F71">
        <v>0.91559999999999997</v>
      </c>
      <c r="G71">
        <v>1.2895000000000001</v>
      </c>
      <c r="H71">
        <f t="shared" si="1"/>
        <v>0.16260341703690262</v>
      </c>
      <c r="I71">
        <f t="shared" si="2"/>
        <v>0.2112965829630975</v>
      </c>
      <c r="J71" s="2">
        <f>((1000*coeffs!$D$8/($D$2*coeffs!$D$6))^2*H71^2+(1000*(E71-coeffs!$D$2*blanks!$BZ$18*A71-coeffs!$D$2*blanks!$BZ$17)/($D$2*coeffs!$D$6))^2*coeffs!$E$8^2+(1000*coeffs!$D$2*coeffs!$D$8*(E71/coeffs!$D$2-blanks!$BZ$18*A71-blanks!$BZ$17)/($D$2^2*coeffs!$D$6))^2*coeffs!$D$11^2+(1000*coeffs!$D$2*coeffs!$D$8*(E71/coeffs!$D$2-blanks!$BZ$18*A71-blanks!$BZ$17)/($D$2*coeffs!$D$6^2))^2*coeffs!$E$6^2 +(-1000*coeffs!$D$8*blanks!$BZ$18*A71/($D$2*coeffs!$D$6)-1000*coeffs!$D$8*blanks!$BZ$17/($D$2*coeffs!$D$6))^2*coeffs!$E$2^2 + (1000*coeffs!$D$2*coeffs!$D$8*A71/($D$2*coeffs!$D$6))^2*blanks!$CA$18^2+(1000*coeffs!$D$2*coeffs!$D$8/($D$2*coeffs!$D$6))^2*blanks!$CA$17^2)^0.5</f>
        <v>4120.2941895245931</v>
      </c>
      <c r="K71" s="10">
        <f>((1000*coeffs!$D$8/($D$2*coeffs!$D$6))^2*I71^2+(1000*(E71-coeffs!$D$2*blanks!$BZ$18*A71-coeffs!$D$2*blanks!$BZ$17)/($D$2*coeffs!$D$6))^2*coeffs!$E$8^2+(1000*coeffs!$D$2*coeffs!$D$8*(E71/coeffs!$D$2-blanks!$BZ$18*A71-blanks!$BZ$17)/($D$2^2*coeffs!$D$6))^2*coeffs!$D$11^2+(1000*coeffs!$D$2*coeffs!$D$8*(E71/coeffs!$D$2-blanks!$BZ$18*A71-blanks!$BZ$17)/($D$2*coeffs!$D$6^2))^2*coeffs!$E$6^2 +(-1000*coeffs!$D$8*blanks!$BZ$18*A71/($D$2*coeffs!$D$6)-1000*coeffs!$D$8*blanks!$BZ$17/($D$2*coeffs!$D$6))^2*coeffs!$E$2^2 + (1000*coeffs!$D$2*coeffs!$D$8*A71/($D$2*coeffs!$D$6))^2*blanks!$CA$18^2+(1000*coeffs!$D$2*coeffs!$D$8/($D$2*coeffs!$D$6))^2*blanks!$CA$17^2)^0.5</f>
        <v>4486.9931025477426</v>
      </c>
      <c r="L71" s="10">
        <f t="shared" si="3"/>
        <v>33264260.414058153</v>
      </c>
      <c r="M71" s="1">
        <f t="shared" si="4"/>
        <v>11302003.965615274</v>
      </c>
      <c r="N71" s="10">
        <f t="shared" si="5"/>
        <v>10476490.756288927</v>
      </c>
    </row>
    <row r="72" spans="1:14" x14ac:dyDescent="0.25">
      <c r="A72">
        <v>-20.190000000000001</v>
      </c>
      <c r="B72">
        <v>0.67010309278350511</v>
      </c>
      <c r="C72" s="10">
        <f>-LN(1-B72)/0.000001-EXP(blanks!$BZ$18*b932_6!A72+blanks!$BZ$17)</f>
        <v>1088968.6166739699</v>
      </c>
      <c r="D72" s="1">
        <f>C72*0.000001*coeffs!$D$8/($D$2*coeffs!$D$6/1000)</f>
        <v>14338.099369272972</v>
      </c>
      <c r="E72">
        <f t="shared" si="0"/>
        <v>1.1089750757036561</v>
      </c>
      <c r="F72">
        <v>0.93830000000000002</v>
      </c>
      <c r="G72">
        <v>1.3213999999999999</v>
      </c>
      <c r="H72">
        <f t="shared" si="1"/>
        <v>0.17067507570365603</v>
      </c>
      <c r="I72">
        <f t="shared" si="2"/>
        <v>0.21242492429634385</v>
      </c>
      <c r="J72" s="2">
        <f>((1000*coeffs!$D$8/($D$2*coeffs!$D$6))^2*H72^2+(1000*(E72-coeffs!$D$2*blanks!$BZ$18*A72-coeffs!$D$2*blanks!$BZ$17)/($D$2*coeffs!$D$6))^2*coeffs!$E$8^2+(1000*coeffs!$D$2*coeffs!$D$8*(E72/coeffs!$D$2-blanks!$BZ$18*A72-blanks!$BZ$17)/($D$2^2*coeffs!$D$6))^2*coeffs!$D$11^2+(1000*coeffs!$D$2*coeffs!$D$8*(E72/coeffs!$D$2-blanks!$BZ$18*A72-blanks!$BZ$17)/($D$2*coeffs!$D$6^2))^2*coeffs!$E$6^2 +(-1000*coeffs!$D$8*blanks!$BZ$18*A72/($D$2*coeffs!$D$6)-1000*coeffs!$D$8*blanks!$BZ$17/($D$2*coeffs!$D$6))^2*coeffs!$E$2^2 + (1000*coeffs!$D$2*coeffs!$D$8*A72/($D$2*coeffs!$D$6))^2*blanks!$CA$18^2+(1000*coeffs!$D$2*coeffs!$D$8/($D$2*coeffs!$D$6))^2*blanks!$CA$17^2)^0.5</f>
        <v>4261.534469622311</v>
      </c>
      <c r="K72" s="10">
        <f>((1000*coeffs!$D$8/($D$2*coeffs!$D$6))^2*I72^2+(1000*(E72-coeffs!$D$2*blanks!$BZ$18*A72-coeffs!$D$2*blanks!$BZ$17)/($D$2*coeffs!$D$6))^2*coeffs!$E$8^2+(1000*coeffs!$D$2*coeffs!$D$8*(E72/coeffs!$D$2-blanks!$BZ$18*A72-blanks!$BZ$17)/($D$2^2*coeffs!$D$6))^2*coeffs!$D$11^2+(1000*coeffs!$D$2*coeffs!$D$8*(E72/coeffs!$D$2-blanks!$BZ$18*A72-blanks!$BZ$17)/($D$2*coeffs!$D$6^2))^2*coeffs!$E$6^2 +(-1000*coeffs!$D$8*blanks!$BZ$18*A72/($D$2*coeffs!$D$6)-1000*coeffs!$D$8*blanks!$BZ$17/($D$2*coeffs!$D$6))^2*coeffs!$E$2^2 + (1000*coeffs!$D$2*coeffs!$D$8*A72/($D$2*coeffs!$D$6))^2*blanks!$CA$18^2+(1000*coeffs!$D$2*coeffs!$D$8/($D$2*coeffs!$D$6))^2*blanks!$CA$17^2)^0.5</f>
        <v>4575.3122447006544</v>
      </c>
      <c r="L72" s="10">
        <f t="shared" si="3"/>
        <v>34219965.559144191</v>
      </c>
      <c r="M72" s="1">
        <f t="shared" si="4"/>
        <v>11534958.103660455</v>
      </c>
      <c r="N72" s="10">
        <f t="shared" si="5"/>
        <v>10828718.173981257</v>
      </c>
    </row>
    <row r="73" spans="1:14" x14ac:dyDescent="0.25">
      <c r="A73">
        <v>-20.21</v>
      </c>
      <c r="B73">
        <v>0.68041237113402064</v>
      </c>
      <c r="C73" s="10">
        <f>-LN(1-B73)/0.000001-EXP(blanks!$BZ$18*b932_6!A73+blanks!$BZ$17)</f>
        <v>1120572.0381339539</v>
      </c>
      <c r="D73" s="1">
        <f>C73*0.000001*coeffs!$D$8/($D$2*coeffs!$D$6/1000)</f>
        <v>14754.211450341265</v>
      </c>
      <c r="E73">
        <f t="shared" ref="E73:E90" si="6">-LN(1-B73)</f>
        <v>1.1407237740182365</v>
      </c>
      <c r="F73">
        <v>0.96150000000000002</v>
      </c>
      <c r="G73">
        <v>1.3541000000000001</v>
      </c>
      <c r="H73">
        <f t="shared" ref="H73:H90" si="7">E73-F73</f>
        <v>0.17922377401823653</v>
      </c>
      <c r="I73">
        <f t="shared" ref="I73:I90" si="8">G73-E73</f>
        <v>0.21337622598176353</v>
      </c>
      <c r="J73" s="2">
        <f>((1000*coeffs!$D$8/($D$2*coeffs!$D$6))^2*H73^2+(1000*(E73-coeffs!$D$2*blanks!$BZ$18*A73-coeffs!$D$2*blanks!$BZ$17)/($D$2*coeffs!$D$6))^2*coeffs!$E$8^2+(1000*coeffs!$D$2*coeffs!$D$8*(E73/coeffs!$D$2-blanks!$BZ$18*A73-blanks!$BZ$17)/($D$2^2*coeffs!$D$6))^2*coeffs!$D$11^2+(1000*coeffs!$D$2*coeffs!$D$8*(E73/coeffs!$D$2-blanks!$BZ$18*A73-blanks!$BZ$17)/($D$2*coeffs!$D$6^2))^2*coeffs!$E$6^2 +(-1000*coeffs!$D$8*blanks!$BZ$18*A73/($D$2*coeffs!$D$6)-1000*coeffs!$D$8*blanks!$BZ$17/($D$2*coeffs!$D$6))^2*coeffs!$E$2^2 + (1000*coeffs!$D$2*coeffs!$D$8*A73/($D$2*coeffs!$D$6))^2*blanks!$CA$18^2+(1000*coeffs!$D$2*coeffs!$D$8/($D$2*coeffs!$D$6))^2*blanks!$CA$17^2)^0.5</f>
        <v>4409.1567854460172</v>
      </c>
      <c r="K73" s="10">
        <f>((1000*coeffs!$D$8/($D$2*coeffs!$D$6))^2*I73^2+(1000*(E73-coeffs!$D$2*blanks!$BZ$18*A73-coeffs!$D$2*blanks!$BZ$17)/($D$2*coeffs!$D$6))^2*coeffs!$E$8^2+(1000*coeffs!$D$2*coeffs!$D$8*(E73/coeffs!$D$2-blanks!$BZ$18*A73-blanks!$BZ$17)/($D$2^2*coeffs!$D$6))^2*coeffs!$D$11^2+(1000*coeffs!$D$2*coeffs!$D$8*(E73/coeffs!$D$2-blanks!$BZ$18*A73-blanks!$BZ$17)/($D$2*coeffs!$D$6^2))^2*coeffs!$E$6^2 +(-1000*coeffs!$D$8*blanks!$BZ$18*A73/($D$2*coeffs!$D$6)-1000*coeffs!$D$8*blanks!$BZ$17/($D$2*coeffs!$D$6))^2*coeffs!$E$2^2 + (1000*coeffs!$D$2*coeffs!$D$8*A73/($D$2*coeffs!$D$6))^2*blanks!$CA$18^2+(1000*coeffs!$D$2*coeffs!$D$8/($D$2*coeffs!$D$6))^2*blanks!$CA$17^2)^0.5</f>
        <v>4665.312124008884</v>
      </c>
      <c r="L73" s="10">
        <f t="shared" ref="L73:L104" si="9">1000000000000*D73/(1000000*$D$3)</f>
        <v>35213077.736439884</v>
      </c>
      <c r="M73" s="1">
        <f t="shared" ref="M73:M104" si="10">((1/(0.000001*$D$3))^2*K73^2+(D73/(0.000001*$D$3)^2)^2*(0.000001*$E$3)^2)^0.5</f>
        <v>11773105.666057147</v>
      </c>
      <c r="N73" s="10">
        <f t="shared" ref="N73:N104" si="11">((1/(0.000001*$D$3))^2*J73^2+(D73/(0.000001*$D$3)^2)^2*(0.000001*$E$3)^2)^0.5</f>
        <v>11196679.53700377</v>
      </c>
    </row>
    <row r="74" spans="1:14" x14ac:dyDescent="0.25">
      <c r="A74">
        <v>-20.21</v>
      </c>
      <c r="B74">
        <v>0.69072164948453607</v>
      </c>
      <c r="C74" s="10">
        <f>-LN(1-B74)/0.000001-EXP(blanks!$BZ$18*b932_6!A74+blanks!$BZ$17)</f>
        <v>1153361.8609569448</v>
      </c>
      <c r="D74" s="1">
        <f>C74*0.000001*coeffs!$D$8/($D$2*coeffs!$D$6/1000)</f>
        <v>15185.944496398048</v>
      </c>
      <c r="E74">
        <f t="shared" si="6"/>
        <v>1.1735135968412274</v>
      </c>
      <c r="F74">
        <v>0.98529999999999995</v>
      </c>
      <c r="G74">
        <v>1.3876999999999999</v>
      </c>
      <c r="H74">
        <f t="shared" si="7"/>
        <v>0.1882135968412274</v>
      </c>
      <c r="I74">
        <f t="shared" si="8"/>
        <v>0.21418640315877258</v>
      </c>
      <c r="J74" s="2">
        <f>((1000*coeffs!$D$8/($D$2*coeffs!$D$6))^2*H74^2+(1000*(E74-coeffs!$D$2*blanks!$BZ$18*A74-coeffs!$D$2*blanks!$BZ$17)/($D$2*coeffs!$D$6))^2*coeffs!$E$8^2+(1000*coeffs!$D$2*coeffs!$D$8*(E74/coeffs!$D$2-blanks!$BZ$18*A74-blanks!$BZ$17)/($D$2^2*coeffs!$D$6))^2*coeffs!$D$11^2+(1000*coeffs!$D$2*coeffs!$D$8*(E74/coeffs!$D$2-blanks!$BZ$18*A74-blanks!$BZ$17)/($D$2*coeffs!$D$6^2))^2*coeffs!$E$6^2 +(-1000*coeffs!$D$8*blanks!$BZ$18*A74/($D$2*coeffs!$D$6)-1000*coeffs!$D$8*blanks!$BZ$17/($D$2*coeffs!$D$6))^2*coeffs!$E$2^2 + (1000*coeffs!$D$2*coeffs!$D$8*A74/($D$2*coeffs!$D$6))^2*blanks!$CA$18^2+(1000*coeffs!$D$2*coeffs!$D$8/($D$2*coeffs!$D$6))^2*blanks!$CA$17^2)^0.5</f>
        <v>4563.1428004175514</v>
      </c>
      <c r="K74" s="10">
        <f>((1000*coeffs!$D$8/($D$2*coeffs!$D$6))^2*I74^2+(1000*(E74-coeffs!$D$2*blanks!$BZ$18*A74-coeffs!$D$2*blanks!$BZ$17)/($D$2*coeffs!$D$6))^2*coeffs!$E$8^2+(1000*coeffs!$D$2*coeffs!$D$8*(E74/coeffs!$D$2-blanks!$BZ$18*A74-blanks!$BZ$17)/($D$2^2*coeffs!$D$6))^2*coeffs!$D$11^2+(1000*coeffs!$D$2*coeffs!$D$8*(E74/coeffs!$D$2-blanks!$BZ$18*A74-blanks!$BZ$17)/($D$2*coeffs!$D$6^2))^2*coeffs!$E$6^2 +(-1000*coeffs!$D$8*blanks!$BZ$18*A74/($D$2*coeffs!$D$6)-1000*coeffs!$D$8*blanks!$BZ$17/($D$2*coeffs!$D$6))^2*coeffs!$E$2^2 + (1000*coeffs!$D$2*coeffs!$D$8*A74/($D$2*coeffs!$D$6))^2*blanks!$CA$18^2+(1000*coeffs!$D$2*coeffs!$D$8/($D$2*coeffs!$D$6))^2*blanks!$CA$17^2)^0.5</f>
        <v>4757.5362994832776</v>
      </c>
      <c r="L74" s="10">
        <f t="shared" si="9"/>
        <v>36243471.625219069</v>
      </c>
      <c r="M74" s="1">
        <f t="shared" si="10"/>
        <v>12017683.648783764</v>
      </c>
      <c r="N74" s="10">
        <f t="shared" si="11"/>
        <v>11580333.021378886</v>
      </c>
    </row>
    <row r="75" spans="1:14" x14ac:dyDescent="0.25">
      <c r="A75">
        <v>-20.3</v>
      </c>
      <c r="B75">
        <v>0.7010309278350515</v>
      </c>
      <c r="C75" s="10">
        <f>-LN(1-B75)/0.000001-EXP(blanks!$BZ$18*b932_6!A75+blanks!$BZ$17)</f>
        <v>1186596.5009593258</v>
      </c>
      <c r="D75" s="1">
        <f>C75*0.000001*coeffs!$D$8/($D$2*coeffs!$D$6/1000)</f>
        <v>15623.534307123349</v>
      </c>
      <c r="E75">
        <f t="shared" si="6"/>
        <v>1.2074151485169087</v>
      </c>
      <c r="F75">
        <v>1.0097</v>
      </c>
      <c r="G75">
        <v>1.4219999999999999</v>
      </c>
      <c r="H75">
        <f t="shared" si="7"/>
        <v>0.19771514851690863</v>
      </c>
      <c r="I75">
        <f t="shared" si="8"/>
        <v>0.21458485148309125</v>
      </c>
      <c r="J75" s="2">
        <f>((1000*coeffs!$D$8/($D$2*coeffs!$D$6))^2*H75^2+(1000*(E75-coeffs!$D$2*blanks!$BZ$18*A75-coeffs!$D$2*blanks!$BZ$17)/($D$2*coeffs!$D$6))^2*coeffs!$E$8^2+(1000*coeffs!$D$2*coeffs!$D$8*(E75/coeffs!$D$2-blanks!$BZ$18*A75-blanks!$BZ$17)/($D$2^2*coeffs!$D$6))^2*coeffs!$D$11^2+(1000*coeffs!$D$2*coeffs!$D$8*(E75/coeffs!$D$2-blanks!$BZ$18*A75-blanks!$BZ$17)/($D$2*coeffs!$D$6^2))^2*coeffs!$E$6^2 +(-1000*coeffs!$D$8*blanks!$BZ$18*A75/($D$2*coeffs!$D$6)-1000*coeffs!$D$8*blanks!$BZ$17/($D$2*coeffs!$D$6))^2*coeffs!$E$2^2 + (1000*coeffs!$D$2*coeffs!$D$8*A75/($D$2*coeffs!$D$6))^2*blanks!$CA$18^2+(1000*coeffs!$D$2*coeffs!$D$8/($D$2*coeffs!$D$6))^2*blanks!$CA$17^2)^0.5</f>
        <v>4724.2425127325168</v>
      </c>
      <c r="K75" s="10">
        <f>((1000*coeffs!$D$8/($D$2*coeffs!$D$6))^2*I75^2+(1000*(E75-coeffs!$D$2*blanks!$BZ$18*A75-coeffs!$D$2*blanks!$BZ$17)/($D$2*coeffs!$D$6))^2*coeffs!$E$8^2+(1000*coeffs!$D$2*coeffs!$D$8*(E75/coeffs!$D$2-blanks!$BZ$18*A75-blanks!$BZ$17)/($D$2^2*coeffs!$D$6))^2*coeffs!$D$11^2+(1000*coeffs!$D$2*coeffs!$D$8*(E75/coeffs!$D$2-blanks!$BZ$18*A75-blanks!$BZ$17)/($D$2*coeffs!$D$6^2))^2*coeffs!$E$6^2 +(-1000*coeffs!$D$8*blanks!$BZ$18*A75/($D$2*coeffs!$D$6)-1000*coeffs!$D$8*blanks!$BZ$17/($D$2*coeffs!$D$6))^2*coeffs!$E$2^2 + (1000*coeffs!$D$2*coeffs!$D$8*A75/($D$2*coeffs!$D$6))^2*blanks!$CA$18^2+(1000*coeffs!$D$2*coeffs!$D$8/($D$2*coeffs!$D$6))^2*blanks!$CA$17^2)^0.5</f>
        <v>4850.1816034228823</v>
      </c>
      <c r="L75" s="10">
        <f t="shared" si="9"/>
        <v>37287843.53717155</v>
      </c>
      <c r="M75" s="1">
        <f t="shared" si="10"/>
        <v>12263805.943464866</v>
      </c>
      <c r="N75" s="10">
        <f t="shared" si="11"/>
        <v>11980510.7337736</v>
      </c>
    </row>
    <row r="76" spans="1:14" x14ac:dyDescent="0.25">
      <c r="A76">
        <v>-20.329999999999998</v>
      </c>
      <c r="B76">
        <v>0.71134020618556704</v>
      </c>
      <c r="C76" s="10">
        <f>-LN(1-B76)/0.000001-EXP(blanks!$BZ$18*b932_6!A76+blanks!$BZ$17)</f>
        <v>1221460.6477703271</v>
      </c>
      <c r="D76" s="1">
        <f>C76*0.000001*coeffs!$D$8/($D$2*coeffs!$D$6/1000)</f>
        <v>16082.579309657815</v>
      </c>
      <c r="E76">
        <f t="shared" si="6"/>
        <v>1.242506468328179</v>
      </c>
      <c r="F76">
        <v>1.0347</v>
      </c>
      <c r="G76">
        <v>1.4933000000000001</v>
      </c>
      <c r="H76">
        <f t="shared" si="7"/>
        <v>0.20780646832817906</v>
      </c>
      <c r="I76">
        <f t="shared" si="8"/>
        <v>0.25079353167182106</v>
      </c>
      <c r="J76" s="2">
        <f>((1000*coeffs!$D$8/($D$2*coeffs!$D$6))^2*H76^2+(1000*(E76-coeffs!$D$2*blanks!$BZ$18*A76-coeffs!$D$2*blanks!$BZ$17)/($D$2*coeffs!$D$6))^2*coeffs!$E$8^2+(1000*coeffs!$D$2*coeffs!$D$8*(E76/coeffs!$D$2-blanks!$BZ$18*A76-blanks!$BZ$17)/($D$2^2*coeffs!$D$6))^2*coeffs!$D$11^2+(1000*coeffs!$D$2*coeffs!$D$8*(E76/coeffs!$D$2-blanks!$BZ$18*A76-blanks!$BZ$17)/($D$2*coeffs!$D$6^2))^2*coeffs!$E$6^2 +(-1000*coeffs!$D$8*blanks!$BZ$18*A76/($D$2*coeffs!$D$6)-1000*coeffs!$D$8*blanks!$BZ$17/($D$2*coeffs!$D$6))^2*coeffs!$E$2^2 + (1000*coeffs!$D$2*coeffs!$D$8*A76/($D$2*coeffs!$D$6))^2*blanks!$CA$18^2+(1000*coeffs!$D$2*coeffs!$D$8/($D$2*coeffs!$D$6))^2*blanks!$CA$17^2)^0.5</f>
        <v>4893.3021809359034</v>
      </c>
      <c r="K76" s="10">
        <f>((1000*coeffs!$D$8/($D$2*coeffs!$D$6))^2*I76^2+(1000*(E76-coeffs!$D$2*blanks!$BZ$18*A76-coeffs!$D$2*blanks!$BZ$17)/($D$2*coeffs!$D$6))^2*coeffs!$E$8^2+(1000*coeffs!$D$2*coeffs!$D$8*(E76/coeffs!$D$2-blanks!$BZ$18*A76-blanks!$BZ$17)/($D$2^2*coeffs!$D$6))^2*coeffs!$D$11^2+(1000*coeffs!$D$2*coeffs!$D$8*(E76/coeffs!$D$2-blanks!$BZ$18*A76-blanks!$BZ$17)/($D$2*coeffs!$D$6^2))^2*coeffs!$E$6^2 +(-1000*coeffs!$D$8*blanks!$BZ$18*A76/($D$2*coeffs!$D$6)-1000*coeffs!$D$8*blanks!$BZ$17/($D$2*coeffs!$D$6))^2*coeffs!$E$2^2 + (1000*coeffs!$D$2*coeffs!$D$8*A76/($D$2*coeffs!$D$6))^2*blanks!$CA$18^2+(1000*coeffs!$D$2*coeffs!$D$8/($D$2*coeffs!$D$6))^2*blanks!$CA$17^2)^0.5</f>
        <v>5230.87279172328</v>
      </c>
      <c r="L76" s="10">
        <f t="shared" si="9"/>
        <v>38383421.39391946</v>
      </c>
      <c r="M76" s="1">
        <f t="shared" si="10"/>
        <v>13162041.43090255</v>
      </c>
      <c r="N76" s="10">
        <f t="shared" si="11"/>
        <v>12400495.171972595</v>
      </c>
    </row>
    <row r="77" spans="1:14" x14ac:dyDescent="0.25">
      <c r="A77">
        <v>-20.36</v>
      </c>
      <c r="B77">
        <v>0.72164948453608246</v>
      </c>
      <c r="C77" s="10">
        <f>-LN(1-B77)/0.000001-EXP(blanks!$BZ$18*b932_6!A77+blanks!$BZ$17)</f>
        <v>1257598.6400300472</v>
      </c>
      <c r="D77" s="1">
        <f>C77*0.000001*coeffs!$D$8/($D$2*coeffs!$D$6/1000)</f>
        <v>16558.396625319736</v>
      </c>
      <c r="E77">
        <f t="shared" si="6"/>
        <v>1.2788741124990537</v>
      </c>
      <c r="F77">
        <v>1.0866</v>
      </c>
      <c r="G77">
        <v>1.5303</v>
      </c>
      <c r="H77">
        <f t="shared" si="7"/>
        <v>0.19227411249905368</v>
      </c>
      <c r="I77">
        <f t="shared" si="8"/>
        <v>0.2514258875009463</v>
      </c>
      <c r="J77" s="2">
        <f>((1000*coeffs!$D$8/($D$2*coeffs!$D$6))^2*H77^2+(1000*(E77-coeffs!$D$2*blanks!$BZ$18*A77-coeffs!$D$2*blanks!$BZ$17)/($D$2*coeffs!$D$6))^2*coeffs!$E$8^2+(1000*coeffs!$D$2*coeffs!$D$8*(E77/coeffs!$D$2-blanks!$BZ$18*A77-blanks!$BZ$17)/($D$2^2*coeffs!$D$6))^2*coeffs!$D$11^2+(1000*coeffs!$D$2*coeffs!$D$8*(E77/coeffs!$D$2-blanks!$BZ$18*A77-blanks!$BZ$17)/($D$2*coeffs!$D$6^2))^2*coeffs!$E$6^2 +(-1000*coeffs!$D$8*blanks!$BZ$18*A77/($D$2*coeffs!$D$6)-1000*coeffs!$D$8*blanks!$BZ$17/($D$2*coeffs!$D$6))^2*coeffs!$E$2^2 + (1000*coeffs!$D$2*coeffs!$D$8*A77/($D$2*coeffs!$D$6))^2*blanks!$CA$18^2+(1000*coeffs!$D$2*coeffs!$D$8/($D$2*coeffs!$D$6))^2*blanks!$CA$17^2)^0.5</f>
        <v>4883.0978815568296</v>
      </c>
      <c r="K77" s="10">
        <f>((1000*coeffs!$D$8/($D$2*coeffs!$D$6))^2*I77^2+(1000*(E77-coeffs!$D$2*blanks!$BZ$18*A77-coeffs!$D$2*blanks!$BZ$17)/($D$2*coeffs!$D$6))^2*coeffs!$E$8^2+(1000*coeffs!$D$2*coeffs!$D$8*(E77/coeffs!$D$2-blanks!$BZ$18*A77-blanks!$BZ$17)/($D$2^2*coeffs!$D$6))^2*coeffs!$D$11^2+(1000*coeffs!$D$2*coeffs!$D$8*(E77/coeffs!$D$2-blanks!$BZ$18*A77-blanks!$BZ$17)/($D$2*coeffs!$D$6^2))^2*coeffs!$E$6^2 +(-1000*coeffs!$D$8*blanks!$BZ$18*A77/($D$2*coeffs!$D$6)-1000*coeffs!$D$8*blanks!$BZ$17/($D$2*coeffs!$D$6))^2*coeffs!$E$2^2 + (1000*coeffs!$D$2*coeffs!$D$8*A77/($D$2*coeffs!$D$6))^2*blanks!$CA$18^2+(1000*coeffs!$D$2*coeffs!$D$8/($D$2*coeffs!$D$6))^2*blanks!$CA$17^2)^0.5</f>
        <v>5328.6608697148085</v>
      </c>
      <c r="L77" s="10">
        <f t="shared" si="9"/>
        <v>39519028.822424889</v>
      </c>
      <c r="M77" s="1">
        <f t="shared" si="10"/>
        <v>13422551.461407252</v>
      </c>
      <c r="N77" s="10">
        <f t="shared" si="11"/>
        <v>12419655.173825832</v>
      </c>
    </row>
    <row r="78" spans="1:14" x14ac:dyDescent="0.25">
      <c r="A78">
        <v>-20.41</v>
      </c>
      <c r="B78">
        <v>0.73195876288659789</v>
      </c>
      <c r="C78" s="10">
        <f>-LN(1-B78)/0.000001-EXP(blanks!$BZ$18*b932_6!A78+blanks!$BZ$17)</f>
        <v>1294950.6325344902</v>
      </c>
      <c r="D78" s="1">
        <f>C78*0.000001*coeffs!$D$8/($D$2*coeffs!$D$6/1000)</f>
        <v>17050.19829156499</v>
      </c>
      <c r="E78">
        <f t="shared" si="6"/>
        <v>1.3166144404819007</v>
      </c>
      <c r="F78">
        <v>1.0866</v>
      </c>
      <c r="G78">
        <v>1.5682</v>
      </c>
      <c r="H78">
        <f t="shared" si="7"/>
        <v>0.23001444048190067</v>
      </c>
      <c r="I78">
        <f t="shared" si="8"/>
        <v>0.25158555951809936</v>
      </c>
      <c r="J78" s="2">
        <f>((1000*coeffs!$D$8/($D$2*coeffs!$D$6))^2*H78^2+(1000*(E78-coeffs!$D$2*blanks!$BZ$18*A78-coeffs!$D$2*blanks!$BZ$17)/($D$2*coeffs!$D$6))^2*coeffs!$E$8^2+(1000*coeffs!$D$2*coeffs!$D$8*(E78/coeffs!$D$2-blanks!$BZ$18*A78-blanks!$BZ$17)/($D$2^2*coeffs!$D$6))^2*coeffs!$D$11^2+(1000*coeffs!$D$2*coeffs!$D$8*(E78/coeffs!$D$2-blanks!$BZ$18*A78-blanks!$BZ$17)/($D$2*coeffs!$D$6^2))^2*coeffs!$E$6^2 +(-1000*coeffs!$D$8*blanks!$BZ$18*A78/($D$2*coeffs!$D$6)-1000*coeffs!$D$8*blanks!$BZ$17/($D$2*coeffs!$D$6))^2*coeffs!$E$2^2 + (1000*coeffs!$D$2*coeffs!$D$8*A78/($D$2*coeffs!$D$6))^2*blanks!$CA$18^2+(1000*coeffs!$D$2*coeffs!$D$8/($D$2*coeffs!$D$6))^2*blanks!$CA$17^2)^0.5</f>
        <v>5258.4990713021743</v>
      </c>
      <c r="K78" s="10">
        <f>((1000*coeffs!$D$8/($D$2*coeffs!$D$6))^2*I78^2+(1000*(E78-coeffs!$D$2*blanks!$BZ$18*A78-coeffs!$D$2*blanks!$BZ$17)/($D$2*coeffs!$D$6))^2*coeffs!$E$8^2+(1000*coeffs!$D$2*coeffs!$D$8*(E78/coeffs!$D$2-blanks!$BZ$18*A78-blanks!$BZ$17)/($D$2^2*coeffs!$D$6))^2*coeffs!$D$11^2+(1000*coeffs!$D$2*coeffs!$D$8*(E78/coeffs!$D$2-blanks!$BZ$18*A78-blanks!$BZ$17)/($D$2*coeffs!$D$6^2))^2*coeffs!$E$6^2 +(-1000*coeffs!$D$8*blanks!$BZ$18*A78/($D$2*coeffs!$D$6)-1000*coeffs!$D$8*blanks!$BZ$17/($D$2*coeffs!$D$6))^2*coeffs!$E$2^2 + (1000*coeffs!$D$2*coeffs!$D$8*A78/($D$2*coeffs!$D$6))^2*blanks!$CA$18^2+(1000*coeffs!$D$2*coeffs!$D$8/($D$2*coeffs!$D$6))^2*blanks!$CA$17^2)^0.5</f>
        <v>5427.0437359363768</v>
      </c>
      <c r="L78" s="10">
        <f t="shared" si="9"/>
        <v>40692785.235140815</v>
      </c>
      <c r="M78" s="1">
        <f t="shared" si="10"/>
        <v>13685875.815711349</v>
      </c>
      <c r="N78" s="10">
        <f t="shared" si="11"/>
        <v>13305811.116207954</v>
      </c>
    </row>
    <row r="79" spans="1:14" x14ac:dyDescent="0.25">
      <c r="A79">
        <v>-20.41</v>
      </c>
      <c r="B79">
        <v>0.74226804123711343</v>
      </c>
      <c r="C79" s="10">
        <f>-LN(1-B79)/0.000001-EXP(blanks!$BZ$18*b932_6!A79+blanks!$BZ$17)</f>
        <v>1334171.3456877719</v>
      </c>
      <c r="D79" s="1">
        <f>C79*0.000001*coeffs!$D$8/($D$2*coeffs!$D$6/1000)</f>
        <v>17566.60480127974</v>
      </c>
      <c r="E79">
        <f t="shared" si="6"/>
        <v>1.3558351536351823</v>
      </c>
      <c r="F79">
        <v>1.1411</v>
      </c>
      <c r="G79">
        <v>1.607</v>
      </c>
      <c r="H79">
        <f t="shared" si="7"/>
        <v>0.21473515363518225</v>
      </c>
      <c r="I79">
        <f t="shared" si="8"/>
        <v>0.25116484636481773</v>
      </c>
      <c r="J79" s="2">
        <f>((1000*coeffs!$D$8/($D$2*coeffs!$D$6))^2*H79^2+(1000*(E79-coeffs!$D$2*blanks!$BZ$18*A79-coeffs!$D$2*blanks!$BZ$17)/($D$2*coeffs!$D$6))^2*coeffs!$E$8^2+(1000*coeffs!$D$2*coeffs!$D$8*(E79/coeffs!$D$2-blanks!$BZ$18*A79-blanks!$BZ$17)/($D$2^2*coeffs!$D$6))^2*coeffs!$D$11^2+(1000*coeffs!$D$2*coeffs!$D$8*(E79/coeffs!$D$2-blanks!$BZ$18*A79-blanks!$BZ$17)/($D$2*coeffs!$D$6^2))^2*coeffs!$E$6^2 +(-1000*coeffs!$D$8*blanks!$BZ$18*A79/($D$2*coeffs!$D$6)-1000*coeffs!$D$8*blanks!$BZ$17/($D$2*coeffs!$D$6))^2*coeffs!$E$2^2 + (1000*coeffs!$D$2*coeffs!$D$8*A79/($D$2*coeffs!$D$6))^2*blanks!$CA$18^2+(1000*coeffs!$D$2*coeffs!$D$8/($D$2*coeffs!$D$6))^2*blanks!$CA$17^2)^0.5</f>
        <v>5252.7265052928578</v>
      </c>
      <c r="K79" s="10">
        <f>((1000*coeffs!$D$8/($D$2*coeffs!$D$6))^2*I79^2+(1000*(E79-coeffs!$D$2*blanks!$BZ$18*A79-coeffs!$D$2*blanks!$BZ$17)/($D$2*coeffs!$D$6))^2*coeffs!$E$8^2+(1000*coeffs!$D$2*coeffs!$D$8*(E79/coeffs!$D$2-blanks!$BZ$18*A79-blanks!$BZ$17)/($D$2^2*coeffs!$D$6))^2*coeffs!$D$11^2+(1000*coeffs!$D$2*coeffs!$D$8*(E79/coeffs!$D$2-blanks!$BZ$18*A79-blanks!$BZ$17)/($D$2*coeffs!$D$6^2))^2*coeffs!$E$6^2 +(-1000*coeffs!$D$8*blanks!$BZ$18*A79/($D$2*coeffs!$D$6)-1000*coeffs!$D$8*blanks!$BZ$17/($D$2*coeffs!$D$6))^2*coeffs!$E$2^2 + (1000*coeffs!$D$2*coeffs!$D$8*A79/($D$2*coeffs!$D$6))^2*blanks!$CA$18^2+(1000*coeffs!$D$2*coeffs!$D$8/($D$2*coeffs!$D$6))^2*blanks!$CA$17^2)^0.5</f>
        <v>5525.7152144211814</v>
      </c>
      <c r="L79" s="10">
        <f t="shared" si="9"/>
        <v>41925264.695760749</v>
      </c>
      <c r="M79" s="1">
        <f t="shared" si="10"/>
        <v>13952078.95825153</v>
      </c>
      <c r="N79" s="10">
        <f t="shared" si="11"/>
        <v>13337931.114913465</v>
      </c>
    </row>
    <row r="80" spans="1:14" x14ac:dyDescent="0.25">
      <c r="A80">
        <v>-20.53</v>
      </c>
      <c r="B80">
        <v>0.75257731958762886</v>
      </c>
      <c r="C80" s="10">
        <f>-LN(1-B80)/0.000001-EXP(blanks!$BZ$18*b932_6!A80+blanks!$BZ$17)</f>
        <v>1374032.1684872303</v>
      </c>
      <c r="D80" s="1">
        <f>C80*0.000001*coeffs!$D$8/($D$2*coeffs!$D$6/1000)</f>
        <v>18091.439428732301</v>
      </c>
      <c r="E80">
        <f t="shared" si="6"/>
        <v>1.3966571481554371</v>
      </c>
      <c r="F80">
        <v>1.1693</v>
      </c>
      <c r="G80">
        <v>1.6875</v>
      </c>
      <c r="H80">
        <f t="shared" si="7"/>
        <v>0.22735714815543706</v>
      </c>
      <c r="I80">
        <f t="shared" si="8"/>
        <v>0.29084285184456293</v>
      </c>
      <c r="J80" s="2">
        <f>((1000*coeffs!$D$8/($D$2*coeffs!$D$6))^2*H80^2+(1000*(E80-coeffs!$D$2*blanks!$BZ$18*A80-coeffs!$D$2*blanks!$BZ$17)/($D$2*coeffs!$D$6))^2*coeffs!$E$8^2+(1000*coeffs!$D$2*coeffs!$D$8*(E80/coeffs!$D$2-blanks!$BZ$18*A80-blanks!$BZ$17)/($D$2^2*coeffs!$D$6))^2*coeffs!$D$11^2+(1000*coeffs!$D$2*coeffs!$D$8*(E80/coeffs!$D$2-blanks!$BZ$18*A80-blanks!$BZ$17)/($D$2*coeffs!$D$6^2))^2*coeffs!$E$6^2 +(-1000*coeffs!$D$8*blanks!$BZ$18*A80/($D$2*coeffs!$D$6)-1000*coeffs!$D$8*blanks!$BZ$17/($D$2*coeffs!$D$6))^2*coeffs!$E$2^2 + (1000*coeffs!$D$2*coeffs!$D$8*A80/($D$2*coeffs!$D$6))^2*blanks!$CA$18^2+(1000*coeffs!$D$2*coeffs!$D$8/($D$2*coeffs!$D$6))^2*blanks!$CA$17^2)^0.5</f>
        <v>5454.9385409502138</v>
      </c>
      <c r="K80" s="10">
        <f>((1000*coeffs!$D$8/($D$2*coeffs!$D$6))^2*I80^2+(1000*(E80-coeffs!$D$2*blanks!$BZ$18*A80-coeffs!$D$2*blanks!$BZ$17)/($D$2*coeffs!$D$6))^2*coeffs!$E$8^2+(1000*coeffs!$D$2*coeffs!$D$8*(E80/coeffs!$D$2-blanks!$BZ$18*A80-blanks!$BZ$17)/($D$2^2*coeffs!$D$6))^2*coeffs!$D$11^2+(1000*coeffs!$D$2*coeffs!$D$8*(E80/coeffs!$D$2-blanks!$BZ$18*A80-blanks!$BZ$17)/($D$2*coeffs!$D$6^2))^2*coeffs!$E$6^2 +(-1000*coeffs!$D$8*blanks!$BZ$18*A80/($D$2*coeffs!$D$6)-1000*coeffs!$D$8*blanks!$BZ$17/($D$2*coeffs!$D$6))^2*coeffs!$E$2^2 + (1000*coeffs!$D$2*coeffs!$D$8*A80/($D$2*coeffs!$D$6))^2*blanks!$CA$18^2+(1000*coeffs!$D$2*coeffs!$D$8/($D$2*coeffs!$D$6))^2*blanks!$CA$17^2)^0.5</f>
        <v>5954.8004912271372</v>
      </c>
      <c r="L80" s="10">
        <f t="shared" si="9"/>
        <v>43177859.08872202</v>
      </c>
      <c r="M80" s="1">
        <f t="shared" si="10"/>
        <v>14965888.766025862</v>
      </c>
      <c r="N80" s="10">
        <f t="shared" si="11"/>
        <v>13838042.275862653</v>
      </c>
    </row>
    <row r="81" spans="1:14" x14ac:dyDescent="0.25">
      <c r="A81">
        <v>-20.53</v>
      </c>
      <c r="B81">
        <v>0.76288659793814428</v>
      </c>
      <c r="C81" s="10">
        <f>-LN(1-B81)/0.000001-EXP(blanks!$BZ$18*b932_6!A81+blanks!$BZ$17)</f>
        <v>1416591.7829060261</v>
      </c>
      <c r="D81" s="1">
        <f>C81*0.000001*coeffs!$D$8/($D$2*coeffs!$D$6/1000)</f>
        <v>18651.808177024093</v>
      </c>
      <c r="E81">
        <f t="shared" si="6"/>
        <v>1.4392167625742329</v>
      </c>
      <c r="F81">
        <v>1.1982999999999999</v>
      </c>
      <c r="G81">
        <v>1.7293000000000001</v>
      </c>
      <c r="H81">
        <f t="shared" si="7"/>
        <v>0.240916762574233</v>
      </c>
      <c r="I81">
        <f t="shared" si="8"/>
        <v>0.29008323742576714</v>
      </c>
      <c r="J81" s="2">
        <f>((1000*coeffs!$D$8/($D$2*coeffs!$D$6))^2*H81^2+(1000*(E81-coeffs!$D$2*blanks!$BZ$18*A81-coeffs!$D$2*blanks!$BZ$17)/($D$2*coeffs!$D$6))^2*coeffs!$E$8^2+(1000*coeffs!$D$2*coeffs!$D$8*(E81/coeffs!$D$2-blanks!$BZ$18*A81-blanks!$BZ$17)/($D$2^2*coeffs!$D$6))^2*coeffs!$D$11^2+(1000*coeffs!$D$2*coeffs!$D$8*(E81/coeffs!$D$2-blanks!$BZ$18*A81-blanks!$BZ$17)/($D$2*coeffs!$D$6^2))^2*coeffs!$E$6^2 +(-1000*coeffs!$D$8*blanks!$BZ$18*A81/($D$2*coeffs!$D$6)-1000*coeffs!$D$8*blanks!$BZ$17/($D$2*coeffs!$D$6))^2*coeffs!$E$2^2 + (1000*coeffs!$D$2*coeffs!$D$8*A81/($D$2*coeffs!$D$6))^2*blanks!$CA$18^2+(1000*coeffs!$D$2*coeffs!$D$8/($D$2*coeffs!$D$6))^2*blanks!$CA$17^2)^0.5</f>
        <v>5669.5500636586303</v>
      </c>
      <c r="K81" s="10">
        <f>((1000*coeffs!$D$8/($D$2*coeffs!$D$6))^2*I81^2+(1000*(E81-coeffs!$D$2*blanks!$BZ$18*A81-coeffs!$D$2*blanks!$BZ$17)/($D$2*coeffs!$D$6))^2*coeffs!$E$8^2+(1000*coeffs!$D$2*coeffs!$D$8*(E81/coeffs!$D$2-blanks!$BZ$18*A81-blanks!$BZ$17)/($D$2^2*coeffs!$D$6))^2*coeffs!$D$11^2+(1000*coeffs!$D$2*coeffs!$D$8*(E81/coeffs!$D$2-blanks!$BZ$18*A81-blanks!$BZ$17)/($D$2*coeffs!$D$6^2))^2*coeffs!$E$6^2 +(-1000*coeffs!$D$8*blanks!$BZ$18*A81/($D$2*coeffs!$D$6)-1000*coeffs!$D$8*blanks!$BZ$17/($D$2*coeffs!$D$6))^2*coeffs!$E$2^2 + (1000*coeffs!$D$2*coeffs!$D$8*A81/($D$2*coeffs!$D$6))^2*blanks!$CA$18^2+(1000*coeffs!$D$2*coeffs!$D$8/($D$2*coeffs!$D$6))^2*blanks!$CA$17^2)^0.5</f>
        <v>6055.5605371590482</v>
      </c>
      <c r="L81" s="10">
        <f t="shared" si="9"/>
        <v>44515260.844219707</v>
      </c>
      <c r="M81" s="1">
        <f t="shared" si="10"/>
        <v>15239908.020832909</v>
      </c>
      <c r="N81" s="10">
        <f t="shared" si="11"/>
        <v>14369212.12243513</v>
      </c>
    </row>
    <row r="82" spans="1:14" x14ac:dyDescent="0.25">
      <c r="A82">
        <v>-20.59</v>
      </c>
      <c r="B82">
        <v>0.77319587628865982</v>
      </c>
      <c r="C82" s="10">
        <f>-LN(1-B82)/0.000001-EXP(blanks!$BZ$18*b932_6!A82+blanks!$BZ$17)</f>
        <v>1460547.0841047035</v>
      </c>
      <c r="D82" s="1">
        <f>C82*0.000001*coeffs!$D$8/($D$2*coeffs!$D$6/1000)</f>
        <v>19230.553484044864</v>
      </c>
      <c r="E82">
        <f t="shared" si="6"/>
        <v>1.4836685251450672</v>
      </c>
      <c r="F82">
        <v>1.2279</v>
      </c>
      <c r="G82">
        <v>1.7721</v>
      </c>
      <c r="H82">
        <f t="shared" si="7"/>
        <v>0.2557685251450672</v>
      </c>
      <c r="I82">
        <f t="shared" si="8"/>
        <v>0.28843147485493281</v>
      </c>
      <c r="J82" s="2">
        <f>((1000*coeffs!$D$8/($D$2*coeffs!$D$6))^2*H82^2+(1000*(E82-coeffs!$D$2*blanks!$BZ$18*A82-coeffs!$D$2*blanks!$BZ$17)/($D$2*coeffs!$D$6))^2*coeffs!$E$8^2+(1000*coeffs!$D$2*coeffs!$D$8*(E82/coeffs!$D$2-blanks!$BZ$18*A82-blanks!$BZ$17)/($D$2^2*coeffs!$D$6))^2*coeffs!$D$11^2+(1000*coeffs!$D$2*coeffs!$D$8*(E82/coeffs!$D$2-blanks!$BZ$18*A82-blanks!$BZ$17)/($D$2*coeffs!$D$6^2))^2*coeffs!$E$6^2 +(-1000*coeffs!$D$8*blanks!$BZ$18*A82/($D$2*coeffs!$D$6)-1000*coeffs!$D$8*blanks!$BZ$17/($D$2*coeffs!$D$6))^2*coeffs!$E$2^2 + (1000*coeffs!$D$2*coeffs!$D$8*A82/($D$2*coeffs!$D$6))^2*blanks!$CA$18^2+(1000*coeffs!$D$2*coeffs!$D$8/($D$2*coeffs!$D$6))^2*blanks!$CA$17^2)^0.5</f>
        <v>5899.8073566094963</v>
      </c>
      <c r="K82" s="10">
        <f>((1000*coeffs!$D$8/($D$2*coeffs!$D$6))^2*I82^2+(1000*(E82-coeffs!$D$2*blanks!$BZ$18*A82-coeffs!$D$2*blanks!$BZ$17)/($D$2*coeffs!$D$6))^2*coeffs!$E$8^2+(1000*coeffs!$D$2*coeffs!$D$8*(E82/coeffs!$D$2-blanks!$BZ$18*A82-blanks!$BZ$17)/($D$2^2*coeffs!$D$6))^2*coeffs!$D$11^2+(1000*coeffs!$D$2*coeffs!$D$8*(E82/coeffs!$D$2-blanks!$BZ$18*A82-blanks!$BZ$17)/($D$2*coeffs!$D$6^2))^2*coeffs!$E$6^2 +(-1000*coeffs!$D$8*blanks!$BZ$18*A82/($D$2*coeffs!$D$6)-1000*coeffs!$D$8*blanks!$BZ$17/($D$2*coeffs!$D$6))^2*coeffs!$E$2^2 + (1000*coeffs!$D$2*coeffs!$D$8*A82/($D$2*coeffs!$D$6))^2*blanks!$CA$18^2+(1000*coeffs!$D$2*coeffs!$D$8/($D$2*coeffs!$D$6))^2*blanks!$CA$17^2)^0.5</f>
        <v>6155.4249836169802</v>
      </c>
      <c r="L82" s="10">
        <f t="shared" si="9"/>
        <v>45896520.93760483</v>
      </c>
      <c r="M82" s="1">
        <f t="shared" si="10"/>
        <v>15513681.2192824</v>
      </c>
      <c r="N82" s="10">
        <f t="shared" si="11"/>
        <v>14937257.744123828</v>
      </c>
    </row>
    <row r="83" spans="1:14" x14ac:dyDescent="0.25">
      <c r="A83">
        <v>-20.73</v>
      </c>
      <c r="B83">
        <v>0.78350515463917525</v>
      </c>
      <c r="C83" s="10">
        <f>-LN(1-B83)/0.000001-EXP(blanks!$BZ$18*b932_6!A83+blanks!$BZ$17)</f>
        <v>1505865.9108506748</v>
      </c>
      <c r="D83" s="1">
        <f>C83*0.000001*coeffs!$D$8/($D$2*coeffs!$D$6/1000)</f>
        <v>19827.251893193916</v>
      </c>
      <c r="E83">
        <f t="shared" si="6"/>
        <v>1.5301885407799598</v>
      </c>
      <c r="F83">
        <v>1.2583</v>
      </c>
      <c r="G83">
        <v>1.861</v>
      </c>
      <c r="H83">
        <f t="shared" si="7"/>
        <v>0.27188854077995983</v>
      </c>
      <c r="I83">
        <f t="shared" si="8"/>
        <v>0.33081145922004018</v>
      </c>
      <c r="J83" s="2">
        <f>((1000*coeffs!$D$8/($D$2*coeffs!$D$6))^2*H83^2+(1000*(E83-coeffs!$D$2*blanks!$BZ$18*A83-coeffs!$D$2*blanks!$BZ$17)/($D$2*coeffs!$D$6))^2*coeffs!$E$8^2+(1000*coeffs!$D$2*coeffs!$D$8*(E83/coeffs!$D$2-blanks!$BZ$18*A83-blanks!$BZ$17)/($D$2^2*coeffs!$D$6))^2*coeffs!$D$11^2+(1000*coeffs!$D$2*coeffs!$D$8*(E83/coeffs!$D$2-blanks!$BZ$18*A83-blanks!$BZ$17)/($D$2*coeffs!$D$6^2))^2*coeffs!$E$6^2 +(-1000*coeffs!$D$8*blanks!$BZ$18*A83/($D$2*coeffs!$D$6)-1000*coeffs!$D$8*blanks!$BZ$17/($D$2*coeffs!$D$6))^2*coeffs!$E$2^2 + (1000*coeffs!$D$2*coeffs!$D$8*A83/($D$2*coeffs!$D$6))^2*blanks!$CA$18^2+(1000*coeffs!$D$2*coeffs!$D$8/($D$2*coeffs!$D$6))^2*blanks!$CA$17^2)^0.5</f>
        <v>6146.2976814627555</v>
      </c>
      <c r="K83" s="10">
        <f>((1000*coeffs!$D$8/($D$2*coeffs!$D$6))^2*I83^2+(1000*(E83-coeffs!$D$2*blanks!$BZ$18*A83-coeffs!$D$2*blanks!$BZ$17)/($D$2*coeffs!$D$6))^2*coeffs!$E$8^2+(1000*coeffs!$D$2*coeffs!$D$8*(E83/coeffs!$D$2-blanks!$BZ$18*A83-blanks!$BZ$17)/($D$2^2*coeffs!$D$6))^2*coeffs!$D$11^2+(1000*coeffs!$D$2*coeffs!$D$8*(E83/coeffs!$D$2-blanks!$BZ$18*A83-blanks!$BZ$17)/($D$2*coeffs!$D$6^2))^2*coeffs!$E$6^2 +(-1000*coeffs!$D$8*blanks!$BZ$18*A83/($D$2*coeffs!$D$6)-1000*coeffs!$D$8*blanks!$BZ$17/($D$2*coeffs!$D$6))^2*coeffs!$E$2^2 + (1000*coeffs!$D$2*coeffs!$D$8*A83/($D$2*coeffs!$D$6))^2*blanks!$CA$18^2+(1000*coeffs!$D$2*coeffs!$D$8/($D$2*coeffs!$D$6))^2*blanks!$CA$17^2)^0.5</f>
        <v>6628.2374660653722</v>
      </c>
      <c r="L83" s="10">
        <f t="shared" si="9"/>
        <v>47320628.727932692</v>
      </c>
      <c r="M83" s="1">
        <f t="shared" si="10"/>
        <v>16633378.502618656</v>
      </c>
      <c r="N83" s="10">
        <f t="shared" si="11"/>
        <v>15543521.164067181</v>
      </c>
    </row>
    <row r="84" spans="1:14" x14ac:dyDescent="0.25">
      <c r="A84">
        <v>-20.84</v>
      </c>
      <c r="B84">
        <v>0.79381443298969068</v>
      </c>
      <c r="C84" s="10">
        <f>-LN(1-B84)/0.000001-EXP(blanks!$BZ$18*b932_6!A84+blanks!$BZ$17)</f>
        <v>1553668.6658555195</v>
      </c>
      <c r="D84" s="1">
        <f>C84*0.000001*coeffs!$D$8/($D$2*coeffs!$D$6/1000)</f>
        <v>20456.655386453334</v>
      </c>
      <c r="E84">
        <f t="shared" si="6"/>
        <v>1.5789787049493915</v>
      </c>
      <c r="F84">
        <v>1.3213999999999999</v>
      </c>
      <c r="G84">
        <v>1.907</v>
      </c>
      <c r="H84">
        <f t="shared" si="7"/>
        <v>0.25757870494939161</v>
      </c>
      <c r="I84">
        <f t="shared" si="8"/>
        <v>0.32802129505060851</v>
      </c>
      <c r="J84" s="2">
        <f>((1000*coeffs!$D$8/($D$2*coeffs!$D$6))^2*H84^2+(1000*(E84-coeffs!$D$2*blanks!$BZ$18*A84-coeffs!$D$2*blanks!$BZ$17)/($D$2*coeffs!$D$6))^2*coeffs!$E$8^2+(1000*coeffs!$D$2*coeffs!$D$8*(E84/coeffs!$D$2-blanks!$BZ$18*A84-blanks!$BZ$17)/($D$2^2*coeffs!$D$6))^2*coeffs!$D$11^2+(1000*coeffs!$D$2*coeffs!$D$8*(E84/coeffs!$D$2-blanks!$BZ$18*A84-blanks!$BZ$17)/($D$2*coeffs!$D$6^2))^2*coeffs!$E$6^2 +(-1000*coeffs!$D$8*blanks!$BZ$18*A84/($D$2*coeffs!$D$6)-1000*coeffs!$D$8*blanks!$BZ$17/($D$2*coeffs!$D$6))^2*coeffs!$E$2^2 + (1000*coeffs!$D$2*coeffs!$D$8*A84/($D$2*coeffs!$D$6))^2*blanks!$CA$18^2+(1000*coeffs!$D$2*coeffs!$D$8/($D$2*coeffs!$D$6))^2*blanks!$CA$17^2)^0.5</f>
        <v>6170.9531940628431</v>
      </c>
      <c r="K84" s="10">
        <f>((1000*coeffs!$D$8/($D$2*coeffs!$D$6))^2*I84^2+(1000*(E84-coeffs!$D$2*blanks!$BZ$18*A84-coeffs!$D$2*blanks!$BZ$17)/($D$2*coeffs!$D$6))^2*coeffs!$E$8^2+(1000*coeffs!$D$2*coeffs!$D$8*(E84/coeffs!$D$2-blanks!$BZ$18*A84-blanks!$BZ$17)/($D$2^2*coeffs!$D$6))^2*coeffs!$D$11^2+(1000*coeffs!$D$2*coeffs!$D$8*(E84/coeffs!$D$2-blanks!$BZ$18*A84-blanks!$BZ$17)/($D$2*coeffs!$D$6^2))^2*coeffs!$E$6^2 +(-1000*coeffs!$D$8*blanks!$BZ$18*A84/($D$2*coeffs!$D$6)-1000*coeffs!$D$8*blanks!$BZ$17/($D$2*coeffs!$D$6))^2*coeffs!$E$2^2 + (1000*coeffs!$D$2*coeffs!$D$8*A84/($D$2*coeffs!$D$6))^2*blanks!$CA$18^2+(1000*coeffs!$D$2*coeffs!$D$8/($D$2*coeffs!$D$6))^2*blanks!$CA$17^2)^0.5</f>
        <v>6725.4759242077016</v>
      </c>
      <c r="L84" s="10">
        <f t="shared" si="9"/>
        <v>48822791.971988551</v>
      </c>
      <c r="M84" s="1">
        <f t="shared" si="10"/>
        <v>16904722.143849771</v>
      </c>
      <c r="N84" s="10">
        <f t="shared" si="11"/>
        <v>15653590.81460551</v>
      </c>
    </row>
    <row r="85" spans="1:14" x14ac:dyDescent="0.25">
      <c r="A85">
        <v>-20.86</v>
      </c>
      <c r="B85">
        <v>0.80412371134020622</v>
      </c>
      <c r="C85" s="10">
        <f>-LN(1-B85)/0.000001-EXP(blanks!$BZ$18*b932_6!A85+blanks!$BZ$17)</f>
        <v>1604778.1714544687</v>
      </c>
      <c r="D85" s="1">
        <f>C85*0.000001*coeffs!$D$8/($D$2*coeffs!$D$6/1000)</f>
        <v>21129.597800744734</v>
      </c>
      <c r="E85">
        <f t="shared" si="6"/>
        <v>1.6302719993369426</v>
      </c>
      <c r="F85">
        <v>1.3541000000000001</v>
      </c>
      <c r="G85">
        <v>2.0026000000000002</v>
      </c>
      <c r="H85">
        <f t="shared" si="7"/>
        <v>0.27617199933694248</v>
      </c>
      <c r="I85">
        <f t="shared" si="8"/>
        <v>0.3723280006630576</v>
      </c>
      <c r="J85" s="2">
        <f>((1000*coeffs!$D$8/($D$2*coeffs!$D$6))^2*H85^2+(1000*(E85-coeffs!$D$2*blanks!$BZ$18*A85-coeffs!$D$2*blanks!$BZ$17)/($D$2*coeffs!$D$6))^2*coeffs!$E$8^2+(1000*coeffs!$D$2*coeffs!$D$8*(E85/coeffs!$D$2-blanks!$BZ$18*A85-blanks!$BZ$17)/($D$2^2*coeffs!$D$6))^2*coeffs!$D$11^2+(1000*coeffs!$D$2*coeffs!$D$8*(E85/coeffs!$D$2-blanks!$BZ$18*A85-blanks!$BZ$17)/($D$2*coeffs!$D$6^2))^2*coeffs!$E$6^2 +(-1000*coeffs!$D$8*blanks!$BZ$18*A85/($D$2*coeffs!$D$6)-1000*coeffs!$D$8*blanks!$BZ$17/($D$2*coeffs!$D$6))^2*coeffs!$E$2^2 + (1000*coeffs!$D$2*coeffs!$D$8*A85/($D$2*coeffs!$D$6))^2*blanks!$CA$18^2+(1000*coeffs!$D$2*coeffs!$D$8/($D$2*coeffs!$D$6))^2*blanks!$CA$17^2)^0.5</f>
        <v>6446.3947434831043</v>
      </c>
      <c r="K85" s="10">
        <f>((1000*coeffs!$D$8/($D$2*coeffs!$D$6))^2*I85^2+(1000*(E85-coeffs!$D$2*blanks!$BZ$18*A85-coeffs!$D$2*blanks!$BZ$17)/($D$2*coeffs!$D$6))^2*coeffs!$E$8^2+(1000*coeffs!$D$2*coeffs!$D$8*(E85/coeffs!$D$2-blanks!$BZ$18*A85-blanks!$BZ$17)/($D$2^2*coeffs!$D$6))^2*coeffs!$D$11^2+(1000*coeffs!$D$2*coeffs!$D$8*(E85/coeffs!$D$2-blanks!$BZ$18*A85-blanks!$BZ$17)/($D$2*coeffs!$D$6^2))^2*coeffs!$E$6^2 +(-1000*coeffs!$D$8*blanks!$BZ$18*A85/($D$2*coeffs!$D$6)-1000*coeffs!$D$8*blanks!$BZ$17/($D$2*coeffs!$D$6))^2*coeffs!$E$2^2 + (1000*coeffs!$D$2*coeffs!$D$8*A85/($D$2*coeffs!$D$6))^2*blanks!$CA$18^2+(1000*coeffs!$D$2*coeffs!$D$8/($D$2*coeffs!$D$6))^2*blanks!$CA$17^2)^0.5</f>
        <v>7236.4585188886376</v>
      </c>
      <c r="L85" s="10">
        <f t="shared" si="9"/>
        <v>50428867.201854013</v>
      </c>
      <c r="M85" s="1">
        <f t="shared" si="10"/>
        <v>18118719.454959057</v>
      </c>
      <c r="N85" s="10">
        <f t="shared" si="11"/>
        <v>16331305.072251465</v>
      </c>
    </row>
    <row r="86" spans="1:14" x14ac:dyDescent="0.25">
      <c r="A86">
        <v>-20.94</v>
      </c>
      <c r="B86">
        <v>0.81443298969072164</v>
      </c>
      <c r="C86" s="10">
        <f>-LN(1-B86)/0.000001-EXP(blanks!$BZ$18*b932_6!A86+blanks!$BZ$17)</f>
        <v>1658096.7944888319</v>
      </c>
      <c r="D86" s="1">
        <f>C86*0.000001*coeffs!$D$8/($D$2*coeffs!$D$6/1000)</f>
        <v>21831.626953462172</v>
      </c>
      <c r="E86">
        <f t="shared" si="6"/>
        <v>1.6843392206072181</v>
      </c>
      <c r="F86">
        <v>1.3876999999999999</v>
      </c>
      <c r="G86">
        <v>2.0522</v>
      </c>
      <c r="H86">
        <f t="shared" si="7"/>
        <v>0.29663922060721815</v>
      </c>
      <c r="I86">
        <f t="shared" si="8"/>
        <v>0.36786077939278194</v>
      </c>
      <c r="J86" s="2">
        <f>((1000*coeffs!$D$8/($D$2*coeffs!$D$6))^2*H86^2+(1000*(E86-coeffs!$D$2*blanks!$BZ$18*A86-coeffs!$D$2*blanks!$BZ$17)/($D$2*coeffs!$D$6))^2*coeffs!$E$8^2+(1000*coeffs!$D$2*coeffs!$D$8*(E86/coeffs!$D$2-blanks!$BZ$18*A86-blanks!$BZ$17)/($D$2^2*coeffs!$D$6))^2*coeffs!$D$11^2+(1000*coeffs!$D$2*coeffs!$D$8*(E86/coeffs!$D$2-blanks!$BZ$18*A86-blanks!$BZ$17)/($D$2*coeffs!$D$6^2))^2*coeffs!$E$6^2 +(-1000*coeffs!$D$8*blanks!$BZ$18*A86/($D$2*coeffs!$D$6)-1000*coeffs!$D$8*blanks!$BZ$17/($D$2*coeffs!$D$6))^2*coeffs!$E$2^2 + (1000*coeffs!$D$2*coeffs!$D$8*A86/($D$2*coeffs!$D$6))^2*blanks!$CA$18^2+(1000*coeffs!$D$2*coeffs!$D$8/($D$2*coeffs!$D$6))^2*blanks!$CA$17^2)^0.5</f>
        <v>6745.2925730192592</v>
      </c>
      <c r="K86" s="10">
        <f>((1000*coeffs!$D$8/($D$2*coeffs!$D$6))^2*I86^2+(1000*(E86-coeffs!$D$2*blanks!$BZ$18*A86-coeffs!$D$2*blanks!$BZ$17)/($D$2*coeffs!$D$6))^2*coeffs!$E$8^2+(1000*coeffs!$D$2*coeffs!$D$8*(E86/coeffs!$D$2-blanks!$BZ$18*A86-blanks!$BZ$17)/($D$2^2*coeffs!$D$6))^2*coeffs!$D$11^2+(1000*coeffs!$D$2*coeffs!$D$8*(E86/coeffs!$D$2-blanks!$BZ$18*A86-blanks!$BZ$17)/($D$2*coeffs!$D$6^2))^2*coeffs!$E$6^2 +(-1000*coeffs!$D$8*blanks!$BZ$18*A86/($D$2*coeffs!$D$6)-1000*coeffs!$D$8*blanks!$BZ$17/($D$2*coeffs!$D$6))^2*coeffs!$E$2^2 + (1000*coeffs!$D$2*coeffs!$D$8*A86/($D$2*coeffs!$D$6))^2*blanks!$CA$18^2+(1000*coeffs!$D$2*coeffs!$D$8/($D$2*coeffs!$D$6))^2*blanks!$CA$17^2)^0.5</f>
        <v>7328.2740170194284</v>
      </c>
      <c r="L86" s="10">
        <f t="shared" si="9"/>
        <v>52104362.175684988</v>
      </c>
      <c r="M86" s="1">
        <f t="shared" si="10"/>
        <v>18382930.841124974</v>
      </c>
      <c r="N86" s="10">
        <f t="shared" si="11"/>
        <v>17064522.856830794</v>
      </c>
    </row>
    <row r="87" spans="1:14" x14ac:dyDescent="0.25">
      <c r="A87">
        <v>-21</v>
      </c>
      <c r="B87">
        <v>0.82474226804123707</v>
      </c>
      <c r="C87" s="10">
        <f>-LN(1-B87)/0.000001-EXP(blanks!$BZ$18*b932_6!A87+blanks!$BZ$17)</f>
        <v>1714679.3690984019</v>
      </c>
      <c r="D87" s="1">
        <f>C87*0.000001*coeffs!$D$8/($D$2*coeffs!$D$6/1000)</f>
        <v>22576.631506301557</v>
      </c>
      <c r="E87">
        <f t="shared" si="6"/>
        <v>1.7414976344471664</v>
      </c>
      <c r="F87">
        <v>1.4219999999999999</v>
      </c>
      <c r="G87">
        <v>2.1030000000000002</v>
      </c>
      <c r="H87">
        <f t="shared" si="7"/>
        <v>0.3194976344471665</v>
      </c>
      <c r="I87">
        <f t="shared" si="8"/>
        <v>0.36150236555283377</v>
      </c>
      <c r="J87" s="2">
        <f>((1000*coeffs!$D$8/($D$2*coeffs!$D$6))^2*H87^2+(1000*(E87-coeffs!$D$2*blanks!$BZ$18*A87-coeffs!$D$2*blanks!$BZ$17)/($D$2*coeffs!$D$6))^2*coeffs!$E$8^2+(1000*coeffs!$D$2*coeffs!$D$8*(E87/coeffs!$D$2-blanks!$BZ$18*A87-blanks!$BZ$17)/($D$2^2*coeffs!$D$6))^2*coeffs!$D$11^2+(1000*coeffs!$D$2*coeffs!$D$8*(E87/coeffs!$D$2-blanks!$BZ$18*A87-blanks!$BZ$17)/($D$2*coeffs!$D$6^2))^2*coeffs!$E$6^2 +(-1000*coeffs!$D$8*blanks!$BZ$18*A87/($D$2*coeffs!$D$6)-1000*coeffs!$D$8*blanks!$BZ$17/($D$2*coeffs!$D$6))^2*coeffs!$E$2^2 + (1000*coeffs!$D$2*coeffs!$D$8*A87/($D$2*coeffs!$D$6))^2*blanks!$CA$18^2+(1000*coeffs!$D$2*coeffs!$D$8/($D$2*coeffs!$D$6))^2*blanks!$CA$17^2)^0.5</f>
        <v>7073.0534681843792</v>
      </c>
      <c r="K87" s="10">
        <f>((1000*coeffs!$D$8/($D$2*coeffs!$D$6))^2*I87^2+(1000*(E87-coeffs!$D$2*blanks!$BZ$18*A87-coeffs!$D$2*blanks!$BZ$17)/($D$2*coeffs!$D$6))^2*coeffs!$E$8^2+(1000*coeffs!$D$2*coeffs!$D$8*(E87/coeffs!$D$2-blanks!$BZ$18*A87-blanks!$BZ$17)/($D$2^2*coeffs!$D$6))^2*coeffs!$D$11^2+(1000*coeffs!$D$2*coeffs!$D$8*(E87/coeffs!$D$2-blanks!$BZ$18*A87-blanks!$BZ$17)/($D$2*coeffs!$D$6^2))^2*coeffs!$E$6^2 +(-1000*coeffs!$D$8*blanks!$BZ$18*A87/($D$2*coeffs!$D$6)-1000*coeffs!$D$8*blanks!$BZ$17/($D$2*coeffs!$D$6))^2*coeffs!$E$2^2 + (1000*coeffs!$D$2*coeffs!$D$8*A87/($D$2*coeffs!$D$6))^2*blanks!$CA$18^2+(1000*coeffs!$D$2*coeffs!$D$8/($D$2*coeffs!$D$6))^2*blanks!$CA$17^2)^0.5</f>
        <v>7415.3305467171367</v>
      </c>
      <c r="L87" s="10">
        <f t="shared" si="9"/>
        <v>53882424.210476294</v>
      </c>
      <c r="M87" s="1">
        <f t="shared" si="10"/>
        <v>18640459.205584846</v>
      </c>
      <c r="N87" s="10">
        <f t="shared" si="11"/>
        <v>17866718.455804925</v>
      </c>
    </row>
    <row r="88" spans="1:14" x14ac:dyDescent="0.25">
      <c r="A88">
        <v>-21.06</v>
      </c>
      <c r="B88">
        <v>0.83505154639175261</v>
      </c>
      <c r="C88" s="10">
        <f>-LN(1-B88)/0.000001-EXP(blanks!$BZ$18*b932_6!A88+blanks!$BZ$17)</f>
        <v>1774715.5160074928</v>
      </c>
      <c r="D88" s="1">
        <f>C88*0.000001*coeffs!$D$8/($D$2*coeffs!$D$6/1000)</f>
        <v>23367.108134324102</v>
      </c>
      <c r="E88">
        <f t="shared" si="6"/>
        <v>1.8021222562636017</v>
      </c>
      <c r="F88">
        <v>1.4933000000000001</v>
      </c>
      <c r="G88">
        <v>2.2084999999999999</v>
      </c>
      <c r="H88">
        <f t="shared" si="7"/>
        <v>0.3088222562636016</v>
      </c>
      <c r="I88">
        <f t="shared" si="8"/>
        <v>0.40637774373639823</v>
      </c>
      <c r="J88" s="2">
        <f>((1000*coeffs!$D$8/($D$2*coeffs!$D$6))^2*H88^2+(1000*(E88-coeffs!$D$2*blanks!$BZ$18*A88-coeffs!$D$2*blanks!$BZ$17)/($D$2*coeffs!$D$6))^2*coeffs!$E$8^2+(1000*coeffs!$D$2*coeffs!$D$8*(E88/coeffs!$D$2-blanks!$BZ$18*A88-blanks!$BZ$17)/($D$2^2*coeffs!$D$6))^2*coeffs!$D$11^2+(1000*coeffs!$D$2*coeffs!$D$8*(E88/coeffs!$D$2-blanks!$BZ$18*A88-blanks!$BZ$17)/($D$2*coeffs!$D$6^2))^2*coeffs!$E$6^2 +(-1000*coeffs!$D$8*blanks!$BZ$18*A88/($D$2*coeffs!$D$6)-1000*coeffs!$D$8*blanks!$BZ$17/($D$2*coeffs!$D$6))^2*coeffs!$E$2^2 + (1000*coeffs!$D$2*coeffs!$D$8*A88/($D$2*coeffs!$D$6))^2*blanks!$CA$18^2+(1000*coeffs!$D$2*coeffs!$D$8/($D$2*coeffs!$D$6))^2*blanks!$CA$17^2)^0.5</f>
        <v>7152.3055426318715</v>
      </c>
      <c r="K88" s="10">
        <f>((1000*coeffs!$D$8/($D$2*coeffs!$D$6))^2*I88^2+(1000*(E88-coeffs!$D$2*blanks!$BZ$18*A88-coeffs!$D$2*blanks!$BZ$17)/($D$2*coeffs!$D$6))^2*coeffs!$E$8^2+(1000*coeffs!$D$2*coeffs!$D$8*(E88/coeffs!$D$2-blanks!$BZ$18*A88-blanks!$BZ$17)/($D$2^2*coeffs!$D$6))^2*coeffs!$D$11^2+(1000*coeffs!$D$2*coeffs!$D$8*(E88/coeffs!$D$2-blanks!$BZ$18*A88-blanks!$BZ$17)/($D$2*coeffs!$D$6^2))^2*coeffs!$E$6^2 +(-1000*coeffs!$D$8*blanks!$BZ$18*A88/($D$2*coeffs!$D$6)-1000*coeffs!$D$8*blanks!$BZ$17/($D$2*coeffs!$D$6))^2*coeffs!$E$2^2 + (1000*coeffs!$D$2*coeffs!$D$8*A88/($D$2*coeffs!$D$6))^2*blanks!$CA$18^2+(1000*coeffs!$D$2*coeffs!$D$8/($D$2*coeffs!$D$6))^2*blanks!$CA$17^2)^0.5</f>
        <v>7953.0618367300158</v>
      </c>
      <c r="L88" s="10">
        <f t="shared" si="9"/>
        <v>55769011.985436842</v>
      </c>
      <c r="M88" s="1">
        <f t="shared" si="10"/>
        <v>19924363.832132258</v>
      </c>
      <c r="N88" s="10">
        <f t="shared" si="11"/>
        <v>18113037.157941926</v>
      </c>
    </row>
    <row r="89" spans="1:14" x14ac:dyDescent="0.25">
      <c r="A89">
        <v>-21.06</v>
      </c>
      <c r="B89">
        <v>0.84536082474226804</v>
      </c>
      <c r="C89" s="10">
        <f>-LN(1-B89)/0.000001-EXP(blanks!$BZ$18*b932_6!A89+blanks!$BZ$17)</f>
        <v>1839254.0371450637</v>
      </c>
      <c r="D89" s="1">
        <f>C89*0.000001*coeffs!$D$8/($D$2*coeffs!$D$6/1000)</f>
        <v>24216.86607504671</v>
      </c>
      <c r="E89">
        <f t="shared" si="6"/>
        <v>1.8666607774011728</v>
      </c>
      <c r="F89">
        <v>1.5303</v>
      </c>
      <c r="G89">
        <v>2.3191999999999999</v>
      </c>
      <c r="H89">
        <f t="shared" si="7"/>
        <v>0.33636077740117276</v>
      </c>
      <c r="I89">
        <f t="shared" si="8"/>
        <v>0.45253922259882717</v>
      </c>
      <c r="J89" s="2">
        <f>((1000*coeffs!$D$8/($D$2*coeffs!$D$6))^2*H89^2+(1000*(E89-coeffs!$D$2*blanks!$BZ$18*A89-coeffs!$D$2*blanks!$BZ$17)/($D$2*coeffs!$D$6))^2*coeffs!$E$8^2+(1000*coeffs!$D$2*coeffs!$D$8*(E89/coeffs!$D$2-blanks!$BZ$18*A89-blanks!$BZ$17)/($D$2^2*coeffs!$D$6))^2*coeffs!$D$11^2+(1000*coeffs!$D$2*coeffs!$D$8*(E89/coeffs!$D$2-blanks!$BZ$18*A89-blanks!$BZ$17)/($D$2*coeffs!$D$6^2))^2*coeffs!$E$6^2 +(-1000*coeffs!$D$8*blanks!$BZ$18*A89/($D$2*coeffs!$D$6)-1000*coeffs!$D$8*blanks!$BZ$17/($D$2*coeffs!$D$6))^2*coeffs!$E$2^2 + (1000*coeffs!$D$2*coeffs!$D$8*A89/($D$2*coeffs!$D$6))^2*blanks!$CA$18^2+(1000*coeffs!$D$2*coeffs!$D$8/($D$2*coeffs!$D$6))^2*blanks!$CA$17^2)^0.5</f>
        <v>7533.9129288333952</v>
      </c>
      <c r="K89" s="10">
        <f>((1000*coeffs!$D$8/($D$2*coeffs!$D$6))^2*I89^2+(1000*(E89-coeffs!$D$2*blanks!$BZ$18*A89-coeffs!$D$2*blanks!$BZ$17)/($D$2*coeffs!$D$6))^2*coeffs!$E$8^2+(1000*coeffs!$D$2*coeffs!$D$8*(E89/coeffs!$D$2-blanks!$BZ$18*A89-blanks!$BZ$17)/($D$2^2*coeffs!$D$6))^2*coeffs!$D$11^2+(1000*coeffs!$D$2*coeffs!$D$8*(E89/coeffs!$D$2-blanks!$BZ$18*A89-blanks!$BZ$17)/($D$2*coeffs!$D$6^2))^2*coeffs!$E$6^2 +(-1000*coeffs!$D$8*blanks!$BZ$18*A89/($D$2*coeffs!$D$6)-1000*coeffs!$D$8*blanks!$BZ$17/($D$2*coeffs!$D$6))^2*coeffs!$E$2^2 + (1000*coeffs!$D$2*coeffs!$D$8*A89/($D$2*coeffs!$D$6))^2*blanks!$CA$18^2+(1000*coeffs!$D$2*coeffs!$D$8/($D$2*coeffs!$D$6))^2*blanks!$CA$17^2)^0.5</f>
        <v>8523.4364099677477</v>
      </c>
      <c r="L89" s="10">
        <f t="shared" si="9"/>
        <v>57797083.26017312</v>
      </c>
      <c r="M89" s="1">
        <f t="shared" si="10"/>
        <v>21289158.037375014</v>
      </c>
      <c r="N89" s="10">
        <f t="shared" si="11"/>
        <v>19045276.354469702</v>
      </c>
    </row>
    <row r="90" spans="1:14" x14ac:dyDescent="0.25">
      <c r="A90">
        <v>-21.09</v>
      </c>
      <c r="B90">
        <v>0.85567010309278346</v>
      </c>
      <c r="C90" s="10">
        <f>-LN(1-B90)/0.000001-EXP(blanks!$BZ$18*b932_6!A90+blanks!$BZ$17)</f>
        <v>1907947.8463901305</v>
      </c>
      <c r="D90" s="1">
        <f>C90*0.000001*coeffs!$D$8/($D$2*coeffs!$D$6/1000)</f>
        <v>25121.335357199154</v>
      </c>
      <c r="E90">
        <f t="shared" si="6"/>
        <v>1.935653648888124</v>
      </c>
      <c r="F90">
        <v>1.5682</v>
      </c>
      <c r="G90">
        <v>2.3765999999999998</v>
      </c>
      <c r="H90">
        <f t="shared" si="7"/>
        <v>0.36745364888812393</v>
      </c>
      <c r="I90">
        <f t="shared" si="8"/>
        <v>0.44094635111187586</v>
      </c>
      <c r="J90" s="2">
        <f>((1000*coeffs!$D$8/($D$2*coeffs!$D$6))^2*H90^2+(1000*(E90-coeffs!$D$2*blanks!$BZ$18*A90-coeffs!$D$2*blanks!$BZ$17)/($D$2*coeffs!$D$6))^2*coeffs!$E$8^2+(1000*coeffs!$D$2*coeffs!$D$8*(E90/coeffs!$D$2-blanks!$BZ$18*A90-blanks!$BZ$17)/($D$2^2*coeffs!$D$6))^2*coeffs!$D$11^2+(1000*coeffs!$D$2*coeffs!$D$8*(E90/coeffs!$D$2-blanks!$BZ$18*A90-blanks!$BZ$17)/($D$2*coeffs!$D$6^2))^2*coeffs!$E$6^2 +(-1000*coeffs!$D$8*blanks!$BZ$18*A90/($D$2*coeffs!$D$6)-1000*coeffs!$D$8*blanks!$BZ$17/($D$2*coeffs!$D$6))^2*coeffs!$E$2^2 + (1000*coeffs!$D$2*coeffs!$D$8*A90/($D$2*coeffs!$D$6))^2*blanks!$CA$18^2+(1000*coeffs!$D$2*coeffs!$D$8/($D$2*coeffs!$D$6))^2*blanks!$CA$17^2)^0.5</f>
        <v>7959.2861938438791</v>
      </c>
      <c r="K90" s="10">
        <f>((1000*coeffs!$D$8/($D$2*coeffs!$D$6))^2*I90^2+(1000*(E90-coeffs!$D$2*blanks!$BZ$18*A90-coeffs!$D$2*blanks!$BZ$17)/($D$2*coeffs!$D$6))^2*coeffs!$E$8^2+(1000*coeffs!$D$2*coeffs!$D$8*(E90/coeffs!$D$2-blanks!$BZ$18*A90-blanks!$BZ$17)/($D$2^2*coeffs!$D$6))^2*coeffs!$D$11^2+(1000*coeffs!$D$2*coeffs!$D$8*(E90/coeffs!$D$2-blanks!$BZ$18*A90-blanks!$BZ$17)/($D$2*coeffs!$D$6^2))^2*coeffs!$E$6^2 +(-1000*coeffs!$D$8*blanks!$BZ$18*A90/($D$2*coeffs!$D$6)-1000*coeffs!$D$8*blanks!$BZ$17/($D$2*coeffs!$D$6))^2*coeffs!$E$2^2 + (1000*coeffs!$D$2*coeffs!$D$8*A90/($D$2*coeffs!$D$6))^2*blanks!$CA$18^2+(1000*coeffs!$D$2*coeffs!$D$8/($D$2*coeffs!$D$6))^2*blanks!$CA$17^2)^0.5</f>
        <v>8581.9519067045057</v>
      </c>
      <c r="L90" s="10">
        <f t="shared" si="9"/>
        <v>59955731.13165386</v>
      </c>
      <c r="M90" s="1">
        <f t="shared" si="10"/>
        <v>21492527.423415326</v>
      </c>
      <c r="N90" s="10">
        <f t="shared" si="11"/>
        <v>20081360.836143099</v>
      </c>
    </row>
    <row r="91" spans="1:14" x14ac:dyDescent="0.25">
      <c r="A91">
        <v>-21.09</v>
      </c>
      <c r="B91">
        <v>0.865979381443299</v>
      </c>
      <c r="C91" s="10">
        <f>-LN(1-B91)/0.000001-EXP(blanks!$BZ$18*b932_6!A91+blanks!$BZ$17)</f>
        <v>1982055.818543853</v>
      </c>
      <c r="D91" s="1">
        <f>C91*0.000001*coeffs!$D$8/($D$2*coeffs!$D$6/1000)</f>
        <v>26097.091180209718</v>
      </c>
      <c r="E91">
        <f t="shared" ref="E91:E104" si="12">-LN(1-B91)</f>
        <v>2.0097616210418465</v>
      </c>
      <c r="F91">
        <v>1.6468</v>
      </c>
      <c r="G91">
        <v>2.4956999999999998</v>
      </c>
      <c r="H91">
        <f t="shared" ref="H91:H104" si="13">E91-F91</f>
        <v>0.36296162104184648</v>
      </c>
      <c r="I91">
        <f t="shared" ref="I91:I104" si="14">G91-E91</f>
        <v>0.48593837895815328</v>
      </c>
      <c r="J91" s="2">
        <f>((1000*coeffs!$D$8/($D$2*coeffs!$D$6))^2*H91^2+(1000*(E91-coeffs!$D$2*blanks!$BZ$18*A91-coeffs!$D$2*blanks!$BZ$17)/($D$2*coeffs!$D$6))^2*coeffs!$E$8^2+(1000*coeffs!$D$2*coeffs!$D$8*(E91/coeffs!$D$2-blanks!$BZ$18*A91-blanks!$BZ$17)/($D$2^2*coeffs!$D$6))^2*coeffs!$D$11^2+(1000*coeffs!$D$2*coeffs!$D$8*(E91/coeffs!$D$2-blanks!$BZ$18*A91-blanks!$BZ$17)/($D$2*coeffs!$D$6^2))^2*coeffs!$E$6^2 +(-1000*coeffs!$D$8*blanks!$BZ$18*A91/($D$2*coeffs!$D$6)-1000*coeffs!$D$8*blanks!$BZ$17/($D$2*coeffs!$D$6))^2*coeffs!$E$2^2 + (1000*coeffs!$D$2*coeffs!$D$8*A91/($D$2*coeffs!$D$6))^2*blanks!$CA$18^2+(1000*coeffs!$D$2*coeffs!$D$8/($D$2*coeffs!$D$6))^2*blanks!$CA$17^2)^0.5</f>
        <v>8117.7856256944879</v>
      </c>
      <c r="K91" s="10">
        <f>((1000*coeffs!$D$8/($D$2*coeffs!$D$6))^2*I91^2+(1000*(E91-coeffs!$D$2*blanks!$BZ$18*A91-coeffs!$D$2*blanks!$BZ$17)/($D$2*coeffs!$D$6))^2*coeffs!$E$8^2+(1000*coeffs!$D$2*coeffs!$D$8*(E91/coeffs!$D$2-blanks!$BZ$18*A91-blanks!$BZ$17)/($D$2^2*coeffs!$D$6))^2*coeffs!$D$11^2+(1000*coeffs!$D$2*coeffs!$D$8*(E91/coeffs!$D$2-blanks!$BZ$18*A91-blanks!$BZ$17)/($D$2*coeffs!$D$6^2))^2*coeffs!$E$6^2 +(-1000*coeffs!$D$8*blanks!$BZ$18*A91/($D$2*coeffs!$D$6)-1000*coeffs!$D$8*blanks!$BZ$17/($D$2*coeffs!$D$6))^2*coeffs!$E$2^2 + (1000*coeffs!$D$2*coeffs!$D$8*A91/($D$2*coeffs!$D$6))^2*blanks!$CA$18^2+(1000*coeffs!$D$2*coeffs!$D$8/($D$2*coeffs!$D$6))^2*blanks!$CA$17^2)^0.5</f>
        <v>9164.9606212140443</v>
      </c>
      <c r="L91" s="10">
        <f t="shared" si="9"/>
        <v>62284514.7310417</v>
      </c>
      <c r="M91" s="1">
        <f t="shared" si="10"/>
        <v>22895907.776188467</v>
      </c>
      <c r="N91" s="10">
        <f t="shared" si="11"/>
        <v>20521564.861387812</v>
      </c>
    </row>
    <row r="92" spans="1:14" x14ac:dyDescent="0.25">
      <c r="A92">
        <v>-21.19</v>
      </c>
      <c r="B92">
        <v>0.87628865979381443</v>
      </c>
      <c r="C92" s="10">
        <f>-LN(1-B92)/0.000001-EXP(blanks!$BZ$18*b932_6!A92+blanks!$BZ$17)</f>
        <v>2061077.8825646045</v>
      </c>
      <c r="D92" s="1">
        <f>C92*0.000001*coeffs!$D$8/($D$2*coeffs!$D$6/1000)</f>
        <v>27137.549269585317</v>
      </c>
      <c r="E92">
        <f t="shared" si="12"/>
        <v>2.0898043287153825</v>
      </c>
      <c r="F92">
        <v>1.6875</v>
      </c>
      <c r="G92">
        <v>2.6208</v>
      </c>
      <c r="H92">
        <f t="shared" si="13"/>
        <v>0.40230432871538246</v>
      </c>
      <c r="I92">
        <f t="shared" si="14"/>
        <v>0.53099567128461755</v>
      </c>
      <c r="J92" s="2">
        <f>((1000*coeffs!$D$8/($D$2*coeffs!$D$6))^2*H92^2+(1000*(E92-coeffs!$D$2*blanks!$BZ$18*A92-coeffs!$D$2*blanks!$BZ$17)/($D$2*coeffs!$D$6))^2*coeffs!$E$8^2+(1000*coeffs!$D$2*coeffs!$D$8*(E92/coeffs!$D$2-blanks!$BZ$18*A92-blanks!$BZ$17)/($D$2^2*coeffs!$D$6))^2*coeffs!$D$11^2+(1000*coeffs!$D$2*coeffs!$D$8*(E92/coeffs!$D$2-blanks!$BZ$18*A92-blanks!$BZ$17)/($D$2*coeffs!$D$6^2))^2*coeffs!$E$6^2 +(-1000*coeffs!$D$8*blanks!$BZ$18*A92/($D$2*coeffs!$D$6)-1000*coeffs!$D$8*blanks!$BZ$17/($D$2*coeffs!$D$6))^2*coeffs!$E$2^2 + (1000*coeffs!$D$2*coeffs!$D$8*A92/($D$2*coeffs!$D$6))^2*blanks!$CA$18^2+(1000*coeffs!$D$2*coeffs!$D$8/($D$2*coeffs!$D$6))^2*blanks!$CA$17^2)^0.5</f>
        <v>8638.0619199407138</v>
      </c>
      <c r="K92" s="10">
        <f>((1000*coeffs!$D$8/($D$2*coeffs!$D$6))^2*I92^2+(1000*(E92-coeffs!$D$2*blanks!$BZ$18*A92-coeffs!$D$2*blanks!$BZ$17)/($D$2*coeffs!$D$6))^2*coeffs!$E$8^2+(1000*coeffs!$D$2*coeffs!$D$8*(E92/coeffs!$D$2-blanks!$BZ$18*A92-blanks!$BZ$17)/($D$2^2*coeffs!$D$6))^2*coeffs!$D$11^2+(1000*coeffs!$D$2*coeffs!$D$8*(E92/coeffs!$D$2-blanks!$BZ$18*A92-blanks!$BZ$17)/($D$2*coeffs!$D$6^2))^2*coeffs!$E$6^2 +(-1000*coeffs!$D$8*blanks!$BZ$18*A92/($D$2*coeffs!$D$6)-1000*coeffs!$D$8*blanks!$BZ$17/($D$2*coeffs!$D$6))^2*coeffs!$E$2^2 + (1000*coeffs!$D$2*coeffs!$D$8*A92/($D$2*coeffs!$D$6))^2*blanks!$CA$18^2+(1000*coeffs!$D$2*coeffs!$D$8/($D$2*coeffs!$D$6))^2*blanks!$CA$17^2)^0.5</f>
        <v>9769.2447237521374</v>
      </c>
      <c r="L92" s="10">
        <f t="shared" si="9"/>
        <v>64767719.7268494</v>
      </c>
      <c r="M92" s="1">
        <f t="shared" si="10"/>
        <v>24354005.023275845</v>
      </c>
      <c r="N92" s="10">
        <f t="shared" si="11"/>
        <v>21783334.245311618</v>
      </c>
    </row>
    <row r="93" spans="1:14" x14ac:dyDescent="0.25">
      <c r="A93">
        <v>-21.21</v>
      </c>
      <c r="B93">
        <v>0.88659793814432986</v>
      </c>
      <c r="C93" s="10">
        <f>-LN(1-B93)/0.000001-EXP(blanks!$BZ$18*b932_6!A93+blanks!$BZ$17)</f>
        <v>2147880.6625339244</v>
      </c>
      <c r="D93" s="1">
        <f>C93*0.000001*coeffs!$D$8/($D$2*coeffs!$D$6/1000)</f>
        <v>28280.453542190146</v>
      </c>
      <c r="E93">
        <f t="shared" si="12"/>
        <v>2.1768157057050117</v>
      </c>
      <c r="F93">
        <v>1.7721</v>
      </c>
      <c r="G93">
        <v>2.6857000000000002</v>
      </c>
      <c r="H93">
        <f t="shared" si="13"/>
        <v>0.4047157057050117</v>
      </c>
      <c r="I93">
        <f t="shared" si="14"/>
        <v>0.50888429429498849</v>
      </c>
      <c r="J93" s="2">
        <f>((1000*coeffs!$D$8/($D$2*coeffs!$D$6))^2*H93^2+(1000*(E93-coeffs!$D$2*blanks!$BZ$18*A93-coeffs!$D$2*blanks!$BZ$17)/($D$2*coeffs!$D$6))^2*coeffs!$E$8^2+(1000*coeffs!$D$2*coeffs!$D$8*(E93/coeffs!$D$2-blanks!$BZ$18*A93-blanks!$BZ$17)/($D$2^2*coeffs!$D$6))^2*coeffs!$D$11^2+(1000*coeffs!$D$2*coeffs!$D$8*(E93/coeffs!$D$2-blanks!$BZ$18*A93-blanks!$BZ$17)/($D$2*coeffs!$D$6^2))^2*coeffs!$E$6^2 +(-1000*coeffs!$D$8*blanks!$BZ$18*A93/($D$2*coeffs!$D$6)-1000*coeffs!$D$8*blanks!$BZ$17/($D$2*coeffs!$D$6))^2*coeffs!$E$2^2 + (1000*coeffs!$D$2*coeffs!$D$8*A93/($D$2*coeffs!$D$6))^2*blanks!$CA$18^2+(1000*coeffs!$D$2*coeffs!$D$8/($D$2*coeffs!$D$6))^2*blanks!$CA$17^2)^0.5</f>
        <v>8883.195567064482</v>
      </c>
      <c r="K93" s="10">
        <f>((1000*coeffs!$D$8/($D$2*coeffs!$D$6))^2*I93^2+(1000*(E93-coeffs!$D$2*blanks!$BZ$18*A93-coeffs!$D$2*blanks!$BZ$17)/($D$2*coeffs!$D$6))^2*coeffs!$E$8^2+(1000*coeffs!$D$2*coeffs!$D$8*(E93/coeffs!$D$2-blanks!$BZ$18*A93-blanks!$BZ$17)/($D$2^2*coeffs!$D$6))^2*coeffs!$D$11^2+(1000*coeffs!$D$2*coeffs!$D$8*(E93/coeffs!$D$2-blanks!$BZ$18*A93-blanks!$BZ$17)/($D$2*coeffs!$D$6^2))^2*coeffs!$E$6^2 +(-1000*coeffs!$D$8*blanks!$BZ$18*A93/($D$2*coeffs!$D$6)-1000*coeffs!$D$8*blanks!$BZ$17/($D$2*coeffs!$D$6))^2*coeffs!$E$2^2 + (1000*coeffs!$D$2*coeffs!$D$8*A93/($D$2*coeffs!$D$6))^2*blanks!$CA$18^2+(1000*coeffs!$D$2*coeffs!$D$8/($D$2*coeffs!$D$6))^2*blanks!$CA$17^2)^0.5</f>
        <v>9767.7886911167461</v>
      </c>
      <c r="L93" s="10">
        <f t="shared" si="9"/>
        <v>67495427.482156932</v>
      </c>
      <c r="M93" s="1">
        <f t="shared" si="10"/>
        <v>24437926.513416231</v>
      </c>
      <c r="N93" s="10">
        <f t="shared" si="11"/>
        <v>22432907.005721536</v>
      </c>
    </row>
    <row r="94" spans="1:14" x14ac:dyDescent="0.25">
      <c r="A94">
        <v>-21.24</v>
      </c>
      <c r="B94">
        <v>0.89690721649484539</v>
      </c>
      <c r="C94" s="10">
        <f>-LN(1-B94)/0.000001-EXP(blanks!$BZ$18*b932_6!A94+blanks!$BZ$17)</f>
        <v>2242875.1032609683</v>
      </c>
      <c r="D94" s="1">
        <f>C94*0.000001*coeffs!$D$8/($D$2*coeffs!$D$6/1000)</f>
        <v>29531.214776093228</v>
      </c>
      <c r="E94">
        <f t="shared" si="12"/>
        <v>2.2721258855093374</v>
      </c>
      <c r="F94">
        <v>1.8160000000000001</v>
      </c>
      <c r="G94">
        <v>2.8203</v>
      </c>
      <c r="H94">
        <f t="shared" si="13"/>
        <v>0.4561258855093373</v>
      </c>
      <c r="I94">
        <f t="shared" si="14"/>
        <v>0.54817411449066267</v>
      </c>
      <c r="J94" s="2">
        <f>((1000*coeffs!$D$8/($D$2*coeffs!$D$6))^2*H94^2+(1000*(E94-coeffs!$D$2*blanks!$BZ$18*A94-coeffs!$D$2*blanks!$BZ$17)/($D$2*coeffs!$D$6))^2*coeffs!$E$8^2+(1000*coeffs!$D$2*coeffs!$D$8*(E94/coeffs!$D$2-blanks!$BZ$18*A94-blanks!$BZ$17)/($D$2^2*coeffs!$D$6))^2*coeffs!$D$11^2+(1000*coeffs!$D$2*coeffs!$D$8*(E94/coeffs!$D$2-blanks!$BZ$18*A94-blanks!$BZ$17)/($D$2*coeffs!$D$6^2))^2*coeffs!$E$6^2 +(-1000*coeffs!$D$8*blanks!$BZ$18*A94/($D$2*coeffs!$D$6)-1000*coeffs!$D$8*blanks!$BZ$17/($D$2*coeffs!$D$6))^2*coeffs!$E$2^2 + (1000*coeffs!$D$2*coeffs!$D$8*A94/($D$2*coeffs!$D$6))^2*blanks!$CA$18^2+(1000*coeffs!$D$2*coeffs!$D$8/($D$2*coeffs!$D$6))^2*blanks!$CA$17^2)^0.5</f>
        <v>9544.8337624225278</v>
      </c>
      <c r="K94" s="10">
        <f>((1000*coeffs!$D$8/($D$2*coeffs!$D$6))^2*I94^2+(1000*(E94-coeffs!$D$2*blanks!$BZ$18*A94-coeffs!$D$2*blanks!$BZ$17)/($D$2*coeffs!$D$6))^2*coeffs!$E$8^2+(1000*coeffs!$D$2*coeffs!$D$8*(E94/coeffs!$D$2-blanks!$BZ$18*A94-blanks!$BZ$17)/($D$2^2*coeffs!$D$6))^2*coeffs!$D$11^2+(1000*coeffs!$D$2*coeffs!$D$8*(E94/coeffs!$D$2-blanks!$BZ$18*A94-blanks!$BZ$17)/($D$2*coeffs!$D$6^2))^2*coeffs!$E$6^2 +(-1000*coeffs!$D$8*blanks!$BZ$18*A94/($D$2*coeffs!$D$6)-1000*coeffs!$D$8*blanks!$BZ$17/($D$2*coeffs!$D$6))^2*coeffs!$E$2^2 + (1000*coeffs!$D$2*coeffs!$D$8*A94/($D$2*coeffs!$D$6))^2*blanks!$CA$18^2+(1000*coeffs!$D$2*coeffs!$D$8/($D$2*coeffs!$D$6))^2*blanks!$CA$17^2)^0.5</f>
        <v>10350.366203250469</v>
      </c>
      <c r="L94" s="10">
        <f t="shared" si="9"/>
        <v>70480551.608064458</v>
      </c>
      <c r="M94" s="1">
        <f t="shared" si="10"/>
        <v>25861789.015443403</v>
      </c>
      <c r="N94" s="10">
        <f t="shared" si="11"/>
        <v>24032175.785947062</v>
      </c>
    </row>
    <row r="95" spans="1:14" x14ac:dyDescent="0.25">
      <c r="A95">
        <v>-21.31</v>
      </c>
      <c r="B95">
        <v>0.90721649484536082</v>
      </c>
      <c r="C95" s="10">
        <f>-LN(1-B95)/0.000001-EXP(blanks!$BZ$18*b932_6!A95+blanks!$BZ$17)</f>
        <v>2347485.4308078</v>
      </c>
      <c r="D95" s="1">
        <f>C95*0.000001*coeffs!$D$8/($D$2*coeffs!$D$6/1000)</f>
        <v>30908.585297568712</v>
      </c>
      <c r="E95">
        <f t="shared" si="12"/>
        <v>2.3774864011671633</v>
      </c>
      <c r="F95">
        <v>1.907</v>
      </c>
      <c r="G95">
        <v>3.0350000000000001</v>
      </c>
      <c r="H95">
        <f t="shared" si="13"/>
        <v>0.47048640116716323</v>
      </c>
      <c r="I95">
        <f t="shared" si="14"/>
        <v>0.65751359883283689</v>
      </c>
      <c r="J95" s="2">
        <f>((1000*coeffs!$D$8/($D$2*coeffs!$D$6))^2*H95^2+(1000*(E95-coeffs!$D$2*blanks!$BZ$18*A95-coeffs!$D$2*blanks!$BZ$17)/($D$2*coeffs!$D$6))^2*coeffs!$E$8^2+(1000*coeffs!$D$2*coeffs!$D$8*(E95/coeffs!$D$2-blanks!$BZ$18*A95-blanks!$BZ$17)/($D$2^2*coeffs!$D$6))^2*coeffs!$D$11^2+(1000*coeffs!$D$2*coeffs!$D$8*(E95/coeffs!$D$2-blanks!$BZ$18*A95-blanks!$BZ$17)/($D$2*coeffs!$D$6^2))^2*coeffs!$E$6^2 +(-1000*coeffs!$D$8*blanks!$BZ$18*A95/($D$2*coeffs!$D$6)-1000*coeffs!$D$8*blanks!$BZ$17/($D$2*coeffs!$D$6))^2*coeffs!$E$2^2 + (1000*coeffs!$D$2*coeffs!$D$8*A95/($D$2*coeffs!$D$6))^2*blanks!$CA$18^2+(1000*coeffs!$D$2*coeffs!$D$8/($D$2*coeffs!$D$6))^2*blanks!$CA$17^2)^0.5</f>
        <v>9931.423576044117</v>
      </c>
      <c r="K95" s="10">
        <f>((1000*coeffs!$D$8/($D$2*coeffs!$D$6))^2*I95^2+(1000*(E95-coeffs!$D$2*blanks!$BZ$18*A95-coeffs!$D$2*blanks!$BZ$17)/($D$2*coeffs!$D$6))^2*coeffs!$E$8^2+(1000*coeffs!$D$2*coeffs!$D$8*(E95/coeffs!$D$2-blanks!$BZ$18*A95-blanks!$BZ$17)/($D$2^2*coeffs!$D$6))^2*coeffs!$D$11^2+(1000*coeffs!$D$2*coeffs!$D$8*(E95/coeffs!$D$2-blanks!$BZ$18*A95-blanks!$BZ$17)/($D$2*coeffs!$D$6^2))^2*coeffs!$E$6^2 +(-1000*coeffs!$D$8*blanks!$BZ$18*A95/($D$2*coeffs!$D$6)-1000*coeffs!$D$8*blanks!$BZ$17/($D$2*coeffs!$D$6))^2*coeffs!$E$2^2 + (1000*coeffs!$D$2*coeffs!$D$8*A95/($D$2*coeffs!$D$6))^2*blanks!$CA$18^2+(1000*coeffs!$D$2*coeffs!$D$8/($D$2*coeffs!$D$6))^2*blanks!$CA$17^2)^0.5</f>
        <v>11627.839709654378</v>
      </c>
      <c r="L95" s="10">
        <f t="shared" si="9"/>
        <v>73767847.266516954</v>
      </c>
      <c r="M95" s="1">
        <f t="shared" si="10"/>
        <v>28885175.498624429</v>
      </c>
      <c r="N95" s="10">
        <f t="shared" si="11"/>
        <v>25020550.342071325</v>
      </c>
    </row>
    <row r="96" spans="1:14" x14ac:dyDescent="0.25">
      <c r="A96">
        <v>-21.41</v>
      </c>
      <c r="B96">
        <v>0.91752577319587625</v>
      </c>
      <c r="C96" s="10">
        <f>-LN(1-B96)/0.000001-EXP(blanks!$BZ$18*b932_6!A96+blanks!$BZ$17)</f>
        <v>2464163.2719845483</v>
      </c>
      <c r="D96" s="1">
        <f>C96*0.000001*coeffs!$D$8/($D$2*coeffs!$D$6/1000)</f>
        <v>32444.844887945259</v>
      </c>
      <c r="E96">
        <f t="shared" si="12"/>
        <v>2.4952694368235466</v>
      </c>
      <c r="F96">
        <v>2.0026000000000002</v>
      </c>
      <c r="G96">
        <v>3.1871999999999998</v>
      </c>
      <c r="H96">
        <f t="shared" si="13"/>
        <v>0.49266943682354647</v>
      </c>
      <c r="I96">
        <f t="shared" si="14"/>
        <v>0.69193056317645318</v>
      </c>
      <c r="J96" s="2">
        <f>((1000*coeffs!$D$8/($D$2*coeffs!$D$6))^2*H96^2+(1000*(E96-coeffs!$D$2*blanks!$BZ$18*A96-coeffs!$D$2*blanks!$BZ$17)/($D$2*coeffs!$D$6))^2*coeffs!$E$8^2+(1000*coeffs!$D$2*coeffs!$D$8*(E96/coeffs!$D$2-blanks!$BZ$18*A96-blanks!$BZ$17)/($D$2^2*coeffs!$D$6))^2*coeffs!$D$11^2+(1000*coeffs!$D$2*coeffs!$D$8*(E96/coeffs!$D$2-blanks!$BZ$18*A96-blanks!$BZ$17)/($D$2*coeffs!$D$6^2))^2*coeffs!$E$6^2 +(-1000*coeffs!$D$8*blanks!$BZ$18*A96/($D$2*coeffs!$D$6)-1000*coeffs!$D$8*blanks!$BZ$17/($D$2*coeffs!$D$6))^2*coeffs!$E$2^2 + (1000*coeffs!$D$2*coeffs!$D$8*A96/($D$2*coeffs!$D$6))^2*blanks!$CA$18^2+(1000*coeffs!$D$2*coeffs!$D$8/($D$2*coeffs!$D$6))^2*blanks!$CA$17^2)^0.5</f>
        <v>10414.200574955619</v>
      </c>
      <c r="K96" s="10">
        <f>((1000*coeffs!$D$8/($D$2*coeffs!$D$6))^2*I96^2+(1000*(E96-coeffs!$D$2*blanks!$BZ$18*A96-coeffs!$D$2*blanks!$BZ$17)/($D$2*coeffs!$D$6))^2*coeffs!$E$8^2+(1000*coeffs!$D$2*coeffs!$D$8*(E96/coeffs!$D$2-blanks!$BZ$18*A96-blanks!$BZ$17)/($D$2^2*coeffs!$D$6))^2*coeffs!$D$11^2+(1000*coeffs!$D$2*coeffs!$D$8*(E96/coeffs!$D$2-blanks!$BZ$18*A96-blanks!$BZ$17)/($D$2*coeffs!$D$6^2))^2*coeffs!$E$6^2 +(-1000*coeffs!$D$8*blanks!$BZ$18*A96/($D$2*coeffs!$D$6)-1000*coeffs!$D$8*blanks!$BZ$17/($D$2*coeffs!$D$6))^2*coeffs!$E$2^2 + (1000*coeffs!$D$2*coeffs!$D$8*A96/($D$2*coeffs!$D$6))^2*blanks!$CA$18^2+(1000*coeffs!$D$2*coeffs!$D$8/($D$2*coeffs!$D$6))^2*blanks!$CA$17^2)^0.5</f>
        <v>12221.972923900961</v>
      </c>
      <c r="L96" s="10">
        <f t="shared" si="9"/>
        <v>77434354.864117473</v>
      </c>
      <c r="M96" s="1">
        <f t="shared" si="10"/>
        <v>30357992.093740344</v>
      </c>
      <c r="N96" s="10">
        <f t="shared" si="11"/>
        <v>26239629.951293018</v>
      </c>
    </row>
    <row r="97" spans="1:14" x14ac:dyDescent="0.25">
      <c r="A97">
        <v>-21.42</v>
      </c>
      <c r="B97">
        <v>0.92783505154639179</v>
      </c>
      <c r="C97" s="10">
        <f>-LN(1-B97)/0.000001-EXP(blanks!$BZ$18*b932_6!A97+blanks!$BZ$17)</f>
        <v>2597581.9302230594</v>
      </c>
      <c r="D97" s="1">
        <f>C97*0.000001*coeffs!$D$8/($D$2*coeffs!$D$6/1000)</f>
        <v>34201.525429742338</v>
      </c>
      <c r="E97">
        <f t="shared" si="12"/>
        <v>2.6288008294480698</v>
      </c>
      <c r="F97">
        <v>2.1030000000000002</v>
      </c>
      <c r="G97">
        <v>3.347</v>
      </c>
      <c r="H97">
        <f t="shared" si="13"/>
        <v>0.52580082944806961</v>
      </c>
      <c r="I97">
        <f t="shared" si="14"/>
        <v>0.71819917055193017</v>
      </c>
      <c r="J97" s="2">
        <f>((1000*coeffs!$D$8/($D$2*coeffs!$D$6))^2*H97^2+(1000*(E97-coeffs!$D$2*blanks!$BZ$18*A97-coeffs!$D$2*blanks!$BZ$17)/($D$2*coeffs!$D$6))^2*coeffs!$E$8^2+(1000*coeffs!$D$2*coeffs!$D$8*(E97/coeffs!$D$2-blanks!$BZ$18*A97-blanks!$BZ$17)/($D$2^2*coeffs!$D$6))^2*coeffs!$D$11^2+(1000*coeffs!$D$2*coeffs!$D$8*(E97/coeffs!$D$2-blanks!$BZ$18*A97-blanks!$BZ$17)/($D$2*coeffs!$D$6^2))^2*coeffs!$E$6^2 +(-1000*coeffs!$D$8*blanks!$BZ$18*A97/($D$2*coeffs!$D$6)-1000*coeffs!$D$8*blanks!$BZ$17/($D$2*coeffs!$D$6))^2*coeffs!$E$2^2 + (1000*coeffs!$D$2*coeffs!$D$8*A97/($D$2*coeffs!$D$6))^2*blanks!$CA$18^2+(1000*coeffs!$D$2*coeffs!$D$8/($D$2*coeffs!$D$6))^2*blanks!$CA$17^2)^0.5</f>
        <v>11027.220730356972</v>
      </c>
      <c r="K97" s="10">
        <f>((1000*coeffs!$D$8/($D$2*coeffs!$D$6))^2*I97^2+(1000*(E97-coeffs!$D$2*blanks!$BZ$18*A97-coeffs!$D$2*blanks!$BZ$17)/($D$2*coeffs!$D$6))^2*coeffs!$E$8^2+(1000*coeffs!$D$2*coeffs!$D$8*(E97/coeffs!$D$2-blanks!$BZ$18*A97-blanks!$BZ$17)/($D$2^2*coeffs!$D$6))^2*coeffs!$D$11^2+(1000*coeffs!$D$2*coeffs!$D$8*(E97/coeffs!$D$2-blanks!$BZ$18*A97-blanks!$BZ$17)/($D$2*coeffs!$D$6^2))^2*coeffs!$E$6^2 +(-1000*coeffs!$D$8*blanks!$BZ$18*A97/($D$2*coeffs!$D$6)-1000*coeffs!$D$8*blanks!$BZ$17/($D$2*coeffs!$D$6))^2*coeffs!$E$2^2 + (1000*coeffs!$D$2*coeffs!$D$8*A97/($D$2*coeffs!$D$6))^2*blanks!$CA$18^2+(1000*coeffs!$D$2*coeffs!$D$8/($D$2*coeffs!$D$6))^2*blanks!$CA$17^2)^0.5</f>
        <v>12770.768624482871</v>
      </c>
      <c r="L97" s="10">
        <f t="shared" si="9"/>
        <v>81626929.213793144</v>
      </c>
      <c r="M97" s="1">
        <f t="shared" si="10"/>
        <v>31742761.983642001</v>
      </c>
      <c r="N97" s="10">
        <f t="shared" si="11"/>
        <v>27771494.893374689</v>
      </c>
    </row>
    <row r="98" spans="1:14" x14ac:dyDescent="0.25">
      <c r="A98">
        <v>-21.57</v>
      </c>
      <c r="B98">
        <v>0.93814432989690721</v>
      </c>
      <c r="C98" s="10">
        <f>-LN(1-B98)/0.000001-EXP(blanks!$BZ$18*b932_6!A98+blanks!$BZ$17)</f>
        <v>2749991.7268134882</v>
      </c>
      <c r="D98" s="1">
        <f>C98*0.000001*coeffs!$D$8/($D$2*coeffs!$D$6/1000)</f>
        <v>36208.256179282849</v>
      </c>
      <c r="E98">
        <f t="shared" si="12"/>
        <v>2.7829515092753279</v>
      </c>
      <c r="F98">
        <v>2.2084999999999999</v>
      </c>
      <c r="G98">
        <v>3.6017000000000001</v>
      </c>
      <c r="H98">
        <f t="shared" si="13"/>
        <v>0.57445150927532795</v>
      </c>
      <c r="I98">
        <f t="shared" si="14"/>
        <v>0.81874849072467226</v>
      </c>
      <c r="J98" s="2">
        <f>((1000*coeffs!$D$8/($D$2*coeffs!$D$6))^2*H98^2+(1000*(E98-coeffs!$D$2*blanks!$BZ$18*A98-coeffs!$D$2*blanks!$BZ$17)/($D$2*coeffs!$D$6))^2*coeffs!$E$8^2+(1000*coeffs!$D$2*coeffs!$D$8*(E98/coeffs!$D$2-blanks!$BZ$18*A98-blanks!$BZ$17)/($D$2^2*coeffs!$D$6))^2*coeffs!$D$11^2+(1000*coeffs!$D$2*coeffs!$D$8*(E98/coeffs!$D$2-blanks!$BZ$18*A98-blanks!$BZ$17)/($D$2*coeffs!$D$6^2))^2*coeffs!$E$6^2 +(-1000*coeffs!$D$8*blanks!$BZ$18*A98/($D$2*coeffs!$D$6)-1000*coeffs!$D$8*blanks!$BZ$17/($D$2*coeffs!$D$6))^2*coeffs!$E$2^2 + (1000*coeffs!$D$2*coeffs!$D$8*A98/($D$2*coeffs!$D$6))^2*blanks!$CA$18^2+(1000*coeffs!$D$2*coeffs!$D$8/($D$2*coeffs!$D$6))^2*blanks!$CA$17^2)^0.5</f>
        <v>11822.547131836445</v>
      </c>
      <c r="K98" s="10">
        <f>((1000*coeffs!$D$8/($D$2*coeffs!$D$6))^2*I98^2+(1000*(E98-coeffs!$D$2*blanks!$BZ$18*A98-coeffs!$D$2*blanks!$BZ$17)/($D$2*coeffs!$D$6))^2*coeffs!$E$8^2+(1000*coeffs!$D$2*coeffs!$D$8*(E98/coeffs!$D$2-blanks!$BZ$18*A98-blanks!$BZ$17)/($D$2^2*coeffs!$D$6))^2*coeffs!$D$11^2+(1000*coeffs!$D$2*coeffs!$D$8*(E98/coeffs!$D$2-blanks!$BZ$18*A98-blanks!$BZ$17)/($D$2*coeffs!$D$6^2))^2*coeffs!$E$6^2 +(-1000*coeffs!$D$8*blanks!$BZ$18*A98/($D$2*coeffs!$D$6)-1000*coeffs!$D$8*blanks!$BZ$17/($D$2*coeffs!$D$6))^2*coeffs!$E$2^2 + (1000*coeffs!$D$2*coeffs!$D$8*A98/($D$2*coeffs!$D$6))^2*blanks!$CA$18^2+(1000*coeffs!$D$2*coeffs!$D$8/($D$2*coeffs!$D$6))^2*blanks!$CA$17^2)^0.5</f>
        <v>14098.828603748838</v>
      </c>
      <c r="L98" s="10">
        <f t="shared" si="9"/>
        <v>86416284.857604235</v>
      </c>
      <c r="M98" s="1">
        <f t="shared" si="10"/>
        <v>34933654.401254721</v>
      </c>
      <c r="N98" s="10">
        <f t="shared" si="11"/>
        <v>29736624.166555885</v>
      </c>
    </row>
    <row r="99" spans="1:14" x14ac:dyDescent="0.25">
      <c r="A99">
        <v>-21.61</v>
      </c>
      <c r="B99">
        <v>0.94845360824742264</v>
      </c>
      <c r="C99" s="10">
        <f>-LN(1-B99)/0.000001-EXP(blanks!$BZ$18*b932_6!A99+blanks!$BZ$17)</f>
        <v>2931832.8708959152</v>
      </c>
      <c r="D99" s="1">
        <f>C99*0.000001*coeffs!$D$8/($D$2*coeffs!$D$6/1000)</f>
        <v>38602.500010881449</v>
      </c>
      <c r="E99">
        <f t="shared" si="12"/>
        <v>2.9652730660692819</v>
      </c>
      <c r="F99">
        <v>2.3191999999999999</v>
      </c>
      <c r="G99">
        <v>3.9719000000000002</v>
      </c>
      <c r="H99">
        <f t="shared" si="13"/>
        <v>0.64607306606928194</v>
      </c>
      <c r="I99">
        <f t="shared" si="14"/>
        <v>1.0066269339307183</v>
      </c>
      <c r="J99" s="2">
        <f>((1000*coeffs!$D$8/($D$2*coeffs!$D$6))^2*H99^2+(1000*(E99-coeffs!$D$2*blanks!$BZ$18*A99-coeffs!$D$2*blanks!$BZ$17)/($D$2*coeffs!$D$6))^2*coeffs!$E$8^2+(1000*coeffs!$D$2*coeffs!$D$8*(E99/coeffs!$D$2-blanks!$BZ$18*A99-blanks!$BZ$17)/($D$2^2*coeffs!$D$6))^2*coeffs!$D$11^2+(1000*coeffs!$D$2*coeffs!$D$8*(E99/coeffs!$D$2-blanks!$BZ$18*A99-blanks!$BZ$17)/($D$2*coeffs!$D$6^2))^2*coeffs!$E$6^2 +(-1000*coeffs!$D$8*blanks!$BZ$18*A99/($D$2*coeffs!$D$6)-1000*coeffs!$D$8*blanks!$BZ$17/($D$2*coeffs!$D$6))^2*coeffs!$E$2^2 + (1000*coeffs!$D$2*coeffs!$D$8*A99/($D$2*coeffs!$D$6))^2*blanks!$CA$18^2+(1000*coeffs!$D$2*coeffs!$D$8/($D$2*coeffs!$D$6))^2*blanks!$CA$17^2)^0.5</f>
        <v>12887.968101723774</v>
      </c>
      <c r="K99" s="10">
        <f>((1000*coeffs!$D$8/($D$2*coeffs!$D$6))^2*I99^2+(1000*(E99-coeffs!$D$2*blanks!$BZ$18*A99-coeffs!$D$2*blanks!$BZ$17)/($D$2*coeffs!$D$6))^2*coeffs!$E$8^2+(1000*coeffs!$D$2*coeffs!$D$8*(E99/coeffs!$D$2-blanks!$BZ$18*A99-blanks!$BZ$17)/($D$2^2*coeffs!$D$6))^2*coeffs!$D$11^2+(1000*coeffs!$D$2*coeffs!$D$8*(E99/coeffs!$D$2-blanks!$BZ$18*A99-blanks!$BZ$17)/($D$2*coeffs!$D$6^2))^2*coeffs!$E$6^2 +(-1000*coeffs!$D$8*blanks!$BZ$18*A99/($D$2*coeffs!$D$6)-1000*coeffs!$D$8*blanks!$BZ$17/($D$2*coeffs!$D$6))^2*coeffs!$E$2^2 + (1000*coeffs!$D$2*coeffs!$D$8*A99/($D$2*coeffs!$D$6))^2*blanks!$CA$18^2+(1000*coeffs!$D$2*coeffs!$D$8/($D$2*coeffs!$D$6))^2*blanks!$CA$17^2)^0.5</f>
        <v>16413.518847428608</v>
      </c>
      <c r="L99" s="10">
        <f t="shared" si="9"/>
        <v>92130496.996005103</v>
      </c>
      <c r="M99" s="1">
        <f t="shared" si="10"/>
        <v>40431335.122533217</v>
      </c>
      <c r="N99" s="10">
        <f t="shared" si="11"/>
        <v>32346033.090721074</v>
      </c>
    </row>
    <row r="100" spans="1:14" x14ac:dyDescent="0.25">
      <c r="A100">
        <v>-21.64</v>
      </c>
      <c r="B100">
        <v>0.95876288659793818</v>
      </c>
      <c r="C100" s="10">
        <f>-LN(1-B100)/0.000001-EXP(blanks!$BZ$18*b932_6!A100+blanks!$BZ$17)</f>
        <v>3154611.5229319138</v>
      </c>
      <c r="D100" s="1">
        <f>C100*0.000001*coeffs!$D$8/($D$2*coeffs!$D$6/1000)</f>
        <v>41535.754836902917</v>
      </c>
      <c r="E100">
        <f t="shared" si="12"/>
        <v>3.1884166173834929</v>
      </c>
      <c r="F100">
        <v>2.4354</v>
      </c>
      <c r="G100">
        <v>4.2743000000000002</v>
      </c>
      <c r="H100">
        <f t="shared" si="13"/>
        <v>0.7530166173834929</v>
      </c>
      <c r="I100">
        <f t="shared" si="14"/>
        <v>1.0858833826165073</v>
      </c>
      <c r="J100" s="2">
        <f>((1000*coeffs!$D$8/($D$2*coeffs!$D$6))^2*H100^2+(1000*(E100-coeffs!$D$2*blanks!$BZ$18*A100-coeffs!$D$2*blanks!$BZ$17)/($D$2*coeffs!$D$6))^2*coeffs!$E$8^2+(1000*coeffs!$D$2*coeffs!$D$8*(E100/coeffs!$D$2-blanks!$BZ$18*A100-blanks!$BZ$17)/($D$2^2*coeffs!$D$6))^2*coeffs!$D$11^2+(1000*coeffs!$D$2*coeffs!$D$8*(E100/coeffs!$D$2-blanks!$BZ$18*A100-blanks!$BZ$17)/($D$2*coeffs!$D$6^2))^2*coeffs!$E$6^2 +(-1000*coeffs!$D$8*blanks!$BZ$18*A100/($D$2*coeffs!$D$6)-1000*coeffs!$D$8*blanks!$BZ$17/($D$2*coeffs!$D$6))^2*coeffs!$E$2^2 + (1000*coeffs!$D$2*coeffs!$D$8*A100/($D$2*coeffs!$D$6))^2*blanks!$CA$18^2+(1000*coeffs!$D$2*coeffs!$D$8/($D$2*coeffs!$D$6))^2*blanks!$CA$17^2)^0.5</f>
        <v>14376.276710618115</v>
      </c>
      <c r="K100" s="10">
        <f>((1000*coeffs!$D$8/($D$2*coeffs!$D$6))^2*I100^2+(1000*(E100-coeffs!$D$2*blanks!$BZ$18*A100-coeffs!$D$2*blanks!$BZ$17)/($D$2*coeffs!$D$6))^2*coeffs!$E$8^2+(1000*coeffs!$D$2*coeffs!$D$8*(E100/coeffs!$D$2-blanks!$BZ$18*A100-blanks!$BZ$17)/($D$2^2*coeffs!$D$6))^2*coeffs!$D$11^2+(1000*coeffs!$D$2*coeffs!$D$8*(E100/coeffs!$D$2-blanks!$BZ$18*A100-blanks!$BZ$17)/($D$2*coeffs!$D$6^2))^2*coeffs!$E$6^2 +(-1000*coeffs!$D$8*blanks!$BZ$18*A100/($D$2*coeffs!$D$6)-1000*coeffs!$D$8*blanks!$BZ$17/($D$2*coeffs!$D$6))^2*coeffs!$E$2^2 + (1000*coeffs!$D$2*coeffs!$D$8*A100/($D$2*coeffs!$D$6))^2*blanks!$CA$18^2+(1000*coeffs!$D$2*coeffs!$D$8/($D$2*coeffs!$D$6))^2*blanks!$CA$17^2)^0.5</f>
        <v>17685.965105943807</v>
      </c>
      <c r="L100" s="10">
        <f t="shared" si="9"/>
        <v>99131137.494965315</v>
      </c>
      <c r="M100" s="1">
        <f t="shared" si="10"/>
        <v>43561937.887331873</v>
      </c>
      <c r="N100" s="10">
        <f t="shared" si="11"/>
        <v>35961051.144836165</v>
      </c>
    </row>
    <row r="101" spans="1:14" x14ac:dyDescent="0.25">
      <c r="A101">
        <v>-21.84</v>
      </c>
      <c r="B101">
        <v>0.96907216494845361</v>
      </c>
      <c r="C101" s="10">
        <f>-LN(1-B101)/0.000001-EXP(blanks!$BZ$18*b932_6!A101+blanks!$BZ$17)</f>
        <v>3439757.0526657291</v>
      </c>
      <c r="D101" s="1">
        <f>C101*0.000001*coeffs!$D$8/($D$2*coeffs!$D$6/1000)</f>
        <v>45290.174273263474</v>
      </c>
      <c r="E101">
        <f t="shared" si="12"/>
        <v>3.4760986898352733</v>
      </c>
      <c r="F101">
        <v>2.6208</v>
      </c>
      <c r="G101">
        <v>4.8301999999999996</v>
      </c>
      <c r="H101">
        <f t="shared" si="13"/>
        <v>0.85529868983527324</v>
      </c>
      <c r="I101">
        <f t="shared" si="14"/>
        <v>1.3541013101647263</v>
      </c>
      <c r="J101" s="2">
        <f>((1000*coeffs!$D$8/($D$2*coeffs!$D$6))^2*H101^2+(1000*(E101-coeffs!$D$2*blanks!$BZ$18*A101-coeffs!$D$2*blanks!$BZ$17)/($D$2*coeffs!$D$6))^2*coeffs!$E$8^2+(1000*coeffs!$D$2*coeffs!$D$8*(E101/coeffs!$D$2-blanks!$BZ$18*A101-blanks!$BZ$17)/($D$2^2*coeffs!$D$6))^2*coeffs!$D$11^2+(1000*coeffs!$D$2*coeffs!$D$8*(E101/coeffs!$D$2-blanks!$BZ$18*A101-blanks!$BZ$17)/($D$2*coeffs!$D$6^2))^2*coeffs!$E$6^2 +(-1000*coeffs!$D$8*blanks!$BZ$18*A101/($D$2*coeffs!$D$6)-1000*coeffs!$D$8*blanks!$BZ$17/($D$2*coeffs!$D$6))^2*coeffs!$E$2^2 + (1000*coeffs!$D$2*coeffs!$D$8*A101/($D$2*coeffs!$D$6))^2*blanks!$CA$18^2+(1000*coeffs!$D$2*coeffs!$D$8/($D$2*coeffs!$D$6))^2*blanks!$CA$17^2)^0.5</f>
        <v>15988.581255802119</v>
      </c>
      <c r="K101" s="10">
        <f>((1000*coeffs!$D$8/($D$2*coeffs!$D$6))^2*I101^2+(1000*(E101-coeffs!$D$2*blanks!$BZ$18*A101-coeffs!$D$2*blanks!$BZ$17)/($D$2*coeffs!$D$6))^2*coeffs!$E$8^2+(1000*coeffs!$D$2*coeffs!$D$8*(E101/coeffs!$D$2-blanks!$BZ$18*A101-blanks!$BZ$17)/($D$2^2*coeffs!$D$6))^2*coeffs!$D$11^2+(1000*coeffs!$D$2*coeffs!$D$8*(E101/coeffs!$D$2-blanks!$BZ$18*A101-blanks!$BZ$17)/($D$2*coeffs!$D$6^2))^2*coeffs!$E$6^2 +(-1000*coeffs!$D$8*blanks!$BZ$18*A101/($D$2*coeffs!$D$6)-1000*coeffs!$D$8*blanks!$BZ$17/($D$2*coeffs!$D$6))^2*coeffs!$E$2^2 + (1000*coeffs!$D$2*coeffs!$D$8*A101/($D$2*coeffs!$D$6))^2*blanks!$CA$18^2+(1000*coeffs!$D$2*coeffs!$D$8/($D$2*coeffs!$D$6))^2*blanks!$CA$17^2)^0.5</f>
        <v>21135.00556319665</v>
      </c>
      <c r="L101" s="10">
        <f t="shared" si="9"/>
        <v>108091607.1149603</v>
      </c>
      <c r="M101" s="1">
        <f t="shared" si="10"/>
        <v>51790227.299073294</v>
      </c>
      <c r="N101" s="10">
        <f t="shared" si="11"/>
        <v>39924561.437072016</v>
      </c>
    </row>
    <row r="102" spans="1:14" x14ac:dyDescent="0.25">
      <c r="A102">
        <v>-21.93</v>
      </c>
      <c r="B102">
        <v>0.97938144329896903</v>
      </c>
      <c r="C102" s="10">
        <f>-LN(1-B102)/0.000001-EXP(blanks!$BZ$18*b932_6!A102+blanks!$BZ$17)</f>
        <v>3844019.4523722734</v>
      </c>
      <c r="D102" s="1">
        <f>C102*0.000001*coeffs!$D$8/($D$2*coeffs!$D$6/1000)</f>
        <v>50612.967207330708</v>
      </c>
      <c r="E102">
        <f t="shared" si="12"/>
        <v>3.8815637979434356</v>
      </c>
      <c r="F102">
        <v>2.8902000000000001</v>
      </c>
      <c r="G102">
        <v>5.7321</v>
      </c>
      <c r="H102">
        <f t="shared" si="13"/>
        <v>0.99136379794343554</v>
      </c>
      <c r="I102">
        <f t="shared" si="14"/>
        <v>1.8505362020565643</v>
      </c>
      <c r="J102" s="2">
        <f>((1000*coeffs!$D$8/($D$2*coeffs!$D$6))^2*H102^2+(1000*(E102-coeffs!$D$2*blanks!$BZ$18*A102-coeffs!$D$2*blanks!$BZ$17)/($D$2*coeffs!$D$6))^2*coeffs!$E$8^2+(1000*coeffs!$D$2*coeffs!$D$8*(E102/coeffs!$D$2-blanks!$BZ$18*A102-blanks!$BZ$17)/($D$2^2*coeffs!$D$6))^2*coeffs!$D$11^2+(1000*coeffs!$D$2*coeffs!$D$8*(E102/coeffs!$D$2-blanks!$BZ$18*A102-blanks!$BZ$17)/($D$2*coeffs!$D$6^2))^2*coeffs!$E$6^2 +(-1000*coeffs!$D$8*blanks!$BZ$18*A102/($D$2*coeffs!$D$6)-1000*coeffs!$D$8*blanks!$BZ$17/($D$2*coeffs!$D$6))^2*coeffs!$E$2^2 + (1000*coeffs!$D$2*coeffs!$D$8*A102/($D$2*coeffs!$D$6))^2*blanks!$CA$18^2+(1000*coeffs!$D$2*coeffs!$D$8/($D$2*coeffs!$D$6))^2*blanks!$CA$17^2)^0.5</f>
        <v>18193.352578468479</v>
      </c>
      <c r="K102" s="10">
        <f>((1000*coeffs!$D$8/($D$2*coeffs!$D$6))^2*I102^2+(1000*(E102-coeffs!$D$2*blanks!$BZ$18*A102-coeffs!$D$2*blanks!$BZ$17)/($D$2*coeffs!$D$6))^2*coeffs!$E$8^2+(1000*coeffs!$D$2*coeffs!$D$8*(E102/coeffs!$D$2-blanks!$BZ$18*A102-blanks!$BZ$17)/($D$2^2*coeffs!$D$6))^2*coeffs!$D$11^2+(1000*coeffs!$D$2*coeffs!$D$8*(E102/coeffs!$D$2-blanks!$BZ$18*A102-blanks!$BZ$17)/($D$2*coeffs!$D$6^2))^2*coeffs!$E$6^2 +(-1000*coeffs!$D$8*blanks!$BZ$18*A102/($D$2*coeffs!$D$6)-1000*coeffs!$D$8*blanks!$BZ$17/($D$2*coeffs!$D$6))^2*coeffs!$E$2^2 + (1000*coeffs!$D$2*coeffs!$D$8*A102/($D$2*coeffs!$D$6))^2*blanks!$CA$18^2+(1000*coeffs!$D$2*coeffs!$D$8/($D$2*coeffs!$D$6))^2*blanks!$CA$17^2)^0.5</f>
        <v>27464.368463226871</v>
      </c>
      <c r="L102" s="10">
        <f t="shared" si="9"/>
        <v>120795228.85666628</v>
      </c>
      <c r="M102" s="1">
        <f t="shared" si="10"/>
        <v>66848083.448375359</v>
      </c>
      <c r="N102" s="10">
        <f t="shared" si="11"/>
        <v>45360263.54675103</v>
      </c>
    </row>
    <row r="103" spans="1:14" x14ac:dyDescent="0.25">
      <c r="A103">
        <v>-21.98</v>
      </c>
      <c r="B103">
        <v>0.98969072164948457</v>
      </c>
      <c r="C103" s="10">
        <f>-LN(1-B103)/0.000001-EXP(blanks!$BZ$18*b932_6!A103+blanks!$BZ$17)</f>
        <v>4536481.34608748</v>
      </c>
      <c r="D103" s="1">
        <f>C103*0.000001*coeffs!$D$8/($D$2*coeffs!$D$6/1000)</f>
        <v>59730.390142665972</v>
      </c>
      <c r="E103">
        <f t="shared" si="12"/>
        <v>4.5747109785033864</v>
      </c>
      <c r="F103">
        <v>3.1871999999999998</v>
      </c>
      <c r="G103">
        <v>7.6872999999999996</v>
      </c>
      <c r="H103">
        <f t="shared" si="13"/>
        <v>1.3875109785033866</v>
      </c>
      <c r="I103">
        <f t="shared" si="14"/>
        <v>3.1125890214966132</v>
      </c>
      <c r="J103" s="2">
        <f>((1000*coeffs!$D$8/($D$2*coeffs!$D$6))^2*H103^2+(1000*(E103-coeffs!$D$2*blanks!$BZ$18*A103-coeffs!$D$2*blanks!$BZ$17)/($D$2*coeffs!$D$6))^2*coeffs!$E$8^2+(1000*coeffs!$D$2*coeffs!$D$8*(E103/coeffs!$D$2-blanks!$BZ$18*A103-blanks!$BZ$17)/($D$2^2*coeffs!$D$6))^2*coeffs!$D$11^2+(1000*coeffs!$D$2*coeffs!$D$8*(E103/coeffs!$D$2-blanks!$BZ$18*A103-blanks!$BZ$17)/($D$2*coeffs!$D$6^2))^2*coeffs!$E$6^2 +(-1000*coeffs!$D$8*blanks!$BZ$18*A103/($D$2*coeffs!$D$6)-1000*coeffs!$D$8*blanks!$BZ$17/($D$2*coeffs!$D$6))^2*coeffs!$E$2^2 + (1000*coeffs!$D$2*coeffs!$D$8*A103/($D$2*coeffs!$D$6))^2*blanks!$CA$18^2+(1000*coeffs!$D$2*coeffs!$D$8/($D$2*coeffs!$D$6))^2*blanks!$CA$17^2)^0.5</f>
        <v>23597.830527701088</v>
      </c>
      <c r="K103" s="10">
        <f>((1000*coeffs!$D$8/($D$2*coeffs!$D$6))^2*I103^2+(1000*(E103-coeffs!$D$2*blanks!$BZ$18*A103-coeffs!$D$2*blanks!$BZ$17)/($D$2*coeffs!$D$6))^2*coeffs!$E$8^2+(1000*coeffs!$D$2*coeffs!$D$8*(E103/coeffs!$D$2-blanks!$BZ$18*A103-blanks!$BZ$17)/($D$2^2*coeffs!$D$6))^2*coeffs!$D$11^2+(1000*coeffs!$D$2*coeffs!$D$8*(E103/coeffs!$D$2-blanks!$BZ$18*A103-blanks!$BZ$17)/($D$2*coeffs!$D$6^2))^2*coeffs!$E$6^2 +(-1000*coeffs!$D$8*blanks!$BZ$18*A103/($D$2*coeffs!$D$6)-1000*coeffs!$D$8*blanks!$BZ$17/($D$2*coeffs!$D$6))^2*coeffs!$E$2^2 + (1000*coeffs!$D$2*coeffs!$D$8*A103/($D$2*coeffs!$D$6))^2*blanks!$CA$18^2+(1000*coeffs!$D$2*coeffs!$D$8/($D$2*coeffs!$D$6))^2*blanks!$CA$17^2)^0.5</f>
        <v>43619.564213800964</v>
      </c>
      <c r="L103" s="10">
        <f t="shared" si="9"/>
        <v>142555288.59679794</v>
      </c>
      <c r="M103" s="1">
        <f t="shared" si="10"/>
        <v>105249764.76136954</v>
      </c>
      <c r="N103" s="10">
        <f t="shared" si="11"/>
        <v>58409593.139990471</v>
      </c>
    </row>
    <row r="104" spans="1:14" x14ac:dyDescent="0.25">
      <c r="A104">
        <v>-22.75</v>
      </c>
      <c r="B104">
        <v>1</v>
      </c>
      <c r="C104" s="10" t="e">
        <f>-LN(1-B104)/0.000001-EXP(blanks!$BZ$18*b932_6!A104+blanks!$BZ$17)</f>
        <v>#NUM!</v>
      </c>
      <c r="D104" s="1" t="e">
        <f>C104*0.000001*coeffs!$D$8/($D$2*coeffs!$D$6/1000)</f>
        <v>#NUM!</v>
      </c>
      <c r="E104" t="e">
        <f t="shared" si="12"/>
        <v>#NUM!</v>
      </c>
      <c r="F104">
        <v>4.3800999999999997</v>
      </c>
      <c r="G104">
        <v>19.470600000000001</v>
      </c>
      <c r="H104" t="e">
        <f t="shared" si="13"/>
        <v>#NUM!</v>
      </c>
      <c r="I104" t="e">
        <f t="shared" si="14"/>
        <v>#NUM!</v>
      </c>
      <c r="J104" s="2" t="e">
        <f>((1000*coeffs!$D$8/($D$2*coeffs!$D$6))^2*H104^2+(1000*(E104-coeffs!$D$2*blanks!$BZ$18*A104-coeffs!$D$2*blanks!$BZ$17)/($D$2*coeffs!$D$6))^2*coeffs!$E$8^2+(1000*coeffs!$D$2*coeffs!$D$8*(E104/coeffs!$D$2-blanks!$BZ$18*A104-blanks!$BZ$17)/($D$2^2*coeffs!$D$6))^2*coeffs!$D$11^2+(1000*coeffs!$D$2*coeffs!$D$8*(E104/coeffs!$D$2-blanks!$BZ$18*A104-blanks!$BZ$17)/($D$2*coeffs!$D$6^2))^2*coeffs!$E$6^2 +(-1000*coeffs!$D$8*blanks!$BZ$18*A104/($D$2*coeffs!$D$6)-1000*coeffs!$D$8*blanks!$BZ$17/($D$2*coeffs!$D$6))^2*coeffs!$E$2^2 + (1000*coeffs!$D$2*coeffs!$D$8*A104/($D$2*coeffs!$D$6))^2*blanks!$CA$18^2+(1000*coeffs!$D$2*coeffs!$D$8/($D$2*coeffs!$D$6))^2*blanks!$CA$17^2)^0.5</f>
        <v>#NUM!</v>
      </c>
      <c r="K104" s="10" t="e">
        <f>((1000*coeffs!$D$8/($D$2*coeffs!$D$6))^2*I104^2+(1000*(E104-coeffs!$D$2*blanks!$BZ$18*A104-coeffs!$D$2*blanks!$BZ$17)/($D$2*coeffs!$D$6))^2*coeffs!$E$8^2+(1000*coeffs!$D$2*coeffs!$D$8*(E104/coeffs!$D$2-blanks!$BZ$18*A104-blanks!$BZ$17)/($D$2^2*coeffs!$D$6))^2*coeffs!$D$11^2+(1000*coeffs!$D$2*coeffs!$D$8*(E104/coeffs!$D$2-blanks!$BZ$18*A104-blanks!$BZ$17)/($D$2*coeffs!$D$6^2))^2*coeffs!$E$6^2 +(-1000*coeffs!$D$8*blanks!$BZ$18*A104/($D$2*coeffs!$D$6)-1000*coeffs!$D$8*blanks!$BZ$17/($D$2*coeffs!$D$6))^2*coeffs!$E$2^2 + (1000*coeffs!$D$2*coeffs!$D$8*A104/($D$2*coeffs!$D$6))^2*blanks!$CA$18^2+(1000*coeffs!$D$2*coeffs!$D$8/($D$2*coeffs!$D$6))^2*blanks!$CA$17^2)^0.5</f>
        <v>#NUM!</v>
      </c>
      <c r="L104" s="10" t="e">
        <f t="shared" si="9"/>
        <v>#NUM!</v>
      </c>
      <c r="M104" s="1" t="e">
        <f t="shared" si="10"/>
        <v>#NUM!</v>
      </c>
      <c r="N104" s="10" t="e">
        <f t="shared" si="11"/>
        <v>#NUM!</v>
      </c>
    </row>
    <row r="105" spans="1:14" x14ac:dyDescent="0.25">
      <c r="D105" s="1"/>
      <c r="J105" s="2"/>
    </row>
    <row r="106" spans="1:14" x14ac:dyDescent="0.25">
      <c r="D106" s="1"/>
      <c r="J106" s="2"/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L39"/>
  <sheetViews>
    <sheetView workbookViewId="0">
      <selection activeCell="F16" sqref="F16"/>
    </sheetView>
  </sheetViews>
  <sheetFormatPr defaultRowHeight="15" x14ac:dyDescent="0.25"/>
  <cols>
    <col min="4" max="4" width="12.42578125" customWidth="1"/>
  </cols>
  <sheetData>
    <row r="10" spans="1:12" ht="45" x14ac:dyDescent="0.25">
      <c r="A10" s="16" t="s">
        <v>121</v>
      </c>
      <c r="B10" s="17" t="s">
        <v>122</v>
      </c>
      <c r="C10" s="17" t="s">
        <v>121</v>
      </c>
      <c r="D10" s="17" t="s">
        <v>123</v>
      </c>
      <c r="E10" s="17" t="s">
        <v>124</v>
      </c>
      <c r="F10" s="17" t="s">
        <v>125</v>
      </c>
      <c r="G10" s="17" t="s">
        <v>126</v>
      </c>
      <c r="H10" s="17" t="s">
        <v>127</v>
      </c>
      <c r="I10" s="17" t="s">
        <v>128</v>
      </c>
      <c r="J10" s="10"/>
      <c r="K10" s="10"/>
      <c r="L10" s="10"/>
    </row>
    <row r="11" spans="1:12" ht="17.25" x14ac:dyDescent="0.25">
      <c r="A11" s="10" t="s">
        <v>129</v>
      </c>
      <c r="B11" s="11" t="s">
        <v>130</v>
      </c>
      <c r="C11" s="11">
        <v>4</v>
      </c>
      <c r="D11" s="12">
        <v>42222</v>
      </c>
      <c r="E11" s="13">
        <v>0.62361111111111112</v>
      </c>
      <c r="F11" s="13">
        <v>0.63368055555555558</v>
      </c>
      <c r="G11" s="11">
        <v>2</v>
      </c>
      <c r="H11" s="11" t="s">
        <v>131</v>
      </c>
      <c r="I11" s="11" t="s">
        <v>132</v>
      </c>
      <c r="J11" s="10"/>
      <c r="K11" s="10"/>
      <c r="L11" s="10" t="s">
        <v>133</v>
      </c>
    </row>
    <row r="12" spans="1:12" x14ac:dyDescent="0.25">
      <c r="A12" s="10" t="s">
        <v>134</v>
      </c>
      <c r="B12" s="11" t="s">
        <v>135</v>
      </c>
      <c r="C12" s="11">
        <v>2</v>
      </c>
      <c r="D12" s="12">
        <v>42223</v>
      </c>
      <c r="E12" s="13">
        <v>0.64236111111111105</v>
      </c>
      <c r="F12" s="13">
        <v>0.65706018518518516</v>
      </c>
      <c r="G12" s="11">
        <v>306</v>
      </c>
      <c r="H12" s="14">
        <v>0.1</v>
      </c>
      <c r="I12" s="11" t="s">
        <v>136</v>
      </c>
      <c r="J12" s="10"/>
      <c r="K12" s="10"/>
      <c r="L12" s="10"/>
    </row>
    <row r="13" spans="1:12" x14ac:dyDescent="0.25">
      <c r="A13" s="10" t="s">
        <v>137</v>
      </c>
      <c r="B13" s="11" t="s">
        <v>135</v>
      </c>
      <c r="C13" s="11">
        <v>4</v>
      </c>
      <c r="D13" s="12">
        <v>42223</v>
      </c>
      <c r="E13" s="13">
        <v>0.65972222222222221</v>
      </c>
      <c r="F13" s="13">
        <v>0.66336805555555556</v>
      </c>
      <c r="G13" s="11">
        <v>60</v>
      </c>
      <c r="H13" s="14">
        <v>3.6</v>
      </c>
      <c r="I13" s="11" t="s">
        <v>136</v>
      </c>
      <c r="J13" s="10"/>
      <c r="K13" s="10"/>
      <c r="L13" s="10"/>
    </row>
    <row r="14" spans="1:12" x14ac:dyDescent="0.25">
      <c r="A14" s="10" t="s">
        <v>138</v>
      </c>
      <c r="B14" s="11" t="s">
        <v>135</v>
      </c>
      <c r="C14" s="11">
        <v>6</v>
      </c>
      <c r="D14" s="12">
        <v>42223</v>
      </c>
      <c r="E14" s="13">
        <v>0.66597222222222219</v>
      </c>
      <c r="F14" s="13">
        <v>0.67696759259259265</v>
      </c>
      <c r="G14" s="11">
        <v>171</v>
      </c>
      <c r="H14" s="14">
        <v>7.1</v>
      </c>
      <c r="I14" s="11" t="s">
        <v>136</v>
      </c>
      <c r="J14" s="10"/>
      <c r="K14" s="10"/>
      <c r="L14" s="10"/>
    </row>
    <row r="15" spans="1:12" x14ac:dyDescent="0.25">
      <c r="A15" s="10" t="s">
        <v>139</v>
      </c>
      <c r="B15" s="11" t="s">
        <v>140</v>
      </c>
      <c r="C15" s="11">
        <v>2</v>
      </c>
      <c r="D15" s="12">
        <v>42226</v>
      </c>
      <c r="E15" s="13">
        <v>0.60625000000000007</v>
      </c>
      <c r="F15" s="13">
        <v>0.61908564814814815</v>
      </c>
      <c r="G15" s="11">
        <v>89</v>
      </c>
      <c r="H15" s="14">
        <v>10</v>
      </c>
      <c r="I15" s="11" t="s">
        <v>136</v>
      </c>
      <c r="J15" s="10"/>
      <c r="K15" s="10"/>
      <c r="L15" s="10"/>
    </row>
    <row r="16" spans="1:12" x14ac:dyDescent="0.25">
      <c r="A16" s="10" t="s">
        <v>141</v>
      </c>
      <c r="B16" s="11" t="s">
        <v>140</v>
      </c>
      <c r="C16" s="11">
        <v>4</v>
      </c>
      <c r="D16" s="12">
        <v>42226</v>
      </c>
      <c r="E16" s="13">
        <v>0.62152777777777779</v>
      </c>
      <c r="F16" s="13">
        <v>0.62638888888888888</v>
      </c>
      <c r="G16" s="11">
        <v>34</v>
      </c>
      <c r="H16" s="14">
        <v>10</v>
      </c>
      <c r="I16" s="11" t="s">
        <v>136</v>
      </c>
      <c r="J16" s="10"/>
      <c r="K16" s="10"/>
      <c r="L16" s="10"/>
    </row>
    <row r="17" spans="1:12" x14ac:dyDescent="0.25">
      <c r="A17" s="10" t="s">
        <v>142</v>
      </c>
      <c r="B17" s="11" t="s">
        <v>140</v>
      </c>
      <c r="C17" s="11">
        <v>6</v>
      </c>
      <c r="D17" s="12">
        <v>42226</v>
      </c>
      <c r="E17" s="13">
        <v>0.62829861111111118</v>
      </c>
      <c r="F17" s="13">
        <v>0.64531250000000007</v>
      </c>
      <c r="G17" s="11">
        <v>107</v>
      </c>
      <c r="H17" s="14">
        <v>10</v>
      </c>
      <c r="I17" s="11" t="s">
        <v>136</v>
      </c>
      <c r="J17" s="10"/>
      <c r="K17" s="10"/>
      <c r="L17" s="10"/>
    </row>
    <row r="18" spans="1:12" x14ac:dyDescent="0.25">
      <c r="A18" s="10" t="s">
        <v>143</v>
      </c>
      <c r="B18" s="11" t="s">
        <v>144</v>
      </c>
      <c r="C18" s="11">
        <v>2</v>
      </c>
      <c r="D18" s="12">
        <v>42227</v>
      </c>
      <c r="E18" s="13">
        <v>0.69918981481481479</v>
      </c>
      <c r="F18" s="13">
        <v>0.70607638888888891</v>
      </c>
      <c r="G18" s="11">
        <v>99</v>
      </c>
      <c r="H18" s="14">
        <v>6</v>
      </c>
      <c r="I18" s="11" t="s">
        <v>145</v>
      </c>
      <c r="J18" s="10"/>
      <c r="K18" s="10"/>
      <c r="L18" s="10"/>
    </row>
    <row r="19" spans="1:12" x14ac:dyDescent="0.25">
      <c r="A19" s="10" t="s">
        <v>146</v>
      </c>
      <c r="B19" s="11" t="s">
        <v>144</v>
      </c>
      <c r="C19" s="11">
        <v>4</v>
      </c>
      <c r="D19" s="12">
        <v>42227</v>
      </c>
      <c r="E19" s="13">
        <v>0.70974537037037033</v>
      </c>
      <c r="F19" s="13">
        <v>0.71672453703703709</v>
      </c>
      <c r="G19" s="11">
        <v>68</v>
      </c>
      <c r="H19" s="14">
        <v>8</v>
      </c>
      <c r="I19" s="11" t="s">
        <v>145</v>
      </c>
      <c r="J19" s="10"/>
      <c r="K19" s="10"/>
      <c r="L19" s="10"/>
    </row>
    <row r="20" spans="1:12" x14ac:dyDescent="0.25">
      <c r="A20" s="10" t="s">
        <v>147</v>
      </c>
      <c r="B20" s="11" t="s">
        <v>148</v>
      </c>
      <c r="C20" s="11">
        <v>4</v>
      </c>
      <c r="D20" s="12">
        <v>42228</v>
      </c>
      <c r="E20" s="13">
        <v>0.67326388888888899</v>
      </c>
      <c r="F20" s="13">
        <v>0.67673611111111109</v>
      </c>
      <c r="G20" s="11">
        <v>63</v>
      </c>
      <c r="H20" s="14">
        <v>3</v>
      </c>
      <c r="I20" s="11" t="s">
        <v>149</v>
      </c>
      <c r="J20" s="10"/>
      <c r="K20" s="10"/>
      <c r="L20" s="10"/>
    </row>
    <row r="21" spans="1:12" x14ac:dyDescent="0.25">
      <c r="A21" s="10" t="s">
        <v>150</v>
      </c>
      <c r="B21" s="11" t="s">
        <v>148</v>
      </c>
      <c r="C21" s="11">
        <v>6</v>
      </c>
      <c r="D21" s="12">
        <v>42228</v>
      </c>
      <c r="E21" s="13">
        <v>0.67893518518518514</v>
      </c>
      <c r="F21" s="13">
        <v>0.68240740740740735</v>
      </c>
      <c r="G21" s="11">
        <v>62</v>
      </c>
      <c r="H21" s="14">
        <v>3</v>
      </c>
      <c r="I21" s="11" t="s">
        <v>149</v>
      </c>
      <c r="J21" s="10"/>
      <c r="K21" s="10"/>
      <c r="L21" s="10"/>
    </row>
    <row r="22" spans="1:12" x14ac:dyDescent="0.25">
      <c r="A22" s="10" t="s">
        <v>151</v>
      </c>
      <c r="B22" s="11" t="s">
        <v>148</v>
      </c>
      <c r="C22" s="11">
        <v>8</v>
      </c>
      <c r="D22" s="12">
        <v>42228</v>
      </c>
      <c r="E22" s="15">
        <v>0.68431712962962965</v>
      </c>
      <c r="F22" s="15">
        <v>0.68709490740740742</v>
      </c>
      <c r="G22" s="11">
        <v>50</v>
      </c>
      <c r="H22" s="14">
        <v>3</v>
      </c>
      <c r="I22" s="11" t="s">
        <v>149</v>
      </c>
      <c r="J22" s="10"/>
      <c r="K22" s="10"/>
      <c r="L22" s="10"/>
    </row>
    <row r="23" spans="1:12" x14ac:dyDescent="0.25">
      <c r="A23" s="10" t="s">
        <v>152</v>
      </c>
      <c r="B23" s="11" t="s">
        <v>153</v>
      </c>
      <c r="C23" s="11">
        <v>2</v>
      </c>
      <c r="D23" s="12">
        <v>42229</v>
      </c>
      <c r="E23" s="15">
        <v>0.62719907407407405</v>
      </c>
      <c r="F23" s="15">
        <v>0.64456018518518521</v>
      </c>
      <c r="G23" s="11">
        <v>111</v>
      </c>
      <c r="H23" s="14">
        <v>10</v>
      </c>
      <c r="I23" s="11" t="s">
        <v>132</v>
      </c>
      <c r="J23" s="10"/>
      <c r="K23" s="10"/>
      <c r="L23" s="10"/>
    </row>
    <row r="24" spans="1:12" ht="17.25" x14ac:dyDescent="0.25">
      <c r="A24" s="10" t="s">
        <v>154</v>
      </c>
      <c r="B24" s="11" t="s">
        <v>155</v>
      </c>
      <c r="C24" s="11">
        <v>2</v>
      </c>
      <c r="D24" s="12">
        <v>42230</v>
      </c>
      <c r="E24" s="15">
        <v>0.64571759259259254</v>
      </c>
      <c r="F24" s="15">
        <v>0.68333333333333324</v>
      </c>
      <c r="G24" s="11">
        <v>430</v>
      </c>
      <c r="H24" s="14" t="s">
        <v>156</v>
      </c>
      <c r="I24" s="11" t="s">
        <v>157</v>
      </c>
      <c r="J24" s="10"/>
      <c r="K24" s="10"/>
      <c r="L24" s="10"/>
    </row>
    <row r="25" spans="1:12" ht="17.25" x14ac:dyDescent="0.25">
      <c r="A25" s="10" t="s">
        <v>158</v>
      </c>
      <c r="B25" s="11" t="s">
        <v>159</v>
      </c>
      <c r="C25" s="11">
        <v>2</v>
      </c>
      <c r="D25" s="12">
        <v>42231</v>
      </c>
      <c r="E25" s="15">
        <v>0.6815972222222223</v>
      </c>
      <c r="F25" s="15">
        <v>0.69606481481481486</v>
      </c>
      <c r="G25" s="11">
        <v>134</v>
      </c>
      <c r="H25" s="19" t="s">
        <v>160</v>
      </c>
      <c r="I25" s="11" t="s">
        <v>161</v>
      </c>
      <c r="J25" s="10"/>
      <c r="K25" s="10"/>
      <c r="L25" s="10" t="s">
        <v>162</v>
      </c>
    </row>
    <row r="26" spans="1:12" x14ac:dyDescent="0.25">
      <c r="A26" s="10" t="s">
        <v>163</v>
      </c>
      <c r="B26" s="11" t="s">
        <v>164</v>
      </c>
      <c r="C26" s="11">
        <v>2</v>
      </c>
      <c r="D26" s="12">
        <v>42232</v>
      </c>
      <c r="E26" s="15">
        <v>0.63423611111111111</v>
      </c>
      <c r="F26" s="15">
        <v>0.65138888888888891</v>
      </c>
      <c r="G26" s="11">
        <v>397</v>
      </c>
      <c r="H26" s="14">
        <v>0.1</v>
      </c>
      <c r="I26" s="11" t="s">
        <v>165</v>
      </c>
      <c r="J26" s="10"/>
      <c r="K26" s="10"/>
      <c r="L26" s="10"/>
    </row>
    <row r="27" spans="1:12" x14ac:dyDescent="0.25">
      <c r="A27" s="10" t="s">
        <v>166</v>
      </c>
      <c r="B27" s="11" t="s">
        <v>164</v>
      </c>
      <c r="C27" s="11">
        <v>4</v>
      </c>
      <c r="D27" s="12">
        <v>42232</v>
      </c>
      <c r="E27" s="15">
        <v>0.66793981481481479</v>
      </c>
      <c r="F27" s="15">
        <v>0.68312499999999998</v>
      </c>
      <c r="G27" s="11">
        <v>132</v>
      </c>
      <c r="H27" s="14">
        <v>9</v>
      </c>
      <c r="I27" s="11" t="s">
        <v>165</v>
      </c>
      <c r="J27" s="10"/>
      <c r="K27" s="10"/>
      <c r="L27" s="10"/>
    </row>
    <row r="28" spans="1:12" x14ac:dyDescent="0.25">
      <c r="A28" s="10" t="s">
        <v>167</v>
      </c>
      <c r="B28" s="11" t="s">
        <v>164</v>
      </c>
      <c r="C28" s="11">
        <v>6</v>
      </c>
      <c r="D28" s="12">
        <v>42232</v>
      </c>
      <c r="E28" s="15">
        <v>0.70497685185185188</v>
      </c>
      <c r="F28" s="15">
        <v>0.72092592592592597</v>
      </c>
      <c r="G28" s="11">
        <v>89</v>
      </c>
      <c r="H28" s="14">
        <v>10.8</v>
      </c>
      <c r="I28" s="11" t="s">
        <v>165</v>
      </c>
      <c r="J28" s="10"/>
      <c r="K28" s="10"/>
      <c r="L28" s="10"/>
    </row>
    <row r="29" spans="1:12" x14ac:dyDescent="0.25">
      <c r="A29" s="10" t="s">
        <v>168</v>
      </c>
      <c r="B29" s="11" t="s">
        <v>164</v>
      </c>
      <c r="C29" s="11">
        <v>9</v>
      </c>
      <c r="D29" s="12">
        <v>42232</v>
      </c>
      <c r="E29" s="15">
        <v>0.72474537037037035</v>
      </c>
      <c r="F29" s="15">
        <v>0.73951388888888892</v>
      </c>
      <c r="G29" s="11">
        <v>15</v>
      </c>
      <c r="H29" s="14">
        <v>13.5</v>
      </c>
      <c r="I29" s="11" t="s">
        <v>165</v>
      </c>
      <c r="J29" s="10"/>
      <c r="K29" s="10"/>
      <c r="L29" s="10"/>
    </row>
    <row r="30" spans="1:12" x14ac:dyDescent="0.25">
      <c r="A30" s="10" t="s">
        <v>169</v>
      </c>
      <c r="B30" s="11" t="s">
        <v>170</v>
      </c>
      <c r="C30" s="11">
        <v>1</v>
      </c>
      <c r="D30" s="12">
        <v>42233</v>
      </c>
      <c r="E30" s="15">
        <v>0.67146990740740742</v>
      </c>
      <c r="F30" s="15">
        <v>0.6922800925925926</v>
      </c>
      <c r="G30" s="11">
        <v>98</v>
      </c>
      <c r="H30" s="14">
        <v>8</v>
      </c>
      <c r="I30" s="11" t="s">
        <v>132</v>
      </c>
      <c r="J30" s="10"/>
      <c r="K30" s="10"/>
      <c r="L30" s="10"/>
    </row>
    <row r="31" spans="1:12" x14ac:dyDescent="0.25">
      <c r="A31" s="10" t="s">
        <v>171</v>
      </c>
      <c r="B31" s="11" t="s">
        <v>170</v>
      </c>
      <c r="C31" s="11">
        <v>2</v>
      </c>
      <c r="D31" s="12">
        <v>42233</v>
      </c>
      <c r="E31" s="15">
        <v>0.67146990740740742</v>
      </c>
      <c r="F31" s="15">
        <v>0.6922800925925926</v>
      </c>
      <c r="G31" s="11">
        <v>248</v>
      </c>
      <c r="H31" s="14">
        <v>8</v>
      </c>
      <c r="I31" s="11" t="s">
        <v>132</v>
      </c>
      <c r="J31" s="10"/>
      <c r="K31" s="10"/>
      <c r="L31" s="10"/>
    </row>
    <row r="32" spans="1:12" x14ac:dyDescent="0.25">
      <c r="A32" s="10" t="s">
        <v>172</v>
      </c>
      <c r="B32" s="11" t="s">
        <v>173</v>
      </c>
      <c r="C32" s="11">
        <v>2</v>
      </c>
      <c r="D32" s="12">
        <v>42235</v>
      </c>
      <c r="E32" s="15">
        <v>0.69586805555555553</v>
      </c>
      <c r="F32" s="15">
        <v>0.70232638888888888</v>
      </c>
      <c r="G32" s="11">
        <v>108</v>
      </c>
      <c r="H32" s="14">
        <v>0.1</v>
      </c>
      <c r="I32" s="11" t="s">
        <v>132</v>
      </c>
      <c r="J32" s="10"/>
      <c r="K32" s="10"/>
      <c r="L32" s="10"/>
    </row>
    <row r="33" spans="1:12" x14ac:dyDescent="0.25">
      <c r="A33" s="10" t="s">
        <v>174</v>
      </c>
      <c r="B33" s="11" t="s">
        <v>175</v>
      </c>
      <c r="C33" s="11">
        <v>2</v>
      </c>
      <c r="D33" s="12">
        <v>42236</v>
      </c>
      <c r="E33" s="15">
        <v>0.45957175925925925</v>
      </c>
      <c r="F33" s="15">
        <v>0.47013888888888888</v>
      </c>
      <c r="G33" s="11">
        <v>156</v>
      </c>
      <c r="H33" s="14">
        <v>0.1</v>
      </c>
      <c r="I33" s="11" t="s">
        <v>176</v>
      </c>
      <c r="J33" s="10"/>
      <c r="K33" s="10"/>
      <c r="L33" s="10"/>
    </row>
    <row r="34" spans="1:12" x14ac:dyDescent="0.25">
      <c r="A34" s="10" t="s">
        <v>177</v>
      </c>
      <c r="B34" s="11" t="s">
        <v>175</v>
      </c>
      <c r="C34" s="11">
        <v>4</v>
      </c>
      <c r="D34" s="12">
        <v>42236</v>
      </c>
      <c r="E34" s="15">
        <v>0.47789351851851852</v>
      </c>
      <c r="F34" s="15">
        <v>0.48828703703703707</v>
      </c>
      <c r="G34" s="11">
        <v>56</v>
      </c>
      <c r="H34" s="14">
        <v>9</v>
      </c>
      <c r="I34" s="11" t="s">
        <v>176</v>
      </c>
      <c r="J34" s="10"/>
      <c r="K34" s="10"/>
      <c r="L34" s="10"/>
    </row>
    <row r="35" spans="1:12" x14ac:dyDescent="0.25">
      <c r="A35" s="10" t="s">
        <v>178</v>
      </c>
      <c r="B35" s="11" t="s">
        <v>175</v>
      </c>
      <c r="C35" s="11">
        <v>6</v>
      </c>
      <c r="D35" s="12">
        <v>42236</v>
      </c>
      <c r="E35" s="15">
        <v>0.49177083333333332</v>
      </c>
      <c r="F35" s="15">
        <v>0.50218750000000001</v>
      </c>
      <c r="G35" s="11">
        <v>95</v>
      </c>
      <c r="H35" s="14">
        <v>11.5</v>
      </c>
      <c r="I35" s="11" t="s">
        <v>176</v>
      </c>
      <c r="J35" s="10"/>
      <c r="K35" s="10"/>
      <c r="L35" s="10"/>
    </row>
    <row r="37" spans="1:12" ht="17.25" x14ac:dyDescent="0.25">
      <c r="B37" s="18" t="s">
        <v>179</v>
      </c>
    </row>
    <row r="38" spans="1:12" ht="17.25" x14ac:dyDescent="0.25">
      <c r="B38" s="10" t="s">
        <v>180</v>
      </c>
    </row>
    <row r="39" spans="1:12" ht="17.25" x14ac:dyDescent="0.25">
      <c r="B39" s="10" t="s">
        <v>181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41"/>
  <sheetViews>
    <sheetView zoomScale="85" zoomScaleNormal="85" workbookViewId="0"/>
  </sheetViews>
  <sheetFormatPr defaultRowHeight="15" x14ac:dyDescent="0.25"/>
  <cols>
    <col min="3" max="3" width="16.7109375" customWidth="1"/>
    <col min="4" max="4" width="12" style="10" customWidth="1"/>
    <col min="5" max="5" width="11" bestFit="1" customWidth="1"/>
    <col min="6" max="6" width="12" bestFit="1" customWidth="1"/>
    <col min="19" max="24" width="12.28515625" bestFit="1" customWidth="1"/>
  </cols>
  <sheetData>
    <row r="3" spans="1:24" x14ac:dyDescent="0.25">
      <c r="F3" t="s">
        <v>69</v>
      </c>
      <c r="G3">
        <v>0</v>
      </c>
    </row>
    <row r="4" spans="1:24" x14ac:dyDescent="0.25">
      <c r="F4" t="s">
        <v>70</v>
      </c>
      <c r="G4">
        <v>1.25</v>
      </c>
    </row>
    <row r="5" spans="1:24" x14ac:dyDescent="0.25">
      <c r="F5" t="s">
        <v>71</v>
      </c>
      <c r="G5">
        <v>0.46</v>
      </c>
    </row>
    <row r="6" spans="1:24" x14ac:dyDescent="0.25">
      <c r="F6" t="s">
        <v>72</v>
      </c>
      <c r="G6">
        <v>-11.6</v>
      </c>
    </row>
    <row r="7" spans="1:24" x14ac:dyDescent="0.25">
      <c r="O7" s="31" t="s">
        <v>210</v>
      </c>
      <c r="P7" s="31"/>
      <c r="Q7" s="31"/>
      <c r="R7" s="31"/>
      <c r="S7" s="31"/>
      <c r="T7" s="31"/>
      <c r="U7" s="31"/>
      <c r="V7" s="31"/>
      <c r="W7" s="31"/>
      <c r="X7" s="31"/>
    </row>
    <row r="8" spans="1:24" x14ac:dyDescent="0.25">
      <c r="E8" s="31" t="s">
        <v>105</v>
      </c>
      <c r="F8" s="31"/>
      <c r="G8" s="31"/>
      <c r="H8" s="31"/>
      <c r="I8" s="31"/>
      <c r="J8" s="31" t="s">
        <v>106</v>
      </c>
      <c r="K8" s="31"/>
      <c r="L8" s="31"/>
      <c r="M8" s="31"/>
      <c r="N8" s="31"/>
      <c r="O8" s="31" t="s">
        <v>105</v>
      </c>
      <c r="P8" s="31"/>
      <c r="Q8" s="31"/>
      <c r="R8" s="31"/>
      <c r="S8" s="31"/>
      <c r="T8" s="31" t="s">
        <v>106</v>
      </c>
      <c r="U8" s="31"/>
      <c r="V8" s="31"/>
      <c r="W8" s="31"/>
      <c r="X8" s="31"/>
    </row>
    <row r="9" spans="1:24" x14ac:dyDescent="0.25">
      <c r="E9">
        <f t="shared" ref="E9:X9" si="0">273.15+E10</f>
        <v>233.14999999999998</v>
      </c>
      <c r="F9">
        <f t="shared" si="0"/>
        <v>243.14999999999998</v>
      </c>
      <c r="G9">
        <f t="shared" si="0"/>
        <v>253.14999999999998</v>
      </c>
      <c r="H9">
        <f t="shared" si="0"/>
        <v>263.14999999999998</v>
      </c>
      <c r="I9">
        <f t="shared" si="0"/>
        <v>273.14999999999998</v>
      </c>
      <c r="J9">
        <f t="shared" si="0"/>
        <v>233.14999999999998</v>
      </c>
      <c r="K9">
        <f t="shared" si="0"/>
        <v>243.14999999999998</v>
      </c>
      <c r="L9">
        <f t="shared" si="0"/>
        <v>253.14999999999998</v>
      </c>
      <c r="M9">
        <f t="shared" si="0"/>
        <v>263.14999999999998</v>
      </c>
      <c r="N9">
        <f t="shared" si="0"/>
        <v>273.14999999999998</v>
      </c>
      <c r="O9" s="10">
        <f t="shared" si="0"/>
        <v>233.14999999999998</v>
      </c>
      <c r="P9" s="10">
        <f t="shared" si="0"/>
        <v>243.14999999999998</v>
      </c>
      <c r="Q9" s="10">
        <f t="shared" si="0"/>
        <v>253.14999999999998</v>
      </c>
      <c r="R9" s="10">
        <f t="shared" si="0"/>
        <v>263.14999999999998</v>
      </c>
      <c r="S9" s="10">
        <f t="shared" si="0"/>
        <v>273.14999999999998</v>
      </c>
      <c r="T9" s="10">
        <f t="shared" si="0"/>
        <v>233.14999999999998</v>
      </c>
      <c r="U9" s="10">
        <f t="shared" si="0"/>
        <v>243.14999999999998</v>
      </c>
      <c r="V9" s="10">
        <f t="shared" si="0"/>
        <v>253.14999999999998</v>
      </c>
      <c r="W9" s="10">
        <f t="shared" si="0"/>
        <v>263.14999999999998</v>
      </c>
      <c r="X9" s="10">
        <f t="shared" si="0"/>
        <v>273.14999999999998</v>
      </c>
    </row>
    <row r="10" spans="1:24" x14ac:dyDescent="0.25">
      <c r="E10">
        <v>-40</v>
      </c>
      <c r="F10">
        <v>-30</v>
      </c>
      <c r="G10">
        <v>-20</v>
      </c>
      <c r="H10">
        <v>-10</v>
      </c>
      <c r="I10">
        <v>0</v>
      </c>
      <c r="J10">
        <v>-40</v>
      </c>
      <c r="K10">
        <v>-30</v>
      </c>
      <c r="L10">
        <v>-20</v>
      </c>
      <c r="M10">
        <v>-10</v>
      </c>
      <c r="N10">
        <v>0</v>
      </c>
      <c r="O10" s="10">
        <v>-40</v>
      </c>
      <c r="P10" s="10">
        <v>-30</v>
      </c>
      <c r="Q10" s="10">
        <v>-20</v>
      </c>
      <c r="R10" s="10">
        <v>-10</v>
      </c>
      <c r="S10" s="10">
        <v>0</v>
      </c>
      <c r="T10" s="10">
        <v>-40</v>
      </c>
      <c r="U10" s="10">
        <v>-30</v>
      </c>
      <c r="V10" s="10">
        <v>-20</v>
      </c>
      <c r="W10" s="10">
        <v>-10</v>
      </c>
      <c r="X10" s="10">
        <v>0</v>
      </c>
    </row>
    <row r="11" spans="1:24" x14ac:dyDescent="0.25">
      <c r="A11" t="s">
        <v>73</v>
      </c>
      <c r="C11" t="s">
        <v>104</v>
      </c>
      <c r="D11" s="10" t="s">
        <v>209</v>
      </c>
      <c r="E11" t="s">
        <v>107</v>
      </c>
      <c r="F11" t="s">
        <v>107</v>
      </c>
      <c r="G11" t="s">
        <v>107</v>
      </c>
      <c r="H11" t="s">
        <v>107</v>
      </c>
      <c r="I11" t="s">
        <v>107</v>
      </c>
      <c r="J11" t="s">
        <v>107</v>
      </c>
      <c r="K11" t="s">
        <v>107</v>
      </c>
      <c r="L11" t="s">
        <v>107</v>
      </c>
      <c r="M11" t="s">
        <v>107</v>
      </c>
      <c r="N11" t="s">
        <v>107</v>
      </c>
      <c r="O11" s="10" t="s">
        <v>107</v>
      </c>
      <c r="P11" s="10" t="s">
        <v>107</v>
      </c>
      <c r="Q11" s="10" t="s">
        <v>107</v>
      </c>
      <c r="R11" s="10" t="s">
        <v>107</v>
      </c>
      <c r="S11" s="10" t="s">
        <v>107</v>
      </c>
      <c r="T11" s="10" t="s">
        <v>107</v>
      </c>
      <c r="U11" s="10" t="s">
        <v>107</v>
      </c>
      <c r="V11" s="10" t="s">
        <v>107</v>
      </c>
      <c r="W11" s="10" t="s">
        <v>107</v>
      </c>
      <c r="X11" s="10" t="s">
        <v>107</v>
      </c>
    </row>
    <row r="12" spans="1:24" x14ac:dyDescent="0.25">
      <c r="A12" t="s">
        <v>74</v>
      </c>
      <c r="C12">
        <f>'size dists'!J4</f>
        <v>4.1146478670477871</v>
      </c>
      <c r="D12" s="10">
        <f>'size dists'!K4</f>
        <v>1.7536677677650585E-2</v>
      </c>
      <c r="E12">
        <f>1000*1*C12^($G$3*(273.16-$E$9)+$G$4)*EXP($G$5*(273.16-$E$9)+$G$6)</f>
        <v>5285865.085308061</v>
      </c>
      <c r="F12">
        <f>1000*1*C12^($G$3*(273.16-$F$9)+$G$4)*EXP($G$5*(273.16-$F$9)+$G$6)</f>
        <v>53132.647605810125</v>
      </c>
      <c r="G12">
        <f>1000*1*C12^($G$3*(273.16-$G$9)+$G$4)*EXP($G$5*(273.16-$G$9)+$G$6)</f>
        <v>534.08064641110229</v>
      </c>
      <c r="H12">
        <f>1000*1*C12^($G$3*(273.16-$H$9)+$G$4)*EXP($G$5*(273.16-$H$9)+$G$6)</f>
        <v>5.3684909321121248</v>
      </c>
      <c r="I12">
        <f>1000*1*C12^($G$3*(273.16-$I$9)+$G$4)*EXP($G$5*(273.16-$I$9)+$G$6)</f>
        <v>5.396318904614588E-2</v>
      </c>
      <c r="J12">
        <f>1000*3*C12^($G$3*(273.16-$J$9)+$G$4)*EXP($G$5*(273.16-$J$9)+$G$6)</f>
        <v>15857595.255924182</v>
      </c>
      <c r="K12">
        <f>1000*3*C12^($G$3*(273.16-$K$9)+$G$4)*EXP($G$5*(273.16-$K$9)+$G$6)</f>
        <v>159397.94281743039</v>
      </c>
      <c r="L12">
        <f>1000*3*C12^($G$3*(273.16-$L$9)+$G$4)*EXP($G$5*(273.16-$L$9)+$G$6)</f>
        <v>1602.2419392333068</v>
      </c>
      <c r="M12">
        <f>1000*3*C12^($G$3*(273.16-$M$9)+$G$4)*EXP($G$5*(273.16-$M$9)+$G$6)</f>
        <v>16.105472796336375</v>
      </c>
      <c r="N12">
        <f>1000*3*C12^($G$3*(273.16-$N$9)+$G$4)*EXP($G$5*(273.16-$N$9)+$G$6)</f>
        <v>0.16188956713843763</v>
      </c>
      <c r="O12" s="10">
        <f>1000*1*D12^($G$3*(273.16-$E$9)+$G$4)*EXP($G$5*(273.16-$E$9)+$G$6)</f>
        <v>5756.1801998379733</v>
      </c>
      <c r="P12" s="10">
        <f>1000*1*D12^($G$3*(273.16-$F$9)+$G$4)*EXP($G$5*(273.16-$F$9)+$G$6)</f>
        <v>57.860177885283335</v>
      </c>
      <c r="Q12" s="10">
        <f>1000*1*D12^($G$3*(273.16-$G$9)+$G$4)*EXP($G$5*(273.16-$G$9)+$G$6)</f>
        <v>0.58160100425814865</v>
      </c>
      <c r="R12" s="10">
        <f>1000*1*D12^($G$3*(273.16-$H$9)+$G$4)*EXP($G$5*(273.16-$H$9)+$G$6)</f>
        <v>5.8461577637168444E-3</v>
      </c>
      <c r="S12" s="10">
        <f>1000*1*D12^($G$3*(273.16-$I$9)+$G$4)*EXP($G$5*(273.16-$I$9)+$G$6)</f>
        <v>5.8764617578096066E-5</v>
      </c>
      <c r="T12" s="10">
        <f>1000*3*D12^($G$3*(273.16-$J$9)+$G$4)*EXP($G$5*(273.16-$J$9)+$G$6)</f>
        <v>17268.540599513919</v>
      </c>
      <c r="U12" s="10">
        <f>1000*3*D12^($G$3*(273.16-$K$9)+$G$4)*EXP($G$5*(273.16-$K$9)+$G$6)</f>
        <v>173.58053365584999</v>
      </c>
      <c r="V12" s="10">
        <f>1000*3*D12^($G$3*(273.16-$L$9)+$G$4)*EXP($G$5*(273.16-$L$9)+$G$6)</f>
        <v>1.744803012774446</v>
      </c>
      <c r="W12" s="10">
        <f>1000*3*D12^($G$3*(273.16-$M$9)+$G$4)*EXP($G$5*(273.16-$M$9)+$G$6)</f>
        <v>1.7538473291150533E-2</v>
      </c>
      <c r="X12" s="10">
        <f>1000*3*D12^($G$3*(273.16-$N$9)+$G$4)*EXP($G$5*(273.16-$N$9)+$G$6)</f>
        <v>1.7629385273428818E-4</v>
      </c>
    </row>
    <row r="13" spans="1:24" x14ac:dyDescent="0.25">
      <c r="A13" t="s">
        <v>75</v>
      </c>
      <c r="C13">
        <f>'size dists'!J5</f>
        <v>17.171922032057346</v>
      </c>
      <c r="D13" s="10">
        <f>'size dists'!K5</f>
        <v>1.8443935718884019</v>
      </c>
      <c r="E13">
        <f t="shared" ref="E13:E41" si="1">1000*1*C13^($G$3*(273.16-$E$9)+$G$4)*EXP($G$5*(273.16-$E$9)+$G$6)</f>
        <v>31529992.429232143</v>
      </c>
      <c r="F13">
        <f t="shared" ref="F13:F41" si="2">1000*1*C13^($G$3*(273.16-$F$9)+$G$4)*EXP($G$5*(273.16-$F$9)+$G$6)</f>
        <v>316934.30492818146</v>
      </c>
      <c r="G13">
        <f t="shared" ref="G13:G41" si="3">1000*1*C13^($G$3*(273.16-$G$9)+$G$4)*EXP($G$5*(273.16-$G$9)+$G$6)</f>
        <v>3185.7715749776944</v>
      </c>
      <c r="H13">
        <f t="shared" ref="H13:H41" si="4">1000*1*C13^($G$3*(273.16-$H$9)+$G$4)*EXP($G$5*(273.16-$H$9)+$G$6)</f>
        <v>32.022852591598394</v>
      </c>
      <c r="I13">
        <f t="shared" ref="I13:I41" si="5">1000*1*C13^($G$3*(273.16-$I$9)+$G$4)*EXP($G$5*(273.16-$I$9)+$G$6)</f>
        <v>0.32188845432536067</v>
      </c>
      <c r="J13">
        <f t="shared" ref="J13:J41" si="6">1000*3*C13^($G$3*(273.16-$J$9)+$G$4)*EXP($G$5*(273.16-$J$9)+$G$6)</f>
        <v>94589977.287696436</v>
      </c>
      <c r="K13">
        <f t="shared" ref="K13:K41" si="7">1000*3*C13^($G$3*(273.16-$K$9)+$G$4)*EXP($G$5*(273.16-$K$9)+$G$6)</f>
        <v>950802.91478454438</v>
      </c>
      <c r="L13">
        <f t="shared" ref="L13:L41" si="8">1000*3*C13^($G$3*(273.16-$L$9)+$G$4)*EXP($G$5*(273.16-$L$9)+$G$6)</f>
        <v>9557.3147249330832</v>
      </c>
      <c r="M13">
        <f t="shared" ref="M13:M41" si="9">1000*3*C13^($G$3*(273.16-$M$9)+$G$4)*EXP($G$5*(273.16-$M$9)+$G$6)</f>
        <v>96.068557774795195</v>
      </c>
      <c r="N13">
        <f t="shared" ref="N13:N41" si="10">1000*3*C13^($G$3*(273.16-$N$9)+$G$4)*EXP($G$5*(273.16-$N$9)+$G$6)</f>
        <v>0.96566536297608219</v>
      </c>
      <c r="O13" s="10">
        <f t="shared" ref="O13:O41" si="11">1000*1*D13^($G$3*(273.16-$E$9)+$G$4)*EXP($G$5*(273.16-$E$9)+$G$6)</f>
        <v>1938729.5573147286</v>
      </c>
      <c r="P13" s="10">
        <f t="shared" ref="P13:P41" si="12">1000*1*D13^($G$3*(273.16-$F$9)+$G$4)*EXP($G$5*(273.16-$F$9)+$G$6)</f>
        <v>19487.791063393801</v>
      </c>
      <c r="Q13" s="10">
        <f t="shared" ref="Q13:Q41" si="13">1000*1*D13^($G$3*(273.16-$G$9)+$G$4)*EXP($G$5*(273.16-$G$9)+$G$6)</f>
        <v>195.88807479497277</v>
      </c>
      <c r="R13" s="10">
        <f t="shared" ref="R13:R41" si="14">1000*1*D13^($G$3*(273.16-$H$9)+$G$4)*EXP($G$5*(273.16-$H$9)+$G$6)</f>
        <v>1.9690347521715628</v>
      </c>
      <c r="S13" s="10">
        <f t="shared" ref="S13:S41" si="15">1000*1*D13^($G$3*(273.16-$I$9)+$G$4)*EXP($G$5*(273.16-$I$9)+$G$6)</f>
        <v>1.9792413904303831E-2</v>
      </c>
      <c r="T13" s="10">
        <f t="shared" ref="T13:T41" si="16">1000*3*D13^($G$3*(273.16-$J$9)+$G$4)*EXP($G$5*(273.16-$J$9)+$G$6)</f>
        <v>5816188.6719441861</v>
      </c>
      <c r="U13" s="10">
        <f t="shared" ref="U13:U41" si="17">1000*3*D13^($G$3*(273.16-$K$9)+$G$4)*EXP($G$5*(273.16-$K$9)+$G$6)</f>
        <v>58463.37319018141</v>
      </c>
      <c r="V13" s="10">
        <f t="shared" ref="V13:V41" si="18">1000*3*D13^($G$3*(273.16-$L$9)+$G$4)*EXP($G$5*(273.16-$L$9)+$G$6)</f>
        <v>587.66422438491827</v>
      </c>
      <c r="W13" s="10">
        <f t="shared" ref="W13:W41" si="19">1000*3*D13^($G$3*(273.16-$M$9)+$G$4)*EXP($G$5*(273.16-$M$9)+$G$6)</f>
        <v>5.907104256514689</v>
      </c>
      <c r="X13" s="10">
        <f t="shared" ref="X13:X41" si="20">1000*3*D13^($G$3*(273.16-$N$9)+$G$4)*EXP($G$5*(273.16-$N$9)+$G$6)</f>
        <v>5.9377241712911498E-2</v>
      </c>
    </row>
    <row r="14" spans="1:24" x14ac:dyDescent="0.25">
      <c r="A14" t="s">
        <v>76</v>
      </c>
      <c r="C14">
        <f>'size dists'!J6</f>
        <v>2.758975182801374</v>
      </c>
      <c r="D14" s="10">
        <f>'size dists'!K6</f>
        <v>0.12516432071191619</v>
      </c>
      <c r="E14">
        <f t="shared" si="1"/>
        <v>3207265.9532758775</v>
      </c>
      <c r="F14">
        <f t="shared" si="2"/>
        <v>32238.910551684723</v>
      </c>
      <c r="G14">
        <f t="shared" si="3"/>
        <v>324.06023345146934</v>
      </c>
      <c r="H14">
        <f t="shared" si="4"/>
        <v>3.257400238021781</v>
      </c>
      <c r="I14">
        <f t="shared" si="5"/>
        <v>3.2742852147125259E-2</v>
      </c>
      <c r="J14">
        <f t="shared" si="6"/>
        <v>9621797.8598276339</v>
      </c>
      <c r="K14">
        <f t="shared" si="7"/>
        <v>96716.731655054173</v>
      </c>
      <c r="L14">
        <f t="shared" si="8"/>
        <v>972.18070035440803</v>
      </c>
      <c r="M14">
        <f t="shared" si="9"/>
        <v>9.7722007140653435</v>
      </c>
      <c r="N14">
        <f t="shared" si="10"/>
        <v>9.8228556441375778E-2</v>
      </c>
      <c r="O14" s="10">
        <f t="shared" si="11"/>
        <v>67150.757318202712</v>
      </c>
      <c r="P14" s="10">
        <f t="shared" si="12"/>
        <v>674.9883826903241</v>
      </c>
      <c r="Q14" s="10">
        <f t="shared" si="13"/>
        <v>6.7848723523390131</v>
      </c>
      <c r="R14" s="10">
        <f t="shared" si="14"/>
        <v>6.8200422434017388E-2</v>
      </c>
      <c r="S14" s="10">
        <f t="shared" si="15"/>
        <v>6.8553944402136567E-4</v>
      </c>
      <c r="T14" s="10">
        <f t="shared" si="16"/>
        <v>201452.27195460812</v>
      </c>
      <c r="U14" s="10">
        <f t="shared" si="17"/>
        <v>2024.9651480709722</v>
      </c>
      <c r="V14" s="10">
        <f t="shared" si="18"/>
        <v>20.354617057017037</v>
      </c>
      <c r="W14" s="10">
        <f t="shared" si="19"/>
        <v>0.20460126730205216</v>
      </c>
      <c r="X14" s="10">
        <f t="shared" si="20"/>
        <v>2.0566183320640968E-3</v>
      </c>
    </row>
    <row r="15" spans="1:24" x14ac:dyDescent="0.25">
      <c r="A15" t="s">
        <v>77</v>
      </c>
      <c r="C15">
        <f>'size dists'!J7</f>
        <v>3.9520197082680344</v>
      </c>
      <c r="D15" s="10">
        <f>'size dists'!K7</f>
        <v>0.81572962707225105</v>
      </c>
      <c r="E15">
        <f t="shared" si="1"/>
        <v>5026018.7991618142</v>
      </c>
      <c r="F15">
        <f t="shared" si="2"/>
        <v>50520.715418615007</v>
      </c>
      <c r="G15">
        <f t="shared" si="3"/>
        <v>507.82593308929535</v>
      </c>
      <c r="H15">
        <f t="shared" si="4"/>
        <v>5.1045828662788786</v>
      </c>
      <c r="I15">
        <f t="shared" si="5"/>
        <v>5.1310428516706141E-2</v>
      </c>
      <c r="J15">
        <f t="shared" si="6"/>
        <v>15078056.397485444</v>
      </c>
      <c r="K15">
        <f t="shared" si="7"/>
        <v>151562.14625584503</v>
      </c>
      <c r="L15">
        <f t="shared" si="8"/>
        <v>1523.4777992678864</v>
      </c>
      <c r="M15">
        <f t="shared" si="9"/>
        <v>15.313748598836638</v>
      </c>
      <c r="N15">
        <f t="shared" si="10"/>
        <v>0.15393128555011845</v>
      </c>
      <c r="O15" s="10">
        <f t="shared" si="11"/>
        <v>699250.88808221708</v>
      </c>
      <c r="P15" s="10">
        <f t="shared" si="12"/>
        <v>7028.7550712915963</v>
      </c>
      <c r="Q15" s="10">
        <f t="shared" si="13"/>
        <v>70.651891465883452</v>
      </c>
      <c r="R15" s="10">
        <f t="shared" si="14"/>
        <v>0.71018120806273921</v>
      </c>
      <c r="S15" s="10">
        <f t="shared" si="15"/>
        <v>7.138624852372097E-3</v>
      </c>
      <c r="T15" s="10">
        <f t="shared" si="16"/>
        <v>2097752.6642466513</v>
      </c>
      <c r="U15" s="10">
        <f t="shared" si="17"/>
        <v>21086.265213874791</v>
      </c>
      <c r="V15" s="10">
        <f t="shared" si="18"/>
        <v>211.95567439765037</v>
      </c>
      <c r="W15" s="10">
        <f t="shared" si="19"/>
        <v>2.1305436241882179</v>
      </c>
      <c r="X15" s="10">
        <f t="shared" si="20"/>
        <v>2.1415874557116292E-2</v>
      </c>
    </row>
    <row r="16" spans="1:24" x14ac:dyDescent="0.25">
      <c r="A16" t="s">
        <v>78</v>
      </c>
      <c r="C16">
        <f>'size dists'!J8</f>
        <v>7.3416679541752918</v>
      </c>
      <c r="D16" s="10">
        <f>'size dists'!K8</f>
        <v>1.8010046662605248</v>
      </c>
      <c r="E16">
        <f t="shared" si="1"/>
        <v>10900430.612330113</v>
      </c>
      <c r="F16">
        <f t="shared" si="2"/>
        <v>109569.33806091778</v>
      </c>
      <c r="G16">
        <f t="shared" si="3"/>
        <v>1101.3729888365745</v>
      </c>
      <c r="H16">
        <f t="shared" si="4"/>
        <v>11.070820377361397</v>
      </c>
      <c r="I16">
        <f t="shared" si="5"/>
        <v>0.11128206799157907</v>
      </c>
      <c r="J16">
        <f t="shared" si="6"/>
        <v>32701291.836990338</v>
      </c>
      <c r="K16">
        <f t="shared" si="7"/>
        <v>328708.0141827534</v>
      </c>
      <c r="L16">
        <f t="shared" si="8"/>
        <v>3304.1189665097236</v>
      </c>
      <c r="M16">
        <f t="shared" si="9"/>
        <v>33.212461132084194</v>
      </c>
      <c r="N16">
        <f t="shared" si="10"/>
        <v>0.33384620397473724</v>
      </c>
      <c r="O16" s="10">
        <f t="shared" si="11"/>
        <v>1881888.0266878461</v>
      </c>
      <c r="P16" s="10">
        <f t="shared" si="12"/>
        <v>18916.429334058819</v>
      </c>
      <c r="Q16" s="10">
        <f t="shared" si="13"/>
        <v>190.14484054092773</v>
      </c>
      <c r="R16" s="10">
        <f t="shared" si="14"/>
        <v>1.9113047048069489</v>
      </c>
      <c r="S16" s="10">
        <f t="shared" si="15"/>
        <v>1.9212120950664817E-2</v>
      </c>
      <c r="T16" s="10">
        <f t="shared" si="16"/>
        <v>5645664.0800635386</v>
      </c>
      <c r="U16" s="10">
        <f t="shared" si="17"/>
        <v>56749.288002176465</v>
      </c>
      <c r="V16" s="10">
        <f t="shared" si="18"/>
        <v>570.43452162278322</v>
      </c>
      <c r="W16" s="10">
        <f t="shared" si="19"/>
        <v>5.7339141144208474</v>
      </c>
      <c r="X16" s="10">
        <f t="shared" si="20"/>
        <v>5.7636362851994451E-2</v>
      </c>
    </row>
    <row r="17" spans="1:24" x14ac:dyDescent="0.25">
      <c r="A17" t="s">
        <v>79</v>
      </c>
      <c r="C17">
        <f>'size dists'!J9</f>
        <v>13.919651122723248</v>
      </c>
      <c r="D17" s="10">
        <f>'size dists'!K9</f>
        <v>5.9553972524211742</v>
      </c>
      <c r="E17">
        <f t="shared" si="1"/>
        <v>24251336.044385649</v>
      </c>
      <c r="F17">
        <f t="shared" si="2"/>
        <v>243770.44650607611</v>
      </c>
      <c r="G17">
        <f t="shared" si="3"/>
        <v>2450.3404876750651</v>
      </c>
      <c r="H17">
        <f t="shared" si="4"/>
        <v>24.630420100535087</v>
      </c>
      <c r="I17">
        <f t="shared" si="5"/>
        <v>0.24758093717189991</v>
      </c>
      <c r="J17">
        <f t="shared" si="6"/>
        <v>72754008.133156955</v>
      </c>
      <c r="K17">
        <f t="shared" si="7"/>
        <v>731311.33951822831</v>
      </c>
      <c r="L17">
        <f t="shared" si="8"/>
        <v>7351.0214630251949</v>
      </c>
      <c r="M17">
        <f t="shared" si="9"/>
        <v>73.891260301605271</v>
      </c>
      <c r="N17">
        <f t="shared" si="10"/>
        <v>0.74274281151569976</v>
      </c>
      <c r="O17" s="10">
        <f t="shared" si="11"/>
        <v>8391481.7006603591</v>
      </c>
      <c r="P17" s="10">
        <f t="shared" si="12"/>
        <v>84349.795709136291</v>
      </c>
      <c r="Q17" s="10">
        <f t="shared" si="13"/>
        <v>847.87029156163669</v>
      </c>
      <c r="R17" s="10">
        <f t="shared" si="14"/>
        <v>8.5226529035321512</v>
      </c>
      <c r="S17" s="10">
        <f t="shared" si="15"/>
        <v>8.5668307094829615E-2</v>
      </c>
      <c r="T17" s="10">
        <f t="shared" si="16"/>
        <v>25174445.101981077</v>
      </c>
      <c r="U17" s="10">
        <f t="shared" si="17"/>
        <v>253049.38712740885</v>
      </c>
      <c r="V17" s="10">
        <f t="shared" si="18"/>
        <v>2543.61087468491</v>
      </c>
      <c r="W17" s="10">
        <f t="shared" si="19"/>
        <v>25.567958710596457</v>
      </c>
      <c r="X17" s="10">
        <f t="shared" si="20"/>
        <v>0.25700492128448887</v>
      </c>
    </row>
    <row r="18" spans="1:24" x14ac:dyDescent="0.25">
      <c r="A18" t="s">
        <v>80</v>
      </c>
      <c r="C18">
        <f>'size dists'!J10</f>
        <v>16.117882337317798</v>
      </c>
      <c r="D18" s="10">
        <f>'size dists'!K10</f>
        <v>2.0326094412479017</v>
      </c>
      <c r="E18">
        <f t="shared" si="1"/>
        <v>29129646.066582318</v>
      </c>
      <c r="F18">
        <f t="shared" si="2"/>
        <v>292806.41756059678</v>
      </c>
      <c r="G18">
        <f t="shared" si="3"/>
        <v>2943.2420142937135</v>
      </c>
      <c r="H18">
        <f t="shared" si="4"/>
        <v>29.584985284384878</v>
      </c>
      <c r="I18">
        <f t="shared" si="5"/>
        <v>0.29738341258603823</v>
      </c>
      <c r="J18">
        <f t="shared" si="6"/>
        <v>87388938.199746951</v>
      </c>
      <c r="K18">
        <f t="shared" si="7"/>
        <v>878419.25268179027</v>
      </c>
      <c r="L18">
        <f t="shared" si="8"/>
        <v>8829.7260428811405</v>
      </c>
      <c r="M18">
        <f t="shared" si="9"/>
        <v>88.754955853154627</v>
      </c>
      <c r="N18">
        <f t="shared" si="10"/>
        <v>0.89215023775811475</v>
      </c>
      <c r="O18" s="10">
        <f t="shared" si="11"/>
        <v>2189110.3519251104</v>
      </c>
      <c r="P18" s="10">
        <f t="shared" si="12"/>
        <v>22004.577684428194</v>
      </c>
      <c r="Q18" s="10">
        <f t="shared" si="13"/>
        <v>221.18640051390184</v>
      </c>
      <c r="R18" s="10">
        <f t="shared" si="14"/>
        <v>2.223329366912477</v>
      </c>
      <c r="S18" s="10">
        <f t="shared" si="15"/>
        <v>2.2348541602424377E-2</v>
      </c>
      <c r="T18" s="10">
        <f t="shared" si="16"/>
        <v>6567331.0557753313</v>
      </c>
      <c r="U18" s="10">
        <f t="shared" si="17"/>
        <v>66013.733053284581</v>
      </c>
      <c r="V18" s="10">
        <f t="shared" si="18"/>
        <v>663.55920154170553</v>
      </c>
      <c r="W18" s="10">
        <f t="shared" si="19"/>
        <v>6.6699881007374309</v>
      </c>
      <c r="X18" s="10">
        <f t="shared" si="20"/>
        <v>6.7045624807273121E-2</v>
      </c>
    </row>
    <row r="19" spans="1:24" x14ac:dyDescent="0.25">
      <c r="A19" t="s">
        <v>81</v>
      </c>
      <c r="C19">
        <f>'size dists'!J11</f>
        <v>1.3167788744697713</v>
      </c>
      <c r="D19" s="10">
        <f>'size dists'!K11</f>
        <v>0.52894595430024471</v>
      </c>
      <c r="E19">
        <f t="shared" si="1"/>
        <v>1272305.1776531735</v>
      </c>
      <c r="F19">
        <f t="shared" si="2"/>
        <v>12789.002662816531</v>
      </c>
      <c r="G19">
        <f t="shared" si="3"/>
        <v>128.5529541043133</v>
      </c>
      <c r="H19">
        <f t="shared" si="4"/>
        <v>1.292193179143976</v>
      </c>
      <c r="I19">
        <f t="shared" si="5"/>
        <v>1.2988913587091117E-2</v>
      </c>
      <c r="J19">
        <f t="shared" si="6"/>
        <v>3816915.5329595208</v>
      </c>
      <c r="K19">
        <f t="shared" si="7"/>
        <v>38367.007988449601</v>
      </c>
      <c r="L19">
        <f t="shared" si="8"/>
        <v>385.65886231293996</v>
      </c>
      <c r="M19">
        <f t="shared" si="9"/>
        <v>3.8765795374319287</v>
      </c>
      <c r="N19">
        <f t="shared" si="10"/>
        <v>3.8966740761273357E-2</v>
      </c>
      <c r="O19" s="10">
        <f t="shared" si="11"/>
        <v>406878.13879975665</v>
      </c>
      <c r="P19" s="10">
        <f t="shared" si="12"/>
        <v>4089.8722192973723</v>
      </c>
      <c r="Q19" s="10">
        <f t="shared" si="13"/>
        <v>41.110723764917211</v>
      </c>
      <c r="R19" s="10">
        <f t="shared" si="14"/>
        <v>0.41323824262795189</v>
      </c>
      <c r="S19" s="10">
        <f t="shared" si="15"/>
        <v>4.1538029382972097E-3</v>
      </c>
      <c r="T19" s="10">
        <f t="shared" si="16"/>
        <v>1220634.4163992701</v>
      </c>
      <c r="U19" s="10">
        <f t="shared" si="17"/>
        <v>12269.616657892118</v>
      </c>
      <c r="V19" s="10">
        <f t="shared" si="18"/>
        <v>123.33217129475166</v>
      </c>
      <c r="W19" s="10">
        <f t="shared" si="19"/>
        <v>1.2397147278838558</v>
      </c>
      <c r="X19" s="10">
        <f t="shared" si="20"/>
        <v>1.246140881489163E-2</v>
      </c>
    </row>
    <row r="20" spans="1:24" x14ac:dyDescent="0.25">
      <c r="A20" t="s">
        <v>82</v>
      </c>
      <c r="C20">
        <f>'size dists'!J12</f>
        <v>9.6528766997585187</v>
      </c>
      <c r="D20" s="10">
        <f>'size dists'!K12</f>
        <v>0.8459546449321117</v>
      </c>
      <c r="E20">
        <f t="shared" si="1"/>
        <v>15346918.261879018</v>
      </c>
      <c r="F20">
        <f t="shared" si="2"/>
        <v>154264.70155472518</v>
      </c>
      <c r="G20">
        <f t="shared" si="3"/>
        <v>1550.6434412230185</v>
      </c>
      <c r="H20">
        <f t="shared" si="4"/>
        <v>15.586813169667153</v>
      </c>
      <c r="I20">
        <f t="shared" si="5"/>
        <v>0.15667608576378567</v>
      </c>
      <c r="J20">
        <f t="shared" si="6"/>
        <v>46040754.785637058</v>
      </c>
      <c r="K20">
        <f t="shared" si="7"/>
        <v>462794.1046641756</v>
      </c>
      <c r="L20">
        <f t="shared" si="8"/>
        <v>4651.9303236690566</v>
      </c>
      <c r="M20">
        <f t="shared" si="9"/>
        <v>46.760439509001465</v>
      </c>
      <c r="N20">
        <f t="shared" si="10"/>
        <v>0.47002825729135705</v>
      </c>
      <c r="O20" s="10">
        <f t="shared" si="11"/>
        <v>731785.97329163901</v>
      </c>
      <c r="P20" s="10">
        <f t="shared" si="12"/>
        <v>7355.7924037543617</v>
      </c>
      <c r="Q20" s="10">
        <f t="shared" si="13"/>
        <v>73.939217014162296</v>
      </c>
      <c r="R20" s="10">
        <f t="shared" si="14"/>
        <v>0.74322486451317571</v>
      </c>
      <c r="S20" s="10">
        <f t="shared" si="15"/>
        <v>7.4707742594139854E-3</v>
      </c>
      <c r="T20" s="10">
        <f t="shared" si="16"/>
        <v>2195357.9198749168</v>
      </c>
      <c r="U20" s="10">
        <f t="shared" si="17"/>
        <v>22067.377211263083</v>
      </c>
      <c r="V20" s="10">
        <f t="shared" si="18"/>
        <v>221.81765104248683</v>
      </c>
      <c r="W20" s="10">
        <f t="shared" si="19"/>
        <v>2.2296745935395266</v>
      </c>
      <c r="X20" s="10">
        <f t="shared" si="20"/>
        <v>2.2412322778241955E-2</v>
      </c>
    </row>
    <row r="21" spans="1:24" x14ac:dyDescent="0.25">
      <c r="A21" t="s">
        <v>83</v>
      </c>
      <c r="C21">
        <f>'size dists'!J13</f>
        <v>7.5753669122935108</v>
      </c>
      <c r="D21" s="10">
        <f>'size dists'!K13</f>
        <v>8.4221182307435658</v>
      </c>
      <c r="E21">
        <f t="shared" si="1"/>
        <v>11335869.103856917</v>
      </c>
      <c r="F21">
        <f t="shared" si="2"/>
        <v>113946.29425463626</v>
      </c>
      <c r="G21">
        <f t="shared" si="3"/>
        <v>1145.3694335572893</v>
      </c>
      <c r="H21">
        <f t="shared" si="4"/>
        <v>11.513065413041872</v>
      </c>
      <c r="I21">
        <f t="shared" si="5"/>
        <v>0.11572744244911883</v>
      </c>
      <c r="J21">
        <f t="shared" si="6"/>
        <v>34007607.311570756</v>
      </c>
      <c r="K21">
        <f t="shared" si="7"/>
        <v>341838.88276390883</v>
      </c>
      <c r="L21">
        <f t="shared" si="8"/>
        <v>3436.1083006718677</v>
      </c>
      <c r="M21">
        <f t="shared" si="9"/>
        <v>34.539196239125623</v>
      </c>
      <c r="N21">
        <f t="shared" si="10"/>
        <v>0.34718232734735649</v>
      </c>
      <c r="O21" s="10">
        <f t="shared" si="11"/>
        <v>12941270.018486464</v>
      </c>
      <c r="P21" s="10">
        <f t="shared" si="12"/>
        <v>130083.52055277696</v>
      </c>
      <c r="Q21" s="10">
        <f t="shared" si="13"/>
        <v>1307.5781816801809</v>
      </c>
      <c r="R21" s="10">
        <f t="shared" si="14"/>
        <v>13.14356110551582</v>
      </c>
      <c r="S21" s="10">
        <f t="shared" si="15"/>
        <v>0.13211691733219952</v>
      </c>
      <c r="T21" s="10">
        <f t="shared" si="16"/>
        <v>38823810.055459395</v>
      </c>
      <c r="U21" s="10">
        <f t="shared" si="17"/>
        <v>390250.56165833084</v>
      </c>
      <c r="V21" s="10">
        <f t="shared" si="18"/>
        <v>3922.7345450405428</v>
      </c>
      <c r="W21" s="10">
        <f t="shared" si="19"/>
        <v>39.430683316547459</v>
      </c>
      <c r="X21" s="10">
        <f t="shared" si="20"/>
        <v>0.39635075199659858</v>
      </c>
    </row>
    <row r="22" spans="1:24" x14ac:dyDescent="0.25">
      <c r="A22" t="s">
        <v>84</v>
      </c>
      <c r="C22">
        <f>'size dists'!J14</f>
        <v>1.5885679611269445</v>
      </c>
      <c r="D22" s="10">
        <f>'size dists'!K14</f>
        <v>3.1117392657612974</v>
      </c>
      <c r="E22">
        <f t="shared" si="1"/>
        <v>1608634.8777315479</v>
      </c>
      <c r="F22">
        <f t="shared" si="2"/>
        <v>16169.733564046221</v>
      </c>
      <c r="G22">
        <f t="shared" si="3"/>
        <v>162.5355058202812</v>
      </c>
      <c r="H22">
        <f t="shared" si="4"/>
        <v>1.6337802071764016</v>
      </c>
      <c r="I22">
        <f t="shared" si="5"/>
        <v>1.6422490285370604E-2</v>
      </c>
      <c r="J22">
        <f t="shared" si="6"/>
        <v>4825904.6331946431</v>
      </c>
      <c r="K22">
        <f t="shared" si="7"/>
        <v>48509.200692138664</v>
      </c>
      <c r="L22">
        <f t="shared" si="8"/>
        <v>487.60651746084363</v>
      </c>
      <c r="M22">
        <f t="shared" si="9"/>
        <v>4.9013406215292044</v>
      </c>
      <c r="N22">
        <f t="shared" si="10"/>
        <v>4.9267470856111807E-2</v>
      </c>
      <c r="O22" s="10">
        <f t="shared" si="11"/>
        <v>3727813.971225258</v>
      </c>
      <c r="P22" s="10">
        <f t="shared" si="12"/>
        <v>37471.373725306461</v>
      </c>
      <c r="Q22" s="10">
        <f t="shared" si="13"/>
        <v>376.65609381255922</v>
      </c>
      <c r="R22" s="10">
        <f t="shared" si="14"/>
        <v>3.7860851872191406</v>
      </c>
      <c r="S22" s="10">
        <f t="shared" si="15"/>
        <v>3.8057106417117063E-2</v>
      </c>
      <c r="T22" s="10">
        <f t="shared" si="16"/>
        <v>11183441.913675774</v>
      </c>
      <c r="U22" s="10">
        <f t="shared" si="17"/>
        <v>112414.12117591938</v>
      </c>
      <c r="V22" s="10">
        <f t="shared" si="18"/>
        <v>1129.9682814376777</v>
      </c>
      <c r="W22" s="10">
        <f t="shared" si="19"/>
        <v>11.358255561657421</v>
      </c>
      <c r="X22" s="10">
        <f t="shared" si="20"/>
        <v>0.11417131925135118</v>
      </c>
    </row>
    <row r="23" spans="1:24" x14ac:dyDescent="0.25">
      <c r="A23" t="s">
        <v>85</v>
      </c>
      <c r="C23">
        <f>'size dists'!J15</f>
        <v>11.323245437457121</v>
      </c>
      <c r="D23" s="10">
        <f>'size dists'!K15</f>
        <v>3.7763024149716609</v>
      </c>
      <c r="E23">
        <f t="shared" si="1"/>
        <v>18735439.390653379</v>
      </c>
      <c r="F23">
        <f t="shared" si="2"/>
        <v>188325.55935838539</v>
      </c>
      <c r="G23">
        <f t="shared" si="3"/>
        <v>1893.017589186732</v>
      </c>
      <c r="H23">
        <f t="shared" si="4"/>
        <v>19.028301868207272</v>
      </c>
      <c r="I23">
        <f t="shared" si="5"/>
        <v>0.19126936487852372</v>
      </c>
      <c r="J23">
        <f t="shared" si="6"/>
        <v>56206318.171960138</v>
      </c>
      <c r="K23">
        <f t="shared" si="7"/>
        <v>564976.67807515617</v>
      </c>
      <c r="L23">
        <f t="shared" si="8"/>
        <v>5679.0527675601961</v>
      </c>
      <c r="M23">
        <f t="shared" si="9"/>
        <v>57.084905604621824</v>
      </c>
      <c r="N23">
        <f t="shared" si="10"/>
        <v>0.57380809463557125</v>
      </c>
      <c r="O23" s="10">
        <f t="shared" si="11"/>
        <v>4748251.2304686829</v>
      </c>
      <c r="P23" s="10">
        <f t="shared" si="12"/>
        <v>47728.641442925422</v>
      </c>
      <c r="Q23" s="10">
        <f t="shared" si="13"/>
        <v>479.76046409879763</v>
      </c>
      <c r="R23" s="10">
        <f t="shared" si="14"/>
        <v>4.8224733818902878</v>
      </c>
      <c r="S23" s="10">
        <f t="shared" si="15"/>
        <v>4.8474710317628768E-2</v>
      </c>
      <c r="T23" s="10">
        <f t="shared" si="16"/>
        <v>14244753.691406047</v>
      </c>
      <c r="U23" s="10">
        <f t="shared" si="17"/>
        <v>143185.92432877625</v>
      </c>
      <c r="V23" s="10">
        <f t="shared" si="18"/>
        <v>1439.2813922963928</v>
      </c>
      <c r="W23" s="10">
        <f t="shared" si="19"/>
        <v>14.467420145670863</v>
      </c>
      <c r="X23" s="10">
        <f t="shared" si="20"/>
        <v>0.14542413095288628</v>
      </c>
    </row>
    <row r="24" spans="1:24" x14ac:dyDescent="0.25">
      <c r="A24" t="s">
        <v>86</v>
      </c>
      <c r="C24">
        <f>'size dists'!J16</f>
        <v>156.69007525945617</v>
      </c>
      <c r="D24" s="10">
        <f>'size dists'!K16</f>
        <v>15.124778931715529</v>
      </c>
      <c r="E24">
        <f t="shared" si="1"/>
        <v>500036944.80280733</v>
      </c>
      <c r="F24">
        <f t="shared" si="2"/>
        <v>5026289.2354062209</v>
      </c>
      <c r="G24">
        <f t="shared" si="3"/>
        <v>50523.433799323262</v>
      </c>
      <c r="H24">
        <f t="shared" si="4"/>
        <v>507.85325780566575</v>
      </c>
      <c r="I24">
        <f t="shared" si="5"/>
        <v>5.1048575298396015</v>
      </c>
      <c r="J24">
        <f t="shared" si="6"/>
        <v>1500110834.4084218</v>
      </c>
      <c r="K24">
        <f t="shared" si="7"/>
        <v>15078867.70621866</v>
      </c>
      <c r="L24">
        <f t="shared" si="8"/>
        <v>151570.30139796977</v>
      </c>
      <c r="M24">
        <f t="shared" si="9"/>
        <v>1523.5597734169971</v>
      </c>
      <c r="N24">
        <f t="shared" si="10"/>
        <v>15.314572589518804</v>
      </c>
      <c r="O24" s="10">
        <f t="shared" si="11"/>
        <v>26903669.923208259</v>
      </c>
      <c r="P24" s="10">
        <f t="shared" si="12"/>
        <v>270431.2709959278</v>
      </c>
      <c r="Q24" s="10">
        <f t="shared" si="13"/>
        <v>2718.3307162635588</v>
      </c>
      <c r="R24" s="10">
        <f t="shared" si="14"/>
        <v>27.324213859473435</v>
      </c>
      <c r="S24" s="10">
        <f t="shared" si="15"/>
        <v>0.27465850956666721</v>
      </c>
      <c r="T24" s="10">
        <f t="shared" si="16"/>
        <v>80711009.76962477</v>
      </c>
      <c r="U24" s="10">
        <f t="shared" si="17"/>
        <v>811293.81298778334</v>
      </c>
      <c r="V24" s="10">
        <f t="shared" si="18"/>
        <v>8154.9921487906759</v>
      </c>
      <c r="W24" s="10">
        <f t="shared" si="19"/>
        <v>81.972641578420294</v>
      </c>
      <c r="X24" s="10">
        <f t="shared" si="20"/>
        <v>0.82397552870000157</v>
      </c>
    </row>
    <row r="25" spans="1:24" x14ac:dyDescent="0.25">
      <c r="A25" t="s">
        <v>87</v>
      </c>
      <c r="C25">
        <f>'size dists'!J17</f>
        <v>210.00427951459378</v>
      </c>
      <c r="D25" s="10">
        <f>'size dists'!K17</f>
        <v>18.695201661203473</v>
      </c>
      <c r="E25">
        <f t="shared" si="1"/>
        <v>721083258.80042267</v>
      </c>
      <c r="F25">
        <f t="shared" si="2"/>
        <v>7248210.4756669458</v>
      </c>
      <c r="G25">
        <f t="shared" si="3"/>
        <v>72857.821143936599</v>
      </c>
      <c r="H25">
        <f t="shared" si="4"/>
        <v>732.35485085074197</v>
      </c>
      <c r="I25">
        <f t="shared" si="5"/>
        <v>7.3615106675372797</v>
      </c>
      <c r="J25">
        <f t="shared" si="6"/>
        <v>2163249776.401268</v>
      </c>
      <c r="K25">
        <f t="shared" si="7"/>
        <v>21744631.427000839</v>
      </c>
      <c r="L25">
        <f t="shared" si="8"/>
        <v>218573.4634318098</v>
      </c>
      <c r="M25">
        <f t="shared" si="9"/>
        <v>2197.0645525522259</v>
      </c>
      <c r="N25">
        <f t="shared" si="10"/>
        <v>22.084532002611837</v>
      </c>
      <c r="O25" s="10">
        <f t="shared" si="11"/>
        <v>35064118.411230519</v>
      </c>
      <c r="P25" s="10">
        <f t="shared" si="12"/>
        <v>352458.75880007091</v>
      </c>
      <c r="Q25" s="10">
        <f t="shared" si="13"/>
        <v>3542.8575502157396</v>
      </c>
      <c r="R25" s="10">
        <f t="shared" si="14"/>
        <v>35.612222161403523</v>
      </c>
      <c r="S25" s="10">
        <f t="shared" si="15"/>
        <v>0.35796820766782789</v>
      </c>
      <c r="T25" s="10">
        <f t="shared" si="16"/>
        <v>105192355.23369154</v>
      </c>
      <c r="U25" s="10">
        <f t="shared" si="17"/>
        <v>1057376.2764002127</v>
      </c>
      <c r="V25" s="10">
        <f t="shared" si="18"/>
        <v>10628.572650647218</v>
      </c>
      <c r="W25" s="10">
        <f t="shared" si="19"/>
        <v>106.83666648421055</v>
      </c>
      <c r="X25" s="10">
        <f t="shared" si="20"/>
        <v>1.0739046230034837</v>
      </c>
    </row>
    <row r="26" spans="1:24" x14ac:dyDescent="0.25">
      <c r="A26" t="s">
        <v>88</v>
      </c>
      <c r="C26">
        <f>'size dists'!J18</f>
        <v>212.72083344509269</v>
      </c>
      <c r="D26" s="10">
        <f>'size dists'!K18</f>
        <v>16.674555155577483</v>
      </c>
      <c r="E26">
        <f t="shared" si="1"/>
        <v>732761704.04069555</v>
      </c>
      <c r="F26">
        <f t="shared" si="2"/>
        <v>7365600.2889748672</v>
      </c>
      <c r="G26">
        <f t="shared" si="3"/>
        <v>74037.804265401021</v>
      </c>
      <c r="H26">
        <f t="shared" si="4"/>
        <v>744.21584736914235</v>
      </c>
      <c r="I26">
        <f t="shared" si="5"/>
        <v>7.4807354563079107</v>
      </c>
      <c r="J26">
        <f t="shared" si="6"/>
        <v>2198285112.1220865</v>
      </c>
      <c r="K26">
        <f t="shared" si="7"/>
        <v>22096800.866924599</v>
      </c>
      <c r="L26">
        <f t="shared" si="8"/>
        <v>222113.41279620305</v>
      </c>
      <c r="M26">
        <f t="shared" si="9"/>
        <v>2232.6475421074269</v>
      </c>
      <c r="N26">
        <f t="shared" si="10"/>
        <v>22.442206368923731</v>
      </c>
      <c r="O26" s="10">
        <f t="shared" si="11"/>
        <v>30392613.857174713</v>
      </c>
      <c r="P26" s="10">
        <f t="shared" si="12"/>
        <v>305501.56234239432</v>
      </c>
      <c r="Q26" s="10">
        <f t="shared" si="13"/>
        <v>3070.8515243946845</v>
      </c>
      <c r="R26" s="10">
        <f t="shared" si="14"/>
        <v>30.867695119372996</v>
      </c>
      <c r="S26" s="10">
        <f t="shared" si="15"/>
        <v>0.31027700115536488</v>
      </c>
      <c r="T26" s="10">
        <f t="shared" si="16"/>
        <v>91177841.571524158</v>
      </c>
      <c r="U26" s="10">
        <f t="shared" si="17"/>
        <v>916504.6870271829</v>
      </c>
      <c r="V26" s="10">
        <f t="shared" si="18"/>
        <v>9212.5545731840539</v>
      </c>
      <c r="W26" s="10">
        <f t="shared" si="19"/>
        <v>92.603085358119003</v>
      </c>
      <c r="X26" s="10">
        <f t="shared" si="20"/>
        <v>0.93083100346609471</v>
      </c>
    </row>
    <row r="27" spans="1:24" x14ac:dyDescent="0.25">
      <c r="A27" t="s">
        <v>89</v>
      </c>
      <c r="C27">
        <f>'size dists'!J19</f>
        <v>23.284818442954894</v>
      </c>
      <c r="D27" s="10">
        <f>'size dists'!K19</f>
        <v>4.3858056508718395</v>
      </c>
      <c r="E27">
        <f t="shared" si="1"/>
        <v>46136144.809612729</v>
      </c>
      <c r="F27">
        <f t="shared" si="2"/>
        <v>463752.94951685565</v>
      </c>
      <c r="G27">
        <f t="shared" si="3"/>
        <v>4661.5684746327843</v>
      </c>
      <c r="H27">
        <f t="shared" si="4"/>
        <v>46.857320619370839</v>
      </c>
      <c r="I27">
        <f t="shared" si="5"/>
        <v>0.4710020902995477</v>
      </c>
      <c r="J27">
        <f t="shared" si="6"/>
        <v>138408434.42883819</v>
      </c>
      <c r="K27">
        <f t="shared" si="7"/>
        <v>1391258.8485505669</v>
      </c>
      <c r="L27">
        <f t="shared" si="8"/>
        <v>13984.705423898353</v>
      </c>
      <c r="M27">
        <f t="shared" si="9"/>
        <v>140.5719618581125</v>
      </c>
      <c r="N27">
        <f t="shared" si="10"/>
        <v>1.4130062708986431</v>
      </c>
      <c r="O27" s="10">
        <f t="shared" si="11"/>
        <v>5724821.6334567694</v>
      </c>
      <c r="P27" s="10">
        <f t="shared" si="12"/>
        <v>57544.966726832288</v>
      </c>
      <c r="Q27" s="10">
        <f t="shared" si="13"/>
        <v>578.43255346852311</v>
      </c>
      <c r="R27" s="10">
        <f t="shared" si="14"/>
        <v>5.8143090168145735</v>
      </c>
      <c r="S27" s="10">
        <f t="shared" si="15"/>
        <v>5.8444479205562033E-2</v>
      </c>
      <c r="T27" s="10">
        <f t="shared" si="16"/>
        <v>17174464.900370307</v>
      </c>
      <c r="U27" s="10">
        <f t="shared" si="17"/>
        <v>172634.90018049686</v>
      </c>
      <c r="V27" s="10">
        <f t="shared" si="18"/>
        <v>1735.2976604055691</v>
      </c>
      <c r="W27" s="10">
        <f t="shared" si="19"/>
        <v>17.442927050443718</v>
      </c>
      <c r="X27" s="10">
        <f t="shared" si="20"/>
        <v>0.17533343761668607</v>
      </c>
    </row>
    <row r="28" spans="1:24" x14ac:dyDescent="0.25">
      <c r="A28" t="s">
        <v>90</v>
      </c>
      <c r="C28">
        <f>'size dists'!J20</f>
        <v>13.559337506899086</v>
      </c>
      <c r="D28" s="10">
        <f>'size dists'!K20</f>
        <v>2.2305711872359746</v>
      </c>
      <c r="E28">
        <f t="shared" si="1"/>
        <v>23469201.852246195</v>
      </c>
      <c r="F28">
        <f t="shared" si="2"/>
        <v>235908.56207642864</v>
      </c>
      <c r="G28">
        <f t="shared" si="3"/>
        <v>2371.3141167449562</v>
      </c>
      <c r="H28">
        <f t="shared" si="4"/>
        <v>23.836060000451152</v>
      </c>
      <c r="I28">
        <f t="shared" si="5"/>
        <v>0.23959615992376551</v>
      </c>
      <c r="J28">
        <f t="shared" si="6"/>
        <v>70407605.5567386</v>
      </c>
      <c r="K28">
        <f t="shared" si="7"/>
        <v>707725.68622928602</v>
      </c>
      <c r="L28">
        <f t="shared" si="8"/>
        <v>7113.94235023487</v>
      </c>
      <c r="M28">
        <f t="shared" si="9"/>
        <v>71.508180001353466</v>
      </c>
      <c r="N28">
        <f t="shared" si="10"/>
        <v>0.71878847977129656</v>
      </c>
      <c r="O28" s="10">
        <f t="shared" si="11"/>
        <v>2458783.7917116331</v>
      </c>
      <c r="P28" s="10">
        <f t="shared" si="12"/>
        <v>24715.290805852652</v>
      </c>
      <c r="Q28" s="10">
        <f t="shared" si="13"/>
        <v>248.43404356128349</v>
      </c>
      <c r="R28" s="10">
        <f t="shared" si="14"/>
        <v>2.4972181992531644</v>
      </c>
      <c r="S28" s="10">
        <f t="shared" si="15"/>
        <v>2.510162715740245E-2</v>
      </c>
      <c r="T28" s="10">
        <f t="shared" si="16"/>
        <v>7376351.3751349002</v>
      </c>
      <c r="U28" s="10">
        <f t="shared" si="17"/>
        <v>74145.87241755797</v>
      </c>
      <c r="V28" s="10">
        <f t="shared" si="18"/>
        <v>745.30213068385058</v>
      </c>
      <c r="W28" s="10">
        <f t="shared" si="19"/>
        <v>7.4916545977594939</v>
      </c>
      <c r="X28" s="10">
        <f t="shared" si="20"/>
        <v>7.5304881472207361E-2</v>
      </c>
    </row>
    <row r="29" spans="1:24" x14ac:dyDescent="0.25">
      <c r="A29" t="s">
        <v>91</v>
      </c>
      <c r="C29">
        <f>'size dists'!J21</f>
        <v>11.016090537110756</v>
      </c>
      <c r="D29" s="10">
        <f>'size dists'!K21</f>
        <v>1.7504297005249667</v>
      </c>
      <c r="E29">
        <f t="shared" si="1"/>
        <v>18102335.192743372</v>
      </c>
      <c r="F29">
        <f t="shared" si="2"/>
        <v>181961.69995175602</v>
      </c>
      <c r="G29">
        <f t="shared" si="3"/>
        <v>1829.0491197293525</v>
      </c>
      <c r="H29">
        <f t="shared" si="4"/>
        <v>18.385301320386084</v>
      </c>
      <c r="I29">
        <f t="shared" si="5"/>
        <v>0.18480602898811571</v>
      </c>
      <c r="J29">
        <f t="shared" si="6"/>
        <v>54307005.57823012</v>
      </c>
      <c r="K29">
        <f t="shared" si="7"/>
        <v>545885.09985526814</v>
      </c>
      <c r="L29">
        <f t="shared" si="8"/>
        <v>5487.1473591880576</v>
      </c>
      <c r="M29">
        <f t="shared" si="9"/>
        <v>55.155903961158252</v>
      </c>
      <c r="N29">
        <f t="shared" si="10"/>
        <v>0.55441808696434713</v>
      </c>
      <c r="O29" s="10">
        <f t="shared" si="11"/>
        <v>1816063.6828403049</v>
      </c>
      <c r="P29" s="10">
        <f t="shared" si="12"/>
        <v>18254.773841705057</v>
      </c>
      <c r="Q29" s="10">
        <f t="shared" si="13"/>
        <v>183.49398821225302</v>
      </c>
      <c r="R29" s="10">
        <f t="shared" si="14"/>
        <v>1.8444514296372971</v>
      </c>
      <c r="S29" s="10">
        <f t="shared" si="15"/>
        <v>1.8540122809668685E-2</v>
      </c>
      <c r="T29" s="10">
        <f t="shared" si="16"/>
        <v>5448191.0485209152</v>
      </c>
      <c r="U29" s="10">
        <f t="shared" si="17"/>
        <v>54764.321525115171</v>
      </c>
      <c r="V29" s="10">
        <f t="shared" si="18"/>
        <v>550.48196463675913</v>
      </c>
      <c r="W29" s="10">
        <f t="shared" si="19"/>
        <v>5.5333542889118918</v>
      </c>
      <c r="X29" s="10">
        <f t="shared" si="20"/>
        <v>5.5620368429006056E-2</v>
      </c>
    </row>
    <row r="30" spans="1:24" x14ac:dyDescent="0.25">
      <c r="A30" t="s">
        <v>92</v>
      </c>
      <c r="C30">
        <f>'size dists'!J22</f>
        <v>57.553617543577417</v>
      </c>
      <c r="D30" s="10">
        <f>'size dists'!K22</f>
        <v>7.8717122668461093</v>
      </c>
      <c r="E30">
        <f t="shared" si="1"/>
        <v>142985176.12641528</v>
      </c>
      <c r="F30">
        <f t="shared" si="2"/>
        <v>1437263.5043402275</v>
      </c>
      <c r="G30">
        <f t="shared" si="3"/>
        <v>14447.136667384426</v>
      </c>
      <c r="H30">
        <f t="shared" si="4"/>
        <v>145.2202447608212</v>
      </c>
      <c r="I30">
        <f t="shared" si="5"/>
        <v>1.4597300471312593</v>
      </c>
      <c r="J30">
        <f t="shared" si="6"/>
        <v>428955528.37924594</v>
      </c>
      <c r="K30">
        <f t="shared" si="7"/>
        <v>4311790.5130206831</v>
      </c>
      <c r="L30">
        <f t="shared" si="8"/>
        <v>43341.410002153279</v>
      </c>
      <c r="M30">
        <f t="shared" si="9"/>
        <v>435.66073428246358</v>
      </c>
      <c r="N30">
        <f t="shared" si="10"/>
        <v>4.3791901413937779</v>
      </c>
      <c r="O30" s="10">
        <f t="shared" si="11"/>
        <v>11892872.01762455</v>
      </c>
      <c r="P30" s="10">
        <f t="shared" si="12"/>
        <v>119545.19605311078</v>
      </c>
      <c r="Q30" s="10">
        <f t="shared" si="13"/>
        <v>1201.6486747858887</v>
      </c>
      <c r="R30" s="10">
        <f t="shared" si="14"/>
        <v>12.078775101704364</v>
      </c>
      <c r="S30" s="10">
        <f t="shared" si="15"/>
        <v>0.12141386331870199</v>
      </c>
      <c r="T30" s="10">
        <f t="shared" si="16"/>
        <v>35678616.052873649</v>
      </c>
      <c r="U30" s="10">
        <f t="shared" si="17"/>
        <v>358635.58815933234</v>
      </c>
      <c r="V30" s="10">
        <f t="shared" si="18"/>
        <v>3604.9460243576659</v>
      </c>
      <c r="W30" s="10">
        <f t="shared" si="19"/>
        <v>36.236325305113091</v>
      </c>
      <c r="X30" s="10">
        <f t="shared" si="20"/>
        <v>0.36424158995610595</v>
      </c>
    </row>
    <row r="31" spans="1:24" x14ac:dyDescent="0.25">
      <c r="A31" t="s">
        <v>93</v>
      </c>
      <c r="C31">
        <f>'size dists'!J23</f>
        <v>15.470601493669529</v>
      </c>
      <c r="D31" s="10">
        <f>'size dists'!K23</f>
        <v>0.54713864358799402</v>
      </c>
      <c r="E31">
        <f t="shared" si="1"/>
        <v>27674783.411626857</v>
      </c>
      <c r="F31">
        <f t="shared" si="2"/>
        <v>278182.37712198298</v>
      </c>
      <c r="G31">
        <f t="shared" si="3"/>
        <v>2796.2435618818886</v>
      </c>
      <c r="H31">
        <f t="shared" si="4"/>
        <v>28.107380986025877</v>
      </c>
      <c r="I31">
        <f t="shared" si="5"/>
        <v>0.28253077688336903</v>
      </c>
      <c r="J31">
        <f t="shared" si="6"/>
        <v>83024350.234880581</v>
      </c>
      <c r="K31">
        <f t="shared" si="7"/>
        <v>834547.13136594894</v>
      </c>
      <c r="L31">
        <f t="shared" si="8"/>
        <v>8388.7306856456653</v>
      </c>
      <c r="M31">
        <f t="shared" si="9"/>
        <v>84.322142958077634</v>
      </c>
      <c r="N31">
        <f t="shared" si="10"/>
        <v>0.8475923306501072</v>
      </c>
      <c r="O31" s="10">
        <f t="shared" si="11"/>
        <v>424445.53403822472</v>
      </c>
      <c r="P31" s="10">
        <f t="shared" si="12"/>
        <v>4266.4567906955108</v>
      </c>
      <c r="Q31" s="10">
        <f t="shared" si="13"/>
        <v>42.885722871647822</v>
      </c>
      <c r="R31" s="10">
        <f t="shared" si="14"/>
        <v>0.43108024209567936</v>
      </c>
      <c r="S31" s="10">
        <f t="shared" si="15"/>
        <v>4.3331477863026453E-3</v>
      </c>
      <c r="T31" s="10">
        <f t="shared" si="16"/>
        <v>1273336.6021146739</v>
      </c>
      <c r="U31" s="10">
        <f t="shared" si="17"/>
        <v>12799.370372086532</v>
      </c>
      <c r="V31" s="10">
        <f t="shared" si="18"/>
        <v>128.65716861494346</v>
      </c>
      <c r="W31" s="10">
        <f t="shared" si="19"/>
        <v>1.2932407262870378</v>
      </c>
      <c r="X31" s="10">
        <f t="shared" si="20"/>
        <v>1.2999443358907934E-2</v>
      </c>
    </row>
    <row r="32" spans="1:24" x14ac:dyDescent="0.25">
      <c r="A32" t="s">
        <v>94</v>
      </c>
      <c r="C32">
        <f>'size dists'!J24</f>
        <v>19.04494095124365</v>
      </c>
      <c r="D32" s="10">
        <f>'size dists'!K24</f>
        <v>3.1438977448771275</v>
      </c>
      <c r="E32">
        <f t="shared" si="1"/>
        <v>35885976.603307471</v>
      </c>
      <c r="F32">
        <f t="shared" si="2"/>
        <v>360719.94235220994</v>
      </c>
      <c r="G32">
        <f t="shared" si="3"/>
        <v>3625.8976103381101</v>
      </c>
      <c r="H32">
        <f t="shared" si="4"/>
        <v>36.446927205978085</v>
      </c>
      <c r="I32">
        <f t="shared" si="5"/>
        <v>0.36635852567110844</v>
      </c>
      <c r="J32">
        <f t="shared" si="6"/>
        <v>107657929.80992241</v>
      </c>
      <c r="K32">
        <f t="shared" si="7"/>
        <v>1082159.8270566298</v>
      </c>
      <c r="L32">
        <f t="shared" si="8"/>
        <v>10877.69283101433</v>
      </c>
      <c r="M32">
        <f t="shared" si="9"/>
        <v>109.34078161793425</v>
      </c>
      <c r="N32">
        <f t="shared" si="10"/>
        <v>1.0990755770133254</v>
      </c>
      <c r="O32" s="10">
        <f t="shared" si="11"/>
        <v>3776032.7018672745</v>
      </c>
      <c r="P32" s="10">
        <f t="shared" si="12"/>
        <v>37956.060485534741</v>
      </c>
      <c r="Q32" s="10">
        <f t="shared" si="13"/>
        <v>381.52808551397248</v>
      </c>
      <c r="R32" s="10">
        <f t="shared" si="14"/>
        <v>3.8350576475509643</v>
      </c>
      <c r="S32" s="10">
        <f t="shared" si="15"/>
        <v>3.8549369544383143E-2</v>
      </c>
      <c r="T32" s="10">
        <f t="shared" si="16"/>
        <v>11328098.105601825</v>
      </c>
      <c r="U32" s="10">
        <f t="shared" si="17"/>
        <v>113868.18145660422</v>
      </c>
      <c r="V32" s="10">
        <f t="shared" si="18"/>
        <v>1144.5842565419175</v>
      </c>
      <c r="W32" s="10">
        <f t="shared" si="19"/>
        <v>11.505172942652894</v>
      </c>
      <c r="X32" s="10">
        <f t="shared" si="20"/>
        <v>0.11564810863314942</v>
      </c>
    </row>
    <row r="33" spans="1:24" x14ac:dyDescent="0.25">
      <c r="A33" t="s">
        <v>95</v>
      </c>
      <c r="C33">
        <f>'size dists'!J25</f>
        <v>71.86290409453251</v>
      </c>
      <c r="D33" s="10">
        <f>'size dists'!K25</f>
        <v>12.731494539318232</v>
      </c>
      <c r="E33">
        <f t="shared" si="1"/>
        <v>188725761.43380347</v>
      </c>
      <c r="F33">
        <f t="shared" si="2"/>
        <v>1897040.354713493</v>
      </c>
      <c r="G33">
        <f t="shared" si="3"/>
        <v>19068.738046521463</v>
      </c>
      <c r="H33">
        <f t="shared" si="4"/>
        <v>191.67582270107872</v>
      </c>
      <c r="I33">
        <f t="shared" si="5"/>
        <v>1.9266938860087508</v>
      </c>
      <c r="J33">
        <f t="shared" si="6"/>
        <v>566177284.30141056</v>
      </c>
      <c r="K33">
        <f t="shared" si="7"/>
        <v>5691121.06414048</v>
      </c>
      <c r="L33">
        <f t="shared" si="8"/>
        <v>57206.214139564399</v>
      </c>
      <c r="M33">
        <f t="shared" si="9"/>
        <v>575.02746810323617</v>
      </c>
      <c r="N33">
        <f t="shared" si="10"/>
        <v>5.7800816580262531</v>
      </c>
      <c r="O33" s="10">
        <f t="shared" si="11"/>
        <v>21691993.553163152</v>
      </c>
      <c r="P33" s="10">
        <f t="shared" si="12"/>
        <v>218044.35617004629</v>
      </c>
      <c r="Q33" s="10">
        <f t="shared" si="13"/>
        <v>2191.7460532656878</v>
      </c>
      <c r="R33" s="10">
        <f t="shared" si="14"/>
        <v>22.031071321375606</v>
      </c>
      <c r="S33" s="10">
        <f t="shared" si="15"/>
        <v>0.221452710200775</v>
      </c>
      <c r="T33" s="10">
        <f t="shared" si="16"/>
        <v>65075980.659489445</v>
      </c>
      <c r="U33" s="10">
        <f t="shared" si="17"/>
        <v>654133.06851013878</v>
      </c>
      <c r="V33" s="10">
        <f t="shared" si="18"/>
        <v>6575.2381597970625</v>
      </c>
      <c r="W33" s="10">
        <f t="shared" si="19"/>
        <v>66.093213964126818</v>
      </c>
      <c r="X33" s="10">
        <f t="shared" si="20"/>
        <v>0.66435813060232496</v>
      </c>
    </row>
    <row r="34" spans="1:24" x14ac:dyDescent="0.25">
      <c r="A34" t="s">
        <v>96</v>
      </c>
      <c r="C34">
        <f>'size dists'!J26</f>
        <v>13.522270449996762</v>
      </c>
      <c r="D34" s="10">
        <f>'size dists'!K26</f>
        <v>2.0949359743565519</v>
      </c>
      <c r="E34">
        <f t="shared" si="1"/>
        <v>23389032.303946476</v>
      </c>
      <c r="F34">
        <f t="shared" si="2"/>
        <v>235102.7109451984</v>
      </c>
      <c r="G34">
        <f t="shared" si="3"/>
        <v>2363.2138335392028</v>
      </c>
      <c r="H34">
        <f t="shared" si="4"/>
        <v>23.754637284181904</v>
      </c>
      <c r="I34">
        <f t="shared" si="5"/>
        <v>0.23877771215394511</v>
      </c>
      <c r="J34">
        <f t="shared" si="6"/>
        <v>70167096.911839426</v>
      </c>
      <c r="K34">
        <f t="shared" si="7"/>
        <v>705308.13283559517</v>
      </c>
      <c r="L34">
        <f t="shared" si="8"/>
        <v>7089.6415006176076</v>
      </c>
      <c r="M34">
        <f t="shared" si="9"/>
        <v>71.263911852545704</v>
      </c>
      <c r="N34">
        <f t="shared" si="10"/>
        <v>0.71633313646183527</v>
      </c>
      <c r="O34" s="10">
        <f t="shared" si="11"/>
        <v>2273336.2375335139</v>
      </c>
      <c r="P34" s="10">
        <f t="shared" si="12"/>
        <v>22851.202452010166</v>
      </c>
      <c r="Q34" s="10">
        <f t="shared" si="13"/>
        <v>229.69653361497438</v>
      </c>
      <c r="R34" s="10">
        <f t="shared" si="14"/>
        <v>2.3088718270094275</v>
      </c>
      <c r="S34" s="10">
        <f t="shared" si="15"/>
        <v>2.3208400360510795E-2</v>
      </c>
      <c r="T34" s="10">
        <f t="shared" si="16"/>
        <v>6820008.7126005422</v>
      </c>
      <c r="U34" s="10">
        <f t="shared" si="17"/>
        <v>68553.607356030494</v>
      </c>
      <c r="V34" s="10">
        <f t="shared" si="18"/>
        <v>689.08960084492321</v>
      </c>
      <c r="W34" s="10">
        <f t="shared" si="19"/>
        <v>6.9266154810282821</v>
      </c>
      <c r="X34" s="10">
        <f t="shared" si="20"/>
        <v>6.9625201081532376E-2</v>
      </c>
    </row>
    <row r="35" spans="1:24" x14ac:dyDescent="0.25">
      <c r="A35" t="s">
        <v>97</v>
      </c>
      <c r="C35">
        <f>'size dists'!J27</f>
        <v>53.152746389049803</v>
      </c>
      <c r="D35" s="10">
        <f>'size dists'!K27</f>
        <v>8.0922265527660233</v>
      </c>
      <c r="E35">
        <f t="shared" si="1"/>
        <v>129451583.78640589</v>
      </c>
      <c r="F35">
        <f t="shared" si="2"/>
        <v>1301226.057103622</v>
      </c>
      <c r="G35">
        <f t="shared" si="3"/>
        <v>13079.710592642808</v>
      </c>
      <c r="H35">
        <f t="shared" si="4"/>
        <v>131.47510246458941</v>
      </c>
      <c r="I35">
        <f t="shared" si="5"/>
        <v>1.3215661344829219</v>
      </c>
      <c r="J35">
        <f t="shared" si="6"/>
        <v>388354751.35921764</v>
      </c>
      <c r="K35">
        <f t="shared" si="7"/>
        <v>3903678.1713108658</v>
      </c>
      <c r="L35">
        <f t="shared" si="8"/>
        <v>39239.131777928422</v>
      </c>
      <c r="M35">
        <f t="shared" si="9"/>
        <v>394.42530739376821</v>
      </c>
      <c r="N35">
        <f t="shared" si="10"/>
        <v>3.9646984034487653</v>
      </c>
      <c r="O35" s="10">
        <f t="shared" si="11"/>
        <v>12310771.564193742</v>
      </c>
      <c r="P35" s="10">
        <f t="shared" si="12"/>
        <v>123745.85365298115</v>
      </c>
      <c r="Q35" s="10">
        <f t="shared" si="13"/>
        <v>1243.8729949992323</v>
      </c>
      <c r="R35" s="10">
        <f t="shared" si="14"/>
        <v>12.503207032917707</v>
      </c>
      <c r="S35" s="10">
        <f t="shared" si="15"/>
        <v>0.12568018337603612</v>
      </c>
      <c r="T35" s="10">
        <f t="shared" si="16"/>
        <v>36932314.692581221</v>
      </c>
      <c r="U35" s="10">
        <f t="shared" si="17"/>
        <v>371237.56095894345</v>
      </c>
      <c r="V35" s="10">
        <f t="shared" si="18"/>
        <v>3731.6189849976968</v>
      </c>
      <c r="W35" s="10">
        <f t="shared" si="19"/>
        <v>37.509621098753115</v>
      </c>
      <c r="X35" s="10">
        <f t="shared" si="20"/>
        <v>0.37704055012810833</v>
      </c>
    </row>
    <row r="36" spans="1:24" x14ac:dyDescent="0.25">
      <c r="A36" t="s">
        <v>98</v>
      </c>
      <c r="C36">
        <f>'size dists'!J28</f>
        <v>20.37134886591986</v>
      </c>
      <c r="D36" s="10">
        <f>'size dists'!K28</f>
        <v>8.9680848268262405</v>
      </c>
      <c r="E36">
        <f t="shared" si="1"/>
        <v>39036867.843142405</v>
      </c>
      <c r="F36">
        <f t="shared" si="2"/>
        <v>392392.18354423554</v>
      </c>
      <c r="G36">
        <f t="shared" si="3"/>
        <v>3944.2617764647689</v>
      </c>
      <c r="H36">
        <f t="shared" si="4"/>
        <v>39.647071510860499</v>
      </c>
      <c r="I36">
        <f t="shared" si="5"/>
        <v>0.39852585058291107</v>
      </c>
      <c r="J36">
        <f t="shared" si="6"/>
        <v>117110603.52942722</v>
      </c>
      <c r="K36">
        <f t="shared" si="7"/>
        <v>1177176.5506327066</v>
      </c>
      <c r="L36">
        <f t="shared" si="8"/>
        <v>11832.785329394306</v>
      </c>
      <c r="M36">
        <f t="shared" si="9"/>
        <v>118.94121453258148</v>
      </c>
      <c r="N36">
        <f t="shared" si="10"/>
        <v>1.195577551748733</v>
      </c>
      <c r="O36" s="10">
        <f t="shared" si="11"/>
        <v>13998286.114343032</v>
      </c>
      <c r="P36" s="10">
        <f t="shared" si="12"/>
        <v>140708.47272776102</v>
      </c>
      <c r="Q36" s="10">
        <f t="shared" si="13"/>
        <v>1414.3784557377082</v>
      </c>
      <c r="R36" s="10">
        <f t="shared" si="14"/>
        <v>14.217099917823933</v>
      </c>
      <c r="S36" s="10">
        <f t="shared" si="15"/>
        <v>0.1429079531390097</v>
      </c>
      <c r="T36" s="10">
        <f t="shared" si="16"/>
        <v>41994858.343029089</v>
      </c>
      <c r="U36" s="10">
        <f t="shared" si="17"/>
        <v>422125.41818328301</v>
      </c>
      <c r="V36" s="10">
        <f t="shared" si="18"/>
        <v>4243.1353672131245</v>
      </c>
      <c r="W36" s="10">
        <f t="shared" si="19"/>
        <v>42.651299753471797</v>
      </c>
      <c r="X36" s="10">
        <f t="shared" si="20"/>
        <v>0.42872385941702906</v>
      </c>
    </row>
    <row r="37" spans="1:24" x14ac:dyDescent="0.25">
      <c r="A37" t="s">
        <v>99</v>
      </c>
      <c r="C37">
        <f>'size dists'!J29</f>
        <v>12.665580737361926</v>
      </c>
      <c r="D37" s="10">
        <f>'size dists'!K29</f>
        <v>1.5514471921400745</v>
      </c>
      <c r="E37">
        <f t="shared" si="1"/>
        <v>21551704.125456717</v>
      </c>
      <c r="F37">
        <f t="shared" si="2"/>
        <v>216634.18988603255</v>
      </c>
      <c r="G37">
        <f t="shared" si="3"/>
        <v>2177.5712934061612</v>
      </c>
      <c r="H37">
        <f t="shared" si="4"/>
        <v>21.888588963548024</v>
      </c>
      <c r="I37">
        <f t="shared" si="5"/>
        <v>0.22002050094338402</v>
      </c>
      <c r="J37">
        <f t="shared" si="6"/>
        <v>64655112.376370147</v>
      </c>
      <c r="K37">
        <f t="shared" si="7"/>
        <v>649902.56965809769</v>
      </c>
      <c r="L37">
        <f t="shared" si="8"/>
        <v>6532.7138802184836</v>
      </c>
      <c r="M37">
        <f t="shared" si="9"/>
        <v>65.665766890644065</v>
      </c>
      <c r="N37">
        <f t="shared" si="10"/>
        <v>0.66006150283015208</v>
      </c>
      <c r="O37" s="10">
        <f t="shared" si="11"/>
        <v>1561785.831992218</v>
      </c>
      <c r="P37" s="10">
        <f t="shared" si="12"/>
        <v>15698.814651481654</v>
      </c>
      <c r="Q37" s="10">
        <f t="shared" si="13"/>
        <v>157.80190626214073</v>
      </c>
      <c r="R37" s="10">
        <f t="shared" si="14"/>
        <v>1.5861988419371031</v>
      </c>
      <c r="S37" s="10">
        <f t="shared" si="15"/>
        <v>1.5944210217479757E-2</v>
      </c>
      <c r="T37" s="10">
        <f t="shared" si="16"/>
        <v>4685357.4959766548</v>
      </c>
      <c r="U37" s="10">
        <f t="shared" si="17"/>
        <v>47096.443954444963</v>
      </c>
      <c r="V37" s="10">
        <f t="shared" si="18"/>
        <v>473.40571878642214</v>
      </c>
      <c r="W37" s="10">
        <f t="shared" si="19"/>
        <v>4.7585965258113099</v>
      </c>
      <c r="X37" s="10">
        <f t="shared" si="20"/>
        <v>4.783263065243927E-2</v>
      </c>
    </row>
    <row r="38" spans="1:24" x14ac:dyDescent="0.25">
      <c r="A38" t="s">
        <v>100</v>
      </c>
      <c r="C38">
        <f>'size dists'!J30</f>
        <v>9.1396921247476843</v>
      </c>
      <c r="D38" s="10">
        <f>'size dists'!K30</f>
        <v>0.71396643509916735</v>
      </c>
      <c r="E38">
        <f t="shared" si="1"/>
        <v>14333910.543103209</v>
      </c>
      <c r="F38">
        <f t="shared" si="2"/>
        <v>144082.11435754478</v>
      </c>
      <c r="G38">
        <f t="shared" si="3"/>
        <v>1448.2897472615525</v>
      </c>
      <c r="H38">
        <f t="shared" si="4"/>
        <v>14.557970650110002</v>
      </c>
      <c r="I38">
        <f t="shared" si="5"/>
        <v>0.14633432975010222</v>
      </c>
      <c r="J38">
        <f t="shared" si="6"/>
        <v>43001731.629309624</v>
      </c>
      <c r="K38">
        <f t="shared" si="7"/>
        <v>432246.34307263436</v>
      </c>
      <c r="L38">
        <f t="shared" si="8"/>
        <v>4344.8692417846578</v>
      </c>
      <c r="M38">
        <f t="shared" si="9"/>
        <v>43.673911950330009</v>
      </c>
      <c r="N38">
        <f t="shared" si="10"/>
        <v>0.43900298925030667</v>
      </c>
      <c r="O38" s="10">
        <f t="shared" si="11"/>
        <v>591966.97078480548</v>
      </c>
      <c r="P38" s="10">
        <f t="shared" si="12"/>
        <v>5950.3547565771623</v>
      </c>
      <c r="Q38" s="10">
        <f t="shared" si="13"/>
        <v>59.811988635412796</v>
      </c>
      <c r="R38" s="10">
        <f t="shared" si="14"/>
        <v>0.6012202853230596</v>
      </c>
      <c r="S38" s="10">
        <f t="shared" si="15"/>
        <v>6.043367554409128E-3</v>
      </c>
      <c r="T38" s="10">
        <f t="shared" si="16"/>
        <v>1775900.9123544167</v>
      </c>
      <c r="U38" s="10">
        <f t="shared" si="17"/>
        <v>17851.064269731491</v>
      </c>
      <c r="V38" s="10">
        <f t="shared" si="18"/>
        <v>179.43596590623841</v>
      </c>
      <c r="W38" s="10">
        <f t="shared" si="19"/>
        <v>1.8036608559691791</v>
      </c>
      <c r="X38" s="10">
        <f t="shared" si="20"/>
        <v>1.8130102663227385E-2</v>
      </c>
    </row>
    <row r="39" spans="1:24" x14ac:dyDescent="0.25">
      <c r="A39" t="s">
        <v>101</v>
      </c>
      <c r="C39">
        <f>'size dists'!J31</f>
        <v>8.0982989123322362</v>
      </c>
      <c r="D39" s="10">
        <f>'size dists'!K31</f>
        <v>0.67360989309311392</v>
      </c>
      <c r="E39">
        <f t="shared" si="1"/>
        <v>12322320.061025502</v>
      </c>
      <c r="F39">
        <f t="shared" si="2"/>
        <v>123861.93724623142</v>
      </c>
      <c r="G39">
        <f t="shared" si="3"/>
        <v>1245.0398482112309</v>
      </c>
      <c r="H39">
        <f t="shared" si="4"/>
        <v>12.514936049742815</v>
      </c>
      <c r="I39">
        <f t="shared" si="5"/>
        <v>0.12579808152660815</v>
      </c>
      <c r="J39">
        <f t="shared" si="6"/>
        <v>36966960.183076508</v>
      </c>
      <c r="K39">
        <f t="shared" si="7"/>
        <v>371585.81173869426</v>
      </c>
      <c r="L39">
        <f t="shared" si="8"/>
        <v>3735.1195446336928</v>
      </c>
      <c r="M39">
        <f t="shared" si="9"/>
        <v>37.544808149228444</v>
      </c>
      <c r="N39">
        <f t="shared" si="10"/>
        <v>0.37739424457982446</v>
      </c>
      <c r="O39" s="10">
        <f t="shared" si="11"/>
        <v>550441.03483948135</v>
      </c>
      <c r="P39" s="10">
        <f t="shared" si="12"/>
        <v>5532.9428693125901</v>
      </c>
      <c r="Q39" s="10">
        <f t="shared" si="13"/>
        <v>55.616232906771799</v>
      </c>
      <c r="R39" s="10">
        <f t="shared" si="14"/>
        <v>0.55904523791415495</v>
      </c>
      <c r="S39" s="10">
        <f t="shared" si="15"/>
        <v>5.6194309053326846E-3</v>
      </c>
      <c r="T39" s="10">
        <f t="shared" si="16"/>
        <v>1651323.104518444</v>
      </c>
      <c r="U39" s="10">
        <f t="shared" si="17"/>
        <v>16598.828607937769</v>
      </c>
      <c r="V39" s="10">
        <f t="shared" si="18"/>
        <v>166.84869872031538</v>
      </c>
      <c r="W39" s="10">
        <f t="shared" si="19"/>
        <v>1.677135713742465</v>
      </c>
      <c r="X39" s="10">
        <f t="shared" si="20"/>
        <v>1.6858292715998053E-2</v>
      </c>
    </row>
    <row r="40" spans="1:24" x14ac:dyDescent="0.25">
      <c r="A40" t="s">
        <v>102</v>
      </c>
      <c r="C40">
        <f>'size dists'!J32</f>
        <v>46.443122032705354</v>
      </c>
      <c r="D40" s="10">
        <f>'size dists'!K32</f>
        <v>3.9730164599588322</v>
      </c>
      <c r="E40">
        <f t="shared" si="1"/>
        <v>109358360.25271907</v>
      </c>
      <c r="F40">
        <f t="shared" si="2"/>
        <v>1099252.2745627963</v>
      </c>
      <c r="G40">
        <f t="shared" si="3"/>
        <v>11049.503305820088</v>
      </c>
      <c r="H40">
        <f t="shared" si="4"/>
        <v>111.06779228988924</v>
      </c>
      <c r="I40">
        <f t="shared" si="5"/>
        <v>1.1164352046170463</v>
      </c>
      <c r="J40">
        <f t="shared" si="6"/>
        <v>328075080.75815725</v>
      </c>
      <c r="K40">
        <f t="shared" si="7"/>
        <v>3297756.8236883893</v>
      </c>
      <c r="L40">
        <f t="shared" si="8"/>
        <v>33148.509917460266</v>
      </c>
      <c r="M40">
        <f t="shared" si="9"/>
        <v>333.20337686966769</v>
      </c>
      <c r="N40">
        <f t="shared" si="10"/>
        <v>3.3493056138511386</v>
      </c>
      <c r="O40" s="10">
        <f t="shared" si="11"/>
        <v>5059419.4612603225</v>
      </c>
      <c r="P40" s="10">
        <f t="shared" si="12"/>
        <v>50856.453387791218</v>
      </c>
      <c r="Q40" s="10">
        <f t="shared" si="13"/>
        <v>511.20071600869153</v>
      </c>
      <c r="R40" s="10">
        <f t="shared" si="14"/>
        <v>5.1385056298584439</v>
      </c>
      <c r="S40" s="10">
        <f t="shared" si="15"/>
        <v>5.1651414564211968E-2</v>
      </c>
      <c r="T40" s="10">
        <f t="shared" si="16"/>
        <v>15178258.383780967</v>
      </c>
      <c r="U40" s="10">
        <f t="shared" si="17"/>
        <v>152569.36016337367</v>
      </c>
      <c r="V40" s="10">
        <f t="shared" si="18"/>
        <v>1533.6021480260747</v>
      </c>
      <c r="W40" s="10">
        <f t="shared" si="19"/>
        <v>15.415516889575331</v>
      </c>
      <c r="X40" s="10">
        <f t="shared" si="20"/>
        <v>0.15495424369263591</v>
      </c>
    </row>
    <row r="41" spans="1:24" x14ac:dyDescent="0.25">
      <c r="A41" t="s">
        <v>103</v>
      </c>
      <c r="C41">
        <f>'size dists'!J33</f>
        <v>29.423594302333644</v>
      </c>
      <c r="D41" s="10">
        <f>'size dists'!K33</f>
        <v>4.0727376175101142</v>
      </c>
      <c r="E41">
        <f t="shared" si="1"/>
        <v>61811585.884105369</v>
      </c>
      <c r="F41">
        <f t="shared" si="2"/>
        <v>621319.90842233808</v>
      </c>
      <c r="G41">
        <f t="shared" si="3"/>
        <v>6245.4056643321228</v>
      </c>
      <c r="H41">
        <f t="shared" si="4"/>
        <v>62.777791896470639</v>
      </c>
      <c r="I41">
        <f t="shared" si="5"/>
        <v>0.63103205255411166</v>
      </c>
      <c r="J41">
        <f t="shared" si="6"/>
        <v>185434757.65231609</v>
      </c>
      <c r="K41">
        <f t="shared" si="7"/>
        <v>1863959.725267014</v>
      </c>
      <c r="L41">
        <f t="shared" si="8"/>
        <v>18736.216992996367</v>
      </c>
      <c r="M41">
        <f t="shared" si="9"/>
        <v>188.33337568941192</v>
      </c>
      <c r="N41">
        <f t="shared" si="10"/>
        <v>1.8930961576623349</v>
      </c>
      <c r="O41" s="10">
        <f t="shared" si="11"/>
        <v>5218651.2083906867</v>
      </c>
      <c r="P41" s="10">
        <f t="shared" si="12"/>
        <v>52457.02475527666</v>
      </c>
      <c r="Q41" s="10">
        <f t="shared" si="13"/>
        <v>527.28939649221877</v>
      </c>
      <c r="R41" s="10">
        <f t="shared" si="14"/>
        <v>5.300226403426751</v>
      </c>
      <c r="S41" s="10">
        <f t="shared" si="15"/>
        <v>5.3277005216615679E-2</v>
      </c>
      <c r="T41" s="10">
        <f t="shared" si="16"/>
        <v>15655953.62517206</v>
      </c>
      <c r="U41" s="10">
        <f t="shared" si="17"/>
        <v>157371.07426582999</v>
      </c>
      <c r="V41" s="10">
        <f t="shared" si="18"/>
        <v>1581.8681894766564</v>
      </c>
      <c r="W41" s="10">
        <f t="shared" si="19"/>
        <v>15.900679210280256</v>
      </c>
      <c r="X41" s="10">
        <f t="shared" si="20"/>
        <v>0.15983101564984706</v>
      </c>
    </row>
  </sheetData>
  <mergeCells count="5">
    <mergeCell ref="O7:X7"/>
    <mergeCell ref="E8:I8"/>
    <mergeCell ref="J8:N8"/>
    <mergeCell ref="O8:S8"/>
    <mergeCell ref="T8:X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2" sqref="D12"/>
    </sheetView>
  </sheetViews>
  <sheetFormatPr defaultRowHeight="15" x14ac:dyDescent="0.25"/>
  <cols>
    <col min="1" max="1" width="18.140625" customWidth="1"/>
    <col min="3" max="4" width="12" bestFit="1" customWidth="1"/>
  </cols>
  <sheetData>
    <row r="1" spans="1:4" x14ac:dyDescent="0.25">
      <c r="A1" t="s">
        <v>184</v>
      </c>
      <c r="C1" t="s">
        <v>110</v>
      </c>
      <c r="D1" t="s">
        <v>110</v>
      </c>
    </row>
    <row r="2" spans="1:4" x14ac:dyDescent="0.25">
      <c r="A2" t="s">
        <v>1</v>
      </c>
      <c r="C2" t="s">
        <v>111</v>
      </c>
      <c r="D2" t="s">
        <v>112</v>
      </c>
    </row>
    <row r="3" spans="1:4" x14ac:dyDescent="0.25">
      <c r="A3">
        <v>-40</v>
      </c>
      <c r="B3">
        <f>A3+273.15</f>
        <v>233.14999999999998</v>
      </c>
      <c r="C3">
        <f>EXP(-0.517*(B3-273.15)+8.934)</f>
        <v>7264350443952.252</v>
      </c>
      <c r="D3">
        <f>10000*EXP(-1.038*B3+275.26)</f>
        <v>2.7569050672114616E+18</v>
      </c>
    </row>
    <row r="4" spans="1:4" x14ac:dyDescent="0.25">
      <c r="A4">
        <v>-30</v>
      </c>
      <c r="B4">
        <f>A4+273.15</f>
        <v>243.14999999999998</v>
      </c>
      <c r="C4">
        <f>EXP(-0.517*(B4-273.15)+8.934)</f>
        <v>41294700025.575066</v>
      </c>
      <c r="D4" s="10">
        <f>10000*EXP(-1.038*B4+275.26)</f>
        <v>85594348266821.781</v>
      </c>
    </row>
    <row r="5" spans="1:4" x14ac:dyDescent="0.25">
      <c r="A5">
        <v>-20</v>
      </c>
      <c r="B5">
        <f>A5+273.15</f>
        <v>253.14999999999998</v>
      </c>
      <c r="C5">
        <f>EXP(-0.517*(B5-273.15)+8.934)</f>
        <v>234742564.16441107</v>
      </c>
      <c r="D5" s="10">
        <f>10000*EXP(-1.038*B5+275.26)</f>
        <v>2657469980.5068817</v>
      </c>
    </row>
    <row r="6" spans="1:4" x14ac:dyDescent="0.25">
      <c r="A6">
        <v>-10</v>
      </c>
      <c r="B6">
        <f>A6+273.15</f>
        <v>263.14999999999998</v>
      </c>
      <c r="C6">
        <f>EXP(-0.517*(B6-273.15)+8.934)</f>
        <v>1334410.2607926638</v>
      </c>
      <c r="D6" s="10">
        <f>10000*EXP(-1.038*B6+275.26)</f>
        <v>82507.161282199857</v>
      </c>
    </row>
    <row r="7" spans="1:4" x14ac:dyDescent="0.25">
      <c r="A7">
        <v>0</v>
      </c>
      <c r="B7">
        <f>A7+273.15</f>
        <v>273.14999999999998</v>
      </c>
      <c r="C7">
        <f>EXP(-0.517*(B7-273.15)+8.934)</f>
        <v>7585.5469605486642</v>
      </c>
      <c r="D7" s="10">
        <f>10000*EXP(-1.038*B7+275.26)</f>
        <v>2.5616212836949903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activeCell="N8" sqref="N8"/>
    </sheetView>
  </sheetViews>
  <sheetFormatPr defaultRowHeight="15" x14ac:dyDescent="0.25"/>
  <cols>
    <col min="3" max="3" width="15.7109375" customWidth="1"/>
    <col min="9" max="9" width="12" bestFit="1" customWidth="1"/>
  </cols>
  <sheetData>
    <row r="1" spans="1:14" x14ac:dyDescent="0.25">
      <c r="A1" t="s">
        <v>25</v>
      </c>
      <c r="D1" s="1"/>
      <c r="E1" t="s">
        <v>117</v>
      </c>
    </row>
    <row r="2" spans="1:14" x14ac:dyDescent="0.25">
      <c r="A2" t="s">
        <v>0</v>
      </c>
      <c r="D2" s="5">
        <v>2</v>
      </c>
    </row>
    <row r="3" spans="1:14" x14ac:dyDescent="0.25">
      <c r="A3" t="s">
        <v>113</v>
      </c>
      <c r="D3">
        <f>'size dists'!D5</f>
        <v>2589.0392841291482</v>
      </c>
      <c r="E3">
        <f>'size dists'!E5</f>
        <v>2309.6476249748252</v>
      </c>
      <c r="F3" s="10"/>
      <c r="G3" s="10"/>
      <c r="H3" s="10"/>
      <c r="I3" s="10"/>
      <c r="J3" s="10"/>
    </row>
    <row r="4" spans="1:14" x14ac:dyDescent="0.25">
      <c r="A4" t="s">
        <v>114</v>
      </c>
      <c r="D4">
        <f>'size dists'!H5</f>
        <v>2573.8795892730141</v>
      </c>
      <c r="E4">
        <f>'size dists'!I5</f>
        <v>2309.6476249748252</v>
      </c>
      <c r="F4" s="10"/>
      <c r="G4" s="10"/>
      <c r="H4" s="10"/>
      <c r="I4" s="10"/>
      <c r="J4" s="10"/>
    </row>
    <row r="5" spans="1:14" x14ac:dyDescent="0.25">
      <c r="A5" t="s">
        <v>115</v>
      </c>
      <c r="D5">
        <f>'size dists'!F5</f>
        <v>119.05164702393068</v>
      </c>
      <c r="E5">
        <f>'size dists'!G5</f>
        <v>5.8687562126413031</v>
      </c>
      <c r="F5" s="10"/>
      <c r="G5" s="10"/>
      <c r="H5" s="10"/>
      <c r="I5" s="10"/>
      <c r="J5" s="10"/>
    </row>
    <row r="6" spans="1:14" x14ac:dyDescent="0.25">
      <c r="A6" t="s">
        <v>116</v>
      </c>
      <c r="D6">
        <f>'size dists'!J5</f>
        <v>17.171922032057346</v>
      </c>
      <c r="E6">
        <f>'size dists'!K5</f>
        <v>1.8443935718884019</v>
      </c>
      <c r="F6" s="10"/>
      <c r="G6" s="10"/>
      <c r="H6" s="10"/>
      <c r="I6" s="10"/>
      <c r="J6" s="10"/>
    </row>
    <row r="7" spans="1:14" x14ac:dyDescent="0.2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s="6" t="s">
        <v>182</v>
      </c>
      <c r="M7" t="s">
        <v>183</v>
      </c>
      <c r="N7" s="10" t="s">
        <v>185</v>
      </c>
    </row>
    <row r="8" spans="1:14" x14ac:dyDescent="0.25">
      <c r="A8">
        <v>-13.67</v>
      </c>
      <c r="B8">
        <v>1.2048192771084338E-2</v>
      </c>
      <c r="C8">
        <f>(-LN(1-B8)/0.000001)-EXP(blanks!$BZ$18*b919_4!A8+blanks!$BZ$17)</f>
        <v>10229.87890750616</v>
      </c>
      <c r="D8" s="1">
        <f>C8*0.000001*coeffs!$D$8/($D$2*coeffs!$D$6/1000)</f>
        <v>6397.9423815479304</v>
      </c>
      <c r="E8">
        <f>-LN(1-B8)</f>
        <v>1.212136053234485E-2</v>
      </c>
      <c r="F8">
        <v>5.0000000000000001E-4</v>
      </c>
      <c r="G8">
        <v>2.0199999999999999E-2</v>
      </c>
      <c r="H8">
        <f t="shared" ref="H8:H39" si="0">E8-F8</f>
        <v>1.1621360532344849E-2</v>
      </c>
      <c r="I8">
        <f t="shared" ref="I8:I39" si="1">G8-E8</f>
        <v>8.0786394676551493E-3</v>
      </c>
      <c r="J8" s="2">
        <f>((1000*coeffs!$D$8/($D$2*coeffs!$D$6))^2*H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7742.8054464047837</v>
      </c>
      <c r="K8">
        <f>((1000*coeffs!$D$8/($D$2*coeffs!$D$6))^2*I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5714.2174146891666</v>
      </c>
      <c r="L8" s="10">
        <f>1000000000000*D8/(1000000*$D$3)</f>
        <v>2471164.659712743</v>
      </c>
      <c r="M8" s="1">
        <f>((1/(0.000001*$D$3))^2*K8^2+(D8/(0.000001*$D$3)^2)^2*(0.000001*$E$3)^2)^0.5</f>
        <v>3119454.0481236316</v>
      </c>
      <c r="N8">
        <f>((1/(0.000001*$D$3))^2*J8^2+(D8/(0.000001*$D$3)^2)^2*(0.000001*$E$3)^2)^0.5</f>
        <v>3715310.9600327462</v>
      </c>
    </row>
    <row r="9" spans="1:14" x14ac:dyDescent="0.25">
      <c r="A9">
        <v>-17.2</v>
      </c>
      <c r="B9">
        <v>2.4096385542168676E-2</v>
      </c>
      <c r="C9" s="10">
        <f>(-LN(1-B9)/0.000001)-EXP(blanks!$BZ$18*b919_4!A9+blanks!$BZ$17)</f>
        <v>17608.695014142664</v>
      </c>
      <c r="D9" s="1">
        <f>C9*0.000001*coeffs!$D$8/($D$2*coeffs!$D$6/1000)</f>
        <v>11012.781004873028</v>
      </c>
      <c r="E9">
        <f t="shared" ref="E9:E16" si="2">-LN(1-B9)</f>
        <v>2.4391453124159124E-2</v>
      </c>
      <c r="F9">
        <v>1.43E-2</v>
      </c>
      <c r="G9">
        <v>3.3700000000000001E-2</v>
      </c>
      <c r="H9">
        <f t="shared" si="0"/>
        <v>1.0091453124159124E-2</v>
      </c>
      <c r="I9">
        <f t="shared" si="1"/>
        <v>9.3085468758408764E-3</v>
      </c>
      <c r="J9" s="2">
        <f>((1000*coeffs!$D$8/($D$2*coeffs!$D$6))^2*H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8287.4248062430906</v>
      </c>
      <c r="K9" s="10">
        <f>((1000*coeffs!$D$8/($D$2*coeffs!$D$6))^2*I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7920.8916686577804</v>
      </c>
      <c r="L9" s="10">
        <f t="shared" ref="L9:L72" si="3">1000000000000*D9/(1000000*$D$3)</f>
        <v>4253616.8038783921</v>
      </c>
      <c r="M9" s="1">
        <f t="shared" ref="M9:M72" si="4">((1/(0.000001*$D$3))^2*K9^2+(D9/(0.000001*$D$3)^2)^2*(0.000001*$E$3)^2)^0.5</f>
        <v>4874304.5756661892</v>
      </c>
      <c r="N9" s="10">
        <f t="shared" ref="N9:N72" si="5">((1/(0.000001*$D$3))^2*J9^2+(D9/(0.000001*$D$3)^2)^2*(0.000001*$E$3)^2)^0.5</f>
        <v>4964386.2724075681</v>
      </c>
    </row>
    <row r="10" spans="1:14" x14ac:dyDescent="0.25">
      <c r="A10">
        <v>-18.93</v>
      </c>
      <c r="B10">
        <v>3.614457831325301E-2</v>
      </c>
      <c r="C10" s="10">
        <f>(-LN(1-B10)/0.000001)-EXP(blanks!$BZ$18*b919_4!A10+blanks!$BZ$17)</f>
        <v>24131.337296247832</v>
      </c>
      <c r="D10" s="1">
        <f>C10*0.000001*coeffs!$D$8/($D$2*coeffs!$D$6/1000)</f>
        <v>15092.153778849537</v>
      </c>
      <c r="E10">
        <f t="shared" si="2"/>
        <v>3.6813973122716316E-2</v>
      </c>
      <c r="F10">
        <v>2.64E-2</v>
      </c>
      <c r="G10">
        <v>4.87E-2</v>
      </c>
      <c r="H10">
        <f t="shared" si="0"/>
        <v>1.0413973122716316E-2</v>
      </c>
      <c r="I10">
        <f t="shared" si="1"/>
        <v>1.1886026877283684E-2</v>
      </c>
      <c r="J10" s="2">
        <f>((1000*coeffs!$D$8/($D$2*coeffs!$D$6))^2*H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10398.820663447732</v>
      </c>
      <c r="K10" s="10">
        <f>((1000*coeffs!$D$8/($D$2*coeffs!$D$6))^2*I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10998.889260746168</v>
      </c>
      <c r="L10" s="10">
        <f t="shared" si="3"/>
        <v>5829248.6604450848</v>
      </c>
      <c r="M10" s="1">
        <f t="shared" si="4"/>
        <v>6714884.2954669371</v>
      </c>
      <c r="N10" s="10">
        <f t="shared" si="5"/>
        <v>6570702.5855924254</v>
      </c>
    </row>
    <row r="11" spans="1:14" x14ac:dyDescent="0.25">
      <c r="A11">
        <v>-19.34</v>
      </c>
      <c r="B11">
        <v>4.8192771084337352E-2</v>
      </c>
      <c r="C11" s="10">
        <f>(-LN(1-B11)/0.000001)-EXP(blanks!$BZ$18*b919_4!A11+blanks!$BZ$17)</f>
        <v>34682.327362642674</v>
      </c>
      <c r="D11" s="1">
        <f>C11*0.000001*coeffs!$D$8/($D$2*coeffs!$D$6/1000)</f>
        <v>21690.924607265439</v>
      </c>
      <c r="E11">
        <f t="shared" si="2"/>
        <v>4.9392755329576474E-2</v>
      </c>
      <c r="F11">
        <v>3.9E-2</v>
      </c>
      <c r="G11">
        <v>6.3700000000000007E-2</v>
      </c>
      <c r="H11">
        <f t="shared" si="0"/>
        <v>1.0392755329576474E-2</v>
      </c>
      <c r="I11">
        <f t="shared" si="1"/>
        <v>1.4307244670423533E-2</v>
      </c>
      <c r="J11" s="2">
        <f>((1000*coeffs!$D$8/($D$2*coeffs!$D$6))^2*H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12670.549668918778</v>
      </c>
      <c r="K11" s="10">
        <f>((1000*coeffs!$D$8/($D$2*coeffs!$D$6))^2*I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14084.103666986186</v>
      </c>
      <c r="L11" s="10">
        <f t="shared" si="3"/>
        <v>8377982.0338112107</v>
      </c>
      <c r="M11" s="1">
        <f t="shared" si="4"/>
        <v>9243995.230729077</v>
      </c>
      <c r="N11" s="10">
        <f t="shared" si="5"/>
        <v>8933612.3733211774</v>
      </c>
    </row>
    <row r="12" spans="1:14" x14ac:dyDescent="0.25">
      <c r="A12">
        <v>-19.36</v>
      </c>
      <c r="B12">
        <v>6.0240963855421686E-2</v>
      </c>
      <c r="C12" s="10">
        <f>(-LN(1-B12)/0.000001)-EXP(blanks!$BZ$18*b919_4!A12+blanks!$BZ$17)</f>
        <v>47314.533402424837</v>
      </c>
      <c r="D12" s="1">
        <f>C12*0.000001*coeffs!$D$8/($D$2*coeffs!$D$6/1000)</f>
        <v>29591.32373467509</v>
      </c>
      <c r="E12">
        <f t="shared" si="2"/>
        <v>6.2131781107006158E-2</v>
      </c>
      <c r="F12">
        <v>5.11E-2</v>
      </c>
      <c r="G12">
        <v>7.9399999999999998E-2</v>
      </c>
      <c r="H12">
        <f t="shared" si="0"/>
        <v>1.1031781107006158E-2</v>
      </c>
      <c r="I12">
        <f t="shared" si="1"/>
        <v>1.726821889299384E-2</v>
      </c>
      <c r="J12" s="2">
        <f>((1000*coeffs!$D$8/($D$2*coeffs!$D$6))^2*H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15322.748552073504</v>
      </c>
      <c r="K12" s="10">
        <f>((1000*coeffs!$D$8/($D$2*coeffs!$D$6))^2*I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17430.449458647949</v>
      </c>
      <c r="L12" s="10">
        <f t="shared" si="3"/>
        <v>11429461.080822673</v>
      </c>
      <c r="M12" s="1">
        <f t="shared" si="4"/>
        <v>12218227.166534729</v>
      </c>
      <c r="N12" s="10">
        <f t="shared" si="5"/>
        <v>11789245.260969233</v>
      </c>
    </row>
    <row r="13" spans="1:14" x14ac:dyDescent="0.25">
      <c r="A13">
        <v>-19.52</v>
      </c>
      <c r="B13">
        <v>7.2289156626506021E-2</v>
      </c>
      <c r="C13" s="10">
        <f>(-LN(1-B13)/0.000001)-EXP(blanks!$BZ$18*b919_4!A13+blanks!$BZ$17)</f>
        <v>59334.97784738231</v>
      </c>
      <c r="D13" s="1">
        <f>C13*0.000001*coeffs!$D$8/($D$2*coeffs!$D$6/1000)</f>
        <v>37109.116628880911</v>
      </c>
      <c r="E13">
        <f t="shared" si="2"/>
        <v>7.5035185942914084E-2</v>
      </c>
      <c r="F13">
        <v>6.3700000000000007E-2</v>
      </c>
      <c r="G13">
        <v>9.1899999999999996E-2</v>
      </c>
      <c r="H13">
        <f t="shared" si="0"/>
        <v>1.1335185942914078E-2</v>
      </c>
      <c r="I13">
        <f t="shared" si="1"/>
        <v>1.6864814057085911E-2</v>
      </c>
      <c r="J13" s="2">
        <f>((1000*coeffs!$D$8/($D$2*coeffs!$D$6))^2*H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17979.497492698407</v>
      </c>
      <c r="K13" s="10">
        <f>((1000*coeffs!$D$8/($D$2*coeffs!$D$6))^2*I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19602.448579853088</v>
      </c>
      <c r="L13" s="10">
        <f t="shared" si="3"/>
        <v>14333160.897310592</v>
      </c>
      <c r="M13" s="1">
        <f t="shared" si="4"/>
        <v>14859929.90970508</v>
      </c>
      <c r="N13" s="10">
        <f t="shared" si="5"/>
        <v>14550540.499204738</v>
      </c>
    </row>
    <row r="14" spans="1:14" x14ac:dyDescent="0.25">
      <c r="A14">
        <v>-19.760000000000002</v>
      </c>
      <c r="B14">
        <v>8.4337349397590355E-2</v>
      </c>
      <c r="C14" s="10">
        <f>(-LN(1-B14)/0.000001)-EXP(blanks!$BZ$18*b919_4!A14+blanks!$BZ$17)</f>
        <v>70982.991861407994</v>
      </c>
      <c r="D14" s="1">
        <f>C14*0.000001*coeffs!$D$8/($D$2*coeffs!$D$6/1000)</f>
        <v>44393.985119994511</v>
      </c>
      <c r="E14">
        <f t="shared" si="2"/>
        <v>8.8107267510266776E-2</v>
      </c>
      <c r="F14">
        <v>7.5600000000000001E-2</v>
      </c>
      <c r="G14">
        <v>0.1091</v>
      </c>
      <c r="H14">
        <f t="shared" si="0"/>
        <v>1.2507267510266776E-2</v>
      </c>
      <c r="I14">
        <f t="shared" si="1"/>
        <v>2.0992732489733226E-2</v>
      </c>
      <c r="J14" s="2">
        <f>((1000*coeffs!$D$8/($D$2*coeffs!$D$6))^2*H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20918.908962719735</v>
      </c>
      <c r="K14" s="10">
        <f>((1000*coeffs!$D$8/($D$2*coeffs!$D$6))^2*I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23426.25268293374</v>
      </c>
      <c r="L14" s="10">
        <f t="shared" si="3"/>
        <v>17146895.140653271</v>
      </c>
      <c r="M14" s="1">
        <f t="shared" si="4"/>
        <v>17772285.521132145</v>
      </c>
      <c r="N14" s="10">
        <f t="shared" si="5"/>
        <v>17299322.532682899</v>
      </c>
    </row>
    <row r="15" spans="1:14" x14ac:dyDescent="0.25">
      <c r="A15">
        <v>-21.31</v>
      </c>
      <c r="B15">
        <v>9.6385542168674704E-2</v>
      </c>
      <c r="C15" s="10">
        <f>(-LN(1-B15)/0.000001)-EXP(blanks!$BZ$18*b919_4!A15+blanks!$BZ$17)</f>
        <v>71351.523900924512</v>
      </c>
      <c r="D15" s="1">
        <f>C15*0.000001*coeffs!$D$8/($D$2*coeffs!$D$6/1000)</f>
        <v>44624.471401982744</v>
      </c>
      <c r="E15">
        <f t="shared" si="2"/>
        <v>0.10135249426028746</v>
      </c>
      <c r="F15">
        <v>8.7499999999999994E-2</v>
      </c>
      <c r="G15">
        <v>0.1232</v>
      </c>
      <c r="H15">
        <f t="shared" si="0"/>
        <v>1.3852494260287465E-2</v>
      </c>
      <c r="I15">
        <f t="shared" si="1"/>
        <v>2.1847505739712544E-2</v>
      </c>
      <c r="J15" s="2">
        <f>((1000*coeffs!$D$8/($D$2*coeffs!$D$6))^2*H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23940.55758744026</v>
      </c>
      <c r="K15" s="10">
        <f>((1000*coeffs!$D$8/($D$2*coeffs!$D$6))^2*I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26168.533276995207</v>
      </c>
      <c r="L15" s="10">
        <f t="shared" si="3"/>
        <v>17235919.004988246</v>
      </c>
      <c r="M15" s="1">
        <f t="shared" si="4"/>
        <v>18400530.256837256</v>
      </c>
      <c r="N15" s="10">
        <f t="shared" si="5"/>
        <v>17942249.578052044</v>
      </c>
    </row>
    <row r="16" spans="1:14" x14ac:dyDescent="0.25">
      <c r="A16">
        <v>-21.43</v>
      </c>
      <c r="B16">
        <v>0.10843373493975904</v>
      </c>
      <c r="C16" s="10">
        <f>(-LN(1-B16)/0.000001)-EXP(blanks!$BZ$18*b919_4!A16+blanks!$BZ$17)</f>
        <v>83443.472411533687</v>
      </c>
      <c r="D16" s="1">
        <f>C16*0.000001*coeffs!$D$8/($D$2*coeffs!$D$6/1000)</f>
        <v>52186.984169827578</v>
      </c>
      <c r="E16">
        <f t="shared" si="2"/>
        <v>0.11477551459242818</v>
      </c>
      <c r="F16">
        <v>9.8900000000000002E-2</v>
      </c>
      <c r="G16">
        <v>0.13930000000000001</v>
      </c>
      <c r="H16">
        <f t="shared" si="0"/>
        <v>1.5875514592428183E-2</v>
      </c>
      <c r="I16">
        <f t="shared" si="1"/>
        <v>2.4524485407571822E-2</v>
      </c>
      <c r="J16" s="2">
        <f>((1000*coeffs!$D$8/($D$2*coeffs!$D$6))^2*H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27154.084952515888</v>
      </c>
      <c r="K16" s="10">
        <f>((1000*coeffs!$D$8/($D$2*coeffs!$D$6))^2*I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29563.798632747661</v>
      </c>
      <c r="L16" s="10">
        <f t="shared" si="3"/>
        <v>20156891.588990025</v>
      </c>
      <c r="M16" s="1">
        <f t="shared" si="4"/>
        <v>21300963.703863092</v>
      </c>
      <c r="N16" s="10">
        <f t="shared" si="5"/>
        <v>20816855.656292532</v>
      </c>
    </row>
    <row r="17" spans="1:14" x14ac:dyDescent="0.25">
      <c r="A17">
        <v>-21.65</v>
      </c>
      <c r="B17">
        <v>0.12048192771084337</v>
      </c>
      <c r="C17" s="10">
        <f>(-LN(1-B17)/0.000001)-EXP(blanks!$BZ$18*b919_4!A17+blanks!$BZ$17)</f>
        <v>94453.556399942114</v>
      </c>
      <c r="D17" s="1">
        <f>C17*0.000001*coeffs!$D$8/($D$2*coeffs!$D$6/1000)</f>
        <v>59072.880240616243</v>
      </c>
      <c r="E17">
        <f t="shared" ref="E17:E72" si="6">-LN(1-B17)</f>
        <v>0.12838116664820673</v>
      </c>
      <c r="F17">
        <v>0.1118</v>
      </c>
      <c r="G17">
        <v>0.15359999999999999</v>
      </c>
      <c r="H17">
        <f t="shared" si="0"/>
        <v>1.6581166648206733E-2</v>
      </c>
      <c r="I17">
        <f t="shared" si="1"/>
        <v>2.5218833351793257E-2</v>
      </c>
      <c r="J17" s="2">
        <f>((1000*coeffs!$D$8/($D$2*coeffs!$D$6))^2*H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30111.766339881109</v>
      </c>
      <c r="K17" s="10">
        <f>((1000*coeffs!$D$8/($D$2*coeffs!$D$6))^2*I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32371.959062046815</v>
      </c>
      <c r="L17" s="10">
        <f t="shared" si="3"/>
        <v>22816525.26585206</v>
      </c>
      <c r="M17" s="1">
        <f t="shared" si="4"/>
        <v>23887966.420768283</v>
      </c>
      <c r="N17" s="10">
        <f t="shared" si="5"/>
        <v>23442831.898342647</v>
      </c>
    </row>
    <row r="18" spans="1:14" x14ac:dyDescent="0.25">
      <c r="A18">
        <v>-21.73</v>
      </c>
      <c r="B18">
        <v>0.13253012048192772</v>
      </c>
      <c r="C18" s="10">
        <f>(-LN(1-B18)/0.000001)-EXP(blanks!$BZ$18*b919_4!A18+blanks!$BZ$17)</f>
        <v>107250.63154662849</v>
      </c>
      <c r="D18" s="1">
        <f>C18*0.000001*coeffs!$D$8/($D$2*coeffs!$D$6/1000)</f>
        <v>67076.391345792945</v>
      </c>
      <c r="E18">
        <f t="shared" si="6"/>
        <v>0.14217448878054259</v>
      </c>
      <c r="F18">
        <v>0.1232</v>
      </c>
      <c r="G18">
        <v>0.1694</v>
      </c>
      <c r="H18">
        <f t="shared" si="0"/>
        <v>1.8974488780542587E-2</v>
      </c>
      <c r="I18">
        <f t="shared" si="1"/>
        <v>2.7225511219457404E-2</v>
      </c>
      <c r="J18" s="2">
        <f>((1000*coeffs!$D$8/($D$2*coeffs!$D$6))^2*H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33480.694803473125</v>
      </c>
      <c r="K18" s="10">
        <f>((1000*coeffs!$D$8/($D$2*coeffs!$D$6))^2*I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35637.914686669908</v>
      </c>
      <c r="L18" s="10">
        <f t="shared" si="3"/>
        <v>25907830.660188235</v>
      </c>
      <c r="M18" s="1">
        <f t="shared" si="4"/>
        <v>26900539.355955862</v>
      </c>
      <c r="N18" s="10">
        <f t="shared" si="5"/>
        <v>26483864.078853957</v>
      </c>
    </row>
    <row r="19" spans="1:14" x14ac:dyDescent="0.25">
      <c r="A19">
        <v>-21.74</v>
      </c>
      <c r="B19">
        <v>0.14457831325301204</v>
      </c>
      <c r="C19" s="10">
        <f>(-LN(1-B19)/0.000001)-EXP(blanks!$BZ$18*b919_4!A19+blanks!$BZ$17)</f>
        <v>121110.30312534529</v>
      </c>
      <c r="D19" s="1">
        <f>C19*0.000001*coeffs!$D$8/($D$2*coeffs!$D$6/1000)</f>
        <v>75744.468552722887</v>
      </c>
      <c r="E19">
        <f t="shared" si="6"/>
        <v>0.15616073075528253</v>
      </c>
      <c r="F19">
        <v>0.13589999999999999</v>
      </c>
      <c r="G19">
        <v>0.18679999999999999</v>
      </c>
      <c r="H19">
        <f t="shared" si="0"/>
        <v>2.0260730755282536E-2</v>
      </c>
      <c r="I19">
        <f t="shared" si="1"/>
        <v>3.0639269244717465E-2</v>
      </c>
      <c r="J19" s="2">
        <f>((1000*coeffs!$D$8/($D$2*coeffs!$D$6))^2*H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36647.240472864993</v>
      </c>
      <c r="K19" s="10">
        <f>((1000*coeffs!$D$8/($D$2*coeffs!$D$6))^2*I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39365.598723427625</v>
      </c>
      <c r="L19" s="10">
        <f t="shared" si="3"/>
        <v>29255820.495670993</v>
      </c>
      <c r="M19" s="1">
        <f t="shared" si="4"/>
        <v>30204750.956403576</v>
      </c>
      <c r="N19" s="10">
        <f t="shared" si="5"/>
        <v>29690083.154469322</v>
      </c>
    </row>
    <row r="20" spans="1:14" x14ac:dyDescent="0.25">
      <c r="A20">
        <v>-22.04</v>
      </c>
      <c r="B20">
        <v>0.15662650602409639</v>
      </c>
      <c r="C20" s="10">
        <f>(-LN(1-B20)/0.000001)-EXP(blanks!$BZ$18*b919_4!A20+blanks!$BZ$17)</f>
        <v>131276.85806847707</v>
      </c>
      <c r="D20" s="1">
        <f>C20*0.000001*coeffs!$D$8/($D$2*coeffs!$D$6/1000)</f>
        <v>82102.807036795421</v>
      </c>
      <c r="E20">
        <f t="shared" si="6"/>
        <v>0.17034536574723888</v>
      </c>
      <c r="F20">
        <v>0.14990000000000001</v>
      </c>
      <c r="G20">
        <v>0.20599999999999999</v>
      </c>
      <c r="H20">
        <f t="shared" si="0"/>
        <v>2.0445365747238875E-2</v>
      </c>
      <c r="I20">
        <f t="shared" si="1"/>
        <v>3.5654634252761108E-2</v>
      </c>
      <c r="J20" s="2">
        <f>((1000*coeffs!$D$8/($D$2*coeffs!$D$6))^2*H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39629.905982258184</v>
      </c>
      <c r="K20" s="10">
        <f>((1000*coeffs!$D$8/($D$2*coeffs!$D$6))^2*I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43637.95868850129</v>
      </c>
      <c r="L20" s="10">
        <f t="shared" si="3"/>
        <v>31711688.401210032</v>
      </c>
      <c r="M20" s="1">
        <f t="shared" si="4"/>
        <v>32930036.404556233</v>
      </c>
      <c r="N20" s="10">
        <f t="shared" si="5"/>
        <v>32165171.822687555</v>
      </c>
    </row>
    <row r="21" spans="1:14" x14ac:dyDescent="0.25">
      <c r="A21">
        <v>-22.18</v>
      </c>
      <c r="B21">
        <v>0.16867469879518071</v>
      </c>
      <c r="C21" s="10">
        <f>(-LN(1-B21)/0.000001)-EXP(blanks!$BZ$18*b919_4!A21+blanks!$BZ$17)</f>
        <v>143635.93580998472</v>
      </c>
      <c r="D21" s="1">
        <f>C21*0.000001*coeffs!$D$8/($D$2*coeffs!$D$6/1000)</f>
        <v>89832.387024415613</v>
      </c>
      <c r="E21">
        <f t="shared" si="6"/>
        <v>0.18473410319933853</v>
      </c>
      <c r="F21">
        <v>0.1613</v>
      </c>
      <c r="G21">
        <v>0.22170000000000001</v>
      </c>
      <c r="H21">
        <f t="shared" si="0"/>
        <v>2.343410319933853E-2</v>
      </c>
      <c r="I21">
        <f t="shared" si="1"/>
        <v>3.696589680066148E-2</v>
      </c>
      <c r="J21" s="2">
        <f>((1000*coeffs!$D$8/($D$2*coeffs!$D$6))^2*H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43238.435064232493</v>
      </c>
      <c r="K21" s="10">
        <f>((1000*coeffs!$D$8/($D$2*coeffs!$D$6))^2*I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46789.469037122319</v>
      </c>
      <c r="L21" s="10">
        <f t="shared" si="3"/>
        <v>34697189.639064029</v>
      </c>
      <c r="M21" s="1">
        <f t="shared" si="4"/>
        <v>35842492.731617063</v>
      </c>
      <c r="N21" s="10">
        <f t="shared" si="5"/>
        <v>35170886.827806309</v>
      </c>
    </row>
    <row r="22" spans="1:14" x14ac:dyDescent="0.25">
      <c r="A22">
        <v>-22.22</v>
      </c>
      <c r="B22">
        <v>0.18072289156626506</v>
      </c>
      <c r="C22" s="10">
        <f>(-LN(1-B22)/0.000001)-EXP(blanks!$BZ$18*b919_4!A22+blanks!$BZ$17)</f>
        <v>157635.69966234424</v>
      </c>
      <c r="D22" s="1">
        <f>C22*0.000001*coeffs!$D$8/($D$2*coeffs!$D$6/1000)</f>
        <v>98588.08035104454</v>
      </c>
      <c r="E22">
        <f t="shared" si="6"/>
        <v>0.19933290262049125</v>
      </c>
      <c r="F22">
        <v>0.1736</v>
      </c>
      <c r="G22">
        <v>0.23849999999999999</v>
      </c>
      <c r="H22">
        <f t="shared" si="0"/>
        <v>2.5732902620491244E-2</v>
      </c>
      <c r="I22">
        <f t="shared" si="1"/>
        <v>3.9167097379508742E-2</v>
      </c>
      <c r="J22" s="2">
        <f>((1000*coeffs!$D$8/($D$2*coeffs!$D$6))^2*H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46750.873803515104</v>
      </c>
      <c r="K22" s="10">
        <f>((1000*coeffs!$D$8/($D$2*coeffs!$D$6))^2*I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50266.060947513986</v>
      </c>
      <c r="L22" s="10">
        <f t="shared" si="3"/>
        <v>38079020.644990228</v>
      </c>
      <c r="M22" s="1">
        <f t="shared" si="4"/>
        <v>39126548.217535079</v>
      </c>
      <c r="N22" s="10">
        <f t="shared" si="5"/>
        <v>38470899.398126602</v>
      </c>
    </row>
    <row r="23" spans="1:14" x14ac:dyDescent="0.25">
      <c r="A23">
        <v>-22.54</v>
      </c>
      <c r="B23">
        <v>0.19277108433734941</v>
      </c>
      <c r="C23" s="10">
        <f>(-LN(1-B23)/0.000001)-EXP(blanks!$BZ$18*b919_4!A23+blanks!$BZ$17)</f>
        <v>167333.24378182142</v>
      </c>
      <c r="D23" s="1">
        <f>C23*0.000001*coeffs!$D$8/($D$2*coeffs!$D$6/1000)</f>
        <v>104653.09139173331</v>
      </c>
      <c r="E23">
        <f t="shared" si="6"/>
        <v>0.21414798840563182</v>
      </c>
      <c r="F23">
        <v>0.18679999999999999</v>
      </c>
      <c r="G23">
        <v>0.25669999999999998</v>
      </c>
      <c r="H23">
        <f t="shared" si="0"/>
        <v>2.7347988405631823E-2</v>
      </c>
      <c r="I23">
        <f t="shared" si="1"/>
        <v>4.2552011594368166E-2</v>
      </c>
      <c r="J23" s="2">
        <f>((1000*coeffs!$D$8/($D$2*coeffs!$D$6))^2*H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50161.814483933238</v>
      </c>
      <c r="K23" s="10">
        <f>((1000*coeffs!$D$8/($D$2*coeffs!$D$6))^2*I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54147.051349391826</v>
      </c>
      <c r="L23" s="10">
        <f t="shared" si="3"/>
        <v>40421592.686236329</v>
      </c>
      <c r="M23" s="1">
        <f t="shared" si="4"/>
        <v>41685559.738129564</v>
      </c>
      <c r="N23" s="10">
        <f t="shared" si="5"/>
        <v>40934956.946150616</v>
      </c>
    </row>
    <row r="24" spans="1:14" x14ac:dyDescent="0.25">
      <c r="A24">
        <v>-22.91</v>
      </c>
      <c r="B24">
        <v>0.20481927710843373</v>
      </c>
      <c r="C24" s="10">
        <f>(-LN(1-B24)/0.000001)-EXP(blanks!$BZ$18*b919_4!A24+blanks!$BZ$17)</f>
        <v>175666.12794166221</v>
      </c>
      <c r="D24" s="1">
        <f>C24*0.000001*coeffs!$D$8/($D$2*coeffs!$D$6/1000)</f>
        <v>109864.62060032015</v>
      </c>
      <c r="E24">
        <f t="shared" si="6"/>
        <v>0.22918586577017236</v>
      </c>
      <c r="F24">
        <v>0.20100000000000001</v>
      </c>
      <c r="G24">
        <v>0.26960000000000001</v>
      </c>
      <c r="H24">
        <f t="shared" si="0"/>
        <v>2.8185865770172347E-2</v>
      </c>
      <c r="I24">
        <f t="shared" si="1"/>
        <v>4.0414134229827647E-2</v>
      </c>
      <c r="J24" s="2">
        <f>((1000*coeffs!$D$8/($D$2*coeffs!$D$6))^2*H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53457.206051083536</v>
      </c>
      <c r="K24" s="10">
        <f>((1000*coeffs!$D$8/($D$2*coeffs!$D$6))^2*I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56442.801910902395</v>
      </c>
      <c r="L24" s="10">
        <f t="shared" si="3"/>
        <v>42434512.783870071</v>
      </c>
      <c r="M24" s="1">
        <f t="shared" si="4"/>
        <v>43683985.45351661</v>
      </c>
      <c r="N24" s="10">
        <f t="shared" si="5"/>
        <v>43120073.330687068</v>
      </c>
    </row>
    <row r="25" spans="1:14" x14ac:dyDescent="0.25">
      <c r="A25">
        <v>-23.25</v>
      </c>
      <c r="B25">
        <v>0.21686746987951808</v>
      </c>
      <c r="C25" s="10">
        <f>(-LN(1-B25)/0.000001)-EXP(blanks!$BZ$18*b919_4!A25+blanks!$BZ$17)</f>
        <v>183928.73540028522</v>
      </c>
      <c r="D25" s="1">
        <f>C25*0.000001*coeffs!$D$8/($D$2*coeffs!$D$6/1000)</f>
        <v>115032.19755011468</v>
      </c>
      <c r="E25">
        <f t="shared" si="6"/>
        <v>0.24445333790096085</v>
      </c>
      <c r="F25">
        <v>0.21110000000000001</v>
      </c>
      <c r="G25">
        <v>0.29010000000000002</v>
      </c>
      <c r="H25">
        <f t="shared" si="0"/>
        <v>3.3353337900960844E-2</v>
      </c>
      <c r="I25">
        <f t="shared" si="1"/>
        <v>4.564666209903917E-2</v>
      </c>
      <c r="J25" s="2">
        <f>((1000*coeffs!$D$8/($D$2*coeffs!$D$6))^2*H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57729.489382155429</v>
      </c>
      <c r="K25" s="10">
        <f>((1000*coeffs!$D$8/($D$2*coeffs!$D$6))^2*I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60930.820609695846</v>
      </c>
      <c r="L25" s="10">
        <f t="shared" si="3"/>
        <v>44430456.600355156</v>
      </c>
      <c r="M25" s="1">
        <f t="shared" si="4"/>
        <v>46096141.045394376</v>
      </c>
      <c r="N25" s="10">
        <f t="shared" si="5"/>
        <v>45477285.417902328</v>
      </c>
    </row>
    <row r="26" spans="1:14" x14ac:dyDescent="0.25">
      <c r="A26">
        <v>-23.41</v>
      </c>
      <c r="B26">
        <v>0.2289156626506024</v>
      </c>
      <c r="C26" s="10">
        <f>(-LN(1-B26)/0.000001)-EXP(blanks!$BZ$18*b919_4!A26+blanks!$BZ$17)</f>
        <v>195826.25842143348</v>
      </c>
      <c r="D26" s="1">
        <f>C26*0.000001*coeffs!$D$8/($D$2*coeffs!$D$6/1000)</f>
        <v>122473.1132697127</v>
      </c>
      <c r="E26">
        <f t="shared" si="6"/>
        <v>0.25995752443692599</v>
      </c>
      <c r="F26">
        <v>0.2271</v>
      </c>
      <c r="G26">
        <v>0.31219999999999998</v>
      </c>
      <c r="H26">
        <f t="shared" si="0"/>
        <v>3.2857524436925994E-2</v>
      </c>
      <c r="I26">
        <f t="shared" si="1"/>
        <v>5.2242475563073987E-2</v>
      </c>
      <c r="J26" s="2">
        <f>((1000*coeffs!$D$8/($D$2*coeffs!$D$6))^2*H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60819.888132284825</v>
      </c>
      <c r="K26" s="10">
        <f>((1000*coeffs!$D$8/($D$2*coeffs!$D$6))^2*I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65911.437466976451</v>
      </c>
      <c r="L26" s="10">
        <f t="shared" si="3"/>
        <v>47304463.095818914</v>
      </c>
      <c r="M26" s="1">
        <f t="shared" si="4"/>
        <v>49284041.516965568</v>
      </c>
      <c r="N26" s="10">
        <f t="shared" si="5"/>
        <v>48297560.552021474</v>
      </c>
    </row>
    <row r="27" spans="1:14" x14ac:dyDescent="0.25">
      <c r="A27">
        <v>-23.63</v>
      </c>
      <c r="B27">
        <v>0.24096385542168675</v>
      </c>
      <c r="C27" s="10">
        <f>(-LN(1-B27)/0.000001)-EXP(blanks!$BZ$18*b919_4!A27+blanks!$BZ$17)</f>
        <v>206261.93691081938</v>
      </c>
      <c r="D27" s="1">
        <f>C27*0.000001*coeffs!$D$8/($D$2*coeffs!$D$6/1000)</f>
        <v>128999.76625271724</v>
      </c>
      <c r="E27">
        <f t="shared" si="6"/>
        <v>0.27570588140506525</v>
      </c>
      <c r="F27">
        <v>0.23849999999999999</v>
      </c>
      <c r="G27">
        <v>0.32779999999999998</v>
      </c>
      <c r="H27">
        <f t="shared" si="0"/>
        <v>3.7205881405065255E-2</v>
      </c>
      <c r="I27">
        <f t="shared" si="1"/>
        <v>5.2094118594934735E-2</v>
      </c>
      <c r="J27" s="2">
        <f>((1000*coeffs!$D$8/($D$2*coeffs!$D$6))^2*H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65017.446345901386</v>
      </c>
      <c r="K27" s="10">
        <f>((1000*coeffs!$D$8/($D$2*coeffs!$D$6))^2*I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68900.693156104287</v>
      </c>
      <c r="L27" s="10">
        <f t="shared" si="3"/>
        <v>49825341.408872336</v>
      </c>
      <c r="M27" s="1">
        <f t="shared" si="4"/>
        <v>51806315.366788499</v>
      </c>
      <c r="N27" s="10">
        <f t="shared" si="5"/>
        <v>51052061.659314051</v>
      </c>
    </row>
    <row r="28" spans="1:14" x14ac:dyDescent="0.25">
      <c r="A28">
        <v>-23.81</v>
      </c>
      <c r="B28">
        <v>0.25301204819277107</v>
      </c>
      <c r="C28" s="10">
        <f>(-LN(1-B28)/0.000001)-EXP(blanks!$BZ$18*b919_4!A28+blanks!$BZ$17)</f>
        <v>217589.79446097912</v>
      </c>
      <c r="D28" s="1">
        <f>C28*0.000001*coeffs!$D$8/($D$2*coeffs!$D$6/1000)</f>
        <v>136084.40337966566</v>
      </c>
      <c r="E28">
        <f t="shared" si="6"/>
        <v>0.29170622275150643</v>
      </c>
      <c r="F28">
        <v>0.2505</v>
      </c>
      <c r="G28">
        <v>0.34420000000000001</v>
      </c>
      <c r="H28">
        <f t="shared" si="0"/>
        <v>4.1206222751506427E-2</v>
      </c>
      <c r="I28">
        <f t="shared" si="1"/>
        <v>5.2493777248493578E-2</v>
      </c>
      <c r="J28" s="2">
        <f>((1000*coeffs!$D$8/($D$2*coeffs!$D$6))^2*H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69211.130779807034</v>
      </c>
      <c r="K28" s="10">
        <f>((1000*coeffs!$D$8/($D$2*coeffs!$D$6))^2*I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72137.885477184638</v>
      </c>
      <c r="L28" s="10">
        <f t="shared" si="3"/>
        <v>52561737.557968013</v>
      </c>
      <c r="M28" s="1">
        <f t="shared" si="4"/>
        <v>54543313.045611359</v>
      </c>
      <c r="N28" s="10">
        <f t="shared" si="5"/>
        <v>53974590.508051634</v>
      </c>
    </row>
    <row r="29" spans="1:14" x14ac:dyDescent="0.25">
      <c r="A29">
        <v>-23.9</v>
      </c>
      <c r="B29">
        <v>0.26506024096385544</v>
      </c>
      <c r="C29" s="10">
        <f>(-LN(1-B29)/0.000001)-EXP(blanks!$BZ$18*b919_4!A29+blanks!$BZ$17)</f>
        <v>231397.46901251629</v>
      </c>
      <c r="D29" s="1">
        <f>C29*0.000001*coeffs!$D$8/($D$2*coeffs!$D$6/1000)</f>
        <v>144719.96075064104</v>
      </c>
      <c r="E29">
        <f t="shared" si="6"/>
        <v>0.30796674362328663</v>
      </c>
      <c r="F29">
        <v>0.2631</v>
      </c>
      <c r="G29">
        <v>0.3705</v>
      </c>
      <c r="H29">
        <f t="shared" si="0"/>
        <v>4.4866743623286631E-2</v>
      </c>
      <c r="I29">
        <f t="shared" si="1"/>
        <v>6.2533256376713364E-2</v>
      </c>
      <c r="J29" s="2">
        <f>((1000*coeffs!$D$8/($D$2*coeffs!$D$6))^2*H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73390.965066276069</v>
      </c>
      <c r="K29" s="10">
        <f>((1000*coeffs!$D$8/($D$2*coeffs!$D$6))^2*I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78284.027897184162</v>
      </c>
      <c r="L29" s="10">
        <f t="shared" si="3"/>
        <v>55897166.81310194</v>
      </c>
      <c r="M29" s="1">
        <f t="shared" si="4"/>
        <v>58316283.560607389</v>
      </c>
      <c r="N29" s="10">
        <f t="shared" si="5"/>
        <v>57359141.52138561</v>
      </c>
    </row>
    <row r="30" spans="1:14" x14ac:dyDescent="0.25">
      <c r="A30">
        <v>-23.9</v>
      </c>
      <c r="B30">
        <v>0.27710843373493976</v>
      </c>
      <c r="C30" s="10">
        <f>(-LN(1-B30)/0.000001)-EXP(blanks!$BZ$18*b919_4!A30+blanks!$BZ$17)</f>
        <v>247926.77096372689</v>
      </c>
      <c r="D30" s="1">
        <f>C30*0.000001*coeffs!$D$8/($D$2*coeffs!$D$6/1000)</f>
        <v>155057.67075163205</v>
      </c>
      <c r="E30">
        <f t="shared" si="6"/>
        <v>0.32449604557449724</v>
      </c>
      <c r="F30">
        <v>0.28310000000000002</v>
      </c>
      <c r="G30">
        <v>0.38900000000000001</v>
      </c>
      <c r="H30">
        <f t="shared" si="0"/>
        <v>4.139604557449722E-2</v>
      </c>
      <c r="I30">
        <f t="shared" si="1"/>
        <v>6.4503954425502774E-2</v>
      </c>
      <c r="J30" s="2">
        <f>((1000*coeffs!$D$8/($D$2*coeffs!$D$6))^2*H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76000.245774798415</v>
      </c>
      <c r="K30" s="10">
        <f>((1000*coeffs!$D$8/($D$2*coeffs!$D$6))^2*I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82056.219791637152</v>
      </c>
      <c r="L30" s="10">
        <f t="shared" si="3"/>
        <v>59890041.72402405</v>
      </c>
      <c r="M30" s="1">
        <f t="shared" si="4"/>
        <v>62120420.101704605</v>
      </c>
      <c r="N30" s="10">
        <f t="shared" si="5"/>
        <v>60960229.860958979</v>
      </c>
    </row>
    <row r="31" spans="1:14" x14ac:dyDescent="0.25">
      <c r="A31">
        <v>-23.97</v>
      </c>
      <c r="B31">
        <v>0.28915662650602408</v>
      </c>
      <c r="C31" s="10">
        <f>(-LN(1-B31)/0.000001)-EXP(blanks!$BZ$18*b919_4!A31+blanks!$BZ$17)</f>
        <v>262770.13463612332</v>
      </c>
      <c r="D31" s="1">
        <f>C31*0.000001*coeffs!$D$8/($D$2*coeffs!$D$6/1000)</f>
        <v>164340.96592873058</v>
      </c>
      <c r="E31">
        <f t="shared" si="6"/>
        <v>0.34130316389087856</v>
      </c>
      <c r="F31">
        <v>0.29730000000000001</v>
      </c>
      <c r="G31">
        <v>0.40849999999999997</v>
      </c>
      <c r="H31">
        <f t="shared" si="0"/>
        <v>4.4003163890878549E-2</v>
      </c>
      <c r="I31">
        <f t="shared" si="1"/>
        <v>6.7196836109121416E-2</v>
      </c>
      <c r="J31" s="2">
        <f>((1000*coeffs!$D$8/($D$2*coeffs!$D$6))^2*H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80035.754521992727</v>
      </c>
      <c r="K31" s="10">
        <f>((1000*coeffs!$D$8/($D$2*coeffs!$D$6))^2*I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86107.738662144242</v>
      </c>
      <c r="L31" s="10">
        <f t="shared" si="3"/>
        <v>63475655.597867258</v>
      </c>
      <c r="M31" s="1">
        <f t="shared" si="4"/>
        <v>65670484.482867293</v>
      </c>
      <c r="N31" s="10">
        <f t="shared" si="5"/>
        <v>64514436.120058179</v>
      </c>
    </row>
    <row r="32" spans="1:14" x14ac:dyDescent="0.25">
      <c r="A32">
        <v>-24.1</v>
      </c>
      <c r="B32">
        <v>0.30120481927710846</v>
      </c>
      <c r="C32" s="10">
        <f>(-LN(1-B32)/0.000001)-EXP(blanks!$BZ$18*b919_4!A32+blanks!$BZ$17)</f>
        <v>276082.99818211381</v>
      </c>
      <c r="D32" s="1">
        <f>C32*0.000001*coeffs!$D$8/($D$2*coeffs!$D$6/1000)</f>
        <v>172667.05997840303</v>
      </c>
      <c r="E32">
        <f t="shared" si="6"/>
        <v>0.35839759725017856</v>
      </c>
      <c r="F32">
        <v>0.31219999999999998</v>
      </c>
      <c r="G32">
        <v>0.42899999999999999</v>
      </c>
      <c r="H32">
        <f t="shared" si="0"/>
        <v>4.6197597250178579E-2</v>
      </c>
      <c r="I32">
        <f t="shared" si="1"/>
        <v>7.0602402749821436E-2</v>
      </c>
      <c r="J32" s="2">
        <f>((1000*coeffs!$D$8/($D$2*coeffs!$D$6))^2*H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84042.364778756164</v>
      </c>
      <c r="K32" s="10">
        <f>((1000*coeffs!$D$8/($D$2*coeffs!$D$6))^2*I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90432.712035150777</v>
      </c>
      <c r="L32" s="10">
        <f t="shared" si="3"/>
        <v>66691556.608219452</v>
      </c>
      <c r="M32" s="1">
        <f t="shared" si="4"/>
        <v>68990239.404405504</v>
      </c>
      <c r="N32" s="10">
        <f t="shared" si="5"/>
        <v>67774031.216396302</v>
      </c>
    </row>
    <row r="33" spans="1:14" x14ac:dyDescent="0.25">
      <c r="A33">
        <v>-24.29</v>
      </c>
      <c r="B33">
        <v>0.31325301204819278</v>
      </c>
      <c r="C33" s="10">
        <f>(-LN(1-B33)/0.000001)-EXP(blanks!$BZ$18*b919_4!A33+blanks!$BZ$17)</f>
        <v>287617.86925726628</v>
      </c>
      <c r="D33" s="1">
        <f>C33*0.000001*coeffs!$D$8/($D$2*coeffs!$D$6/1000)</f>
        <v>179881.16692772962</v>
      </c>
      <c r="E33">
        <f t="shared" si="6"/>
        <v>0.37578933996204777</v>
      </c>
      <c r="F33">
        <v>0.31990000000000002</v>
      </c>
      <c r="G33">
        <v>0.45050000000000001</v>
      </c>
      <c r="H33">
        <f t="shared" si="0"/>
        <v>5.5889339962047757E-2</v>
      </c>
      <c r="I33">
        <f t="shared" si="1"/>
        <v>7.4710660037952237E-2</v>
      </c>
      <c r="J33" s="2">
        <f>((1000*coeffs!$D$8/($D$2*coeffs!$D$6))^2*H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89829.075252974857</v>
      </c>
      <c r="K33" s="10">
        <f>((1000*coeffs!$D$8/($D$2*coeffs!$D$6))^2*I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95030.134820376479</v>
      </c>
      <c r="L33" s="10">
        <f t="shared" si="3"/>
        <v>69477959.654920667</v>
      </c>
      <c r="M33" s="1">
        <f t="shared" si="4"/>
        <v>72033375.875404537</v>
      </c>
      <c r="N33" s="10">
        <f t="shared" si="5"/>
        <v>71030782.580538511</v>
      </c>
    </row>
    <row r="34" spans="1:14" x14ac:dyDescent="0.25">
      <c r="A34">
        <v>-24.31</v>
      </c>
      <c r="B34">
        <v>0.3253012048192771</v>
      </c>
      <c r="C34" s="10">
        <f>(-LN(1-B34)/0.000001)-EXP(blanks!$BZ$18*b919_4!A34+blanks!$BZ$17)</f>
        <v>304677.18943213392</v>
      </c>
      <c r="D34" s="1">
        <f>C34*0.000001*coeffs!$D$8/($D$2*coeffs!$D$6/1000)</f>
        <v>190550.35945034065</v>
      </c>
      <c r="E34">
        <f t="shared" si="6"/>
        <v>0.39348891706144878</v>
      </c>
      <c r="F34">
        <v>0.33589999999999998</v>
      </c>
      <c r="G34">
        <v>0.47310000000000002</v>
      </c>
      <c r="H34">
        <f t="shared" si="0"/>
        <v>5.7588917061448808E-2</v>
      </c>
      <c r="I34">
        <f t="shared" si="1"/>
        <v>7.9611082938551236E-2</v>
      </c>
      <c r="J34" s="2">
        <f>((1000*coeffs!$D$8/($D$2*coeffs!$D$6))^2*H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93834.533133481411</v>
      </c>
      <c r="K34" s="10">
        <f>((1000*coeffs!$D$8/($D$2*coeffs!$D$6))^2*I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99933.709663021902</v>
      </c>
      <c r="L34" s="10">
        <f t="shared" si="3"/>
        <v>73598867.587068826</v>
      </c>
      <c r="M34" s="1">
        <f t="shared" si="4"/>
        <v>76161999.136557683</v>
      </c>
      <c r="N34" s="10">
        <f t="shared" si="5"/>
        <v>74995601.761577651</v>
      </c>
    </row>
    <row r="35" spans="1:14" x14ac:dyDescent="0.25">
      <c r="A35">
        <v>-24.31</v>
      </c>
      <c r="B35">
        <v>0.33734939759036142</v>
      </c>
      <c r="C35" s="10">
        <f>(-LN(1-B35)/0.000001)-EXP(blanks!$BZ$18*b919_4!A35+blanks!$BZ$17)</f>
        <v>322695.69493481214</v>
      </c>
      <c r="D35" s="1">
        <f>C35*0.000001*coeffs!$D$8/($D$2*coeffs!$D$6/1000)</f>
        <v>201819.44298984885</v>
      </c>
      <c r="E35">
        <f t="shared" si="6"/>
        <v>0.41150742256412698</v>
      </c>
      <c r="F35">
        <v>0.3528</v>
      </c>
      <c r="G35">
        <v>0.48480000000000001</v>
      </c>
      <c r="H35">
        <f t="shared" si="0"/>
        <v>5.8707422564126976E-2</v>
      </c>
      <c r="I35">
        <f t="shared" si="1"/>
        <v>7.329257743587303E-2</v>
      </c>
      <c r="J35" s="2">
        <f>((1000*coeffs!$D$8/($D$2*coeffs!$D$6))^2*H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97770.756020515837</v>
      </c>
      <c r="K35" s="10">
        <f>((1000*coeffs!$D$8/($D$2*coeffs!$D$6))^2*I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101548.86590350587</v>
      </c>
      <c r="L35" s="10">
        <f t="shared" si="3"/>
        <v>77951479.619102433</v>
      </c>
      <c r="M35" s="1">
        <f t="shared" si="4"/>
        <v>79838288.258387893</v>
      </c>
      <c r="N35" s="10">
        <f t="shared" si="5"/>
        <v>79131592.457296073</v>
      </c>
    </row>
    <row r="36" spans="1:14" x14ac:dyDescent="0.25">
      <c r="A36">
        <v>-24.53</v>
      </c>
      <c r="B36">
        <v>0.3493975903614458</v>
      </c>
      <c r="C36" s="10">
        <f>(-LN(1-B36)/0.000001)-EXP(blanks!$BZ$18*b919_4!A36+blanks!$BZ$17)</f>
        <v>333687.60859636066</v>
      </c>
      <c r="D36" s="1">
        <f>C36*0.000001*coeffs!$D$8/($D$2*coeffs!$D$6/1000)</f>
        <v>208693.9750254075</v>
      </c>
      <c r="E36">
        <f t="shared" si="6"/>
        <v>0.42985656123232358</v>
      </c>
      <c r="F36">
        <v>0.3705</v>
      </c>
      <c r="G36">
        <v>0.5091</v>
      </c>
      <c r="H36">
        <f t="shared" si="0"/>
        <v>5.9356561232323579E-2</v>
      </c>
      <c r="I36">
        <f t="shared" si="1"/>
        <v>7.9243438767676422E-2</v>
      </c>
      <c r="J36" s="2">
        <f>((1000*coeffs!$D$8/($D$2*coeffs!$D$6))^2*H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101674.39532588467</v>
      </c>
      <c r="K36" s="10">
        <f>((1000*coeffs!$D$8/($D$2*coeffs!$D$6))^2*I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106844.78741971955</v>
      </c>
      <c r="L36" s="10">
        <f t="shared" si="3"/>
        <v>80606724.009444311</v>
      </c>
      <c r="M36" s="1">
        <f t="shared" si="4"/>
        <v>82908658.326701745</v>
      </c>
      <c r="N36" s="10">
        <f t="shared" si="5"/>
        <v>81932937.890276164</v>
      </c>
    </row>
    <row r="37" spans="1:14" x14ac:dyDescent="0.25">
      <c r="A37">
        <v>-24.74</v>
      </c>
      <c r="B37">
        <v>0.36144578313253012</v>
      </c>
      <c r="C37" s="10">
        <f>(-LN(1-B37)/0.000001)-EXP(blanks!$BZ$18*b919_4!A37+blanks!$BZ$17)</f>
        <v>344789.08264946315</v>
      </c>
      <c r="D37" s="1">
        <f>C37*0.000001*coeffs!$D$8/($D$2*coeffs!$D$6/1000)</f>
        <v>215637.02801598431</v>
      </c>
      <c r="E37">
        <f t="shared" si="6"/>
        <v>0.44854869424447619</v>
      </c>
      <c r="F37">
        <v>0.38900000000000001</v>
      </c>
      <c r="G37">
        <v>0.53459999999999996</v>
      </c>
      <c r="H37">
        <f t="shared" si="0"/>
        <v>5.9548694244476175E-2</v>
      </c>
      <c r="I37">
        <f t="shared" si="1"/>
        <v>8.6051305755523777E-2</v>
      </c>
      <c r="J37" s="2">
        <f>((1000*coeffs!$D$8/($D$2*coeffs!$D$6))^2*H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105559.31443621901</v>
      </c>
      <c r="K37" s="10">
        <f>((1000*coeffs!$D$8/($D$2*coeffs!$D$6))^2*I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112481.63403166435</v>
      </c>
      <c r="L37" s="10">
        <f t="shared" si="3"/>
        <v>83288434.184001282</v>
      </c>
      <c r="M37" s="1">
        <f t="shared" si="4"/>
        <v>86070094.23317951</v>
      </c>
      <c r="N37" s="10">
        <f t="shared" si="5"/>
        <v>84751932.932766482</v>
      </c>
    </row>
    <row r="38" spans="1:14" x14ac:dyDescent="0.25">
      <c r="A38">
        <v>-24.75</v>
      </c>
      <c r="B38">
        <v>0.37349397590361444</v>
      </c>
      <c r="C38" s="10">
        <f>(-LN(1-B38)/0.000001)-EXP(blanks!$BZ$18*b919_4!A38+blanks!$BZ$17)</f>
        <v>363461.23395914864</v>
      </c>
      <c r="D38" s="1">
        <f>C38*0.000001*coeffs!$D$8/($D$2*coeffs!$D$6/1000)</f>
        <v>227314.91289605424</v>
      </c>
      <c r="E38">
        <f t="shared" si="6"/>
        <v>0.46759688921517056</v>
      </c>
      <c r="F38">
        <v>0.3987</v>
      </c>
      <c r="G38">
        <v>0.54790000000000005</v>
      </c>
      <c r="H38">
        <f t="shared" si="0"/>
        <v>6.8896889215170565E-2</v>
      </c>
      <c r="I38">
        <f t="shared" si="1"/>
        <v>8.030311078482949E-2</v>
      </c>
      <c r="J38" s="2">
        <f>((1000*coeffs!$D$8/($D$2*coeffs!$D$6))^2*H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111618.1252538796</v>
      </c>
      <c r="K38" s="10">
        <f>((1000*coeffs!$D$8/($D$2*coeffs!$D$6))^2*I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114561.17386935017</v>
      </c>
      <c r="L38" s="10">
        <f t="shared" si="3"/>
        <v>87798943.140607506</v>
      </c>
      <c r="M38" s="1">
        <f t="shared" si="4"/>
        <v>89959012.35500522</v>
      </c>
      <c r="N38" s="10">
        <f t="shared" si="5"/>
        <v>89405360.414170757</v>
      </c>
    </row>
    <row r="39" spans="1:14" x14ac:dyDescent="0.25">
      <c r="A39">
        <v>-24.82</v>
      </c>
      <c r="B39">
        <v>0.38554216867469882</v>
      </c>
      <c r="C39" s="10">
        <f>(-LN(1-B39)/0.000001)-EXP(blanks!$BZ$18*b919_4!A39+blanks!$BZ$17)</f>
        <v>380208.57652329188</v>
      </c>
      <c r="D39" s="1">
        <f>C39*0.000001*coeffs!$D$8/($D$2*coeffs!$D$6/1000)</f>
        <v>237788.98925005816</v>
      </c>
      <c r="E39">
        <f t="shared" si="6"/>
        <v>0.4870149750722722</v>
      </c>
      <c r="F39">
        <v>0.41860000000000003</v>
      </c>
      <c r="G39">
        <v>0.57530000000000003</v>
      </c>
      <c r="H39">
        <f t="shared" si="0"/>
        <v>6.8414975072272177E-2</v>
      </c>
      <c r="I39">
        <f t="shared" si="1"/>
        <v>8.8285024927727829E-2</v>
      </c>
      <c r="J39" s="2">
        <f>((1000*coeffs!$D$8/($D$2*coeffs!$D$6))^2*H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115462.31562273072</v>
      </c>
      <c r="K39" s="10">
        <f>((1000*coeffs!$D$8/($D$2*coeffs!$D$6))^2*I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120621.03909690803</v>
      </c>
      <c r="L39" s="10">
        <f t="shared" si="3"/>
        <v>91844488.6903449</v>
      </c>
      <c r="M39" s="1">
        <f t="shared" si="4"/>
        <v>94252866.691492707</v>
      </c>
      <c r="N39" s="10">
        <f t="shared" si="5"/>
        <v>93284045.62221998</v>
      </c>
    </row>
    <row r="40" spans="1:14" x14ac:dyDescent="0.25">
      <c r="A40">
        <v>-24.9</v>
      </c>
      <c r="B40">
        <v>0.39759036144578314</v>
      </c>
      <c r="C40" s="10">
        <f>(-LN(1-B40)/0.000001)-EXP(blanks!$BZ$18*b919_4!A40+blanks!$BZ$17)</f>
        <v>396874.95131527603</v>
      </c>
      <c r="D40" s="1">
        <f>C40*0.000001*coeffs!$D$8/($D$2*coeffs!$D$6/1000)</f>
        <v>248212.42696545061</v>
      </c>
      <c r="E40">
        <f t="shared" si="6"/>
        <v>0.50681760236845197</v>
      </c>
      <c r="F40">
        <v>0.42899999999999999</v>
      </c>
      <c r="G40">
        <v>0.60419999999999996</v>
      </c>
      <c r="H40">
        <f t="shared" ref="H40:H71" si="7">E40-F40</f>
        <v>7.7817602368451977E-2</v>
      </c>
      <c r="I40">
        <f t="shared" ref="I40:I71" si="8">G40-E40</f>
        <v>9.738239763154799E-2</v>
      </c>
      <c r="J40" s="2">
        <f>((1000*coeffs!$D$8/($D$2*coeffs!$D$6))^2*H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121752.39071786201</v>
      </c>
      <c r="K40" s="10">
        <f>((1000*coeffs!$D$8/($D$2*coeffs!$D$6))^2*I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127139.28801624423</v>
      </c>
      <c r="L40" s="10">
        <f t="shared" si="3"/>
        <v>95870475.387143299</v>
      </c>
      <c r="M40" s="1">
        <f t="shared" si="4"/>
        <v>98620283.359189287</v>
      </c>
      <c r="N40" s="10">
        <f t="shared" si="5"/>
        <v>97600927.458666608</v>
      </c>
    </row>
    <row r="41" spans="1:14" x14ac:dyDescent="0.25">
      <c r="A41">
        <v>-24.98</v>
      </c>
      <c r="B41">
        <v>0.40963855421686746</v>
      </c>
      <c r="C41" s="10">
        <f>(-LN(1-B41)/0.000001)-EXP(blanks!$BZ$18*b919_4!A41+blanks!$BZ$17)</f>
        <v>413849.31352081825</v>
      </c>
      <c r="D41" s="1">
        <f>C41*0.000001*coeffs!$D$8/($D$2*coeffs!$D$6/1000)</f>
        <v>258828.48531144904</v>
      </c>
      <c r="E41">
        <f t="shared" si="6"/>
        <v>0.52702030968597124</v>
      </c>
      <c r="F41">
        <v>0.45050000000000001</v>
      </c>
      <c r="G41">
        <v>0.61909999999999998</v>
      </c>
      <c r="H41">
        <f t="shared" si="7"/>
        <v>7.6520309685971233E-2</v>
      </c>
      <c r="I41">
        <f t="shared" si="8"/>
        <v>9.2079690314028739E-2</v>
      </c>
      <c r="J41" s="2">
        <f>((1000*coeffs!$D$8/($D$2*coeffs!$D$6))^2*H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125531.1954337607</v>
      </c>
      <c r="K41" s="10">
        <f>((1000*coeffs!$D$8/($D$2*coeffs!$D$6))^2*I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129553.77522530769</v>
      </c>
      <c r="L41" s="10">
        <f t="shared" si="3"/>
        <v>99970860.580629945</v>
      </c>
      <c r="M41" s="1">
        <f t="shared" si="4"/>
        <v>102261841.64379209</v>
      </c>
      <c r="N41" s="10">
        <f t="shared" si="5"/>
        <v>101510622.30148661</v>
      </c>
    </row>
    <row r="42" spans="1:14" x14ac:dyDescent="0.25">
      <c r="A42">
        <v>-25</v>
      </c>
      <c r="B42">
        <v>0.42168674698795183</v>
      </c>
      <c r="C42" s="10">
        <f>(-LN(1-B42)/0.000001)-EXP(blanks!$BZ$18*b919_4!A42+blanks!$BZ$17)</f>
        <v>433646.80980442895</v>
      </c>
      <c r="D42" s="1">
        <f>C42*0.000001*coeffs!$D$8/($D$2*coeffs!$D$6/1000)</f>
        <v>271210.18031162262</v>
      </c>
      <c r="E42">
        <f t="shared" si="6"/>
        <v>0.547639596888707</v>
      </c>
      <c r="F42">
        <v>0.47310000000000002</v>
      </c>
      <c r="G42">
        <v>0.6502</v>
      </c>
      <c r="H42">
        <f t="shared" si="7"/>
        <v>7.4539596888706983E-2</v>
      </c>
      <c r="I42">
        <f t="shared" si="8"/>
        <v>0.102560403111293</v>
      </c>
      <c r="J42" s="2">
        <f>((1000*coeffs!$D$8/($D$2*coeffs!$D$6))^2*H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129288.42471571499</v>
      </c>
      <c r="K42" s="10">
        <f>((1000*coeffs!$D$8/($D$2*coeffs!$D$6))^2*I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136589.0049726307</v>
      </c>
      <c r="L42" s="10">
        <f t="shared" si="3"/>
        <v>104753211.73152734</v>
      </c>
      <c r="M42" s="1">
        <f t="shared" si="4"/>
        <v>107312484.21511121</v>
      </c>
      <c r="N42" s="10">
        <f t="shared" si="5"/>
        <v>105954678.66513965</v>
      </c>
    </row>
    <row r="43" spans="1:14" x14ac:dyDescent="0.25">
      <c r="A43">
        <v>-25.03</v>
      </c>
      <c r="B43">
        <v>0.43373493975903615</v>
      </c>
      <c r="C43" s="10">
        <f>(-LN(1-B43)/0.000001)-EXP(blanks!$BZ$18*b919_4!A43+blanks!$BZ$17)</f>
        <v>453456.33015792858</v>
      </c>
      <c r="D43" s="1">
        <f>C43*0.000001*coeffs!$D$8/($D$2*coeffs!$D$6/1000)</f>
        <v>283599.39537210553</v>
      </c>
      <c r="E43">
        <f t="shared" si="6"/>
        <v>0.5686930060865395</v>
      </c>
      <c r="F43">
        <v>0.48480000000000001</v>
      </c>
      <c r="G43">
        <v>0.68279999999999996</v>
      </c>
      <c r="H43">
        <f t="shared" si="7"/>
        <v>8.389300608653949E-2</v>
      </c>
      <c r="I43">
        <f t="shared" si="8"/>
        <v>0.11410699391346046</v>
      </c>
      <c r="J43" s="2">
        <f>((1000*coeffs!$D$8/($D$2*coeffs!$D$6))^2*H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135774.60675837097</v>
      </c>
      <c r="K43" s="10">
        <f>((1000*coeffs!$D$8/($D$2*coeffs!$D$6))^2*I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144134.40923180355</v>
      </c>
      <c r="L43" s="10">
        <f t="shared" si="3"/>
        <v>109538467.45801593</v>
      </c>
      <c r="M43" s="1">
        <f t="shared" si="4"/>
        <v>112463468.31152534</v>
      </c>
      <c r="N43" s="10">
        <f t="shared" si="5"/>
        <v>110900600.26650818</v>
      </c>
    </row>
    <row r="44" spans="1:14" x14ac:dyDescent="0.25">
      <c r="A44">
        <v>-25.11</v>
      </c>
      <c r="B44">
        <v>0.44578313253012047</v>
      </c>
      <c r="C44" s="10">
        <f>(-LN(1-B44)/0.000001)-EXP(blanks!$BZ$18*b919_4!A44+blanks!$BZ$17)</f>
        <v>471578.73704502569</v>
      </c>
      <c r="D44" s="1">
        <f>C44*0.000001*coeffs!$D$8/($D$2*coeffs!$D$6/1000)</f>
        <v>294933.46062614681</v>
      </c>
      <c r="E44">
        <f t="shared" si="6"/>
        <v>0.59019921130750286</v>
      </c>
      <c r="F44">
        <v>0.49680000000000002</v>
      </c>
      <c r="G44">
        <v>0.69969999999999999</v>
      </c>
      <c r="H44">
        <f t="shared" si="7"/>
        <v>9.3399211307502839E-2</v>
      </c>
      <c r="I44">
        <f t="shared" si="8"/>
        <v>0.10950078869249713</v>
      </c>
      <c r="J44" s="2">
        <f>((1000*coeffs!$D$8/($D$2*coeffs!$D$6))^2*H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142486.76107692413</v>
      </c>
      <c r="K44" s="10">
        <f>((1000*coeffs!$D$8/($D$2*coeffs!$D$6))^2*I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146902.54341357155</v>
      </c>
      <c r="L44" s="10">
        <f t="shared" si="3"/>
        <v>113916178.26507834</v>
      </c>
      <c r="M44" s="1">
        <f t="shared" si="4"/>
        <v>116390311.12273118</v>
      </c>
      <c r="N44" s="10">
        <f t="shared" si="5"/>
        <v>115568443.09460519</v>
      </c>
    </row>
    <row r="45" spans="1:14" x14ac:dyDescent="0.25">
      <c r="A45">
        <v>-25.26</v>
      </c>
      <c r="B45">
        <v>0.45783132530120479</v>
      </c>
      <c r="C45" s="10">
        <f>(-LN(1-B45)/0.000001)-EXP(blanks!$BZ$18*b919_4!A45+blanks!$BZ$17)</f>
        <v>486942.91998062457</v>
      </c>
      <c r="D45" s="1">
        <f>C45*0.000001*coeffs!$D$8/($D$2*coeffs!$D$6/1000)</f>
        <v>304542.48513663211</v>
      </c>
      <c r="E45">
        <f t="shared" si="6"/>
        <v>0.61217811802627797</v>
      </c>
      <c r="F45">
        <v>0.52170000000000005</v>
      </c>
      <c r="G45">
        <v>0.73470000000000002</v>
      </c>
      <c r="H45">
        <f t="shared" si="7"/>
        <v>9.0478118026277921E-2</v>
      </c>
      <c r="I45">
        <f t="shared" si="8"/>
        <v>0.12252188197372205</v>
      </c>
      <c r="J45" s="2">
        <f>((1000*coeffs!$D$8/($D$2*coeffs!$D$6))^2*H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146197.78800513007</v>
      </c>
      <c r="K45" s="10">
        <f>((1000*coeffs!$D$8/($D$2*coeffs!$D$6))^2*I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155059.65058853143</v>
      </c>
      <c r="L45" s="10">
        <f t="shared" si="3"/>
        <v>117627603.02768768</v>
      </c>
      <c r="M45" s="1">
        <f t="shared" si="4"/>
        <v>120822424.97822469</v>
      </c>
      <c r="N45" s="10">
        <f t="shared" si="5"/>
        <v>119162834.46596457</v>
      </c>
    </row>
    <row r="46" spans="1:14" x14ac:dyDescent="0.25">
      <c r="A46">
        <v>-25.41</v>
      </c>
      <c r="B46">
        <v>0.46987951807228917</v>
      </c>
      <c r="C46" s="10">
        <f>(-LN(1-B46)/0.000001)-EXP(blanks!$BZ$18*b919_4!A46+blanks!$BZ$17)</f>
        <v>502432.1901730079</v>
      </c>
      <c r="D46" s="1">
        <f>C46*0.000001*coeffs!$D$8/($D$2*coeffs!$D$6/1000)</f>
        <v>314229.74137095391</v>
      </c>
      <c r="E46">
        <f t="shared" si="6"/>
        <v>0.63465097387833691</v>
      </c>
      <c r="F46">
        <v>0.53459999999999996</v>
      </c>
      <c r="G46">
        <v>0.75290000000000001</v>
      </c>
      <c r="H46">
        <f t="shared" si="7"/>
        <v>0.10005097387833695</v>
      </c>
      <c r="I46">
        <f t="shared" si="8"/>
        <v>0.1182490261216631</v>
      </c>
      <c r="J46" s="2">
        <f>((1000*coeffs!$D$8/($D$2*coeffs!$D$6))^2*H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153120.39365954197</v>
      </c>
      <c r="K46" s="10">
        <f>((1000*coeffs!$D$8/($D$2*coeffs!$D$6))^2*I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158113.05424515207</v>
      </c>
      <c r="L46" s="10">
        <f t="shared" si="3"/>
        <v>121369244.29736823</v>
      </c>
      <c r="M46" s="1">
        <f t="shared" si="4"/>
        <v>124307553.99295932</v>
      </c>
      <c r="N46" s="10">
        <f t="shared" si="5"/>
        <v>123371606.34002882</v>
      </c>
    </row>
    <row r="47" spans="1:14" x14ac:dyDescent="0.25">
      <c r="A47">
        <v>-25.44</v>
      </c>
      <c r="B47">
        <v>0.48192771084337349</v>
      </c>
      <c r="C47" s="10">
        <f>(-LN(1-B47)/0.000001)-EXP(blanks!$BZ$18*b919_4!A47+blanks!$BZ$17)</f>
        <v>523978.93754992716</v>
      </c>
      <c r="D47" s="1">
        <f>C47*0.000001*coeffs!$D$8/($D$2*coeffs!$D$6/1000)</f>
        <v>327705.4481191684</v>
      </c>
      <c r="E47">
        <f t="shared" si="6"/>
        <v>0.65764049210303555</v>
      </c>
      <c r="F47">
        <v>0.56140000000000001</v>
      </c>
      <c r="G47">
        <v>0.79069999999999996</v>
      </c>
      <c r="H47">
        <f t="shared" si="7"/>
        <v>9.6240492103035535E-2</v>
      </c>
      <c r="I47">
        <f t="shared" si="8"/>
        <v>0.13305950789696441</v>
      </c>
      <c r="J47" s="2">
        <f>((1000*coeffs!$D$8/($D$2*coeffs!$D$6))^2*H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156824.26994287712</v>
      </c>
      <c r="K47" s="10">
        <f>((1000*coeffs!$D$8/($D$2*coeffs!$D$6))^2*I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167021.39636370112</v>
      </c>
      <c r="L47" s="10">
        <f t="shared" si="3"/>
        <v>126574150.54611492</v>
      </c>
      <c r="M47" s="1">
        <f t="shared" si="4"/>
        <v>130044177.2388531</v>
      </c>
      <c r="N47" s="10">
        <f t="shared" si="5"/>
        <v>128136013.24735594</v>
      </c>
    </row>
    <row r="48" spans="1:14" x14ac:dyDescent="0.25">
      <c r="A48">
        <v>-25.5</v>
      </c>
      <c r="B48">
        <v>0.49397590361445781</v>
      </c>
      <c r="C48" s="10">
        <f>(-LN(1-B48)/0.000001)-EXP(blanks!$BZ$18*b919_4!A48+blanks!$BZ$17)</f>
        <v>544576.49094199564</v>
      </c>
      <c r="D48" s="1">
        <f>C48*0.000001*coeffs!$D$8/($D$2*coeffs!$D$6/1000)</f>
        <v>340587.51260837918</v>
      </c>
      <c r="E48">
        <f t="shared" si="6"/>
        <v>0.68117098951322952</v>
      </c>
      <c r="F48">
        <v>0.57530000000000003</v>
      </c>
      <c r="G48">
        <v>0.81020000000000003</v>
      </c>
      <c r="H48">
        <f t="shared" si="7"/>
        <v>0.10587098951322949</v>
      </c>
      <c r="I48">
        <f t="shared" si="8"/>
        <v>0.12902901048677051</v>
      </c>
      <c r="J48" s="2">
        <f>((1000*coeffs!$D$8/($D$2*coeffs!$D$6))^2*H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163959.53769937699</v>
      </c>
      <c r="K48" s="10">
        <f>((1000*coeffs!$D$8/($D$2*coeffs!$D$6))^2*I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170324.68190822119</v>
      </c>
      <c r="L48" s="10">
        <f t="shared" si="3"/>
        <v>131549766.23807374</v>
      </c>
      <c r="M48" s="1">
        <f t="shared" si="4"/>
        <v>134535577.90562531</v>
      </c>
      <c r="N48" s="10">
        <f t="shared" si="5"/>
        <v>133350637.59001571</v>
      </c>
    </row>
    <row r="49" spans="1:14" x14ac:dyDescent="0.25">
      <c r="A49">
        <v>-25.52</v>
      </c>
      <c r="B49">
        <v>0.50602409638554213</v>
      </c>
      <c r="C49" s="10">
        <f>(-LN(1-B49)/0.000001)-EXP(blanks!$BZ$18*b919_4!A49+blanks!$BZ$17)</f>
        <v>567682.16189499479</v>
      </c>
      <c r="D49" s="1">
        <f>C49*0.000001*coeffs!$D$8/($D$2*coeffs!$D$6/1000)</f>
        <v>355038.1969987707</v>
      </c>
      <c r="E49">
        <f t="shared" si="6"/>
        <v>0.70526854109229009</v>
      </c>
      <c r="F49">
        <v>0.60419999999999996</v>
      </c>
      <c r="G49">
        <v>0.83030000000000004</v>
      </c>
      <c r="H49">
        <f t="shared" si="7"/>
        <v>0.10106854109229013</v>
      </c>
      <c r="I49">
        <f t="shared" si="8"/>
        <v>0.12503145890770995</v>
      </c>
      <c r="J49" s="2">
        <f>((1000*coeffs!$D$8/($D$2*coeffs!$D$6))^2*H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167672.30613917287</v>
      </c>
      <c r="K49" s="10">
        <f>((1000*coeffs!$D$8/($D$2*coeffs!$D$6))^2*I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173877.08641274186</v>
      </c>
      <c r="L49" s="10">
        <f t="shared" si="3"/>
        <v>137131251.4163692</v>
      </c>
      <c r="M49" s="1">
        <f t="shared" si="4"/>
        <v>139555281.84127989</v>
      </c>
      <c r="N49" s="10">
        <f t="shared" si="5"/>
        <v>138417917.21090692</v>
      </c>
    </row>
    <row r="50" spans="1:14" x14ac:dyDescent="0.25">
      <c r="A50">
        <v>-25.54</v>
      </c>
      <c r="B50">
        <v>0.51807228915662651</v>
      </c>
      <c r="C50" s="10">
        <f>(-LN(1-B50)/0.000001)-EXP(blanks!$BZ$18*b919_4!A50+blanks!$BZ$17)</f>
        <v>591375.69132050104</v>
      </c>
      <c r="D50" s="1">
        <f>C50*0.000001*coeffs!$D$8/($D$2*coeffs!$D$6/1000)</f>
        <v>369856.53819816367</v>
      </c>
      <c r="E50">
        <f t="shared" si="6"/>
        <v>0.72996115368266168</v>
      </c>
      <c r="F50">
        <v>0.61909999999999998</v>
      </c>
      <c r="G50">
        <v>0.87190000000000001</v>
      </c>
      <c r="H50">
        <f t="shared" si="7"/>
        <v>0.1108611536826617</v>
      </c>
      <c r="I50">
        <f t="shared" si="8"/>
        <v>0.14193884631733833</v>
      </c>
      <c r="J50" s="2">
        <f>((1000*coeffs!$D$8/($D$2*coeffs!$D$6))^2*H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175054.81480164174</v>
      </c>
      <c r="K50" s="10">
        <f>((1000*coeffs!$D$8/($D$2*coeffs!$D$6))^2*I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183622.46318687667</v>
      </c>
      <c r="L50" s="10">
        <f t="shared" si="3"/>
        <v>142854741.70492125</v>
      </c>
      <c r="M50" s="1">
        <f t="shared" si="4"/>
        <v>145844872.28334039</v>
      </c>
      <c r="N50" s="10">
        <f t="shared" si="5"/>
        <v>144264620.53327271</v>
      </c>
    </row>
    <row r="51" spans="1:14" x14ac:dyDescent="0.25">
      <c r="A51">
        <v>-25.56</v>
      </c>
      <c r="B51">
        <v>0.53012048192771088</v>
      </c>
      <c r="C51" s="10">
        <f>(-LN(1-B51)/0.000001)-EXP(blanks!$BZ$18*b919_4!A51+blanks!$BZ$17)</f>
        <v>615687.16129990353</v>
      </c>
      <c r="D51" s="1">
        <f>C51*0.000001*coeffs!$D$8/($D$2*coeffs!$D$6/1000)</f>
        <v>385061.35005813785</v>
      </c>
      <c r="E51">
        <f t="shared" si="6"/>
        <v>0.75527896166695163</v>
      </c>
      <c r="F51">
        <v>0.63449999999999995</v>
      </c>
      <c r="G51">
        <v>0.89349999999999996</v>
      </c>
      <c r="H51">
        <f t="shared" si="7"/>
        <v>0.12077896166695168</v>
      </c>
      <c r="I51">
        <f t="shared" si="8"/>
        <v>0.13822103833304833</v>
      </c>
      <c r="J51" s="2">
        <f>((1000*coeffs!$D$8/($D$2*coeffs!$D$6))^2*H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182663.949532737</v>
      </c>
      <c r="K51" s="10">
        <f>((1000*coeffs!$D$8/($D$2*coeffs!$D$6))^2*I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187438.31734276767</v>
      </c>
      <c r="L51" s="10">
        <f t="shared" si="3"/>
        <v>148727503.8345575</v>
      </c>
      <c r="M51" s="1">
        <f t="shared" si="4"/>
        <v>151144676.70096713</v>
      </c>
      <c r="N51" s="10">
        <f t="shared" si="5"/>
        <v>150270104.25083327</v>
      </c>
    </row>
    <row r="52" spans="1:14" x14ac:dyDescent="0.25">
      <c r="A52">
        <v>-25.56</v>
      </c>
      <c r="B52">
        <v>0.54216867469879515</v>
      </c>
      <c r="C52" s="10">
        <f>(-LN(1-B52)/0.000001)-EXP(blanks!$BZ$18*b919_4!A52+blanks!$BZ$17)</f>
        <v>641662.64770316391</v>
      </c>
      <c r="D52" s="1">
        <f>C52*0.000001*coeffs!$D$8/($D$2*coeffs!$D$6/1000)</f>
        <v>401306.86643651838</v>
      </c>
      <c r="E52">
        <f t="shared" si="6"/>
        <v>0.78125444807021205</v>
      </c>
      <c r="F52">
        <v>0.6663</v>
      </c>
      <c r="G52">
        <v>0.93830000000000002</v>
      </c>
      <c r="H52">
        <f t="shared" si="7"/>
        <v>0.11495444807021205</v>
      </c>
      <c r="I52">
        <f t="shared" si="8"/>
        <v>0.15704555192978797</v>
      </c>
      <c r="J52" s="2">
        <f>((1000*coeffs!$D$8/($D$2*coeffs!$D$6))^2*H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186452.0186456005</v>
      </c>
      <c r="K52" s="10">
        <f>((1000*coeffs!$D$8/($D$2*coeffs!$D$6))^2*I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198097.2180423878</v>
      </c>
      <c r="L52" s="10">
        <f t="shared" si="3"/>
        <v>155002231.48274955</v>
      </c>
      <c r="M52" s="1">
        <f t="shared" si="4"/>
        <v>158033087.82328016</v>
      </c>
      <c r="N52" s="10">
        <f t="shared" si="5"/>
        <v>155905058.96913111</v>
      </c>
    </row>
    <row r="53" spans="1:14" x14ac:dyDescent="0.25">
      <c r="A53">
        <v>-25.62</v>
      </c>
      <c r="B53">
        <v>0.55421686746987953</v>
      </c>
      <c r="C53" s="10">
        <f>(-LN(1-B53)/0.000001)-EXP(blanks!$BZ$18*b919_4!A53+blanks!$BZ$17)</f>
        <v>665267.82300500106</v>
      </c>
      <c r="D53" s="1">
        <f>C53*0.000001*coeffs!$D$8/($D$2*coeffs!$D$6/1000)</f>
        <v>416069.94944590557</v>
      </c>
      <c r="E53">
        <f t="shared" si="6"/>
        <v>0.80792269515237347</v>
      </c>
      <c r="F53">
        <v>0.68279999999999996</v>
      </c>
      <c r="G53">
        <v>0.96150000000000002</v>
      </c>
      <c r="H53">
        <f t="shared" si="7"/>
        <v>0.12512269515237351</v>
      </c>
      <c r="I53">
        <f t="shared" si="8"/>
        <v>0.15357730484762655</v>
      </c>
      <c r="J53" s="2">
        <f>((1000*coeffs!$D$8/($D$2*coeffs!$D$6))^2*H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194355.83428619654</v>
      </c>
      <c r="K53" s="10">
        <f>((1000*coeffs!$D$8/($D$2*coeffs!$D$6))^2*I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202178.38864649163</v>
      </c>
      <c r="L53" s="10">
        <f t="shared" si="3"/>
        <v>160704378.6459406</v>
      </c>
      <c r="M53" s="1">
        <f t="shared" si="4"/>
        <v>163250728.64565575</v>
      </c>
      <c r="N53" s="10">
        <f t="shared" si="5"/>
        <v>161827205.62985709</v>
      </c>
    </row>
    <row r="54" spans="1:14" x14ac:dyDescent="0.25">
      <c r="A54">
        <v>-25.68</v>
      </c>
      <c r="B54">
        <v>0.5662650602409639</v>
      </c>
      <c r="C54" s="10">
        <f>(-LN(1-B54)/0.000001)-EXP(blanks!$BZ$18*b919_4!A54+blanks!$BZ$17)</f>
        <v>689536.51223331538</v>
      </c>
      <c r="D54" s="1">
        <f>C54*0.000001*coeffs!$D$8/($D$2*coeffs!$D$6/1000)</f>
        <v>431248.00548765587</v>
      </c>
      <c r="E54">
        <f t="shared" si="6"/>
        <v>0.83532166934048802</v>
      </c>
      <c r="F54">
        <v>0.69969999999999999</v>
      </c>
      <c r="G54">
        <v>0.98529999999999995</v>
      </c>
      <c r="H54">
        <f t="shared" si="7"/>
        <v>0.13562166934048803</v>
      </c>
      <c r="I54">
        <f t="shared" si="8"/>
        <v>0.14997833065951194</v>
      </c>
      <c r="J54" s="2">
        <f>((1000*coeffs!$D$8/($D$2*coeffs!$D$6))^2*H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202553.92787985477</v>
      </c>
      <c r="K54" s="10">
        <f>((1000*coeffs!$D$8/($D$2*coeffs!$D$6))^2*I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206474.93263872934</v>
      </c>
      <c r="L54" s="10">
        <f t="shared" si="3"/>
        <v>166566806.51051262</v>
      </c>
      <c r="M54" s="1">
        <f t="shared" si="4"/>
        <v>168640440.97075087</v>
      </c>
      <c r="N54" s="10">
        <f t="shared" si="5"/>
        <v>167929557.13190794</v>
      </c>
    </row>
    <row r="55" spans="1:14" x14ac:dyDescent="0.25">
      <c r="A55">
        <v>-25.84</v>
      </c>
      <c r="B55">
        <v>0.57831325301204817</v>
      </c>
      <c r="C55" s="10">
        <f>(-LN(1-B55)/0.000001)-EXP(blanks!$BZ$18*b919_4!A55+blanks!$BZ$17)</f>
        <v>709020.04578235908</v>
      </c>
      <c r="D55" s="1">
        <f>C55*0.000001*coeffs!$D$8/($D$2*coeffs!$D$6/1000)</f>
        <v>443433.34278859623</v>
      </c>
      <c r="E55">
        <f t="shared" si="6"/>
        <v>0.86349254630718419</v>
      </c>
      <c r="F55">
        <v>0.73470000000000002</v>
      </c>
      <c r="G55">
        <v>1.0347</v>
      </c>
      <c r="H55">
        <f t="shared" si="7"/>
        <v>0.12879254630718417</v>
      </c>
      <c r="I55">
        <f t="shared" si="8"/>
        <v>0.17120745369281576</v>
      </c>
      <c r="J55" s="2">
        <f>((1000*coeffs!$D$8/($D$2*coeffs!$D$6))^2*H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206500.18152868323</v>
      </c>
      <c r="K55" s="10">
        <f>((1000*coeffs!$D$8/($D$2*coeffs!$D$6))^2*I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218218.83558678109</v>
      </c>
      <c r="L55" s="10">
        <f t="shared" si="3"/>
        <v>171273315.74567047</v>
      </c>
      <c r="M55" s="1">
        <f t="shared" si="4"/>
        <v>174496571.31277281</v>
      </c>
      <c r="N55" s="10">
        <f t="shared" si="5"/>
        <v>172355863.40448856</v>
      </c>
    </row>
    <row r="56" spans="1:14" x14ac:dyDescent="0.25">
      <c r="A56">
        <v>-26.04</v>
      </c>
      <c r="B56">
        <v>0.59036144578313254</v>
      </c>
      <c r="C56" s="10">
        <f>(-LN(1-B56)/0.000001)-EXP(blanks!$BZ$18*b919_4!A56+blanks!$BZ$17)</f>
        <v>726416.84159457695</v>
      </c>
      <c r="D56" s="1">
        <f>C56*0.000001*coeffs!$D$8/($D$2*coeffs!$D$6/1000)</f>
        <v>454313.59838462831</v>
      </c>
      <c r="E56">
        <f t="shared" si="6"/>
        <v>0.89248008318043659</v>
      </c>
      <c r="F56">
        <v>0.75290000000000001</v>
      </c>
      <c r="G56">
        <v>1.0604</v>
      </c>
      <c r="H56">
        <f t="shared" si="7"/>
        <v>0.13958008318043658</v>
      </c>
      <c r="I56">
        <f t="shared" si="8"/>
        <v>0.16791991681956342</v>
      </c>
      <c r="J56" s="2">
        <f>((1000*coeffs!$D$8/($D$2*coeffs!$D$6))^2*H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215041.55092211039</v>
      </c>
      <c r="K56" s="10">
        <f>((1000*coeffs!$D$8/($D$2*coeffs!$D$6))^2*I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222826.20140186136</v>
      </c>
      <c r="L56" s="10">
        <f t="shared" si="3"/>
        <v>175475745.45105511</v>
      </c>
      <c r="M56" s="1">
        <f t="shared" si="4"/>
        <v>178638914.94607717</v>
      </c>
      <c r="N56" s="10">
        <f t="shared" si="5"/>
        <v>177209891.72519058</v>
      </c>
    </row>
    <row r="57" spans="1:14" x14ac:dyDescent="0.25">
      <c r="A57">
        <v>-26.04</v>
      </c>
      <c r="B57">
        <v>0.60240963855421692</v>
      </c>
      <c r="C57" s="10">
        <f>(-LN(1-B57)/0.000001)-EXP(blanks!$BZ$18*b919_4!A57+blanks!$BZ$17)</f>
        <v>756269.80474425817</v>
      </c>
      <c r="D57" s="1">
        <f>C57*0.000001*coeffs!$D$8/($D$2*coeffs!$D$6/1000)</f>
        <v>472984.15547304018</v>
      </c>
      <c r="E57">
        <f t="shared" si="6"/>
        <v>0.92233304633011781</v>
      </c>
      <c r="F57">
        <v>0.77159999999999995</v>
      </c>
      <c r="G57">
        <v>1.1134999999999999</v>
      </c>
      <c r="H57">
        <f t="shared" si="7"/>
        <v>0.15073304633011786</v>
      </c>
      <c r="I57">
        <f t="shared" si="8"/>
        <v>0.19116695366988212</v>
      </c>
      <c r="J57" s="2">
        <f>((1000*coeffs!$D$8/($D$2*coeffs!$D$6))^2*H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223911.47070184394</v>
      </c>
      <c r="K57" s="10">
        <f>((1000*coeffs!$D$8/($D$2*coeffs!$D$6))^2*I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235677.10250646088</v>
      </c>
      <c r="L57" s="10">
        <f t="shared" si="3"/>
        <v>182687129.69032204</v>
      </c>
      <c r="M57" s="1">
        <f t="shared" si="4"/>
        <v>186671804.33205792</v>
      </c>
      <c r="N57" s="10">
        <f t="shared" si="5"/>
        <v>184498432.41316196</v>
      </c>
    </row>
    <row r="58" spans="1:14" x14ac:dyDescent="0.25">
      <c r="A58">
        <v>-26.04</v>
      </c>
      <c r="B58">
        <v>0.61445783132530118</v>
      </c>
      <c r="C58" s="10">
        <f>(-LN(1-B58)/0.000001)-EXP(blanks!$BZ$18*b919_4!A58+blanks!$BZ$17)</f>
        <v>787041.46341101162</v>
      </c>
      <c r="D58" s="1">
        <f>C58*0.000001*coeffs!$D$8/($D$2*coeffs!$D$6/1000)</f>
        <v>492229.28055365977</v>
      </c>
      <c r="E58">
        <f t="shared" si="6"/>
        <v>0.95310470499687128</v>
      </c>
      <c r="F58">
        <v>0.79069999999999996</v>
      </c>
      <c r="G58">
        <v>1.1411</v>
      </c>
      <c r="H58">
        <f t="shared" si="7"/>
        <v>0.16240470499687132</v>
      </c>
      <c r="I58">
        <f t="shared" si="8"/>
        <v>0.18799529500312873</v>
      </c>
      <c r="J58" s="2">
        <f>((1000*coeffs!$D$8/($D$2*coeffs!$D$6))^2*H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233161.37641688139</v>
      </c>
      <c r="K58" s="10">
        <f>((1000*coeffs!$D$8/($D$2*coeffs!$D$6))^2*I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240565.20416573505</v>
      </c>
      <c r="L58" s="10">
        <f t="shared" si="3"/>
        <v>190120437.17182398</v>
      </c>
      <c r="M58" s="1">
        <f t="shared" si="4"/>
        <v>193388259.83329731</v>
      </c>
      <c r="N58" s="10">
        <f t="shared" si="5"/>
        <v>192030653.80886307</v>
      </c>
    </row>
    <row r="59" spans="1:14" x14ac:dyDescent="0.25">
      <c r="A59">
        <v>-26.19</v>
      </c>
      <c r="B59">
        <v>0.62650602409638556</v>
      </c>
      <c r="C59" s="10">
        <f>(-LN(1-B59)/0.000001)-EXP(blanks!$BZ$18*b919_4!A59+blanks!$BZ$17)</f>
        <v>809529.85080153786</v>
      </c>
      <c r="D59" s="1">
        <f>C59*0.000001*coeffs!$D$8/($D$2*coeffs!$D$6/1000)</f>
        <v>506293.90517721669</v>
      </c>
      <c r="E59">
        <f t="shared" si="6"/>
        <v>0.98485340331145177</v>
      </c>
      <c r="F59">
        <v>0.83030000000000004</v>
      </c>
      <c r="G59">
        <v>1.1693</v>
      </c>
      <c r="H59">
        <f t="shared" si="7"/>
        <v>0.15455340331145173</v>
      </c>
      <c r="I59">
        <f t="shared" si="8"/>
        <v>0.18444659668854824</v>
      </c>
      <c r="J59" s="2">
        <f>((1000*coeffs!$D$8/($D$2*coeffs!$D$6))^2*H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237432.61379767154</v>
      </c>
      <c r="K59" s="10">
        <f>((1000*coeffs!$D$8/($D$2*coeffs!$D$6))^2*I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245638.03765917753</v>
      </c>
      <c r="L59" s="10">
        <f t="shared" si="3"/>
        <v>195552809.21413839</v>
      </c>
      <c r="M59" s="1">
        <f t="shared" si="4"/>
        <v>198580732.43388635</v>
      </c>
      <c r="N59" s="10">
        <f t="shared" si="5"/>
        <v>197086202.4440757</v>
      </c>
    </row>
    <row r="60" spans="1:14" x14ac:dyDescent="0.25">
      <c r="A60">
        <v>-26.25</v>
      </c>
      <c r="B60">
        <v>0.63855421686746983</v>
      </c>
      <c r="C60" s="10">
        <f>(-LN(1-B60)/0.000001)-EXP(blanks!$BZ$18*b919_4!A60+blanks!$BZ$17)</f>
        <v>838472.53772752557</v>
      </c>
      <c r="D60" s="1">
        <f>C60*0.000001*coeffs!$D$8/($D$2*coeffs!$D$6/1000)</f>
        <v>524395.15984444239</v>
      </c>
      <c r="E60">
        <f t="shared" si="6"/>
        <v>1.0176432261344424</v>
      </c>
      <c r="F60">
        <v>0.85089999999999999</v>
      </c>
      <c r="G60">
        <v>1.2279</v>
      </c>
      <c r="H60">
        <f t="shared" si="7"/>
        <v>0.16674322613444237</v>
      </c>
      <c r="I60">
        <f t="shared" si="8"/>
        <v>0.21025677386555763</v>
      </c>
      <c r="J60" s="2">
        <f>((1000*coeffs!$D$8/($D$2*coeffs!$D$6))^2*H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247163.98928290576</v>
      </c>
      <c r="K60" s="10">
        <f>((1000*coeffs!$D$8/($D$2*coeffs!$D$6))^2*I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259820.41024068205</v>
      </c>
      <c r="L60" s="10">
        <f t="shared" si="3"/>
        <v>202544304.00457537</v>
      </c>
      <c r="M60" s="1">
        <f t="shared" si="4"/>
        <v>206685138.25468984</v>
      </c>
      <c r="N60" s="10">
        <f t="shared" si="5"/>
        <v>204356282.23700336</v>
      </c>
    </row>
    <row r="61" spans="1:14" x14ac:dyDescent="0.25">
      <c r="A61">
        <v>-26.29</v>
      </c>
      <c r="B61">
        <v>0.6506024096385542</v>
      </c>
      <c r="C61" s="10">
        <f>(-LN(1-B61)/0.000001)-EXP(blanks!$BZ$18*b919_4!A61+blanks!$BZ$17)</f>
        <v>869762.54679537984</v>
      </c>
      <c r="D61" s="1">
        <f>C61*0.000001*coeffs!$D$8/($D$2*coeffs!$D$6/1000)</f>
        <v>543964.47018958768</v>
      </c>
      <c r="E61">
        <f t="shared" si="6"/>
        <v>1.0515447778101239</v>
      </c>
      <c r="F61">
        <v>0.87190000000000001</v>
      </c>
      <c r="G61">
        <v>1.2583</v>
      </c>
      <c r="H61">
        <f t="shared" si="7"/>
        <v>0.17964477781012389</v>
      </c>
      <c r="I61">
        <f t="shared" si="8"/>
        <v>0.20675522218987608</v>
      </c>
      <c r="J61" s="2">
        <f>((1000*coeffs!$D$8/($D$2*coeffs!$D$6))^2*H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257370.30459842537</v>
      </c>
      <c r="K61" s="10">
        <f>((1000*coeffs!$D$8/($D$2*coeffs!$D$6))^2*I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265211.08833352686</v>
      </c>
      <c r="L61" s="10">
        <f t="shared" si="3"/>
        <v>210102825.98804063</v>
      </c>
      <c r="M61" s="1">
        <f t="shared" si="4"/>
        <v>213595738.06680471</v>
      </c>
      <c r="N61" s="10">
        <f t="shared" si="5"/>
        <v>212159998.63328695</v>
      </c>
    </row>
    <row r="62" spans="1:14" x14ac:dyDescent="0.25">
      <c r="A62">
        <v>-26.4</v>
      </c>
      <c r="B62">
        <v>0.66265060240963858</v>
      </c>
      <c r="C62" s="10">
        <f>(-LN(1-B62)/0.000001)-EXP(blanks!$BZ$18*b919_4!A62+blanks!$BZ$17)</f>
        <v>897474.17775783339</v>
      </c>
      <c r="D62" s="1">
        <f>C62*0.000001*coeffs!$D$8/($D$2*coeffs!$D$6/1000)</f>
        <v>561295.80126393749</v>
      </c>
      <c r="E62">
        <f t="shared" si="6"/>
        <v>1.086636097621394</v>
      </c>
      <c r="F62">
        <v>0.91559999999999997</v>
      </c>
      <c r="G62">
        <v>1.3213999999999999</v>
      </c>
      <c r="H62">
        <f t="shared" si="7"/>
        <v>0.17103609762139405</v>
      </c>
      <c r="I62">
        <f t="shared" si="8"/>
        <v>0.23476390237860589</v>
      </c>
      <c r="J62" s="2">
        <f>((1000*coeffs!$D$8/($D$2*coeffs!$D$6))^2*H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262100.80338091493</v>
      </c>
      <c r="K62" s="10">
        <f>((1000*coeffs!$D$8/($D$2*coeffs!$D$6))^2*I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280735.0624967285</v>
      </c>
      <c r="L62" s="10">
        <f t="shared" si="3"/>
        <v>216796942.6747171</v>
      </c>
      <c r="M62" s="1">
        <f t="shared" si="4"/>
        <v>221724463.39361918</v>
      </c>
      <c r="N62" s="10">
        <f t="shared" si="5"/>
        <v>218294957.61451259</v>
      </c>
    </row>
    <row r="63" spans="1:14" x14ac:dyDescent="0.25">
      <c r="A63">
        <v>-26.44</v>
      </c>
      <c r="B63">
        <v>0.67469879518072284</v>
      </c>
      <c r="C63" s="10">
        <f>(-LN(1-B63)/0.000001)-EXP(blanks!$BZ$18*b919_4!A63+blanks!$BZ$17)</f>
        <v>931084.64988290914</v>
      </c>
      <c r="D63" s="1">
        <f>C63*0.000001*coeffs!$D$8/($D$2*coeffs!$D$6/1000)</f>
        <v>582316.36915307189</v>
      </c>
      <c r="E63">
        <f t="shared" si="6"/>
        <v>1.1230037417922687</v>
      </c>
      <c r="F63">
        <v>0.93830000000000002</v>
      </c>
      <c r="G63">
        <v>1.3541000000000001</v>
      </c>
      <c r="H63">
        <f t="shared" si="7"/>
        <v>0.18470374179226867</v>
      </c>
      <c r="I63">
        <f t="shared" si="8"/>
        <v>0.23109625820773139</v>
      </c>
      <c r="J63" s="2">
        <f>((1000*coeffs!$D$8/($D$2*coeffs!$D$6))^2*H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272938.02280513482</v>
      </c>
      <c r="K63" s="10">
        <f>((1000*coeffs!$D$8/($D$2*coeffs!$D$6))^2*I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286426.93181081396</v>
      </c>
      <c r="L63" s="10">
        <f t="shared" si="3"/>
        <v>224916003.67853841</v>
      </c>
      <c r="M63" s="1">
        <f t="shared" si="4"/>
        <v>229123058.82827905</v>
      </c>
      <c r="N63" s="10">
        <f t="shared" si="5"/>
        <v>226653365.99927798</v>
      </c>
    </row>
    <row r="64" spans="1:14" x14ac:dyDescent="0.25">
      <c r="A64">
        <v>-26.56</v>
      </c>
      <c r="B64">
        <v>0.68674698795180722</v>
      </c>
      <c r="C64" s="10">
        <f>(-LN(1-B64)/0.000001)-EXP(blanks!$BZ$18*b919_4!A64+blanks!$BZ$17)</f>
        <v>960309.98344409268</v>
      </c>
      <c r="D64" s="1">
        <f>C64*0.000001*coeffs!$D$8/($D$2*coeffs!$D$6/1000)</f>
        <v>600594.39589186094</v>
      </c>
      <c r="E64">
        <f t="shared" si="6"/>
        <v>1.1607440697751159</v>
      </c>
      <c r="F64">
        <v>0.96150000000000002</v>
      </c>
      <c r="G64">
        <v>1.4219999999999999</v>
      </c>
      <c r="H64">
        <f t="shared" si="7"/>
        <v>0.19924406977511588</v>
      </c>
      <c r="I64">
        <f t="shared" si="8"/>
        <v>0.26125593022488403</v>
      </c>
      <c r="J64" s="2">
        <f>((1000*coeffs!$D$8/($D$2*coeffs!$D$6))^2*H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284355.49537365336</v>
      </c>
      <c r="K64" s="10">
        <f>((1000*coeffs!$D$8/($D$2*coeffs!$D$6))^2*I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303360.86322269228</v>
      </c>
      <c r="L64" s="10">
        <f t="shared" si="3"/>
        <v>231975775.56026831</v>
      </c>
      <c r="M64" s="1">
        <f t="shared" si="4"/>
        <v>237811472.50796491</v>
      </c>
      <c r="N64" s="10">
        <f t="shared" si="5"/>
        <v>234281762.70333937</v>
      </c>
    </row>
    <row r="65" spans="1:14" x14ac:dyDescent="0.25">
      <c r="A65">
        <v>-26.58</v>
      </c>
      <c r="B65">
        <v>0.6987951807228916</v>
      </c>
      <c r="C65" s="10">
        <f>(-LN(1-B65)/0.000001)-EXP(blanks!$BZ$18*b919_4!A65+blanks!$BZ$17)</f>
        <v>998075.24495683576</v>
      </c>
      <c r="D65" s="1">
        <f>C65*0.000001*coeffs!$D$8/($D$2*coeffs!$D$6/1000)</f>
        <v>624213.44059094647</v>
      </c>
      <c r="E65">
        <f t="shared" si="6"/>
        <v>1.1999647829283973</v>
      </c>
      <c r="F65">
        <v>0.98529999999999995</v>
      </c>
      <c r="G65">
        <v>1.4572000000000001</v>
      </c>
      <c r="H65">
        <f t="shared" si="7"/>
        <v>0.2146647829283973</v>
      </c>
      <c r="I65">
        <f t="shared" si="8"/>
        <v>0.2572352170716028</v>
      </c>
      <c r="J65" s="2">
        <f>((1000*coeffs!$D$8/($D$2*coeffs!$D$6))^2*H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296385.15335584665</v>
      </c>
      <c r="K65" s="10">
        <f>((1000*coeffs!$D$8/($D$2*coeffs!$D$6))^2*I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309357.23736704933</v>
      </c>
      <c r="L65" s="10">
        <f t="shared" si="3"/>
        <v>241098481.74857166</v>
      </c>
      <c r="M65" s="1">
        <f t="shared" si="4"/>
        <v>246042559.22859412</v>
      </c>
      <c r="N65" s="10">
        <f t="shared" si="5"/>
        <v>243648702.88331643</v>
      </c>
    </row>
    <row r="66" spans="1:14" x14ac:dyDescent="0.25">
      <c r="A66">
        <v>-26.86</v>
      </c>
      <c r="B66">
        <v>0.71084337349397586</v>
      </c>
      <c r="C66" s="10">
        <f>(-LN(1-B66)/0.000001)-EXP(blanks!$BZ$18*b919_4!A66+blanks!$BZ$17)</f>
        <v>1017375.5048791592</v>
      </c>
      <c r="D66" s="1">
        <f>C66*0.000001*coeffs!$D$8/($D$2*coeffs!$D$6/1000)</f>
        <v>636284.15541058325</v>
      </c>
      <c r="E66">
        <f t="shared" si="6"/>
        <v>1.2407867774486521</v>
      </c>
      <c r="F66">
        <v>1.0347</v>
      </c>
      <c r="G66">
        <v>1.4933000000000001</v>
      </c>
      <c r="H66">
        <f t="shared" si="7"/>
        <v>0.20608677744865211</v>
      </c>
      <c r="I66">
        <f t="shared" si="8"/>
        <v>0.252513222551348</v>
      </c>
      <c r="J66" s="2">
        <f>((1000*coeffs!$D$8/($D$2*coeffs!$D$6))^2*H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302098.781059662</v>
      </c>
      <c r="K66" s="10">
        <f>((1000*coeffs!$D$8/($D$2*coeffs!$D$6))^2*I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315581.43699112936</v>
      </c>
      <c r="L66" s="10">
        <f t="shared" si="3"/>
        <v>245760718.77743042</v>
      </c>
      <c r="M66" s="1">
        <f t="shared" si="4"/>
        <v>250845810.41498381</v>
      </c>
      <c r="N66" s="10">
        <f t="shared" si="5"/>
        <v>248357040.1597904</v>
      </c>
    </row>
    <row r="67" spans="1:14" x14ac:dyDescent="0.25">
      <c r="A67">
        <v>-26.97</v>
      </c>
      <c r="B67">
        <v>0.72289156626506024</v>
      </c>
      <c r="C67" s="10">
        <f>(-LN(1-B67)/0.000001)-EXP(blanks!$BZ$18*b919_4!A67+blanks!$BZ$17)</f>
        <v>1050865.4447336285</v>
      </c>
      <c r="D67" s="1">
        <f>C67*0.000001*coeffs!$D$8/($D$2*coeffs!$D$6/1000)</f>
        <v>657229.34034265345</v>
      </c>
      <c r="E67">
        <f t="shared" si="6"/>
        <v>1.2833463918674481</v>
      </c>
      <c r="F67">
        <v>1.0604</v>
      </c>
      <c r="G67">
        <v>1.5682</v>
      </c>
      <c r="H67">
        <f t="shared" si="7"/>
        <v>0.22294639186744813</v>
      </c>
      <c r="I67">
        <f t="shared" si="8"/>
        <v>0.28485360813255189</v>
      </c>
      <c r="J67" s="2">
        <f>((1000*coeffs!$D$8/($D$2*coeffs!$D$6))^2*H67^2+(1000*(E67-coeffs!$D$2*blanks!$BZ$18*A67-coeffs!$D$2*blanks!$BZ$17)/($D$2*coeffs!$D$6))^2*coeffs!$E$8^2+(1000*coeffs!$D$2*coeffs!$D$8*(E67/coeffs!$D$2-blanks!$BZ$18*A67-blanks!$BZ$17)/($D$2^2*coeffs!$D$6))^2*coeffs!$D$11^2+(1000*coeffs!$D$2*coeffs!$D$8*(E67/coeffs!$D$2-blanks!$BZ$18*A67-blanks!$BZ$17)/($D$2*coeffs!$D$6^2))^2*coeffs!$E$6^2 +(-1000*coeffs!$D$8*blanks!$BZ$18*A67/($D$2*coeffs!$D$6)-1000*coeffs!$D$8*blanks!$BZ$17/($D$2*coeffs!$D$6))^2*coeffs!$E$2^2 + (1000*coeffs!$D$2*coeffs!$D$8*A67/($D$2*coeffs!$D$6))^2*blanks!$CA$18^2+(1000*coeffs!$D$2*coeffs!$D$8/($D$2*coeffs!$D$6))^2*blanks!$CA$17^2)^0.5</f>
        <v>315122.08750571328</v>
      </c>
      <c r="K67" s="10">
        <f>((1000*coeffs!$D$8/($D$2*coeffs!$D$6))^2*I67^2+(1000*(E67-coeffs!$D$2*blanks!$BZ$18*A67-coeffs!$D$2*blanks!$BZ$17)/($D$2*coeffs!$D$6))^2*coeffs!$E$8^2+(1000*coeffs!$D$2*coeffs!$D$8*(E67/coeffs!$D$2-blanks!$BZ$18*A67-blanks!$BZ$17)/($D$2^2*coeffs!$D$6))^2*coeffs!$D$11^2+(1000*coeffs!$D$2*coeffs!$D$8*(E67/coeffs!$D$2-blanks!$BZ$18*A67-blanks!$BZ$17)/($D$2*coeffs!$D$6^2))^2*coeffs!$E$6^2 +(-1000*coeffs!$D$8*blanks!$BZ$18*A67/($D$2*coeffs!$D$6)-1000*coeffs!$D$8*blanks!$BZ$17/($D$2*coeffs!$D$6))^2*coeffs!$E$2^2 + (1000*coeffs!$D$2*coeffs!$D$8*A67/($D$2*coeffs!$D$6))^2*blanks!$CA$18^2+(1000*coeffs!$D$2*coeffs!$D$8/($D$2*coeffs!$D$6))^2*blanks!$CA$17^2)^0.5</f>
        <v>334063.17811054119</v>
      </c>
      <c r="L67" s="10">
        <f t="shared" si="3"/>
        <v>253850663.59227523</v>
      </c>
      <c r="M67" s="1">
        <f t="shared" si="4"/>
        <v>260636476.11863226</v>
      </c>
      <c r="N67" s="10">
        <f t="shared" si="5"/>
        <v>257093296.12155575</v>
      </c>
    </row>
    <row r="68" spans="1:14" x14ac:dyDescent="0.25">
      <c r="A68">
        <v>-27</v>
      </c>
      <c r="B68">
        <v>0.73493975903614461</v>
      </c>
      <c r="C68" s="10">
        <f>(-LN(1-B68)/0.000001)-EXP(blanks!$BZ$18*b919_4!A68+blanks!$BZ$17)</f>
        <v>1092780.3761236803</v>
      </c>
      <c r="D68" s="1">
        <f>C68*0.000001*coeffs!$D$8/($D$2*coeffs!$D$6/1000)</f>
        <v>683443.66002177657</v>
      </c>
      <c r="E68">
        <f t="shared" si="6"/>
        <v>1.3277981544382822</v>
      </c>
      <c r="F68">
        <v>1.0866</v>
      </c>
      <c r="G68">
        <v>1.607</v>
      </c>
      <c r="H68">
        <f t="shared" si="7"/>
        <v>0.24119815443828219</v>
      </c>
      <c r="I68">
        <f t="shared" si="8"/>
        <v>0.27920184556171779</v>
      </c>
      <c r="J68" s="2">
        <f>((1000*coeffs!$D$8/($D$2*coeffs!$D$6))^2*H68^2+(1000*(E68-coeffs!$D$2*blanks!$BZ$18*A68-coeffs!$D$2*blanks!$BZ$17)/($D$2*coeffs!$D$6))^2*coeffs!$E$8^2+(1000*coeffs!$D$2*coeffs!$D$8*(E68/coeffs!$D$2-blanks!$BZ$18*A68-blanks!$BZ$17)/($D$2^2*coeffs!$D$6))^2*coeffs!$D$11^2+(1000*coeffs!$D$2*coeffs!$D$8*(E68/coeffs!$D$2-blanks!$BZ$18*A68-blanks!$BZ$17)/($D$2*coeffs!$D$6^2))^2*coeffs!$E$6^2 +(-1000*coeffs!$D$8*blanks!$BZ$18*A68/($D$2*coeffs!$D$6)-1000*coeffs!$D$8*blanks!$BZ$17/($D$2*coeffs!$D$6))^2*coeffs!$E$2^2 + (1000*coeffs!$D$2*coeffs!$D$8*A68/($D$2*coeffs!$D$6))^2*blanks!$CA$18^2+(1000*coeffs!$D$2*coeffs!$D$8/($D$2*coeffs!$D$6))^2*blanks!$CA$17^2)^0.5</f>
        <v>329003.95644729486</v>
      </c>
      <c r="K68" s="10">
        <f>((1000*coeffs!$D$8/($D$2*coeffs!$D$6))^2*I68^2+(1000*(E68-coeffs!$D$2*blanks!$BZ$18*A68-coeffs!$D$2*blanks!$BZ$17)/($D$2*coeffs!$D$6))^2*coeffs!$E$8^2+(1000*coeffs!$D$2*coeffs!$D$8*(E68/coeffs!$D$2-blanks!$BZ$18*A68-blanks!$BZ$17)/($D$2^2*coeffs!$D$6))^2*coeffs!$D$11^2+(1000*coeffs!$D$2*coeffs!$D$8*(E68/coeffs!$D$2-blanks!$BZ$18*A68-blanks!$BZ$17)/($D$2*coeffs!$D$6^2))^2*coeffs!$E$6^2 +(-1000*coeffs!$D$8*blanks!$BZ$18*A68/($D$2*coeffs!$D$6)-1000*coeffs!$D$8*blanks!$BZ$17/($D$2*coeffs!$D$6))^2*coeffs!$E$2^2 + (1000*coeffs!$D$2*coeffs!$D$8*A68/($D$2*coeffs!$D$6))^2*blanks!$CA$18^2+(1000*coeffs!$D$2*coeffs!$D$8/($D$2*coeffs!$D$6))^2*blanks!$CA$17^2)^0.5</f>
        <v>340557.42362956441</v>
      </c>
      <c r="L68" s="10">
        <f t="shared" si="3"/>
        <v>263975778.27856728</v>
      </c>
      <c r="M68" s="1">
        <f t="shared" si="4"/>
        <v>269735964.17756718</v>
      </c>
      <c r="N68" s="10">
        <f t="shared" si="5"/>
        <v>267588187.66481212</v>
      </c>
    </row>
    <row r="69" spans="1:14" x14ac:dyDescent="0.25">
      <c r="A69">
        <v>-27</v>
      </c>
      <c r="B69">
        <v>0.74698795180722888</v>
      </c>
      <c r="C69" s="10">
        <f>(-LN(1-B69)/0.000001)-EXP(blanks!$BZ$18*b919_4!A69+blanks!$BZ$17)</f>
        <v>1139300.3917585728</v>
      </c>
      <c r="D69" s="1">
        <f>C69*0.000001*coeffs!$D$8/($D$2*coeffs!$D$6/1000)</f>
        <v>712538.07866659202</v>
      </c>
      <c r="E69">
        <f t="shared" si="6"/>
        <v>1.3743181700731748</v>
      </c>
      <c r="F69">
        <v>1.1411</v>
      </c>
      <c r="G69">
        <v>1.6875</v>
      </c>
      <c r="H69">
        <f t="shared" si="7"/>
        <v>0.2332181700731748</v>
      </c>
      <c r="I69">
        <f t="shared" si="8"/>
        <v>0.31318182992682519</v>
      </c>
      <c r="J69" s="2">
        <f>((1000*coeffs!$D$8/($D$2*coeffs!$D$6))^2*H69^2+(1000*(E69-coeffs!$D$2*blanks!$BZ$18*A69-coeffs!$D$2*blanks!$BZ$17)/($D$2*coeffs!$D$6))^2*coeffs!$E$8^2+(1000*coeffs!$D$2*coeffs!$D$8*(E69/coeffs!$D$2-blanks!$BZ$18*A69-blanks!$BZ$17)/($D$2^2*coeffs!$D$6))^2*coeffs!$D$11^2+(1000*coeffs!$D$2*coeffs!$D$8*(E69/coeffs!$D$2-blanks!$BZ$18*A69-blanks!$BZ$17)/($D$2*coeffs!$D$6^2))^2*coeffs!$E$6^2 +(-1000*coeffs!$D$8*blanks!$BZ$18*A69/($D$2*coeffs!$D$6)-1000*coeffs!$D$8*blanks!$BZ$17/($D$2*coeffs!$D$6))^2*coeffs!$E$2^2 + (1000*coeffs!$D$2*coeffs!$D$8*A69/($D$2*coeffs!$D$6))^2*blanks!$CA$18^2+(1000*coeffs!$D$2*coeffs!$D$8/($D$2*coeffs!$D$6))^2*blanks!$CA$17^2)^0.5</f>
        <v>335943.36845872574</v>
      </c>
      <c r="K69" s="10">
        <f>((1000*coeffs!$D$8/($D$2*coeffs!$D$6))^2*I69^2+(1000*(E69-coeffs!$D$2*blanks!$BZ$18*A69-coeffs!$D$2*blanks!$BZ$17)/($D$2*coeffs!$D$6))^2*coeffs!$E$8^2+(1000*coeffs!$D$2*coeffs!$D$8*(E69/coeffs!$D$2-blanks!$BZ$18*A69-blanks!$BZ$17)/($D$2^2*coeffs!$D$6))^2*coeffs!$D$11^2+(1000*coeffs!$D$2*coeffs!$D$8*(E69/coeffs!$D$2-blanks!$BZ$18*A69-blanks!$BZ$17)/($D$2*coeffs!$D$6^2))^2*coeffs!$E$6^2 +(-1000*coeffs!$D$8*blanks!$BZ$18*A69/($D$2*coeffs!$D$6)-1000*coeffs!$D$8*blanks!$BZ$17/($D$2*coeffs!$D$6))^2*coeffs!$E$2^2 + (1000*coeffs!$D$2*coeffs!$D$8*A69/($D$2*coeffs!$D$6))^2*blanks!$CA$18^2+(1000*coeffs!$D$2*coeffs!$D$8/($D$2*coeffs!$D$6))^2*blanks!$CA$17^2)^0.5</f>
        <v>360482.98762634804</v>
      </c>
      <c r="L69" s="10">
        <f t="shared" si="3"/>
        <v>275213312.92053455</v>
      </c>
      <c r="M69" s="1">
        <f t="shared" si="4"/>
        <v>282247016.20102483</v>
      </c>
      <c r="N69" s="10">
        <f t="shared" si="5"/>
        <v>277693743.57261735</v>
      </c>
    </row>
    <row r="70" spans="1:14" x14ac:dyDescent="0.25">
      <c r="A70">
        <v>-27.02</v>
      </c>
      <c r="B70">
        <v>0.75903614457831325</v>
      </c>
      <c r="C70" s="10">
        <f>(-LN(1-B70)/0.000001)-EXP(blanks!$BZ$18*b919_4!A70+blanks!$BZ$17)</f>
        <v>1186383.9748904922</v>
      </c>
      <c r="D70" s="1">
        <f>C70*0.000001*coeffs!$D$8/($D$2*coeffs!$D$6/1000)</f>
        <v>741984.96212616144</v>
      </c>
      <c r="E70">
        <f t="shared" si="6"/>
        <v>1.423108334242607</v>
      </c>
      <c r="F70">
        <v>1.1693</v>
      </c>
      <c r="G70">
        <v>1.7293000000000001</v>
      </c>
      <c r="H70">
        <f t="shared" si="7"/>
        <v>0.25380833424260696</v>
      </c>
      <c r="I70">
        <f t="shared" si="8"/>
        <v>0.30619166575739309</v>
      </c>
      <c r="J70" s="2">
        <f>((1000*coeffs!$D$8/($D$2*coeffs!$D$6))^2*H70^2+(1000*(E70-coeffs!$D$2*blanks!$BZ$18*A70-coeffs!$D$2*blanks!$BZ$17)/($D$2*coeffs!$D$6))^2*coeffs!$E$8^2+(1000*coeffs!$D$2*coeffs!$D$8*(E70/coeffs!$D$2-blanks!$BZ$18*A70-blanks!$BZ$17)/($D$2^2*coeffs!$D$6))^2*coeffs!$D$11^2+(1000*coeffs!$D$2*coeffs!$D$8*(E70/coeffs!$D$2-blanks!$BZ$18*A70-blanks!$BZ$17)/($D$2*coeffs!$D$6^2))^2*coeffs!$E$6^2 +(-1000*coeffs!$D$8*blanks!$BZ$18*A70/($D$2*coeffs!$D$6)-1000*coeffs!$D$8*blanks!$BZ$17/($D$2*coeffs!$D$6))^2*coeffs!$E$2^2 + (1000*coeffs!$D$2*coeffs!$D$8*A70/($D$2*coeffs!$D$6))^2*blanks!$CA$18^2+(1000*coeffs!$D$2*coeffs!$D$8/($D$2*coeffs!$D$6))^2*blanks!$CA$17^2)^0.5</f>
        <v>351281.12866672792</v>
      </c>
      <c r="K70" s="10">
        <f>((1000*coeffs!$D$8/($D$2*coeffs!$D$6))^2*I70^2+(1000*(E70-coeffs!$D$2*blanks!$BZ$18*A70-coeffs!$D$2*blanks!$BZ$17)/($D$2*coeffs!$D$6))^2*coeffs!$E$8^2+(1000*coeffs!$D$2*coeffs!$D$8*(E70/coeffs!$D$2-blanks!$BZ$18*A70-blanks!$BZ$17)/($D$2^2*coeffs!$D$6))^2*coeffs!$D$11^2+(1000*coeffs!$D$2*coeffs!$D$8*(E70/coeffs!$D$2-blanks!$BZ$18*A70-blanks!$BZ$17)/($D$2*coeffs!$D$6^2))^2*coeffs!$E$6^2 +(-1000*coeffs!$D$8*blanks!$BZ$18*A70/($D$2*coeffs!$D$6)-1000*coeffs!$D$8*blanks!$BZ$17/($D$2*coeffs!$D$6))^2*coeffs!$E$2^2 + (1000*coeffs!$D$2*coeffs!$D$8*A70/($D$2*coeffs!$D$6))^2*blanks!$CA$18^2+(1000*coeffs!$D$2*coeffs!$D$8/($D$2*coeffs!$D$6))^2*blanks!$CA$17^2)^0.5</f>
        <v>367250.03584764601</v>
      </c>
      <c r="L70" s="10">
        <f t="shared" si="3"/>
        <v>286586984.8613503</v>
      </c>
      <c r="M70" s="1">
        <f t="shared" si="4"/>
        <v>292374964.65958476</v>
      </c>
      <c r="N70" s="10">
        <f t="shared" si="5"/>
        <v>289432820.16742545</v>
      </c>
    </row>
    <row r="71" spans="1:14" x14ac:dyDescent="0.25">
      <c r="A71">
        <v>-27.05</v>
      </c>
      <c r="B71">
        <v>0.77108433734939763</v>
      </c>
      <c r="C71" s="10">
        <f>(-LN(1-B71)/0.000001)-EXP(blanks!$BZ$18*b919_4!A71+blanks!$BZ$17)</f>
        <v>1235094.1339998236</v>
      </c>
      <c r="D71" s="1">
        <f>C71*0.000001*coeffs!$D$8/($D$2*coeffs!$D$6/1000)</f>
        <v>772449.13420437311</v>
      </c>
      <c r="E71">
        <f t="shared" si="6"/>
        <v>1.4744016286301576</v>
      </c>
      <c r="F71">
        <v>1.1982999999999999</v>
      </c>
      <c r="G71">
        <v>1.8160000000000001</v>
      </c>
      <c r="H71">
        <f t="shared" si="7"/>
        <v>0.27610162863015764</v>
      </c>
      <c r="I71">
        <f t="shared" si="8"/>
        <v>0.3415983713698425</v>
      </c>
      <c r="J71" s="2">
        <f>((1000*coeffs!$D$8/($D$2*coeffs!$D$6))^2*H71^2+(1000*(E71-coeffs!$D$2*blanks!$BZ$18*A71-coeffs!$D$2*blanks!$BZ$17)/($D$2*coeffs!$D$6))^2*coeffs!$E$8^2+(1000*coeffs!$D$2*coeffs!$D$8*(E71/coeffs!$D$2-blanks!$BZ$18*A71-blanks!$BZ$17)/($D$2^2*coeffs!$D$6))^2*coeffs!$D$11^2+(1000*coeffs!$D$2*coeffs!$D$8*(E71/coeffs!$D$2-blanks!$BZ$18*A71-blanks!$BZ$17)/($D$2*coeffs!$D$6^2))^2*coeffs!$E$6^2 +(-1000*coeffs!$D$8*blanks!$BZ$18*A71/($D$2*coeffs!$D$6)-1000*coeffs!$D$8*blanks!$BZ$17/($D$2*coeffs!$D$6))^2*coeffs!$E$2^2 + (1000*coeffs!$D$2*coeffs!$D$8*A71/($D$2*coeffs!$D$6))^2*blanks!$CA$18^2+(1000*coeffs!$D$2*coeffs!$D$8/($D$2*coeffs!$D$6))^2*blanks!$CA$17^2)^0.5</f>
        <v>367730.55119844136</v>
      </c>
      <c r="K71" s="10">
        <f>((1000*coeffs!$D$8/($D$2*coeffs!$D$6))^2*I71^2+(1000*(E71-coeffs!$D$2*blanks!$BZ$18*A71-coeffs!$D$2*blanks!$BZ$17)/($D$2*coeffs!$D$6))^2*coeffs!$E$8^2+(1000*coeffs!$D$2*coeffs!$D$8*(E71/coeffs!$D$2-blanks!$BZ$18*A71-blanks!$BZ$17)/($D$2^2*coeffs!$D$6))^2*coeffs!$D$11^2+(1000*coeffs!$D$2*coeffs!$D$8*(E71/coeffs!$D$2-blanks!$BZ$18*A71-blanks!$BZ$17)/($D$2*coeffs!$D$6^2))^2*coeffs!$E$6^2 +(-1000*coeffs!$D$8*blanks!$BZ$18*A71/($D$2*coeffs!$D$6)-1000*coeffs!$D$8*blanks!$BZ$17/($D$2*coeffs!$D$6))^2*coeffs!$E$2^2 + (1000*coeffs!$D$2*coeffs!$D$8*A71/($D$2*coeffs!$D$6))^2*blanks!$CA$18^2+(1000*coeffs!$D$2*coeffs!$D$8/($D$2*coeffs!$D$6))^2*blanks!$CA$17^2)^0.5</f>
        <v>388652.17388650152</v>
      </c>
      <c r="L71" s="10">
        <f t="shared" si="3"/>
        <v>298353578.07797611</v>
      </c>
      <c r="M71" s="1">
        <f t="shared" si="4"/>
        <v>305571657.01629239</v>
      </c>
      <c r="N71" s="10">
        <f t="shared" si="5"/>
        <v>301683998.42668748</v>
      </c>
    </row>
    <row r="72" spans="1:14" x14ac:dyDescent="0.25">
      <c r="A72">
        <v>-27.12</v>
      </c>
      <c r="B72">
        <v>0.7831325301204819</v>
      </c>
      <c r="C72" s="10">
        <f>(-LN(1-B72)/0.000001)-EXP(blanks!$BZ$18*b919_4!A72+blanks!$BZ$17)</f>
        <v>1283023.8907804647</v>
      </c>
      <c r="D72" s="1">
        <f>C72*0.000001*coeffs!$D$8/($D$2*coeffs!$D$6/1000)</f>
        <v>802425.22923118155</v>
      </c>
      <c r="E72">
        <f t="shared" si="6"/>
        <v>1.5284688499004331</v>
      </c>
      <c r="F72">
        <v>1.2583</v>
      </c>
      <c r="G72">
        <v>1.861</v>
      </c>
      <c r="H72">
        <f t="shared" ref="H72:H89" si="9">E72-F72</f>
        <v>0.27016884990043311</v>
      </c>
      <c r="I72">
        <f t="shared" ref="I72:I89" si="10">G72-E72</f>
        <v>0.33253115009956691</v>
      </c>
      <c r="J72" s="2">
        <f>((1000*coeffs!$D$8/($D$2*coeffs!$D$6))^2*H72^2+(1000*(E72-coeffs!$D$2*blanks!$BZ$18*A72-coeffs!$D$2*blanks!$BZ$17)/($D$2*coeffs!$D$6))^2*coeffs!$E$8^2+(1000*coeffs!$D$2*coeffs!$D$8*(E72/coeffs!$D$2-blanks!$BZ$18*A72-blanks!$BZ$17)/($D$2^2*coeffs!$D$6))^2*coeffs!$D$11^2+(1000*coeffs!$D$2*coeffs!$D$8*(E72/coeffs!$D$2-blanks!$BZ$18*A72-blanks!$BZ$17)/($D$2*coeffs!$D$6^2))^2*coeffs!$E$6^2 +(-1000*coeffs!$D$8*blanks!$BZ$18*A72/($D$2*coeffs!$D$6)-1000*coeffs!$D$8*blanks!$BZ$17/($D$2*coeffs!$D$6))^2*coeffs!$E$2^2 + (1000*coeffs!$D$2*coeffs!$D$8*A72/($D$2*coeffs!$D$6))^2*blanks!$CA$18^2+(1000*coeffs!$D$2*coeffs!$D$8/($D$2*coeffs!$D$6))^2*blanks!$CA$17^2)^0.5</f>
        <v>376604.00424199092</v>
      </c>
      <c r="K72" s="10">
        <f>((1000*coeffs!$D$8/($D$2*coeffs!$D$6))^2*I72^2+(1000*(E72-coeffs!$D$2*blanks!$BZ$18*A72-coeffs!$D$2*blanks!$BZ$17)/($D$2*coeffs!$D$6))^2*coeffs!$E$8^2+(1000*coeffs!$D$2*coeffs!$D$8*(E72/coeffs!$D$2-blanks!$BZ$18*A72-blanks!$BZ$17)/($D$2^2*coeffs!$D$6))^2*coeffs!$D$11^2+(1000*coeffs!$D$2*coeffs!$D$8*(E72/coeffs!$D$2-blanks!$BZ$18*A72-blanks!$BZ$17)/($D$2*coeffs!$D$6^2))^2*coeffs!$E$6^2 +(-1000*coeffs!$D$8*blanks!$BZ$18*A72/($D$2*coeffs!$D$6)-1000*coeffs!$D$8*blanks!$BZ$17/($D$2*coeffs!$D$6))^2*coeffs!$E$2^2 + (1000*coeffs!$D$2*coeffs!$D$8*A72/($D$2*coeffs!$D$6))^2*blanks!$CA$18^2+(1000*coeffs!$D$2*coeffs!$D$8/($D$2*coeffs!$D$6))^2*blanks!$CA$17^2)^0.5</f>
        <v>395641.40468851884</v>
      </c>
      <c r="L72" s="10">
        <f t="shared" si="3"/>
        <v>309931654.62959987</v>
      </c>
      <c r="M72" s="1">
        <f t="shared" si="4"/>
        <v>315905963.30607438</v>
      </c>
      <c r="N72" s="10">
        <f t="shared" si="5"/>
        <v>312415332.47343916</v>
      </c>
    </row>
    <row r="73" spans="1:14" x14ac:dyDescent="0.25">
      <c r="A73">
        <v>-27.18</v>
      </c>
      <c r="B73">
        <v>0.79518072289156627</v>
      </c>
      <c r="C73" s="10">
        <f>(-LN(1-B73)/0.000001)-EXP(blanks!$BZ$18*b919_4!A73+blanks!$BZ$17)</f>
        <v>1334796.4902249663</v>
      </c>
      <c r="D73" s="1">
        <f>C73*0.000001*coeffs!$D$8/($D$2*coeffs!$D$6/1000)</f>
        <v>834804.70421654393</v>
      </c>
      <c r="E73">
        <f t="shared" ref="E73:E89" si="11">-LN(1-B73)</f>
        <v>1.5856272637403819</v>
      </c>
      <c r="F73">
        <v>1.2895000000000001</v>
      </c>
      <c r="G73">
        <v>1.9542999999999999</v>
      </c>
      <c r="H73">
        <f t="shared" si="9"/>
        <v>0.29612726374038179</v>
      </c>
      <c r="I73">
        <f t="shared" si="10"/>
        <v>0.36867273625961805</v>
      </c>
      <c r="J73" s="2">
        <f>((1000*coeffs!$D$8/($D$2*coeffs!$D$6))^2*H73^2+(1000*(E73-coeffs!$D$2*blanks!$BZ$18*A73-coeffs!$D$2*blanks!$BZ$17)/($D$2*coeffs!$D$6))^2*coeffs!$E$8^2+(1000*coeffs!$D$2*coeffs!$D$8*(E73/coeffs!$D$2-blanks!$BZ$18*A73-blanks!$BZ$17)/($D$2^2*coeffs!$D$6))^2*coeffs!$D$11^2+(1000*coeffs!$D$2*coeffs!$D$8*(E73/coeffs!$D$2-blanks!$BZ$18*A73-blanks!$BZ$17)/($D$2*coeffs!$D$6^2))^2*coeffs!$E$6^2 +(-1000*coeffs!$D$8*blanks!$BZ$18*A73/($D$2*coeffs!$D$6)-1000*coeffs!$D$8*blanks!$BZ$17/($D$2*coeffs!$D$6))^2*coeffs!$E$2^2 + (1000*coeffs!$D$2*coeffs!$D$8*A73/($D$2*coeffs!$D$6))^2*blanks!$CA$18^2+(1000*coeffs!$D$2*coeffs!$D$8/($D$2*coeffs!$D$6))^2*blanks!$CA$17^2)^0.5</f>
        <v>395235.79998654005</v>
      </c>
      <c r="K73" s="10">
        <f>((1000*coeffs!$D$8/($D$2*coeffs!$D$6))^2*I73^2+(1000*(E73-coeffs!$D$2*blanks!$BZ$18*A73-coeffs!$D$2*blanks!$BZ$17)/($D$2*coeffs!$D$6))^2*coeffs!$E$8^2+(1000*coeffs!$D$2*coeffs!$D$8*(E73/coeffs!$D$2-blanks!$BZ$18*A73-blanks!$BZ$17)/($D$2^2*coeffs!$D$6))^2*coeffs!$D$11^2+(1000*coeffs!$D$2*coeffs!$D$8*(E73/coeffs!$D$2-blanks!$BZ$18*A73-blanks!$BZ$17)/($D$2*coeffs!$D$6^2))^2*coeffs!$E$6^2 +(-1000*coeffs!$D$8*blanks!$BZ$18*A73/($D$2*coeffs!$D$6)-1000*coeffs!$D$8*blanks!$BZ$17/($D$2*coeffs!$D$6))^2*coeffs!$E$2^2 + (1000*coeffs!$D$2*coeffs!$D$8*A73/($D$2*coeffs!$D$6))^2*blanks!$CA$18^2+(1000*coeffs!$D$2*coeffs!$D$8/($D$2*coeffs!$D$6))^2*blanks!$CA$17^2)^0.5</f>
        <v>418420.42294700514</v>
      </c>
      <c r="L73" s="10">
        <f t="shared" ref="L73:L89" si="12">1000000000000*D73/(1000000*$D$3)</f>
        <v>322438021.44444466</v>
      </c>
      <c r="M73" s="1">
        <f t="shared" ref="M73:M89" si="13">((1/(0.000001*$D$3))^2*K73^2+(D73/(0.000001*$D$3)^2)^2*(0.000001*$E$3)^2)^0.5</f>
        <v>329934581.8028028</v>
      </c>
      <c r="N73" s="10">
        <f t="shared" ref="N73:N89" si="14">((1/(0.000001*$D$3))^2*J73^2+(D73/(0.000001*$D$3)^2)^2*(0.000001*$E$3)^2)^0.5</f>
        <v>325641784.13773453</v>
      </c>
    </row>
    <row r="74" spans="1:14" x14ac:dyDescent="0.25">
      <c r="A74">
        <v>-27.18</v>
      </c>
      <c r="B74">
        <v>0.80722891566265065</v>
      </c>
      <c r="C74" s="10">
        <f>(-LN(1-B74)/0.000001)-EXP(blanks!$BZ$18*b919_4!A74+blanks!$BZ$17)</f>
        <v>1395421.1120414014</v>
      </c>
      <c r="D74" s="1">
        <f>C74*0.000001*coeffs!$D$8/($D$2*coeffs!$D$6/1000)</f>
        <v>872720.38638557564</v>
      </c>
      <c r="E74">
        <f t="shared" si="11"/>
        <v>1.6462518855568169</v>
      </c>
      <c r="F74">
        <v>1.3541000000000001</v>
      </c>
      <c r="G74">
        <v>2.0522</v>
      </c>
      <c r="H74">
        <f t="shared" si="9"/>
        <v>0.29215188555681681</v>
      </c>
      <c r="I74">
        <f t="shared" si="10"/>
        <v>0.40594811444318313</v>
      </c>
      <c r="J74" s="2">
        <f>((1000*coeffs!$D$8/($D$2*coeffs!$D$6))^2*H74^2+(1000*(E74-coeffs!$D$2*blanks!$BZ$18*A74-coeffs!$D$2*blanks!$BZ$17)/($D$2*coeffs!$D$6))^2*coeffs!$E$8^2+(1000*coeffs!$D$2*coeffs!$D$8*(E74/coeffs!$D$2-blanks!$BZ$18*A74-blanks!$BZ$17)/($D$2^2*coeffs!$D$6))^2*coeffs!$D$11^2+(1000*coeffs!$D$2*coeffs!$D$8*(E74/coeffs!$D$2-blanks!$BZ$18*A74-blanks!$BZ$17)/($D$2*coeffs!$D$6^2))^2*coeffs!$E$6^2 +(-1000*coeffs!$D$8*blanks!$BZ$18*A74/($D$2*coeffs!$D$6)-1000*coeffs!$D$8*blanks!$BZ$17/($D$2*coeffs!$D$6))^2*coeffs!$E$2^2 + (1000*coeffs!$D$2*coeffs!$D$8*A74/($D$2*coeffs!$D$6))^2*blanks!$CA$18^2+(1000*coeffs!$D$2*coeffs!$D$8/($D$2*coeffs!$D$6))^2*blanks!$CA$17^2)^0.5</f>
        <v>405952.04879591649</v>
      </c>
      <c r="K74" s="10">
        <f>((1000*coeffs!$D$8/($D$2*coeffs!$D$6))^2*I74^2+(1000*(E74-coeffs!$D$2*blanks!$BZ$18*A74-coeffs!$D$2*blanks!$BZ$17)/($D$2*coeffs!$D$6))^2*coeffs!$E$8^2+(1000*coeffs!$D$2*coeffs!$D$8*(E74/coeffs!$D$2-blanks!$BZ$18*A74-blanks!$BZ$17)/($D$2^2*coeffs!$D$6))^2*coeffs!$D$11^2+(1000*coeffs!$D$2*coeffs!$D$8*(E74/coeffs!$D$2-blanks!$BZ$18*A74-blanks!$BZ$17)/($D$2*coeffs!$D$6^2))^2*coeffs!$E$6^2 +(-1000*coeffs!$D$8*blanks!$BZ$18*A74/($D$2*coeffs!$D$6)-1000*coeffs!$D$8*blanks!$BZ$17/($D$2*coeffs!$D$6))^2*coeffs!$E$2^2 + (1000*coeffs!$D$2*coeffs!$D$8*A74/($D$2*coeffs!$D$6))^2*blanks!$CA$18^2+(1000*coeffs!$D$2*coeffs!$D$8/($D$2*coeffs!$D$6))^2*blanks!$CA$17^2)^0.5</f>
        <v>442572.26308015618</v>
      </c>
      <c r="L74" s="10">
        <f t="shared" si="12"/>
        <v>337082713.16521364</v>
      </c>
      <c r="M74" s="1">
        <f t="shared" si="13"/>
        <v>345898026.57319796</v>
      </c>
      <c r="N74" s="10">
        <f t="shared" si="14"/>
        <v>339130983.70971316</v>
      </c>
    </row>
    <row r="75" spans="1:14" x14ac:dyDescent="0.25">
      <c r="A75">
        <v>-27.23</v>
      </c>
      <c r="B75">
        <v>0.81927710843373491</v>
      </c>
      <c r="C75" s="10">
        <f>(-LN(1-B75)/0.000001)-EXP(blanks!$BZ$18*b919_4!A75+blanks!$BZ$17)</f>
        <v>1455381.2865136557</v>
      </c>
      <c r="D75" s="1">
        <f>C75*0.000001*coeffs!$D$8/($D$2*coeffs!$D$6/1000)</f>
        <v>910220.51174674311</v>
      </c>
      <c r="E75">
        <f t="shared" si="11"/>
        <v>1.7107904066943878</v>
      </c>
      <c r="F75">
        <v>1.3876999999999999</v>
      </c>
      <c r="G75">
        <v>2.1030000000000002</v>
      </c>
      <c r="H75">
        <f t="shared" si="9"/>
        <v>0.32309040669438782</v>
      </c>
      <c r="I75">
        <f t="shared" si="10"/>
        <v>0.39220959330561245</v>
      </c>
      <c r="J75" s="2">
        <f>((1000*coeffs!$D$8/($D$2*coeffs!$D$6))^2*H75^2+(1000*(E75-coeffs!$D$2*blanks!$BZ$18*A75-coeffs!$D$2*blanks!$BZ$17)/($D$2*coeffs!$D$6))^2*coeffs!$E$8^2+(1000*coeffs!$D$2*coeffs!$D$8*(E75/coeffs!$D$2-blanks!$BZ$18*A75-blanks!$BZ$17)/($D$2^2*coeffs!$D$6))^2*coeffs!$D$11^2+(1000*coeffs!$D$2*coeffs!$D$8*(E75/coeffs!$D$2-blanks!$BZ$18*A75-blanks!$BZ$17)/($D$2*coeffs!$D$6^2))^2*coeffs!$E$6^2 +(-1000*coeffs!$D$8*blanks!$BZ$18*A75/($D$2*coeffs!$D$6)-1000*coeffs!$D$8*blanks!$BZ$17/($D$2*coeffs!$D$6))^2*coeffs!$E$2^2 + (1000*coeffs!$D$2*coeffs!$D$8*A75/($D$2*coeffs!$D$6))^2*blanks!$CA$18^2+(1000*coeffs!$D$2*coeffs!$D$8/($D$2*coeffs!$D$6))^2*blanks!$CA$17^2)^0.5</f>
        <v>427490.26731743501</v>
      </c>
      <c r="K75" s="10">
        <f>((1000*coeffs!$D$8/($D$2*coeffs!$D$6))^2*I75^2+(1000*(E75-coeffs!$D$2*blanks!$BZ$18*A75-coeffs!$D$2*blanks!$BZ$17)/($D$2*coeffs!$D$6))^2*coeffs!$E$8^2+(1000*coeffs!$D$2*coeffs!$D$8*(E75/coeffs!$D$2-blanks!$BZ$18*A75-blanks!$BZ$17)/($D$2^2*coeffs!$D$6))^2*coeffs!$D$11^2+(1000*coeffs!$D$2*coeffs!$D$8*(E75/coeffs!$D$2-blanks!$BZ$18*A75-blanks!$BZ$17)/($D$2*coeffs!$D$6^2))^2*coeffs!$E$6^2 +(-1000*coeffs!$D$8*blanks!$BZ$18*A75/($D$2*coeffs!$D$6)-1000*coeffs!$D$8*blanks!$BZ$17/($D$2*coeffs!$D$6))^2*coeffs!$E$2^2 + (1000*coeffs!$D$2*coeffs!$D$8*A75/($D$2*coeffs!$D$6))^2*blanks!$CA$18^2+(1000*coeffs!$D$2*coeffs!$D$8/($D$2*coeffs!$D$6))^2*blanks!$CA$17^2)^0.5</f>
        <v>449540.42577104759</v>
      </c>
      <c r="L75" s="10">
        <f t="shared" si="12"/>
        <v>351566898.70501751</v>
      </c>
      <c r="M75" s="1">
        <f t="shared" si="13"/>
        <v>358483958.17205733</v>
      </c>
      <c r="N75" s="10">
        <f t="shared" si="14"/>
        <v>354437195.59092301</v>
      </c>
    </row>
    <row r="76" spans="1:14" x14ac:dyDescent="0.25">
      <c r="A76">
        <v>-27.25</v>
      </c>
      <c r="B76">
        <v>0.83132530120481929</v>
      </c>
      <c r="C76" s="10">
        <f>(-LN(1-B76)/0.000001)-EXP(blanks!$BZ$18*b919_4!A76+blanks!$BZ$17)</f>
        <v>1522519.5052826975</v>
      </c>
      <c r="D76" s="1">
        <f>C76*0.000001*coeffs!$D$8/($D$2*coeffs!$D$6/1000)</f>
        <v>952209.90958496288</v>
      </c>
      <c r="E76">
        <f t="shared" si="11"/>
        <v>1.7797832781813394</v>
      </c>
      <c r="F76">
        <v>1.4572000000000001</v>
      </c>
      <c r="G76">
        <v>2.2084999999999999</v>
      </c>
      <c r="H76">
        <f t="shared" si="9"/>
        <v>0.32258327818133936</v>
      </c>
      <c r="I76">
        <f t="shared" si="10"/>
        <v>0.4287167218186605</v>
      </c>
      <c r="J76" s="2">
        <f>((1000*coeffs!$D$8/($D$2*coeffs!$D$6))^2*H76^2+(1000*(E76-coeffs!$D$2*blanks!$BZ$18*A76-coeffs!$D$2*blanks!$BZ$17)/($D$2*coeffs!$D$6))^2*coeffs!$E$8^2+(1000*coeffs!$D$2*coeffs!$D$8*(E76/coeffs!$D$2-blanks!$BZ$18*A76-blanks!$BZ$17)/($D$2^2*coeffs!$D$6))^2*coeffs!$D$11^2+(1000*coeffs!$D$2*coeffs!$D$8*(E76/coeffs!$D$2-blanks!$BZ$18*A76-blanks!$BZ$17)/($D$2*coeffs!$D$6^2))^2*coeffs!$E$6^2 +(-1000*coeffs!$D$8*blanks!$BZ$18*A76/($D$2*coeffs!$D$6)-1000*coeffs!$D$8*blanks!$BZ$17/($D$2*coeffs!$D$6))^2*coeffs!$E$2^2 + (1000*coeffs!$D$2*coeffs!$D$8*A76/($D$2*coeffs!$D$6))^2*blanks!$CA$18^2+(1000*coeffs!$D$2*coeffs!$D$8/($D$2*coeffs!$D$6))^2*blanks!$CA$17^2)^0.5</f>
        <v>440791.50075803435</v>
      </c>
      <c r="K76" s="10">
        <f>((1000*coeffs!$D$8/($D$2*coeffs!$D$6))^2*I76^2+(1000*(E76-coeffs!$D$2*blanks!$BZ$18*A76-coeffs!$D$2*blanks!$BZ$17)/($D$2*coeffs!$D$6))^2*coeffs!$E$8^2+(1000*coeffs!$D$2*coeffs!$D$8*(E76/coeffs!$D$2-blanks!$BZ$18*A76-blanks!$BZ$17)/($D$2^2*coeffs!$D$6))^2*coeffs!$D$11^2+(1000*coeffs!$D$2*coeffs!$D$8*(E76/coeffs!$D$2-blanks!$BZ$18*A76-blanks!$BZ$17)/($D$2*coeffs!$D$6^2))^2*coeffs!$E$6^2 +(-1000*coeffs!$D$8*blanks!$BZ$18*A76/($D$2*coeffs!$D$6)-1000*coeffs!$D$8*blanks!$BZ$17/($D$2*coeffs!$D$6))^2*coeffs!$E$2^2 + (1000*coeffs!$D$2*coeffs!$D$8*A76/($D$2*coeffs!$D$6))^2*blanks!$CA$18^2+(1000*coeffs!$D$2*coeffs!$D$8/($D$2*coeffs!$D$6))^2*blanks!$CA$17^2)^0.5</f>
        <v>474854.10830031155</v>
      </c>
      <c r="L76" s="10">
        <f t="shared" si="12"/>
        <v>367785037.26151425</v>
      </c>
      <c r="M76" s="1">
        <f t="shared" si="13"/>
        <v>375880421.2827549</v>
      </c>
      <c r="N76" s="10">
        <f t="shared" si="14"/>
        <v>369639209.14886403</v>
      </c>
    </row>
    <row r="77" spans="1:14" x14ac:dyDescent="0.25">
      <c r="A77">
        <v>-27.35</v>
      </c>
      <c r="B77">
        <v>0.84337349397590367</v>
      </c>
      <c r="C77" s="10">
        <f>(-LN(1-B77)/0.000001)-EXP(blanks!$BZ$18*b919_4!A77+blanks!$BZ$17)</f>
        <v>1587150.2339268918</v>
      </c>
      <c r="D77" s="1">
        <f>C77*0.000001*coeffs!$D$8/($D$2*coeffs!$D$6/1000)</f>
        <v>992631.07993133005</v>
      </c>
      <c r="E77">
        <f t="shared" si="11"/>
        <v>1.8538912503350615</v>
      </c>
      <c r="F77">
        <v>1.4933000000000001</v>
      </c>
      <c r="G77">
        <v>2.3191999999999999</v>
      </c>
      <c r="H77">
        <f t="shared" si="9"/>
        <v>0.36059125033506145</v>
      </c>
      <c r="I77">
        <f t="shared" si="10"/>
        <v>0.4653087496649384</v>
      </c>
      <c r="J77" s="2">
        <f>((1000*coeffs!$D$8/($D$2*coeffs!$D$6))^2*H77^2+(1000*(E77-coeffs!$D$2*blanks!$BZ$18*A77-coeffs!$D$2*blanks!$BZ$17)/($D$2*coeffs!$D$6))^2*coeffs!$E$8^2+(1000*coeffs!$D$2*coeffs!$D$8*(E77/coeffs!$D$2-blanks!$BZ$18*A77-blanks!$BZ$17)/($D$2^2*coeffs!$D$6))^2*coeffs!$D$11^2+(1000*coeffs!$D$2*coeffs!$D$8*(E77/coeffs!$D$2-blanks!$BZ$18*A77-blanks!$BZ$17)/($D$2*coeffs!$D$6^2))^2*coeffs!$E$6^2 +(-1000*coeffs!$D$8*blanks!$BZ$18*A77/($D$2*coeffs!$D$6)-1000*coeffs!$D$8*blanks!$BZ$17/($D$2*coeffs!$D$6))^2*coeffs!$E$2^2 + (1000*coeffs!$D$2*coeffs!$D$8*A77/($D$2*coeffs!$D$6))^2*blanks!$CA$18^2+(1000*coeffs!$D$2*coeffs!$D$8/($D$2*coeffs!$D$6))^2*blanks!$CA$17^2)^0.5</f>
        <v>466380.69963984954</v>
      </c>
      <c r="K77" s="10">
        <f>((1000*coeffs!$D$8/($D$2*coeffs!$D$6))^2*I77^2+(1000*(E77-coeffs!$D$2*blanks!$BZ$18*A77-coeffs!$D$2*blanks!$BZ$17)/($D$2*coeffs!$D$6))^2*coeffs!$E$8^2+(1000*coeffs!$D$2*coeffs!$D$8*(E77/coeffs!$D$2-blanks!$BZ$18*A77-blanks!$BZ$17)/($D$2^2*coeffs!$D$6))^2*coeffs!$D$11^2+(1000*coeffs!$D$2*coeffs!$D$8*(E77/coeffs!$D$2-blanks!$BZ$18*A77-blanks!$BZ$17)/($D$2*coeffs!$D$6^2))^2*coeffs!$E$6^2 +(-1000*coeffs!$D$8*blanks!$BZ$18*A77/($D$2*coeffs!$D$6)-1000*coeffs!$D$8*blanks!$BZ$17/($D$2*coeffs!$D$6))^2*coeffs!$E$2^2 + (1000*coeffs!$D$2*coeffs!$D$8*A77/($D$2*coeffs!$D$6))^2*blanks!$CA$18^2+(1000*coeffs!$D$2*coeffs!$D$8/($D$2*coeffs!$D$6))^2*blanks!$CA$17^2)^0.5</f>
        <v>501337.95127657743</v>
      </c>
      <c r="L77" s="10">
        <f t="shared" si="12"/>
        <v>383397457.89728814</v>
      </c>
      <c r="M77" s="1">
        <f t="shared" si="13"/>
        <v>393034580.64048076</v>
      </c>
      <c r="N77" s="10">
        <f t="shared" si="14"/>
        <v>386561072.43347812</v>
      </c>
    </row>
    <row r="78" spans="1:14" x14ac:dyDescent="0.25">
      <c r="A78">
        <v>-27.44</v>
      </c>
      <c r="B78">
        <v>0.85542168674698793</v>
      </c>
      <c r="C78" s="10">
        <f>(-LN(1-B78)/0.000001)-EXP(blanks!$BZ$18*b919_4!A78+blanks!$BZ$17)</f>
        <v>1658365.2803700457</v>
      </c>
      <c r="D78" s="1">
        <f>C78*0.000001*coeffs!$D$8/($D$2*coeffs!$D$6/1000)</f>
        <v>1037170.1959816912</v>
      </c>
      <c r="E78">
        <f t="shared" si="11"/>
        <v>1.9339339580085975</v>
      </c>
      <c r="F78">
        <v>1.5682</v>
      </c>
      <c r="G78">
        <v>2.4354</v>
      </c>
      <c r="H78">
        <f t="shared" si="9"/>
        <v>0.36573395800859743</v>
      </c>
      <c r="I78">
        <f t="shared" si="10"/>
        <v>0.50146604199140254</v>
      </c>
      <c r="J78" s="2">
        <f>((1000*coeffs!$D$8/($D$2*coeffs!$D$6))^2*H78^2+(1000*(E78-coeffs!$D$2*blanks!$BZ$18*A78-coeffs!$D$2*blanks!$BZ$17)/($D$2*coeffs!$D$6))^2*coeffs!$E$8^2+(1000*coeffs!$D$2*coeffs!$D$8*(E78/coeffs!$D$2-blanks!$BZ$18*A78-blanks!$BZ$17)/($D$2^2*coeffs!$D$6))^2*coeffs!$D$11^2+(1000*coeffs!$D$2*coeffs!$D$8*(E78/coeffs!$D$2-blanks!$BZ$18*A78-blanks!$BZ$17)/($D$2*coeffs!$D$6^2))^2*coeffs!$E$6^2 +(-1000*coeffs!$D$8*blanks!$BZ$18*A78/($D$2*coeffs!$D$6)-1000*coeffs!$D$8*blanks!$BZ$17/($D$2*coeffs!$D$6))^2*coeffs!$E$2^2 + (1000*coeffs!$D$2*coeffs!$D$8*A78/($D$2*coeffs!$D$6))^2*blanks!$CA$18^2+(1000*coeffs!$D$2*coeffs!$D$8/($D$2*coeffs!$D$6))^2*blanks!$CA$17^2)^0.5</f>
        <v>483397.56290567922</v>
      </c>
      <c r="K78" s="10">
        <f>((1000*coeffs!$D$8/($D$2*coeffs!$D$6))^2*I78^2+(1000*(E78-coeffs!$D$2*blanks!$BZ$18*A78-coeffs!$D$2*blanks!$BZ$17)/($D$2*coeffs!$D$6))^2*coeffs!$E$8^2+(1000*coeffs!$D$2*coeffs!$D$8*(E78/coeffs!$D$2-blanks!$BZ$18*A78-blanks!$BZ$17)/($D$2^2*coeffs!$D$6))^2*coeffs!$D$11^2+(1000*coeffs!$D$2*coeffs!$D$8*(E78/coeffs!$D$2-blanks!$BZ$18*A78-blanks!$BZ$17)/($D$2*coeffs!$D$6^2))^2*coeffs!$E$6^2 +(-1000*coeffs!$D$8*blanks!$BZ$18*A78/($D$2*coeffs!$D$6)-1000*coeffs!$D$8*blanks!$BZ$17/($D$2*coeffs!$D$6))^2*coeffs!$E$2^2 + (1000*coeffs!$D$2*coeffs!$D$8*A78/($D$2*coeffs!$D$6))^2*blanks!$CA$18^2+(1000*coeffs!$D$2*coeffs!$D$8/($D$2*coeffs!$D$6))^2*blanks!$CA$17^2)^0.5</f>
        <v>528879.81070907577</v>
      </c>
      <c r="L78" s="10">
        <f t="shared" si="12"/>
        <v>400600408.93916172</v>
      </c>
      <c r="M78" s="1">
        <f t="shared" si="13"/>
        <v>411633840.49103397</v>
      </c>
      <c r="N78" s="10">
        <f t="shared" si="14"/>
        <v>403204517.31967866</v>
      </c>
    </row>
    <row r="79" spans="1:14" x14ac:dyDescent="0.25">
      <c r="A79">
        <v>-27.64</v>
      </c>
      <c r="B79">
        <v>0.86746987951807231</v>
      </c>
      <c r="C79" s="10">
        <f>(-LN(1-B79)/0.000001)-EXP(blanks!$BZ$18*b919_4!A79+blanks!$BZ$17)</f>
        <v>1724699.5454064915</v>
      </c>
      <c r="D79" s="1">
        <f>C79*0.000001*coeffs!$D$8/($D$2*coeffs!$D$6/1000)</f>
        <v>1078656.7873150555</v>
      </c>
      <c r="E79">
        <f t="shared" si="11"/>
        <v>2.0209453349982276</v>
      </c>
      <c r="F79">
        <v>1.607</v>
      </c>
      <c r="G79">
        <v>2.5575000000000001</v>
      </c>
      <c r="H79">
        <f t="shared" si="9"/>
        <v>0.41394533499822761</v>
      </c>
      <c r="I79">
        <f t="shared" si="10"/>
        <v>0.53655466500177251</v>
      </c>
      <c r="J79" s="2">
        <f>((1000*coeffs!$D$8/($D$2*coeffs!$D$6))^2*H79^2+(1000*(E79-coeffs!$D$2*blanks!$BZ$18*A79-coeffs!$D$2*blanks!$BZ$17)/($D$2*coeffs!$D$6))^2*coeffs!$E$8^2+(1000*coeffs!$D$2*coeffs!$D$8*(E79/coeffs!$D$2-blanks!$BZ$18*A79-blanks!$BZ$17)/($D$2^2*coeffs!$D$6))^2*coeffs!$D$11^2+(1000*coeffs!$D$2*coeffs!$D$8*(E79/coeffs!$D$2-blanks!$BZ$18*A79-blanks!$BZ$17)/($D$2*coeffs!$D$6^2))^2*coeffs!$E$6^2 +(-1000*coeffs!$D$8*blanks!$BZ$18*A79/($D$2*coeffs!$D$6)-1000*coeffs!$D$8*blanks!$BZ$17/($D$2*coeffs!$D$6))^2*coeffs!$E$2^2 + (1000*coeffs!$D$2*coeffs!$D$8*A79/($D$2*coeffs!$D$6))^2*blanks!$CA$18^2+(1000*coeffs!$D$2*coeffs!$D$8/($D$2*coeffs!$D$6))^2*blanks!$CA$17^2)^0.5</f>
        <v>514841.83173950086</v>
      </c>
      <c r="K79" s="10">
        <f>((1000*coeffs!$D$8/($D$2*coeffs!$D$6))^2*I79^2+(1000*(E79-coeffs!$D$2*blanks!$BZ$18*A79-coeffs!$D$2*blanks!$BZ$17)/($D$2*coeffs!$D$6))^2*coeffs!$E$8^2+(1000*coeffs!$D$2*coeffs!$D$8*(E79/coeffs!$D$2-blanks!$BZ$18*A79-blanks!$BZ$17)/($D$2^2*coeffs!$D$6))^2*coeffs!$D$11^2+(1000*coeffs!$D$2*coeffs!$D$8*(E79/coeffs!$D$2-blanks!$BZ$18*A79-blanks!$BZ$17)/($D$2*coeffs!$D$6^2))^2*coeffs!$E$6^2 +(-1000*coeffs!$D$8*blanks!$BZ$18*A79/($D$2*coeffs!$D$6)-1000*coeffs!$D$8*blanks!$BZ$17/($D$2*coeffs!$D$6))^2*coeffs!$E$2^2 + (1000*coeffs!$D$2*coeffs!$D$8*A79/($D$2*coeffs!$D$6))^2*blanks!$CA$18^2+(1000*coeffs!$D$2*coeffs!$D$8/($D$2*coeffs!$D$6))^2*blanks!$CA$17^2)^0.5</f>
        <v>557356.63012633764</v>
      </c>
      <c r="L79" s="10">
        <f t="shared" si="12"/>
        <v>416624341.67269641</v>
      </c>
      <c r="M79" s="1">
        <f t="shared" si="13"/>
        <v>429509529.67091805</v>
      </c>
      <c r="N79" s="10">
        <f t="shared" si="14"/>
        <v>421518659.44271237</v>
      </c>
    </row>
    <row r="80" spans="1:14" x14ac:dyDescent="0.25">
      <c r="A80">
        <v>-27.72</v>
      </c>
      <c r="B80">
        <v>0.87951807228915657</v>
      </c>
      <c r="C80" s="10">
        <f>(-LN(1-B80)/0.000001)-EXP(blanks!$BZ$18*b919_4!A80+blanks!$BZ$17)</f>
        <v>1811310.7931984374</v>
      </c>
      <c r="D80" s="1">
        <f>C80*0.000001*coeffs!$D$8/($D$2*coeffs!$D$6/1000)</f>
        <v>1132824.9527427268</v>
      </c>
      <c r="E80">
        <f t="shared" si="11"/>
        <v>2.1162555148025519</v>
      </c>
      <c r="F80">
        <v>1.6875</v>
      </c>
      <c r="G80">
        <v>2.6857000000000002</v>
      </c>
      <c r="H80">
        <f t="shared" si="9"/>
        <v>0.42875551480255192</v>
      </c>
      <c r="I80">
        <f t="shared" si="10"/>
        <v>0.56944448519744828</v>
      </c>
      <c r="J80" s="2">
        <f>((1000*coeffs!$D$8/($D$2*coeffs!$D$6))^2*H80^2+(1000*(E80-coeffs!$D$2*blanks!$BZ$18*A80-coeffs!$D$2*blanks!$BZ$17)/($D$2*coeffs!$D$6))^2*coeffs!$E$8^2+(1000*coeffs!$D$2*coeffs!$D$8*(E80/coeffs!$D$2-blanks!$BZ$18*A80-blanks!$BZ$17)/($D$2^2*coeffs!$D$6))^2*coeffs!$D$11^2+(1000*coeffs!$D$2*coeffs!$D$8*(E80/coeffs!$D$2-blanks!$BZ$18*A80-blanks!$BZ$17)/($D$2*coeffs!$D$6^2))^2*coeffs!$E$6^2 +(-1000*coeffs!$D$8*blanks!$BZ$18*A80/($D$2*coeffs!$D$6)-1000*coeffs!$D$8*blanks!$BZ$17/($D$2*coeffs!$D$6))^2*coeffs!$E$2^2 + (1000*coeffs!$D$2*coeffs!$D$8*A80/($D$2*coeffs!$D$6))^2*blanks!$CA$18^2+(1000*coeffs!$D$2*coeffs!$D$8/($D$2*coeffs!$D$6))^2*blanks!$CA$17^2)^0.5</f>
        <v>537646.54245627928</v>
      </c>
      <c r="K80" s="10">
        <f>((1000*coeffs!$D$8/($D$2*coeffs!$D$6))^2*I80^2+(1000*(E80-coeffs!$D$2*blanks!$BZ$18*A80-coeffs!$D$2*blanks!$BZ$17)/($D$2*coeffs!$D$6))^2*coeffs!$E$8^2+(1000*coeffs!$D$2*coeffs!$D$8*(E80/coeffs!$D$2-blanks!$BZ$18*A80-blanks!$BZ$17)/($D$2^2*coeffs!$D$6))^2*coeffs!$D$11^2+(1000*coeffs!$D$2*coeffs!$D$8*(E80/coeffs!$D$2-blanks!$BZ$18*A80-blanks!$BZ$17)/($D$2*coeffs!$D$6^2))^2*coeffs!$E$6^2 +(-1000*coeffs!$D$8*blanks!$BZ$18*A80/($D$2*coeffs!$D$6)-1000*coeffs!$D$8*blanks!$BZ$17/($D$2*coeffs!$D$6))^2*coeffs!$E$2^2 + (1000*coeffs!$D$2*coeffs!$D$8*A80/($D$2*coeffs!$D$6))^2*blanks!$CA$18^2+(1000*coeffs!$D$2*coeffs!$D$8/($D$2*coeffs!$D$6))^2*blanks!$CA$17^2)^0.5</f>
        <v>586510.67863126774</v>
      </c>
      <c r="L80" s="10">
        <f t="shared" si="12"/>
        <v>437546451.95496327</v>
      </c>
      <c r="M80" s="1">
        <f t="shared" si="13"/>
        <v>451304337.35405171</v>
      </c>
      <c r="N80" s="10">
        <f t="shared" si="14"/>
        <v>442132077.49161232</v>
      </c>
    </row>
    <row r="81" spans="1:14" x14ac:dyDescent="0.25">
      <c r="A81">
        <v>-27.84</v>
      </c>
      <c r="B81">
        <v>0.89156626506024095</v>
      </c>
      <c r="C81" s="10">
        <f>(-LN(1-B81)/0.000001)-EXP(blanks!$BZ$18*b919_4!A81+blanks!$BZ$17)</f>
        <v>1903141.6356093669</v>
      </c>
      <c r="D81" s="1">
        <f>C81*0.000001*coeffs!$D$8/($D$2*coeffs!$D$6/1000)</f>
        <v>1190257.5425032016</v>
      </c>
      <c r="E81">
        <f t="shared" si="11"/>
        <v>2.2216160304603783</v>
      </c>
      <c r="F81">
        <v>1.7721</v>
      </c>
      <c r="G81">
        <v>2.8203</v>
      </c>
      <c r="H81">
        <f t="shared" si="9"/>
        <v>0.44951603046037825</v>
      </c>
      <c r="I81">
        <f t="shared" si="10"/>
        <v>0.59868396953962177</v>
      </c>
      <c r="J81" s="2">
        <f>((1000*coeffs!$D$8/($D$2*coeffs!$D$6))^2*H81^2+(1000*(E81-coeffs!$D$2*blanks!$BZ$18*A81-coeffs!$D$2*blanks!$BZ$17)/($D$2*coeffs!$D$6))^2*coeffs!$E$8^2+(1000*coeffs!$D$2*coeffs!$D$8*(E81/coeffs!$D$2-blanks!$BZ$18*A81-blanks!$BZ$17)/($D$2^2*coeffs!$D$6))^2*coeffs!$D$11^2+(1000*coeffs!$D$2*coeffs!$D$8*(E81/coeffs!$D$2-blanks!$BZ$18*A81-blanks!$BZ$17)/($D$2*coeffs!$D$6^2))^2*coeffs!$E$6^2 +(-1000*coeffs!$D$8*blanks!$BZ$18*A81/($D$2*coeffs!$D$6)-1000*coeffs!$D$8*blanks!$BZ$17/($D$2*coeffs!$D$6))^2*coeffs!$E$2^2 + (1000*coeffs!$D$2*coeffs!$D$8*A81/($D$2*coeffs!$D$6))^2*blanks!$CA$18^2+(1000*coeffs!$D$2*coeffs!$D$8/($D$2*coeffs!$D$6))^2*blanks!$CA$17^2)^0.5</f>
        <v>564231.38563350798</v>
      </c>
      <c r="K81" s="10">
        <f>((1000*coeffs!$D$8/($D$2*coeffs!$D$6))^2*I81^2+(1000*(E81-coeffs!$D$2*blanks!$BZ$18*A81-coeffs!$D$2*blanks!$BZ$17)/($D$2*coeffs!$D$6))^2*coeffs!$E$8^2+(1000*coeffs!$D$2*coeffs!$D$8*(E81/coeffs!$D$2-blanks!$BZ$18*A81-blanks!$BZ$17)/($D$2^2*coeffs!$D$6))^2*coeffs!$D$11^2+(1000*coeffs!$D$2*coeffs!$D$8*(E81/coeffs!$D$2-blanks!$BZ$18*A81-blanks!$BZ$17)/($D$2*coeffs!$D$6^2))^2*coeffs!$E$6^2 +(-1000*coeffs!$D$8*blanks!$BZ$18*A81/($D$2*coeffs!$D$6)-1000*coeffs!$D$8*blanks!$BZ$17/($D$2*coeffs!$D$6))^2*coeffs!$E$2^2 + (1000*coeffs!$D$2*coeffs!$D$8*A81/($D$2*coeffs!$D$6))^2*blanks!$CA$18^2+(1000*coeffs!$D$2*coeffs!$D$8/($D$2*coeffs!$D$6))^2*blanks!$CA$17^2)^0.5</f>
        <v>616048.62324531609</v>
      </c>
      <c r="L81" s="10">
        <f t="shared" si="12"/>
        <v>459729425.42799532</v>
      </c>
      <c r="M81" s="1">
        <f t="shared" si="13"/>
        <v>474146568.13349712</v>
      </c>
      <c r="N81" s="10">
        <f t="shared" si="14"/>
        <v>464425490.60457349</v>
      </c>
    </row>
    <row r="82" spans="1:14" x14ac:dyDescent="0.25">
      <c r="A82">
        <v>-27.84</v>
      </c>
      <c r="B82">
        <v>0.90361445783132532</v>
      </c>
      <c r="C82" s="10">
        <f>(-LN(1-B82)/0.000001)-EXP(blanks!$BZ$18*b919_4!A82+blanks!$BZ$17)</f>
        <v>2020924.6712657511</v>
      </c>
      <c r="D82" s="1">
        <f>C82*0.000001*coeffs!$D$8/($D$2*coeffs!$D$6/1000)</f>
        <v>1263921.0807001609</v>
      </c>
      <c r="E82">
        <f t="shared" si="11"/>
        <v>2.3393990661167621</v>
      </c>
      <c r="F82">
        <v>1.861</v>
      </c>
      <c r="G82">
        <v>3.0350000000000001</v>
      </c>
      <c r="H82">
        <f t="shared" si="9"/>
        <v>0.47839906611676208</v>
      </c>
      <c r="I82">
        <f t="shared" si="10"/>
        <v>0.69560093388323807</v>
      </c>
      <c r="J82" s="2">
        <f>((1000*coeffs!$D$8/($D$2*coeffs!$D$6))^2*H82^2+(1000*(E82-coeffs!$D$2*blanks!$BZ$18*A82-coeffs!$D$2*blanks!$BZ$17)/($D$2*coeffs!$D$6))^2*coeffs!$E$8^2+(1000*coeffs!$D$2*coeffs!$D$8*(E82/coeffs!$D$2-blanks!$BZ$18*A82-blanks!$BZ$17)/($D$2^2*coeffs!$D$6))^2*coeffs!$D$11^2+(1000*coeffs!$D$2*coeffs!$D$8*(E82/coeffs!$D$2-blanks!$BZ$18*A82-blanks!$BZ$17)/($D$2*coeffs!$D$6^2))^2*coeffs!$E$6^2 +(-1000*coeffs!$D$8*blanks!$BZ$18*A82/($D$2*coeffs!$D$6)-1000*coeffs!$D$8*blanks!$BZ$17/($D$2*coeffs!$D$6))^2*coeffs!$E$2^2 + (1000*coeffs!$D$2*coeffs!$D$8*A82/($D$2*coeffs!$D$6))^2*blanks!$CA$18^2+(1000*coeffs!$D$2*coeffs!$D$8/($D$2*coeffs!$D$6))^2*blanks!$CA$17^2)^0.5</f>
        <v>595725.47960366658</v>
      </c>
      <c r="K82" s="10">
        <f>((1000*coeffs!$D$8/($D$2*coeffs!$D$6))^2*I82^2+(1000*(E82-coeffs!$D$2*blanks!$BZ$18*A82-coeffs!$D$2*blanks!$BZ$17)/($D$2*coeffs!$D$6))^2*coeffs!$E$8^2+(1000*coeffs!$D$2*coeffs!$D$8*(E82/coeffs!$D$2-blanks!$BZ$18*A82-blanks!$BZ$17)/($D$2^2*coeffs!$D$6))^2*coeffs!$D$11^2+(1000*coeffs!$D$2*coeffs!$D$8*(E82/coeffs!$D$2-blanks!$BZ$18*A82-blanks!$BZ$17)/($D$2*coeffs!$D$6^2))^2*coeffs!$E$6^2 +(-1000*coeffs!$D$8*blanks!$BZ$18*A82/($D$2*coeffs!$D$6)-1000*coeffs!$D$8*blanks!$BZ$17/($D$2*coeffs!$D$6))^2*coeffs!$E$2^2 + (1000*coeffs!$D$2*coeffs!$D$8*A82/($D$2*coeffs!$D$6))^2*blanks!$CA$18^2+(1000*coeffs!$D$2*coeffs!$D$8/($D$2*coeffs!$D$6))^2*blanks!$CA$17^2)^0.5</f>
        <v>674262.03757940757</v>
      </c>
      <c r="L82" s="10">
        <f t="shared" si="12"/>
        <v>488181499.77407348</v>
      </c>
      <c r="M82" s="1">
        <f t="shared" si="13"/>
        <v>507428767.00312048</v>
      </c>
      <c r="N82" s="10">
        <f t="shared" si="14"/>
        <v>492548737.04896456</v>
      </c>
    </row>
    <row r="83" spans="1:14" x14ac:dyDescent="0.25">
      <c r="A83">
        <v>-27.91</v>
      </c>
      <c r="B83">
        <v>0.91566265060240959</v>
      </c>
      <c r="C83" s="10">
        <f>(-LN(1-B83)/0.000001)-EXP(blanks!$BZ$18*b919_4!A83+blanks!$BZ$17)</f>
        <v>2146288.2240477502</v>
      </c>
      <c r="D83" s="1">
        <f>C83*0.000001*coeffs!$D$8/($D$2*coeffs!$D$6/1000)</f>
        <v>1342325.6048101052</v>
      </c>
      <c r="E83">
        <f t="shared" si="11"/>
        <v>2.4729304587412839</v>
      </c>
      <c r="F83">
        <v>1.9542999999999999</v>
      </c>
      <c r="G83">
        <v>3.1871999999999998</v>
      </c>
      <c r="H83">
        <f t="shared" si="9"/>
        <v>0.518630458741284</v>
      </c>
      <c r="I83">
        <f t="shared" si="10"/>
        <v>0.71426954125871589</v>
      </c>
      <c r="J83" s="2">
        <f>((1000*coeffs!$D$8/($D$2*coeffs!$D$6))^2*H83^2+(1000*(E83-coeffs!$D$2*blanks!$BZ$18*A83-coeffs!$D$2*blanks!$BZ$17)/($D$2*coeffs!$D$6))^2*coeffs!$E$8^2+(1000*coeffs!$D$2*coeffs!$D$8*(E83/coeffs!$D$2-blanks!$BZ$18*A83-blanks!$BZ$17)/($D$2^2*coeffs!$D$6))^2*coeffs!$D$11^2+(1000*coeffs!$D$2*coeffs!$D$8*(E83/coeffs!$D$2-blanks!$BZ$18*A83-blanks!$BZ$17)/($D$2*coeffs!$D$6^2))^2*coeffs!$E$6^2 +(-1000*coeffs!$D$8*blanks!$BZ$18*A83/($D$2*coeffs!$D$6)-1000*coeffs!$D$8*blanks!$BZ$17/($D$2*coeffs!$D$6))^2*coeffs!$E$2^2 + (1000*coeffs!$D$2*coeffs!$D$8*A83/($D$2*coeffs!$D$6))^2*blanks!$CA$18^2+(1000*coeffs!$D$2*coeffs!$D$8/($D$2*coeffs!$D$6))^2*blanks!$CA$17^2)^0.5</f>
        <v>633827.44089075038</v>
      </c>
      <c r="K83" s="10">
        <f>((1000*coeffs!$D$8/($D$2*coeffs!$D$6))^2*I83^2+(1000*(E83-coeffs!$D$2*blanks!$BZ$18*A83-coeffs!$D$2*blanks!$BZ$17)/($D$2*coeffs!$D$6))^2*coeffs!$E$8^2+(1000*coeffs!$D$2*coeffs!$D$8*(E83/coeffs!$D$2-blanks!$BZ$18*A83-blanks!$BZ$17)/($D$2^2*coeffs!$D$6))^2*coeffs!$D$11^2+(1000*coeffs!$D$2*coeffs!$D$8*(E83/coeffs!$D$2-blanks!$BZ$18*A83-blanks!$BZ$17)/($D$2*coeffs!$D$6^2))^2*coeffs!$E$6^2 +(-1000*coeffs!$D$8*blanks!$BZ$18*A83/($D$2*coeffs!$D$6)-1000*coeffs!$D$8*blanks!$BZ$17/($D$2*coeffs!$D$6))^2*coeffs!$E$2^2 + (1000*coeffs!$D$2*coeffs!$D$8*A83/($D$2*coeffs!$D$6))^2*blanks!$CA$18^2+(1000*coeffs!$D$2*coeffs!$D$8/($D$2*coeffs!$D$6))^2*blanks!$CA$17^2)^0.5</f>
        <v>704331.70233006717</v>
      </c>
      <c r="L83" s="10">
        <f t="shared" si="12"/>
        <v>518464749.85473663</v>
      </c>
      <c r="M83" s="1">
        <f t="shared" si="13"/>
        <v>536589568.16638744</v>
      </c>
      <c r="N83" s="10">
        <f t="shared" si="14"/>
        <v>523310087.15816122</v>
      </c>
    </row>
    <row r="84" spans="1:14" x14ac:dyDescent="0.25">
      <c r="A84">
        <v>-27.91</v>
      </c>
      <c r="B84">
        <v>0.92771084337349397</v>
      </c>
      <c r="C84" s="10">
        <f>(-LN(1-B84)/0.000001)-EXP(blanks!$BZ$18*b919_4!A84+blanks!$BZ$17)</f>
        <v>2300438.9038750092</v>
      </c>
      <c r="D84" s="1">
        <f>C84*0.000001*coeffs!$D$8/($D$2*coeffs!$D$6/1000)</f>
        <v>1438734.0937598217</v>
      </c>
      <c r="E84">
        <f t="shared" si="11"/>
        <v>2.6270811385685429</v>
      </c>
      <c r="F84">
        <v>2.0522</v>
      </c>
      <c r="G84">
        <v>3.4298000000000002</v>
      </c>
      <c r="H84">
        <f t="shared" si="9"/>
        <v>0.57488113856854284</v>
      </c>
      <c r="I84">
        <f t="shared" si="10"/>
        <v>0.80271886143145732</v>
      </c>
      <c r="J84" s="2">
        <f>((1000*coeffs!$D$8/($D$2*coeffs!$D$6))^2*H84^2+(1000*(E84-coeffs!$D$2*blanks!$BZ$18*A84-coeffs!$D$2*blanks!$BZ$17)/($D$2*coeffs!$D$6))^2*coeffs!$E$8^2+(1000*coeffs!$D$2*coeffs!$D$8*(E84/coeffs!$D$2-blanks!$BZ$18*A84-blanks!$BZ$17)/($D$2^2*coeffs!$D$6))^2*coeffs!$D$11^2+(1000*coeffs!$D$2*coeffs!$D$8*(E84/coeffs!$D$2-blanks!$BZ$18*A84-blanks!$BZ$17)/($D$2*coeffs!$D$6^2))^2*coeffs!$E$6^2 +(-1000*coeffs!$D$8*blanks!$BZ$18*A84/($D$2*coeffs!$D$6)-1000*coeffs!$D$8*blanks!$BZ$17/($D$2*coeffs!$D$6))^2*coeffs!$E$2^2 + (1000*coeffs!$D$2*coeffs!$D$8*A84/($D$2*coeffs!$D$6))^2*blanks!$CA$18^2+(1000*coeffs!$D$2*coeffs!$D$8/($D$2*coeffs!$D$6))^2*blanks!$CA$17^2)^0.5</f>
        <v>681114.81711088936</v>
      </c>
      <c r="K84" s="10">
        <f>((1000*coeffs!$D$8/($D$2*coeffs!$D$6))^2*I84^2+(1000*(E84-coeffs!$D$2*blanks!$BZ$18*A84-coeffs!$D$2*blanks!$BZ$17)/($D$2*coeffs!$D$6))^2*coeffs!$E$8^2+(1000*coeffs!$D$2*coeffs!$D$8*(E84/coeffs!$D$2-blanks!$BZ$18*A84-blanks!$BZ$17)/($D$2^2*coeffs!$D$6))^2*coeffs!$D$11^2+(1000*coeffs!$D$2*coeffs!$D$8*(E84/coeffs!$D$2-blanks!$BZ$18*A84-blanks!$BZ$17)/($D$2*coeffs!$D$6^2))^2*coeffs!$E$6^2 +(-1000*coeffs!$D$8*blanks!$BZ$18*A84/($D$2*coeffs!$D$6)-1000*coeffs!$D$8*blanks!$BZ$17/($D$2*coeffs!$D$6))^2*coeffs!$E$2^2 + (1000*coeffs!$D$2*coeffs!$D$8*A84/($D$2*coeffs!$D$6))^2*blanks!$CA$18^2+(1000*coeffs!$D$2*coeffs!$D$8/($D$2*coeffs!$D$6))^2*blanks!$CA$17^2)^0.5</f>
        <v>765954.51055790391</v>
      </c>
      <c r="L84" s="10">
        <f t="shared" si="12"/>
        <v>555701917.14713824</v>
      </c>
      <c r="M84" s="1">
        <f t="shared" si="13"/>
        <v>577301321.60971153</v>
      </c>
      <c r="N84" s="10">
        <f t="shared" si="14"/>
        <v>561214431.15078402</v>
      </c>
    </row>
    <row r="85" spans="1:14" x14ac:dyDescent="0.25">
      <c r="A85">
        <v>-27.97</v>
      </c>
      <c r="B85">
        <v>0.93975903614457834</v>
      </c>
      <c r="C85" s="10">
        <f>(-LN(1-B85)/0.000001)-EXP(blanks!$BZ$18*b919_4!A85+blanks!$BZ$17)</f>
        <v>2475592.9292758531</v>
      </c>
      <c r="D85" s="1">
        <f>C85*0.000001*coeffs!$D$8/($D$2*coeffs!$D$6/1000)</f>
        <v>1548278.436614997</v>
      </c>
      <c r="E85">
        <f t="shared" si="11"/>
        <v>2.8094026953624982</v>
      </c>
      <c r="F85">
        <v>2.1551</v>
      </c>
      <c r="G85">
        <v>3.7823000000000002</v>
      </c>
      <c r="H85">
        <f t="shared" si="9"/>
        <v>0.65430269536249819</v>
      </c>
      <c r="I85">
        <f t="shared" si="10"/>
        <v>0.97289730463750201</v>
      </c>
      <c r="J85" s="2">
        <f>((1000*coeffs!$D$8/($D$2*coeffs!$D$6))^2*H85^2+(1000*(E85-coeffs!$D$2*blanks!$BZ$18*A85-coeffs!$D$2*blanks!$BZ$17)/($D$2*coeffs!$D$6))^2*coeffs!$E$8^2+(1000*coeffs!$D$2*coeffs!$D$8*(E85/coeffs!$D$2-blanks!$BZ$18*A85-blanks!$BZ$17)/($D$2^2*coeffs!$D$6))^2*coeffs!$D$11^2+(1000*coeffs!$D$2*coeffs!$D$8*(E85/coeffs!$D$2-blanks!$BZ$18*A85-blanks!$BZ$17)/($D$2*coeffs!$D$6^2))^2*coeffs!$E$6^2 +(-1000*coeffs!$D$8*blanks!$BZ$18*A85/($D$2*coeffs!$D$6)-1000*coeffs!$D$8*blanks!$BZ$17/($D$2*coeffs!$D$6))^2*coeffs!$E$2^2 + (1000*coeffs!$D$2*coeffs!$D$8*A85/($D$2*coeffs!$D$6))^2*blanks!$CA$18^2+(1000*coeffs!$D$2*coeffs!$D$8/($D$2*coeffs!$D$6))^2*blanks!$CA$17^2)^0.5</f>
        <v>741730.46527570311</v>
      </c>
      <c r="K85" s="10">
        <f>((1000*coeffs!$D$8/($D$2*coeffs!$D$6))^2*I85^2+(1000*(E85-coeffs!$D$2*blanks!$BZ$18*A85-coeffs!$D$2*blanks!$BZ$17)/($D$2*coeffs!$D$6))^2*coeffs!$E$8^2+(1000*coeffs!$D$2*coeffs!$D$8*(E85/coeffs!$D$2-blanks!$BZ$18*A85-blanks!$BZ$17)/($D$2^2*coeffs!$D$6))^2*coeffs!$D$11^2+(1000*coeffs!$D$2*coeffs!$D$8*(E85/coeffs!$D$2-blanks!$BZ$18*A85-blanks!$BZ$17)/($D$2*coeffs!$D$6^2))^2*coeffs!$E$6^2 +(-1000*coeffs!$D$8*blanks!$BZ$18*A85/($D$2*coeffs!$D$6)-1000*coeffs!$D$8*blanks!$BZ$17/($D$2*coeffs!$D$6))^2*coeffs!$E$2^2 + (1000*coeffs!$D$2*coeffs!$D$8*A85/($D$2*coeffs!$D$6))^2*blanks!$CA$18^2+(1000*coeffs!$D$2*coeffs!$D$8/($D$2*coeffs!$D$6))^2*blanks!$CA$17^2)^0.5</f>
        <v>867721.86585665436</v>
      </c>
      <c r="L85" s="10">
        <f t="shared" si="12"/>
        <v>598012724.68361855</v>
      </c>
      <c r="M85" s="1">
        <f t="shared" si="13"/>
        <v>630021420.61789334</v>
      </c>
      <c r="N85" s="10">
        <f t="shared" si="14"/>
        <v>605537654.23554659</v>
      </c>
    </row>
    <row r="86" spans="1:14" x14ac:dyDescent="0.25">
      <c r="A86">
        <v>-27.97</v>
      </c>
      <c r="B86">
        <v>0.95180722891566261</v>
      </c>
      <c r="C86" s="10">
        <f>(-LN(1-B86)/0.000001)-EXP(blanks!$BZ$18*b919_4!A86+blanks!$BZ$17)</f>
        <v>2698736.4805900613</v>
      </c>
      <c r="D86" s="1">
        <f>C86*0.000001*coeffs!$D$8/($D$2*coeffs!$D$6/1000)</f>
        <v>1687836.2551415435</v>
      </c>
      <c r="E86">
        <f t="shared" si="11"/>
        <v>3.0325462466767066</v>
      </c>
      <c r="F86">
        <v>2.3191999999999999</v>
      </c>
      <c r="G86">
        <v>4.1710000000000003</v>
      </c>
      <c r="H86">
        <f t="shared" si="9"/>
        <v>0.71334624667670665</v>
      </c>
      <c r="I86">
        <f t="shared" si="10"/>
        <v>1.1384537533232937</v>
      </c>
      <c r="J86" s="2">
        <f>((1000*coeffs!$D$8/($D$2*coeffs!$D$6))^2*H86^2+(1000*(E86-coeffs!$D$2*blanks!$BZ$18*A86-coeffs!$D$2*blanks!$BZ$17)/($D$2*coeffs!$D$6))^2*coeffs!$E$8^2+(1000*coeffs!$D$2*coeffs!$D$8*(E86/coeffs!$D$2-blanks!$BZ$18*A86-blanks!$BZ$17)/($D$2^2*coeffs!$D$6))^2*coeffs!$D$11^2+(1000*coeffs!$D$2*coeffs!$D$8*(E86/coeffs!$D$2-blanks!$BZ$18*A86-blanks!$BZ$17)/($D$2*coeffs!$D$6^2))^2*coeffs!$E$6^2 +(-1000*coeffs!$D$8*blanks!$BZ$18*A86/($D$2*coeffs!$D$6)-1000*coeffs!$D$8*blanks!$BZ$17/($D$2*coeffs!$D$6))^2*coeffs!$E$2^2 + (1000*coeffs!$D$2*coeffs!$D$8*A86/($D$2*coeffs!$D$6))^2*blanks!$CA$18^2+(1000*coeffs!$D$2*coeffs!$D$8/($D$2*coeffs!$D$6))^2*blanks!$CA$17^2)^0.5</f>
        <v>803093.49004237552</v>
      </c>
      <c r="K86" s="10">
        <f>((1000*coeffs!$D$8/($D$2*coeffs!$D$6))^2*I86^2+(1000*(E86-coeffs!$D$2*blanks!$BZ$18*A86-coeffs!$D$2*blanks!$BZ$17)/($D$2*coeffs!$D$6))^2*coeffs!$E$8^2+(1000*coeffs!$D$2*coeffs!$D$8*(E86/coeffs!$D$2-blanks!$BZ$18*A86-blanks!$BZ$17)/($D$2^2*coeffs!$D$6))^2*coeffs!$D$11^2+(1000*coeffs!$D$2*coeffs!$D$8*(E86/coeffs!$D$2-blanks!$BZ$18*A86-blanks!$BZ$17)/($D$2*coeffs!$D$6^2))^2*coeffs!$E$6^2 +(-1000*coeffs!$D$8*blanks!$BZ$18*A86/($D$2*coeffs!$D$6)-1000*coeffs!$D$8*blanks!$BZ$17/($D$2*coeffs!$D$6))^2*coeffs!$E$2^2 + (1000*coeffs!$D$2*coeffs!$D$8*A86/($D$2*coeffs!$D$6))^2*blanks!$CA$18^2+(1000*coeffs!$D$2*coeffs!$D$8/($D$2*coeffs!$D$6))^2*blanks!$CA$17^2)^0.5</f>
        <v>976153.33760587114</v>
      </c>
      <c r="L86" s="10">
        <f t="shared" si="12"/>
        <v>651916046.80856192</v>
      </c>
      <c r="M86" s="1">
        <f t="shared" si="13"/>
        <v>693089121.30427063</v>
      </c>
      <c r="N86" s="10">
        <f t="shared" si="14"/>
        <v>659117828.62754691</v>
      </c>
    </row>
    <row r="87" spans="1:14" x14ac:dyDescent="0.25">
      <c r="A87">
        <v>-28.05</v>
      </c>
      <c r="B87">
        <v>0.96385542168674698</v>
      </c>
      <c r="C87" s="10">
        <f>(-LN(1-B87)/0.000001)-EXP(blanks!$BZ$18*b919_4!A87+blanks!$BZ$17)</f>
        <v>2976616.5961456541</v>
      </c>
      <c r="D87" s="1">
        <f>C87*0.000001*coeffs!$D$8/($D$2*coeffs!$D$6/1000)</f>
        <v>1861627.2632636493</v>
      </c>
      <c r="E87">
        <f t="shared" si="11"/>
        <v>3.3202283191284883</v>
      </c>
      <c r="F87">
        <v>2.4956999999999998</v>
      </c>
      <c r="G87">
        <v>4.5997000000000003</v>
      </c>
      <c r="H87">
        <f t="shared" si="9"/>
        <v>0.82452831912848845</v>
      </c>
      <c r="I87">
        <f t="shared" si="10"/>
        <v>1.2794716808715121</v>
      </c>
      <c r="J87" s="2">
        <f>((1000*coeffs!$D$8/($D$2*coeffs!$D$6))^2*H87^2+(1000*(E87-coeffs!$D$2*blanks!$BZ$18*A87-coeffs!$D$2*blanks!$BZ$17)/($D$2*coeffs!$D$6))^2*coeffs!$E$8^2+(1000*coeffs!$D$2*coeffs!$D$8*(E87/coeffs!$D$2-blanks!$BZ$18*A87-blanks!$BZ$17)/($D$2^2*coeffs!$D$6))^2*coeffs!$D$11^2+(1000*coeffs!$D$2*coeffs!$D$8*(E87/coeffs!$D$2-blanks!$BZ$18*A87-blanks!$BZ$17)/($D$2*coeffs!$D$6^2))^2*coeffs!$E$6^2 +(-1000*coeffs!$D$8*blanks!$BZ$18*A87/($D$2*coeffs!$D$6)-1000*coeffs!$D$8*blanks!$BZ$17/($D$2*coeffs!$D$6))^2*coeffs!$E$2^2 + (1000*coeffs!$D$2*coeffs!$D$8*A87/($D$2*coeffs!$D$6))^2*blanks!$CA$18^2+(1000*coeffs!$D$2*coeffs!$D$8/($D$2*coeffs!$D$6))^2*blanks!$CA$17^2)^0.5</f>
        <v>894682.12274234474</v>
      </c>
      <c r="K87" s="10">
        <f>((1000*coeffs!$D$8/($D$2*coeffs!$D$6))^2*I87^2+(1000*(E87-coeffs!$D$2*blanks!$BZ$18*A87-coeffs!$D$2*blanks!$BZ$17)/($D$2*coeffs!$D$6))^2*coeffs!$E$8^2+(1000*coeffs!$D$2*coeffs!$D$8*(E87/coeffs!$D$2-blanks!$BZ$18*A87-blanks!$BZ$17)/($D$2^2*coeffs!$D$6))^2*coeffs!$D$11^2+(1000*coeffs!$D$2*coeffs!$D$8*(E87/coeffs!$D$2-blanks!$BZ$18*A87-blanks!$BZ$17)/($D$2*coeffs!$D$6^2))^2*coeffs!$E$6^2 +(-1000*coeffs!$D$8*blanks!$BZ$18*A87/($D$2*coeffs!$D$6)-1000*coeffs!$D$8*blanks!$BZ$17/($D$2*coeffs!$D$6))^2*coeffs!$E$2^2 + (1000*coeffs!$D$2*coeffs!$D$8*A87/($D$2*coeffs!$D$6))^2*blanks!$CA$18^2+(1000*coeffs!$D$2*coeffs!$D$8/($D$2*coeffs!$D$6))^2*blanks!$CA$17^2)^0.5</f>
        <v>1083910.5321118366</v>
      </c>
      <c r="L87" s="10">
        <f t="shared" si="12"/>
        <v>719041721.25755453</v>
      </c>
      <c r="M87" s="1">
        <f t="shared" si="13"/>
        <v>765980298.31210768</v>
      </c>
      <c r="N87" s="10">
        <f t="shared" si="14"/>
        <v>728608523.68591368</v>
      </c>
    </row>
    <row r="88" spans="1:14" x14ac:dyDescent="0.25">
      <c r="A88">
        <v>-28.5</v>
      </c>
      <c r="B88">
        <v>0.97590361445783136</v>
      </c>
      <c r="C88" s="10">
        <f>(-LN(1-B88)/0.000001)-EXP(blanks!$BZ$18*b919_4!A88+blanks!$BZ$17)</f>
        <v>3321333.3929624534</v>
      </c>
      <c r="D88" s="1">
        <f>C88*0.000001*coeffs!$D$8/($D$2*coeffs!$D$6/1000)</f>
        <v>2077219.0824754466</v>
      </c>
      <c r="E88">
        <f t="shared" si="11"/>
        <v>3.7256934272366542</v>
      </c>
      <c r="F88">
        <v>2.6857000000000002</v>
      </c>
      <c r="G88">
        <v>5.4584999999999999</v>
      </c>
      <c r="H88">
        <f t="shared" si="9"/>
        <v>1.039993427236654</v>
      </c>
      <c r="I88">
        <f t="shared" si="10"/>
        <v>1.7328065727633457</v>
      </c>
      <c r="J88" s="2">
        <f>((1000*coeffs!$D$8/($D$2*coeffs!$D$6))^2*H88^2+(1000*(E88-coeffs!$D$2*blanks!$BZ$18*A88-coeffs!$D$2*blanks!$BZ$17)/($D$2*coeffs!$D$6))^2*coeffs!$E$8^2+(1000*coeffs!$D$2*coeffs!$D$8*(E88/coeffs!$D$2-blanks!$BZ$18*A88-blanks!$BZ$17)/($D$2^2*coeffs!$D$6))^2*coeffs!$D$11^2+(1000*coeffs!$D$2*coeffs!$D$8*(E88/coeffs!$D$2-blanks!$BZ$18*A88-blanks!$BZ$17)/($D$2*coeffs!$D$6^2))^2*coeffs!$E$6^2 +(-1000*coeffs!$D$8*blanks!$BZ$18*A88/($D$2*coeffs!$D$6)-1000*coeffs!$D$8*blanks!$BZ$17/($D$2*coeffs!$D$6))^2*coeffs!$E$2^2 + (1000*coeffs!$D$2*coeffs!$D$8*A88/($D$2*coeffs!$D$6))^2*blanks!$CA$18^2+(1000*coeffs!$D$2*coeffs!$D$8/($D$2*coeffs!$D$6))^2*blanks!$CA$17^2)^0.5</f>
        <v>1046958.2264698119</v>
      </c>
      <c r="K88" s="10">
        <f>((1000*coeffs!$D$8/($D$2*coeffs!$D$6))^2*I88^2+(1000*(E88-coeffs!$D$2*blanks!$BZ$18*A88-coeffs!$D$2*blanks!$BZ$17)/($D$2*coeffs!$D$6))^2*coeffs!$E$8^2+(1000*coeffs!$D$2*coeffs!$D$8*(E88/coeffs!$D$2-blanks!$BZ$18*A88-blanks!$BZ$17)/($D$2^2*coeffs!$D$6))^2*coeffs!$D$11^2+(1000*coeffs!$D$2*coeffs!$D$8*(E88/coeffs!$D$2-blanks!$BZ$18*A88-blanks!$BZ$17)/($D$2*coeffs!$D$6^2))^2*coeffs!$E$6^2 +(-1000*coeffs!$D$8*blanks!$BZ$18*A88/($D$2*coeffs!$D$6)-1000*coeffs!$D$8*blanks!$BZ$17/($D$2*coeffs!$D$6))^2*coeffs!$E$2^2 + (1000*coeffs!$D$2*coeffs!$D$8*A88/($D$2*coeffs!$D$6))^2*blanks!$CA$18^2+(1000*coeffs!$D$2*coeffs!$D$8/($D$2*coeffs!$D$6))^2*blanks!$CA$17^2)^0.5</f>
        <v>1359237.6378860015</v>
      </c>
      <c r="L88" s="10">
        <f t="shared" si="12"/>
        <v>802312693.82771921</v>
      </c>
      <c r="M88" s="1">
        <f t="shared" si="13"/>
        <v>887634383.86512375</v>
      </c>
      <c r="N88" s="10">
        <f t="shared" si="14"/>
        <v>822068738.07688177</v>
      </c>
    </row>
    <row r="89" spans="1:14" x14ac:dyDescent="0.25">
      <c r="A89">
        <v>-28.85</v>
      </c>
      <c r="B89">
        <v>0.98795180722891562</v>
      </c>
      <c r="C89" s="10">
        <f>(-LN(1-B89)/0.000001)-EXP(blanks!$BZ$18*b919_4!A89+blanks!$BZ$17)</f>
        <v>3959899.1297916463</v>
      </c>
      <c r="D89" s="1">
        <f>C89*0.000001*coeffs!$D$8/($D$2*coeffs!$D$6/1000)</f>
        <v>2476589.0875364193</v>
      </c>
      <c r="E89">
        <f t="shared" si="11"/>
        <v>4.4188406077965947</v>
      </c>
      <c r="F89">
        <v>3.0350000000000001</v>
      </c>
      <c r="G89">
        <v>7.5015000000000001</v>
      </c>
      <c r="H89">
        <f t="shared" si="9"/>
        <v>1.3838406077965946</v>
      </c>
      <c r="I89">
        <f t="shared" si="10"/>
        <v>3.0826593922034053</v>
      </c>
      <c r="J89" s="2">
        <f>((1000*coeffs!$D$8/($D$2*coeffs!$D$6))^2*H89^2+(1000*(E89-coeffs!$D$2*blanks!$BZ$18*A89-coeffs!$D$2*blanks!$BZ$17)/($D$2*coeffs!$D$6))^2*coeffs!$E$8^2+(1000*coeffs!$D$2*coeffs!$D$8*(E89/coeffs!$D$2-blanks!$BZ$18*A89-blanks!$BZ$17)/($D$2^2*coeffs!$D$6))^2*coeffs!$D$11^2+(1000*coeffs!$D$2*coeffs!$D$8*(E89/coeffs!$D$2-blanks!$BZ$18*A89-blanks!$BZ$17)/($D$2*coeffs!$D$6^2))^2*coeffs!$E$6^2 +(-1000*coeffs!$D$8*blanks!$BZ$18*A89/($D$2*coeffs!$D$6)-1000*coeffs!$D$8*blanks!$BZ$17/($D$2*coeffs!$D$6))^2*coeffs!$E$2^2 + (1000*coeffs!$D$2*coeffs!$D$8*A89/($D$2*coeffs!$D$6))^2*blanks!$CA$18^2+(1000*coeffs!$D$2*coeffs!$D$8/($D$2*coeffs!$D$6))^2*blanks!$CA$17^2)^0.5</f>
        <v>1302248.4305030431</v>
      </c>
      <c r="K89" s="10">
        <f>((1000*coeffs!$D$8/($D$2*coeffs!$D$6))^2*I89^2+(1000*(E89-coeffs!$D$2*blanks!$BZ$18*A89-coeffs!$D$2*blanks!$BZ$17)/($D$2*coeffs!$D$6))^2*coeffs!$E$8^2+(1000*coeffs!$D$2*coeffs!$D$8*(E89/coeffs!$D$2-blanks!$BZ$18*A89-blanks!$BZ$17)/($D$2^2*coeffs!$D$6))^2*coeffs!$D$11^2+(1000*coeffs!$D$2*coeffs!$D$8*(E89/coeffs!$D$2-blanks!$BZ$18*A89-blanks!$BZ$17)/($D$2*coeffs!$D$6^2))^2*coeffs!$E$6^2 +(-1000*coeffs!$D$8*blanks!$BZ$18*A89/($D$2*coeffs!$D$6)-1000*coeffs!$D$8*blanks!$BZ$17/($D$2*coeffs!$D$6))^2*coeffs!$E$2^2 + (1000*coeffs!$D$2*coeffs!$D$8*A89/($D$2*coeffs!$D$6))^2*blanks!$CA$18^2+(1000*coeffs!$D$2*coeffs!$D$8/($D$2*coeffs!$D$6))^2*blanks!$CA$17^2)^0.5</f>
        <v>2159579.5250622001</v>
      </c>
      <c r="L89" s="10">
        <f t="shared" si="12"/>
        <v>956566824.89058769</v>
      </c>
      <c r="M89" s="1">
        <f t="shared" si="13"/>
        <v>1193294942.7502573</v>
      </c>
      <c r="N89" s="10">
        <f t="shared" si="14"/>
        <v>990547454.4633553</v>
      </c>
    </row>
    <row r="90" spans="1:14" x14ac:dyDescent="0.25">
      <c r="D90" s="1"/>
      <c r="J90" s="2"/>
    </row>
    <row r="91" spans="1:14" x14ac:dyDescent="0.25">
      <c r="D91" s="1"/>
      <c r="J91" s="2"/>
    </row>
    <row r="92" spans="1:14" x14ac:dyDescent="0.25">
      <c r="D92" s="1"/>
      <c r="J92" s="2"/>
    </row>
    <row r="93" spans="1:14" x14ac:dyDescent="0.25">
      <c r="D93" s="1"/>
      <c r="J93" s="2"/>
    </row>
    <row r="94" spans="1:14" x14ac:dyDescent="0.25">
      <c r="D94" s="1"/>
      <c r="J94" s="2"/>
    </row>
    <row r="95" spans="1:14" x14ac:dyDescent="0.25">
      <c r="D95" s="1"/>
      <c r="J95" s="2"/>
    </row>
    <row r="96" spans="1:14" x14ac:dyDescent="0.25">
      <c r="D96" s="1"/>
      <c r="J96" s="2"/>
    </row>
    <row r="97" spans="4:10" x14ac:dyDescent="0.25">
      <c r="D97" s="1"/>
      <c r="J97" s="2"/>
    </row>
    <row r="98" spans="4:10" x14ac:dyDescent="0.25">
      <c r="D98" s="1"/>
      <c r="J98" s="2"/>
    </row>
    <row r="99" spans="4:10" x14ac:dyDescent="0.25">
      <c r="D99" s="1"/>
      <c r="J99" s="2"/>
    </row>
    <row r="100" spans="4:10" x14ac:dyDescent="0.25">
      <c r="D100" s="1"/>
      <c r="J100" s="2"/>
    </row>
    <row r="101" spans="4:10" x14ac:dyDescent="0.25">
      <c r="D101" s="1"/>
      <c r="J101" s="2"/>
    </row>
    <row r="102" spans="4:10" x14ac:dyDescent="0.25">
      <c r="D102" s="1"/>
      <c r="J102" s="2"/>
    </row>
    <row r="103" spans="4:10" x14ac:dyDescent="0.25">
      <c r="D103" s="1"/>
      <c r="J103" s="2"/>
    </row>
    <row r="104" spans="4:10" x14ac:dyDescent="0.25">
      <c r="D104" s="1"/>
      <c r="J104" s="2"/>
    </row>
    <row r="105" spans="4:10" x14ac:dyDescent="0.25">
      <c r="D105" s="1"/>
      <c r="J105" s="2"/>
    </row>
    <row r="106" spans="4:10" x14ac:dyDescent="0.25">
      <c r="D106" s="1"/>
      <c r="J10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opLeftCell="A3" workbookViewId="0">
      <selection activeCell="K8" sqref="K8:K99"/>
    </sheetView>
  </sheetViews>
  <sheetFormatPr defaultRowHeight="15" x14ac:dyDescent="0.25"/>
  <cols>
    <col min="3" max="3" width="15.7109375" customWidth="1"/>
    <col min="12" max="12" width="8.7109375" customWidth="1"/>
  </cols>
  <sheetData>
    <row r="1" spans="1:14" x14ac:dyDescent="0.25">
      <c r="A1" s="6" t="s">
        <v>26</v>
      </c>
      <c r="B1" s="6"/>
      <c r="C1" s="6" t="s">
        <v>27</v>
      </c>
      <c r="D1" s="6"/>
    </row>
    <row r="2" spans="1:14" x14ac:dyDescent="0.25">
      <c r="A2" s="6" t="s">
        <v>0</v>
      </c>
      <c r="B2" s="6"/>
      <c r="C2" s="6"/>
      <c r="D2" s="7">
        <v>306</v>
      </c>
    </row>
    <row r="3" spans="1:14" x14ac:dyDescent="0.25">
      <c r="A3" t="s">
        <v>113</v>
      </c>
      <c r="D3">
        <f>'size dists'!D6</f>
        <v>66.740675444535867</v>
      </c>
      <c r="E3">
        <f>'size dists'!E6</f>
        <v>6.4394550608842378</v>
      </c>
    </row>
    <row r="4" spans="1:14" x14ac:dyDescent="0.25">
      <c r="A4" t="s">
        <v>114</v>
      </c>
      <c r="D4" s="10">
        <f>'size dists'!H6</f>
        <v>34.644441716178143</v>
      </c>
      <c r="E4" s="10">
        <f>'size dists'!I6</f>
        <v>6.4124812949892389</v>
      </c>
    </row>
    <row r="5" spans="1:14" x14ac:dyDescent="0.25">
      <c r="A5" t="s">
        <v>115</v>
      </c>
      <c r="D5">
        <f>'size dists'!F6</f>
        <v>305.68951322580216</v>
      </c>
      <c r="E5">
        <f>'size dists'!G6</f>
        <v>7.8625423416675497</v>
      </c>
    </row>
    <row r="6" spans="1:14" x14ac:dyDescent="0.25">
      <c r="A6" t="s">
        <v>116</v>
      </c>
      <c r="D6">
        <f>'size dists'!J6</f>
        <v>2.758975182801374</v>
      </c>
      <c r="E6">
        <f>'size dists'!K6</f>
        <v>0.12516432071191619</v>
      </c>
    </row>
    <row r="7" spans="1:14" x14ac:dyDescent="0.2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s="6" t="s">
        <v>182</v>
      </c>
      <c r="M7" s="10" t="s">
        <v>183</v>
      </c>
      <c r="N7" s="10" t="s">
        <v>185</v>
      </c>
    </row>
    <row r="8" spans="1:14" x14ac:dyDescent="0.25">
      <c r="A8">
        <v>-11.21</v>
      </c>
      <c r="B8">
        <v>1.0752688172043012E-2</v>
      </c>
      <c r="C8">
        <f>(-LN(1-B8)/0.000001)-EXP(blanks!$BZ$18*b920_2!A8+blanks!$BZ$17)</f>
        <v>10034.119330556716</v>
      </c>
      <c r="D8" s="1">
        <f>C8*0.000001*coeffs!$D$8/($D$2*coeffs!$D$6/1000)</f>
        <v>41.016411581821941</v>
      </c>
      <c r="E8">
        <f t="shared" ref="E8:E39" si="0">-LN(1-B8)</f>
        <v>1.0810916104215617E-2</v>
      </c>
      <c r="F8">
        <v>5.0000000000000001E-4</v>
      </c>
      <c r="G8">
        <v>1.7899999999999999E-2</v>
      </c>
      <c r="H8">
        <f>E8-F8</f>
        <v>1.0310916104215617E-2</v>
      </c>
      <c r="I8">
        <f>G8-E8</f>
        <v>7.0890838957843819E-3</v>
      </c>
      <c r="J8" s="2">
        <f>((1000*coeffs!$D$8/($D$2*coeffs!$D$6))^2*H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43.548651814062481</v>
      </c>
      <c r="K8">
        <f>((1000*coeffs!$D$8/($D$2*coeffs!$D$6))^2*I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30.980104139896333</v>
      </c>
      <c r="L8" s="10">
        <f>1000000000000*D8/(1000000*$D$3)</f>
        <v>614563.92685009912</v>
      </c>
      <c r="M8" s="1">
        <f>((1/(0.000001*$D$3))^2*K8^2+(D8/(0.000001*$D$3)^2)^2*(0.000001*$E$3)^2)^0.5</f>
        <v>467958.22169950482</v>
      </c>
      <c r="N8" s="10">
        <f>((1/(0.000001*$D$3))^2*J8^2+(D8/(0.000001*$D$3)^2)^2*(0.000001*$E$3)^2)^0.5</f>
        <v>655194.11558136635</v>
      </c>
    </row>
    <row r="9" spans="1:14" x14ac:dyDescent="0.25">
      <c r="A9">
        <v>-12.9</v>
      </c>
      <c r="B9">
        <v>2.1505376344086023E-2</v>
      </c>
      <c r="C9" s="10">
        <f>(-LN(1-B9)/0.000001)-EXP(blanks!$BZ$18*b920_2!A9+blanks!$BZ$17)</f>
        <v>20308.371969630967</v>
      </c>
      <c r="D9" s="1">
        <f>C9*0.000001*coeffs!$D$8/($D$2*coeffs!$D$6/1000)</f>
        <v>83.014414700697444</v>
      </c>
      <c r="E9">
        <f t="shared" si="0"/>
        <v>2.1739986636405875E-2</v>
      </c>
      <c r="F9">
        <v>1.2699999999999999E-2</v>
      </c>
      <c r="G9">
        <v>3.0599999999999999E-2</v>
      </c>
      <c r="H9">
        <f t="shared" ref="H9:H72" si="1">E9-F9</f>
        <v>9.0399866364058758E-3</v>
      </c>
      <c r="I9">
        <f t="shared" ref="I9:I72" si="2">G9-E9</f>
        <v>8.8600133635941235E-3</v>
      </c>
      <c r="J9" s="2">
        <f>((1000*coeffs!$D$8/($D$2*coeffs!$D$6))^2*H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43.022463456447667</v>
      </c>
      <c r="K9" s="10">
        <f>((1000*coeffs!$D$8/($D$2*coeffs!$D$6))^2*I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42.392253674224783</v>
      </c>
      <c r="L9" s="10">
        <f t="shared" ref="L9:L72" si="3">1000000000000*D9/(1000000*$D$3)</f>
        <v>1243835.3994437123</v>
      </c>
      <c r="M9" s="1">
        <f t="shared" ref="M9:M72" si="4">((1/(0.000001*$D$3))^2*K9^2+(D9/(0.000001*$D$3)^2)^2*(0.000001*$E$3)^2)^0.5</f>
        <v>646416.74790338485</v>
      </c>
      <c r="N9" s="10">
        <f t="shared" ref="N9:N72" si="5">((1/(0.000001*$D$3))^2*J9^2+(D9/(0.000001*$D$3)^2)^2*(0.000001*$E$3)^2)^0.5</f>
        <v>655697.59312185959</v>
      </c>
    </row>
    <row r="10" spans="1:14" x14ac:dyDescent="0.25">
      <c r="A10">
        <v>-13.21</v>
      </c>
      <c r="B10">
        <v>3.2258064516129031E-2</v>
      </c>
      <c r="C10" s="10">
        <f>(-LN(1-B10)/0.000001)-EXP(blanks!$BZ$18*b920_2!A10+blanks!$BZ$17)</f>
        <v>31188.308756909686</v>
      </c>
      <c r="D10" s="1">
        <f>C10*0.000001*coeffs!$D$8/($D$2*coeffs!$D$6/1000)</f>
        <v>127.48826941082179</v>
      </c>
      <c r="E10">
        <f t="shared" si="0"/>
        <v>3.2789822822990838E-2</v>
      </c>
      <c r="F10">
        <v>2.3400000000000001E-2</v>
      </c>
      <c r="G10">
        <v>4.3099999999999999E-2</v>
      </c>
      <c r="H10">
        <f t="shared" si="1"/>
        <v>9.3898228229908377E-3</v>
      </c>
      <c r="I10">
        <f t="shared" si="2"/>
        <v>1.0310177177009161E-2</v>
      </c>
      <c r="J10" s="2">
        <f>((1000*coeffs!$D$8/($D$2*coeffs!$D$6))^2*H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50.769401515640524</v>
      </c>
      <c r="K10" s="10">
        <f>((1000*coeffs!$D$8/($D$2*coeffs!$D$6))^2*I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53.67016967089328</v>
      </c>
      <c r="L10" s="10">
        <f t="shared" si="3"/>
        <v>1910203.4638047612</v>
      </c>
      <c r="M10" s="1">
        <f t="shared" si="4"/>
        <v>825010.00789100782</v>
      </c>
      <c r="N10" s="10">
        <f t="shared" si="5"/>
        <v>782705.39440696419</v>
      </c>
    </row>
    <row r="11" spans="1:14" x14ac:dyDescent="0.25">
      <c r="A11">
        <v>-13.49</v>
      </c>
      <c r="B11">
        <v>4.3010752688172046E-2</v>
      </c>
      <c r="C11" s="10">
        <f>(-LN(1-B11)/0.000001)-EXP(blanks!$BZ$18*b920_2!A11+blanks!$BZ$17)</f>
        <v>42190.885497665404</v>
      </c>
      <c r="D11" s="1">
        <f>C11*0.000001*coeffs!$D$8/($D$2*coeffs!$D$6/1000)</f>
        <v>172.46343874981142</v>
      </c>
      <c r="E11">
        <f t="shared" si="0"/>
        <v>4.3963123421116058E-2</v>
      </c>
      <c r="F11">
        <v>3.4599999999999999E-2</v>
      </c>
      <c r="G11">
        <v>5.6399999999999999E-2</v>
      </c>
      <c r="H11">
        <f t="shared" si="1"/>
        <v>9.3631234211160597E-3</v>
      </c>
      <c r="I11">
        <f t="shared" si="2"/>
        <v>1.243687657888394E-2</v>
      </c>
      <c r="J11" s="2">
        <f>((1000*coeffs!$D$8/($D$2*coeffs!$D$6))^2*H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58.736543919115505</v>
      </c>
      <c r="K11" s="10">
        <f>((1000*coeffs!$D$8/($D$2*coeffs!$D$6))^2*I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67.59905020353753</v>
      </c>
      <c r="L11" s="10">
        <f t="shared" si="3"/>
        <v>2584082.9089770797</v>
      </c>
      <c r="M11" s="1">
        <f t="shared" si="4"/>
        <v>1043096.7401858745</v>
      </c>
      <c r="N11" s="10">
        <f t="shared" si="5"/>
        <v>914706.48931007832</v>
      </c>
    </row>
    <row r="12" spans="1:14" x14ac:dyDescent="0.25">
      <c r="A12">
        <v>-14.36</v>
      </c>
      <c r="B12">
        <v>5.3763440860215055E-2</v>
      </c>
      <c r="C12" s="10">
        <f>(-LN(1-B12)/0.000001)-EXP(blanks!$BZ$18*b920_2!A12+blanks!$BZ$17)</f>
        <v>52834.899507933078</v>
      </c>
      <c r="D12" s="1">
        <f>C12*0.000001*coeffs!$D$8/($D$2*coeffs!$D$6/1000)</f>
        <v>215.97291328818088</v>
      </c>
      <c r="E12">
        <f t="shared" si="0"/>
        <v>5.5262678675049415E-2</v>
      </c>
      <c r="F12">
        <v>4.5199999999999997E-2</v>
      </c>
      <c r="G12">
        <v>7.0199999999999999E-2</v>
      </c>
      <c r="H12">
        <f t="shared" si="1"/>
        <v>1.0062678675049418E-2</v>
      </c>
      <c r="I12">
        <f t="shared" si="2"/>
        <v>1.4937321324950584E-2</v>
      </c>
      <c r="J12" s="2">
        <f>((1000*coeffs!$D$8/($D$2*coeffs!$D$6))^2*H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69.488355039287185</v>
      </c>
      <c r="K12" s="10">
        <f>((1000*coeffs!$D$8/($D$2*coeffs!$D$6))^2*I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82.854820776390724</v>
      </c>
      <c r="L12" s="10">
        <f t="shared" si="3"/>
        <v>3236001.3117886842</v>
      </c>
      <c r="M12" s="1">
        <f t="shared" si="4"/>
        <v>1280104.6078245332</v>
      </c>
      <c r="N12" s="10">
        <f t="shared" si="5"/>
        <v>1086976.6092359419</v>
      </c>
    </row>
    <row r="13" spans="1:14" x14ac:dyDescent="0.25">
      <c r="A13">
        <v>-14.96</v>
      </c>
      <c r="B13">
        <v>6.4516129032258063E-2</v>
      </c>
      <c r="C13" s="10">
        <f>(-LN(1-B13)/0.000001)-EXP(blanks!$BZ$18*b920_2!A13+blanks!$BZ$17)</f>
        <v>63675.063041769521</v>
      </c>
      <c r="D13" s="1">
        <f>C13*0.000001*coeffs!$D$8/($D$2*coeffs!$D$6/1000)</f>
        <v>260.28418710013227</v>
      </c>
      <c r="E13">
        <f t="shared" si="0"/>
        <v>6.6691374498672157E-2</v>
      </c>
      <c r="F13">
        <v>5.6399999999999999E-2</v>
      </c>
      <c r="G13">
        <v>8.3299999999999999E-2</v>
      </c>
      <c r="H13">
        <f t="shared" si="1"/>
        <v>1.0291374498672158E-2</v>
      </c>
      <c r="I13">
        <f t="shared" si="2"/>
        <v>1.6608625501327842E-2</v>
      </c>
      <c r="J13" s="2">
        <f>((1000*coeffs!$D$8/($D$2*coeffs!$D$6))^2*H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79.611207255022222</v>
      </c>
      <c r="K13" s="10">
        <f>((1000*coeffs!$D$8/($D$2*coeffs!$D$6))^2*I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95.798819741591785</v>
      </c>
      <c r="L13" s="10">
        <f t="shared" si="3"/>
        <v>3899933.3669680748</v>
      </c>
      <c r="M13" s="1">
        <f t="shared" si="4"/>
        <v>1483890.3932245614</v>
      </c>
      <c r="N13" s="10">
        <f t="shared" si="5"/>
        <v>1250786.2233731067</v>
      </c>
    </row>
    <row r="14" spans="1:14" x14ac:dyDescent="0.25">
      <c r="A14">
        <v>-15.11</v>
      </c>
      <c r="B14">
        <v>7.5268817204301078E-2</v>
      </c>
      <c r="C14" s="10">
        <f>(-LN(1-B14)/0.000001)-EXP(blanks!$BZ$18*b920_2!A14+blanks!$BZ$17)</f>
        <v>75067.68457149106</v>
      </c>
      <c r="D14" s="1">
        <f>C14*0.000001*coeffs!$D$8/($D$2*coeffs!$D$6/1000)</f>
        <v>306.85374026818874</v>
      </c>
      <c r="E14">
        <f t="shared" si="0"/>
        <v>7.8252196899748258E-2</v>
      </c>
      <c r="F14">
        <v>6.6900000000000001E-2</v>
      </c>
      <c r="G14">
        <v>9.4200000000000006E-2</v>
      </c>
      <c r="H14">
        <f t="shared" si="1"/>
        <v>1.1352196899748257E-2</v>
      </c>
      <c r="I14">
        <f t="shared" si="2"/>
        <v>1.5947803100251748E-2</v>
      </c>
      <c r="J14" s="2">
        <f>((1000*coeffs!$D$8/($D$2*coeffs!$D$6))^2*H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91.883889302143771</v>
      </c>
      <c r="K14" s="10">
        <f>((1000*coeffs!$D$8/($D$2*coeffs!$D$6))^2*I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102.65959133238671</v>
      </c>
      <c r="L14" s="10">
        <f t="shared" si="3"/>
        <v>4597702.0493776137</v>
      </c>
      <c r="M14" s="1">
        <f t="shared" si="4"/>
        <v>1600876.3436082869</v>
      </c>
      <c r="N14" s="10">
        <f t="shared" si="5"/>
        <v>1446434.7524954872</v>
      </c>
    </row>
    <row r="15" spans="1:14" x14ac:dyDescent="0.25">
      <c r="A15">
        <v>-15.3</v>
      </c>
      <c r="B15">
        <v>8.6021505376344093E-2</v>
      </c>
      <c r="C15" s="10">
        <f>(-LN(1-B15)/0.000001)-EXP(blanks!$BZ$18*b920_2!A15+blanks!$BZ$17)</f>
        <v>86537.13901271869</v>
      </c>
      <c r="D15" s="1">
        <f>C15*0.000001*coeffs!$D$8/($D$2*coeffs!$D$6/1000)</f>
        <v>353.73736288444951</v>
      </c>
      <c r="E15">
        <f t="shared" si="0"/>
        <v>8.9948236662939524E-2</v>
      </c>
      <c r="F15">
        <v>7.7399999999999997E-2</v>
      </c>
      <c r="G15">
        <v>0.1091</v>
      </c>
      <c r="H15">
        <f t="shared" si="1"/>
        <v>1.2548236662939527E-2</v>
      </c>
      <c r="I15">
        <f t="shared" si="2"/>
        <v>1.9151763337060479E-2</v>
      </c>
      <c r="J15" s="2">
        <f>((1000*coeffs!$D$8/($D$2*coeffs!$D$6))^2*H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104.59861400896817</v>
      </c>
      <c r="K15" s="10">
        <f>((1000*coeffs!$D$8/($D$2*coeffs!$D$6))^2*I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120.16091755584833</v>
      </c>
      <c r="L15" s="10">
        <f t="shared" si="3"/>
        <v>5300176.5494330246</v>
      </c>
      <c r="M15" s="1">
        <f t="shared" si="4"/>
        <v>1871632.996770201</v>
      </c>
      <c r="N15" s="10">
        <f t="shared" si="5"/>
        <v>1648561.4647847125</v>
      </c>
    </row>
    <row r="16" spans="1:14" x14ac:dyDescent="0.25">
      <c r="A16">
        <v>-15.5</v>
      </c>
      <c r="B16">
        <v>9.6774193548387094E-2</v>
      </c>
      <c r="C16" s="10">
        <f>(-LN(1-B16)/0.000001)-EXP(blanks!$BZ$18*b920_2!A16+blanks!$BZ$17)</f>
        <v>98115.64722235706</v>
      </c>
      <c r="D16" s="1">
        <f>C16*0.000001*coeffs!$D$8/($D$2*coeffs!$D$6/1000)</f>
        <v>401.06676395941986</v>
      </c>
      <c r="E16">
        <f t="shared" si="0"/>
        <v>0.10178269430994236</v>
      </c>
      <c r="F16">
        <v>8.9700000000000002E-2</v>
      </c>
      <c r="G16">
        <v>0.1232</v>
      </c>
      <c r="H16">
        <f t="shared" si="1"/>
        <v>1.2082694309942354E-2</v>
      </c>
      <c r="I16">
        <f t="shared" si="2"/>
        <v>2.1417305690057648E-2</v>
      </c>
      <c r="J16" s="2">
        <f>((1000*coeffs!$D$8/($D$2*coeffs!$D$6))^2*H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114.36681903938839</v>
      </c>
      <c r="K16" s="10">
        <f>((1000*coeffs!$D$8/($D$2*coeffs!$D$6))^2*I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135.29563307588009</v>
      </c>
      <c r="L16" s="10">
        <f t="shared" si="3"/>
        <v>6009330.3115087915</v>
      </c>
      <c r="M16" s="1">
        <f t="shared" si="4"/>
        <v>2108471.7490291926</v>
      </c>
      <c r="N16" s="10">
        <f t="shared" si="5"/>
        <v>1809033.653794386</v>
      </c>
    </row>
    <row r="17" spans="1:14" x14ac:dyDescent="0.25">
      <c r="A17">
        <v>-15.57</v>
      </c>
      <c r="B17">
        <v>0.10752688172043011</v>
      </c>
      <c r="C17" s="10">
        <f>(-LN(1-B17)/0.000001)-EXP(blanks!$BZ$18*b920_2!A17+blanks!$BZ$17)</f>
        <v>109997.7903525349</v>
      </c>
      <c r="D17" s="1">
        <f>C17*0.000001*coeffs!$D$8/($D$2*coeffs!$D$6/1000)</f>
        <v>449.63733174381275</v>
      </c>
      <c r="E17">
        <f t="shared" si="0"/>
        <v>0.11375888535665803</v>
      </c>
      <c r="F17">
        <v>9.8900000000000002E-2</v>
      </c>
      <c r="G17">
        <v>0.13589999999999999</v>
      </c>
      <c r="H17">
        <f t="shared" si="1"/>
        <v>1.4858885356658025E-2</v>
      </c>
      <c r="I17">
        <f t="shared" si="2"/>
        <v>2.2141114643341966E-2</v>
      </c>
      <c r="J17" s="2">
        <f>((1000*coeffs!$D$8/($D$2*coeffs!$D$6))^2*H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130.31052663535823</v>
      </c>
      <c r="K17" s="10">
        <f>((1000*coeffs!$D$8/($D$2*coeffs!$D$6))^2*I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146.57084826950327</v>
      </c>
      <c r="L17" s="10">
        <f t="shared" si="3"/>
        <v>6737080.9292674763</v>
      </c>
      <c r="M17" s="1">
        <f t="shared" si="4"/>
        <v>2290304.9564478029</v>
      </c>
      <c r="N17" s="10">
        <f t="shared" si="5"/>
        <v>2057851.2123764236</v>
      </c>
    </row>
    <row r="18" spans="1:14" x14ac:dyDescent="0.25">
      <c r="A18">
        <v>-15.57</v>
      </c>
      <c r="B18">
        <v>0.11827956989247312</v>
      </c>
      <c r="C18" s="10">
        <f>(-LN(1-B18)/0.000001)-EXP(blanks!$BZ$18*b920_2!A18+blanks!$BZ$17)</f>
        <v>122119.15088487968</v>
      </c>
      <c r="D18" s="1">
        <f>C18*0.000001*coeffs!$D$8/($D$2*coeffs!$D$6/1000)</f>
        <v>499.18574712016465</v>
      </c>
      <c r="E18">
        <f t="shared" si="0"/>
        <v>0.12588024588900282</v>
      </c>
      <c r="F18">
        <v>0.1118</v>
      </c>
      <c r="G18">
        <v>0.14990000000000001</v>
      </c>
      <c r="H18">
        <f t="shared" si="1"/>
        <v>1.4080245889002821E-2</v>
      </c>
      <c r="I18">
        <f t="shared" si="2"/>
        <v>2.4019754110997188E-2</v>
      </c>
      <c r="J18" s="2">
        <f>((1000*coeffs!$D$8/($D$2*coeffs!$D$6))^2*H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139.95629246054202</v>
      </c>
      <c r="K18" s="10">
        <f>((1000*coeffs!$D$8/($D$2*coeffs!$D$6))^2*I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160.98284183670492</v>
      </c>
      <c r="L18" s="10">
        <f t="shared" si="3"/>
        <v>7479482.9958682042</v>
      </c>
      <c r="M18" s="1">
        <f t="shared" si="4"/>
        <v>2517706.1469471282</v>
      </c>
      <c r="N18" s="10">
        <f t="shared" si="5"/>
        <v>2217716.1564854062</v>
      </c>
    </row>
    <row r="19" spans="1:14" x14ac:dyDescent="0.25">
      <c r="A19">
        <v>-15.79</v>
      </c>
      <c r="B19">
        <v>0.12903225806451613</v>
      </c>
      <c r="C19" s="10">
        <f>(-LN(1-B19)/0.000001)-EXP(blanks!$BZ$18*b920_2!A19+blanks!$BZ$17)</f>
        <v>134077.67176251448</v>
      </c>
      <c r="D19" s="1">
        <f>C19*0.000001*coeffs!$D$8/($D$2*coeffs!$D$6/1000)</f>
        <v>548.06852378130941</v>
      </c>
      <c r="E19">
        <f t="shared" si="0"/>
        <v>0.13815033848081718</v>
      </c>
      <c r="F19">
        <v>0.1232</v>
      </c>
      <c r="G19">
        <v>0.1653</v>
      </c>
      <c r="H19">
        <f t="shared" si="1"/>
        <v>1.4950338480817171E-2</v>
      </c>
      <c r="I19">
        <f t="shared" si="2"/>
        <v>2.7149661519182827E-2</v>
      </c>
      <c r="J19" s="2">
        <f>((1000*coeffs!$D$8/($D$2*coeffs!$D$6))^2*H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152.76541008416837</v>
      </c>
      <c r="K19" s="10">
        <f>((1000*coeffs!$D$8/($D$2*coeffs!$D$6))^2*I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178.65888229149292</v>
      </c>
      <c r="L19" s="10">
        <f t="shared" si="3"/>
        <v>8211911.553648809</v>
      </c>
      <c r="M19" s="1">
        <f t="shared" si="4"/>
        <v>2791707.8053665608</v>
      </c>
      <c r="N19" s="10">
        <f t="shared" si="5"/>
        <v>2422194.0755116213</v>
      </c>
    </row>
    <row r="20" spans="1:14" x14ac:dyDescent="0.25">
      <c r="A20">
        <v>-15.91</v>
      </c>
      <c r="B20">
        <v>0.13978494623655913</v>
      </c>
      <c r="C20" s="10">
        <f>(-LN(1-B20)/0.000001)-EXP(blanks!$BZ$18*b920_2!A20+blanks!$BZ$17)</f>
        <v>146319.49720878591</v>
      </c>
      <c r="D20" s="1">
        <f>C20*0.000001*coeffs!$D$8/($D$2*coeffs!$D$6/1000)</f>
        <v>598.10936288993014</v>
      </c>
      <c r="E20">
        <f t="shared" si="0"/>
        <v>0.15057285847937432</v>
      </c>
      <c r="F20">
        <v>0.1326</v>
      </c>
      <c r="G20">
        <v>0.1779</v>
      </c>
      <c r="H20">
        <f t="shared" si="1"/>
        <v>1.7972858479374326E-2</v>
      </c>
      <c r="I20">
        <f t="shared" si="2"/>
        <v>2.7327141520625681E-2</v>
      </c>
      <c r="J20" s="2">
        <f>((1000*coeffs!$D$8/($D$2*coeffs!$D$6))^2*H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169.36309344363852</v>
      </c>
      <c r="K20" s="10">
        <f>((1000*coeffs!$D$8/($D$2*coeffs!$D$6))^2*I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189.11473563081287</v>
      </c>
      <c r="L20" s="10">
        <f t="shared" si="3"/>
        <v>8961691.7854986731</v>
      </c>
      <c r="M20" s="1">
        <f t="shared" si="4"/>
        <v>2962565.9960220065</v>
      </c>
      <c r="N20" s="10">
        <f t="shared" si="5"/>
        <v>2680897.2814973318</v>
      </c>
    </row>
    <row r="21" spans="1:14" x14ac:dyDescent="0.25">
      <c r="A21">
        <v>-15.93</v>
      </c>
      <c r="B21">
        <v>0.15053763440860216</v>
      </c>
      <c r="C21" s="10">
        <f>(-LN(1-B21)/0.000001)-EXP(blanks!$BZ$18*b920_2!A21+blanks!$BZ$17)</f>
        <v>158867.39364290945</v>
      </c>
      <c r="D21" s="1">
        <f>C21*0.000001*coeffs!$D$8/($D$2*coeffs!$D$6/1000)</f>
        <v>649.40132660624488</v>
      </c>
      <c r="E21">
        <f t="shared" si="0"/>
        <v>0.16315164068623442</v>
      </c>
      <c r="F21">
        <v>0.14269999999999999</v>
      </c>
      <c r="G21">
        <v>0.19139999999999999</v>
      </c>
      <c r="H21">
        <f t="shared" si="1"/>
        <v>2.0451640686234424E-2</v>
      </c>
      <c r="I21">
        <f t="shared" si="2"/>
        <v>2.824835931376557E-2</v>
      </c>
      <c r="J21" s="2">
        <f>((1000*coeffs!$D$8/($D$2*coeffs!$D$6))^2*H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185.27957959569031</v>
      </c>
      <c r="K21" s="10">
        <f>((1000*coeffs!$D$8/($D$2*coeffs!$D$6))^2*I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201.67554603246128</v>
      </c>
      <c r="L21" s="10">
        <f t="shared" si="3"/>
        <v>9730218.0758707337</v>
      </c>
      <c r="M21" s="1">
        <f t="shared" si="4"/>
        <v>3164257.2553408155</v>
      </c>
      <c r="N21" s="10">
        <f t="shared" si="5"/>
        <v>2930558.8087468757</v>
      </c>
    </row>
    <row r="22" spans="1:14" x14ac:dyDescent="0.25">
      <c r="A22">
        <v>-16.079999999999998</v>
      </c>
      <c r="B22">
        <v>0.16129032258064516</v>
      </c>
      <c r="C22" s="10">
        <f>(-LN(1-B22)/0.000001)-EXP(blanks!$BZ$18*b920_2!A22+blanks!$BZ$17)</f>
        <v>171367.51369190842</v>
      </c>
      <c r="D22" s="1">
        <f>C22*0.000001*coeffs!$D$8/($D$2*coeffs!$D$6/1000)</f>
        <v>700.49799506927388</v>
      </c>
      <c r="E22">
        <f t="shared" si="0"/>
        <v>0.17589066646366416</v>
      </c>
      <c r="F22">
        <v>0.15359999999999999</v>
      </c>
      <c r="G22">
        <v>0.20599999999999999</v>
      </c>
      <c r="H22">
        <f t="shared" si="1"/>
        <v>2.2290666463664177E-2</v>
      </c>
      <c r="I22">
        <f t="shared" si="2"/>
        <v>3.0109333536335825E-2</v>
      </c>
      <c r="J22" s="2">
        <f>((1000*coeffs!$D$8/($D$2*coeffs!$D$6))^2*H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200.19493555627571</v>
      </c>
      <c r="K22" s="10">
        <f>((1000*coeffs!$D$8/($D$2*coeffs!$D$6))^2*I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216.61892499521733</v>
      </c>
      <c r="L22" s="10">
        <f t="shared" si="3"/>
        <v>10495818.185888983</v>
      </c>
      <c r="M22" s="1">
        <f t="shared" si="4"/>
        <v>3399996.539761371</v>
      </c>
      <c r="N22" s="10">
        <f t="shared" si="5"/>
        <v>3165927.6192297181</v>
      </c>
    </row>
    <row r="23" spans="1:14" x14ac:dyDescent="0.25">
      <c r="A23">
        <v>-16.22</v>
      </c>
      <c r="B23">
        <v>0.17204301075268819</v>
      </c>
      <c r="C23" s="10">
        <f>(-LN(1-B23)/0.000001)-EXP(blanks!$BZ$18*b920_2!A23+blanks!$BZ$17)</f>
        <v>184035.93486728935</v>
      </c>
      <c r="D23" s="1">
        <f>C23*0.000001*coeffs!$D$8/($D$2*coeffs!$D$6/1000)</f>
        <v>752.2826270736914</v>
      </c>
      <c r="E23">
        <f t="shared" si="0"/>
        <v>0.18879407129957218</v>
      </c>
      <c r="F23">
        <v>0.1653</v>
      </c>
      <c r="G23">
        <v>0.22170000000000001</v>
      </c>
      <c r="H23">
        <f t="shared" si="1"/>
        <v>2.3494071299572178E-2</v>
      </c>
      <c r="I23">
        <f t="shared" si="2"/>
        <v>3.2905928700427828E-2</v>
      </c>
      <c r="J23" s="2">
        <f>((1000*coeffs!$D$8/($D$2*coeffs!$D$6))^2*H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214.08363589198993</v>
      </c>
      <c r="K23" s="10">
        <f>((1000*coeffs!$D$8/($D$2*coeffs!$D$6))^2*I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233.88362576726729</v>
      </c>
      <c r="L23" s="10">
        <f t="shared" si="3"/>
        <v>11271726.305779867</v>
      </c>
      <c r="M23" s="1">
        <f t="shared" si="4"/>
        <v>3669241.2153703058</v>
      </c>
      <c r="N23" s="10">
        <f t="shared" si="5"/>
        <v>3387043.1888507465</v>
      </c>
    </row>
    <row r="24" spans="1:14" x14ac:dyDescent="0.25">
      <c r="A24">
        <v>-16.440000000000001</v>
      </c>
      <c r="B24">
        <v>0.18279569892473119</v>
      </c>
      <c r="C24" s="10">
        <f>(-LN(1-B24)/0.000001)-EXP(blanks!$BZ$18*b920_2!A24+blanks!$BZ$17)</f>
        <v>196713.84911824053</v>
      </c>
      <c r="D24" s="1">
        <f>C24*0.000001*coeffs!$D$8/($D$2*coeffs!$D$6/1000)</f>
        <v>804.10606386823963</v>
      </c>
      <c r="E24">
        <f t="shared" si="0"/>
        <v>0.20186615286692494</v>
      </c>
      <c r="F24">
        <v>0.1779</v>
      </c>
      <c r="G24">
        <v>0.23849999999999999</v>
      </c>
      <c r="H24">
        <f t="shared" si="1"/>
        <v>2.3966152866924939E-2</v>
      </c>
      <c r="I24">
        <f t="shared" si="2"/>
        <v>3.6633847133075048E-2</v>
      </c>
      <c r="J24" s="2">
        <f>((1000*coeffs!$D$8/($D$2*coeffs!$D$6))^2*H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226.82870183978295</v>
      </c>
      <c r="K24" s="10">
        <f>((1000*coeffs!$D$8/($D$2*coeffs!$D$6))^2*I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253.5316868205953</v>
      </c>
      <c r="L24" s="10">
        <f t="shared" si="3"/>
        <v>12048215.852062862</v>
      </c>
      <c r="M24" s="1">
        <f t="shared" si="4"/>
        <v>3972643.5951831858</v>
      </c>
      <c r="N24" s="10">
        <f t="shared" si="5"/>
        <v>3591964.1840503751</v>
      </c>
    </row>
    <row r="25" spans="1:14" x14ac:dyDescent="0.25">
      <c r="A25">
        <v>-16.600000000000001</v>
      </c>
      <c r="B25">
        <v>0.19354838709677419</v>
      </c>
      <c r="C25" s="10">
        <f>(-LN(1-B25)/0.000001)-EXP(blanks!$BZ$18*b920_2!A25+blanks!$BZ$17)</f>
        <v>209652.0498791615</v>
      </c>
      <c r="D25" s="1">
        <f>C25*0.000001*coeffs!$D$8/($D$2*coeffs!$D$6/1000)</f>
        <v>856.99347232491493</v>
      </c>
      <c r="E25">
        <f t="shared" si="0"/>
        <v>0.21511137961694557</v>
      </c>
      <c r="F25">
        <v>0.18679999999999999</v>
      </c>
      <c r="G25">
        <v>0.25669999999999998</v>
      </c>
      <c r="H25">
        <f t="shared" si="1"/>
        <v>2.8311379616945576E-2</v>
      </c>
      <c r="I25">
        <f t="shared" si="2"/>
        <v>4.1588620383054414E-2</v>
      </c>
      <c r="J25" s="2">
        <f>((1000*coeffs!$D$8/($D$2*coeffs!$D$6))^2*H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246.818706077569</v>
      </c>
      <c r="K25" s="10">
        <f>((1000*coeffs!$D$8/($D$2*coeffs!$D$6))^2*I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276.45428975507161</v>
      </c>
      <c r="L25" s="10">
        <f t="shared" si="3"/>
        <v>12840647.275694868</v>
      </c>
      <c r="M25" s="1">
        <f t="shared" si="4"/>
        <v>4323527.6130294073</v>
      </c>
      <c r="N25" s="10">
        <f t="shared" si="5"/>
        <v>3900184.2786934832</v>
      </c>
    </row>
    <row r="26" spans="1:14" x14ac:dyDescent="0.25">
      <c r="A26">
        <v>-16.68</v>
      </c>
      <c r="B26">
        <v>0.20430107526881722</v>
      </c>
      <c r="C26" s="10">
        <f>(-LN(1-B26)/0.000001)-EXP(blanks!$BZ$18*b920_2!A26+blanks!$BZ$17)</f>
        <v>222914.76299381367</v>
      </c>
      <c r="D26" s="1">
        <f>C26*0.000001*coeffs!$D$8/($D$2*coeffs!$D$6/1000)</f>
        <v>911.20738805398173</v>
      </c>
      <c r="E26">
        <f t="shared" si="0"/>
        <v>0.22853439994908623</v>
      </c>
      <c r="F26">
        <v>0.20100000000000001</v>
      </c>
      <c r="G26">
        <v>0.26960000000000001</v>
      </c>
      <c r="H26">
        <f t="shared" si="1"/>
        <v>2.7534399949086213E-2</v>
      </c>
      <c r="I26">
        <f t="shared" si="2"/>
        <v>4.1065600050913781E-2</v>
      </c>
      <c r="J26" s="2">
        <f>((1000*coeffs!$D$8/($D$2*coeffs!$D$6))^2*H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257.50889716408449</v>
      </c>
      <c r="K26" s="10">
        <f>((1000*coeffs!$D$8/($D$2*coeffs!$D$6))^2*I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286.04374885689504</v>
      </c>
      <c r="L26" s="10">
        <f t="shared" si="3"/>
        <v>13652954.243941253</v>
      </c>
      <c r="M26" s="1">
        <f t="shared" si="4"/>
        <v>4483771.560177926</v>
      </c>
      <c r="N26" s="10">
        <f t="shared" si="5"/>
        <v>4077026.9927588636</v>
      </c>
    </row>
    <row r="27" spans="1:14" x14ac:dyDescent="0.25">
      <c r="A27">
        <v>-16.7</v>
      </c>
      <c r="B27">
        <v>0.21505376344086022</v>
      </c>
      <c r="C27" s="10">
        <f>(-LN(1-B27)/0.000001)-EXP(blanks!$BZ$18*b920_2!A27+blanks!$BZ$17)</f>
        <v>236479.60806922533</v>
      </c>
      <c r="D27" s="1">
        <f>C27*0.000001*coeffs!$D$8/($D$2*coeffs!$D$6/1000)</f>
        <v>966.6563268524668</v>
      </c>
      <c r="E27">
        <f t="shared" si="0"/>
        <v>0.24214005200486485</v>
      </c>
      <c r="F27">
        <v>0.21110000000000001</v>
      </c>
      <c r="G27">
        <v>0.28310000000000002</v>
      </c>
      <c r="H27">
        <f t="shared" si="1"/>
        <v>3.1040052004864843E-2</v>
      </c>
      <c r="I27">
        <f t="shared" si="2"/>
        <v>4.0959947995135165E-2</v>
      </c>
      <c r="J27" s="2">
        <f>((1000*coeffs!$D$8/($D$2*coeffs!$D$6))^2*H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276.25938779037807</v>
      </c>
      <c r="K27" s="10">
        <f>((1000*coeffs!$D$8/($D$2*coeffs!$D$6))^2*I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297.07496472655322</v>
      </c>
      <c r="L27" s="10">
        <f t="shared" si="3"/>
        <v>14483766.015460785</v>
      </c>
      <c r="M27" s="1">
        <f t="shared" si="4"/>
        <v>4665397.1842184085</v>
      </c>
      <c r="N27" s="10">
        <f t="shared" si="5"/>
        <v>4368829.2090663249</v>
      </c>
    </row>
    <row r="28" spans="1:14" x14ac:dyDescent="0.25">
      <c r="A28">
        <v>-16.739999999999998</v>
      </c>
      <c r="B28">
        <v>0.22580645161290322</v>
      </c>
      <c r="C28" s="10">
        <f>(-LN(1-B28)/0.000001)-EXP(blanks!$BZ$18*b920_2!A28+blanks!$BZ$17)</f>
        <v>250190.42512972944</v>
      </c>
      <c r="D28" s="1">
        <f>C28*0.000001*coeffs!$D$8/($D$2*coeffs!$D$6/1000)</f>
        <v>1022.7019544905728</v>
      </c>
      <c r="E28">
        <f t="shared" si="0"/>
        <v>0.25593337413720063</v>
      </c>
      <c r="F28">
        <v>0.22170000000000001</v>
      </c>
      <c r="G28">
        <v>0.30459999999999998</v>
      </c>
      <c r="H28">
        <f t="shared" si="1"/>
        <v>3.4233374137200623E-2</v>
      </c>
      <c r="I28">
        <f t="shared" si="2"/>
        <v>4.8666625862799351E-2</v>
      </c>
      <c r="J28" s="2">
        <f>((1000*coeffs!$D$8/($D$2*coeffs!$D$6))^2*H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294.71733499357197</v>
      </c>
      <c r="K28" s="10">
        <f>((1000*coeffs!$D$8/($D$2*coeffs!$D$6))^2*I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326.88101025664787</v>
      </c>
      <c r="L28" s="10">
        <f t="shared" si="3"/>
        <v>15323518.19454507</v>
      </c>
      <c r="M28" s="1">
        <f t="shared" si="4"/>
        <v>5116067.6153412648</v>
      </c>
      <c r="N28" s="10">
        <f t="shared" si="5"/>
        <v>4656792.804344954</v>
      </c>
    </row>
    <row r="29" spans="1:14" x14ac:dyDescent="0.25">
      <c r="A29">
        <v>-17</v>
      </c>
      <c r="B29">
        <v>0.23655913978494625</v>
      </c>
      <c r="C29" s="10">
        <f>(-LN(1-B29)/0.000001)-EXP(blanks!$BZ$18*b920_2!A29+blanks!$BZ$17)</f>
        <v>263610.27519035217</v>
      </c>
      <c r="D29" s="1">
        <f>C29*0.000001*coeffs!$D$8/($D$2*coeffs!$D$6/1000)</f>
        <v>1077.5581980052991</v>
      </c>
      <c r="E29">
        <f t="shared" si="0"/>
        <v>0.26991961611194054</v>
      </c>
      <c r="F29">
        <v>0.23280000000000001</v>
      </c>
      <c r="G29">
        <v>0.31990000000000002</v>
      </c>
      <c r="H29">
        <f t="shared" si="1"/>
        <v>3.7119616111940534E-2</v>
      </c>
      <c r="I29">
        <f t="shared" si="2"/>
        <v>4.9980383888059476E-2</v>
      </c>
      <c r="J29" s="2">
        <f>((1000*coeffs!$D$8/($D$2*coeffs!$D$6))^2*H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312.81526458578725</v>
      </c>
      <c r="K29" s="10">
        <f>((1000*coeffs!$D$8/($D$2*coeffs!$D$6))^2*I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341.42441572455886</v>
      </c>
      <c r="L29" s="10">
        <f t="shared" si="3"/>
        <v>16145449.395410936</v>
      </c>
      <c r="M29" s="1">
        <f t="shared" si="4"/>
        <v>5347612.7243430223</v>
      </c>
      <c r="N29" s="10">
        <f t="shared" si="5"/>
        <v>4939121.1006938508</v>
      </c>
    </row>
    <row r="30" spans="1:14" x14ac:dyDescent="0.25">
      <c r="A30">
        <v>-17.05</v>
      </c>
      <c r="B30">
        <v>0.24731182795698925</v>
      </c>
      <c r="C30" s="10">
        <f>(-LN(1-B30)/0.000001)-EXP(blanks!$BZ$18*b920_2!A30+blanks!$BZ$17)</f>
        <v>277679.74747892952</v>
      </c>
      <c r="D30" s="1">
        <f>C30*0.000001*coeffs!$D$8/($D$2*coeffs!$D$6/1000)</f>
        <v>1135.0698985458694</v>
      </c>
      <c r="E30">
        <f t="shared" si="0"/>
        <v>0.28410425110389698</v>
      </c>
      <c r="F30">
        <v>0.2505</v>
      </c>
      <c r="G30">
        <v>0.33589999999999998</v>
      </c>
      <c r="H30">
        <f t="shared" si="1"/>
        <v>3.3604251103896976E-2</v>
      </c>
      <c r="I30">
        <f t="shared" si="2"/>
        <v>5.1795748896103E-2</v>
      </c>
      <c r="J30" s="2">
        <f>((1000*coeffs!$D$8/($D$2*coeffs!$D$6))^2*H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319.01512761338307</v>
      </c>
      <c r="K30" s="10">
        <f>((1000*coeffs!$D$8/($D$2*coeffs!$D$6))^2*I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357.39244964794761</v>
      </c>
      <c r="L30" s="10">
        <f t="shared" si="3"/>
        <v>17007168.282094434</v>
      </c>
      <c r="M30" s="1">
        <f t="shared" si="4"/>
        <v>5600719.7334809611</v>
      </c>
      <c r="N30" s="10">
        <f t="shared" si="5"/>
        <v>5053740.9723779606</v>
      </c>
    </row>
    <row r="31" spans="1:14" x14ac:dyDescent="0.25">
      <c r="A31">
        <v>-17.22</v>
      </c>
      <c r="B31">
        <v>0.25806451612903225</v>
      </c>
      <c r="C31" s="10">
        <f>(-LN(1-B31)/0.000001)-EXP(blanks!$BZ$18*b920_2!A31+blanks!$BZ$17)</f>
        <v>291660.97746411804</v>
      </c>
      <c r="D31" s="1">
        <f>C31*0.000001*coeffs!$D$8/($D$2*coeffs!$D$6/1000)</f>
        <v>1192.2208915329923</v>
      </c>
      <c r="E31">
        <f t="shared" si="0"/>
        <v>0.29849298855599654</v>
      </c>
      <c r="F31">
        <v>0.2631</v>
      </c>
      <c r="G31">
        <v>0.3528</v>
      </c>
      <c r="H31">
        <f t="shared" si="1"/>
        <v>3.5392988555996541E-2</v>
      </c>
      <c r="I31">
        <f t="shared" si="2"/>
        <v>5.4307011444003461E-2</v>
      </c>
      <c r="J31" s="2">
        <f>((1000*coeffs!$D$8/($D$2*coeffs!$D$6))^2*H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335.32492184641148</v>
      </c>
      <c r="K31" s="10">
        <f>((1000*coeffs!$D$8/($D$2*coeffs!$D$6))^2*I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375.22193921084221</v>
      </c>
      <c r="L31" s="10">
        <f t="shared" si="3"/>
        <v>17863482.555308793</v>
      </c>
      <c r="M31" s="1">
        <f t="shared" si="4"/>
        <v>5880349.1909712031</v>
      </c>
      <c r="N31" s="10">
        <f t="shared" si="5"/>
        <v>5311702.8638438312</v>
      </c>
    </row>
    <row r="32" spans="1:14" x14ac:dyDescent="0.25">
      <c r="A32">
        <v>-17.36</v>
      </c>
      <c r="B32">
        <v>0.26881720430107525</v>
      </c>
      <c r="C32" s="10">
        <f>(-LN(1-B32)/0.000001)-EXP(blanks!$BZ$18*b920_2!A32+blanks!$BZ$17)</f>
        <v>305904.84503659297</v>
      </c>
      <c r="D32" s="1">
        <f>C32*0.000001*coeffs!$D$8/($D$2*coeffs!$D$6/1000)</f>
        <v>1250.4454666673989</v>
      </c>
      <c r="E32">
        <f t="shared" si="0"/>
        <v>0.31309178797714921</v>
      </c>
      <c r="F32">
        <v>0.26960000000000001</v>
      </c>
      <c r="G32">
        <v>0.3705</v>
      </c>
      <c r="H32">
        <f t="shared" si="1"/>
        <v>4.3491787977149199E-2</v>
      </c>
      <c r="I32">
        <f t="shared" si="2"/>
        <v>5.7408212022850791E-2</v>
      </c>
      <c r="J32" s="2">
        <f>((1000*coeffs!$D$8/($D$2*coeffs!$D$6))^2*H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363.71437454478479</v>
      </c>
      <c r="K32" s="10">
        <f>((1000*coeffs!$D$8/($D$2*coeffs!$D$6))^2*I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394.65265541087581</v>
      </c>
      <c r="L32" s="10">
        <f t="shared" si="3"/>
        <v>18735882.703293413</v>
      </c>
      <c r="M32" s="1">
        <f t="shared" si="4"/>
        <v>6183373.5697498228</v>
      </c>
      <c r="N32" s="10">
        <f t="shared" si="5"/>
        <v>5741666.258189762</v>
      </c>
    </row>
    <row r="33" spans="1:14" x14ac:dyDescent="0.25">
      <c r="A33">
        <v>-17.45</v>
      </c>
      <c r="B33">
        <v>0.27956989247311825</v>
      </c>
      <c r="C33" s="10">
        <f>(-LN(1-B33)/0.000001)-EXP(blanks!$BZ$18*b920_2!A33+blanks!$BZ$17)</f>
        <v>320482.08252072748</v>
      </c>
      <c r="D33" s="1">
        <f>C33*0.000001*coeffs!$D$8/($D$2*coeffs!$D$6/1000)</f>
        <v>1310.032756062536</v>
      </c>
      <c r="E33">
        <f t="shared" si="0"/>
        <v>0.32790687376228983</v>
      </c>
      <c r="F33">
        <v>0.28310000000000002</v>
      </c>
      <c r="G33">
        <v>0.38900000000000001</v>
      </c>
      <c r="H33">
        <f t="shared" si="1"/>
        <v>4.4806873762289812E-2</v>
      </c>
      <c r="I33">
        <f t="shared" si="2"/>
        <v>6.1093126237710182E-2</v>
      </c>
      <c r="J33" s="2">
        <f>((1000*coeffs!$D$8/($D$2*coeffs!$D$6))^2*H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379.44978492139239</v>
      </c>
      <c r="K33" s="10">
        <f>((1000*coeffs!$D$8/($D$2*coeffs!$D$6))^2*I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415.69316650057908</v>
      </c>
      <c r="L33" s="10">
        <f t="shared" si="3"/>
        <v>19628700.898468204</v>
      </c>
      <c r="M33" s="1">
        <f t="shared" si="4"/>
        <v>6510049.4133472908</v>
      </c>
      <c r="N33" s="10">
        <f t="shared" si="5"/>
        <v>5992571.6887387363</v>
      </c>
    </row>
    <row r="34" spans="1:14" x14ac:dyDescent="0.25">
      <c r="A34">
        <v>-17.62</v>
      </c>
      <c r="B34">
        <v>0.29032258064516131</v>
      </c>
      <c r="C34" s="10">
        <f>(-LN(1-B34)/0.000001)-EXP(blanks!$BZ$18*b920_2!A34+blanks!$BZ$17)</f>
        <v>335049.00398768956</v>
      </c>
      <c r="D34" s="1">
        <f>C34*0.000001*coeffs!$D$8/($D$2*coeffs!$D$6/1000)</f>
        <v>1369.5778767339129</v>
      </c>
      <c r="E34">
        <f t="shared" si="0"/>
        <v>0.34294475112683032</v>
      </c>
      <c r="F34">
        <v>0.29730000000000001</v>
      </c>
      <c r="G34">
        <v>0.3987</v>
      </c>
      <c r="H34">
        <f t="shared" si="1"/>
        <v>4.5644751126830307E-2</v>
      </c>
      <c r="I34">
        <f t="shared" si="2"/>
        <v>5.5755248873169683E-2</v>
      </c>
      <c r="J34" s="2">
        <f>((1000*coeffs!$D$8/($D$2*coeffs!$D$6))^2*H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394.47428779378703</v>
      </c>
      <c r="K34" s="10">
        <f>((1000*coeffs!$D$8/($D$2*coeffs!$D$6))^2*I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415.62044635014399</v>
      </c>
      <c r="L34" s="10">
        <f t="shared" si="3"/>
        <v>20520887.264200468</v>
      </c>
      <c r="M34" s="1">
        <f t="shared" si="4"/>
        <v>6534572.6093840655</v>
      </c>
      <c r="N34" s="10">
        <f t="shared" si="5"/>
        <v>6233365.4210803974</v>
      </c>
    </row>
    <row r="35" spans="1:14" x14ac:dyDescent="0.25">
      <c r="A35">
        <v>-17.7</v>
      </c>
      <c r="B35">
        <v>0.30107526881720431</v>
      </c>
      <c r="C35" s="10">
        <f>(-LN(1-B35)/0.000001)-EXP(blanks!$BZ$18*b920_2!A35+blanks!$BZ$17)</f>
        <v>350084.62618182582</v>
      </c>
      <c r="D35" s="1">
        <f>C35*0.000001*coeffs!$D$8/($D$2*coeffs!$D$6/1000)</f>
        <v>1431.0389026582727</v>
      </c>
      <c r="E35">
        <f t="shared" si="0"/>
        <v>0.35821222325761876</v>
      </c>
      <c r="F35">
        <v>0.31219999999999998</v>
      </c>
      <c r="G35">
        <v>0.41860000000000003</v>
      </c>
      <c r="H35">
        <f t="shared" si="1"/>
        <v>4.6012223257618778E-2</v>
      </c>
      <c r="I35">
        <f t="shared" si="2"/>
        <v>6.0387776742381272E-2</v>
      </c>
      <c r="J35" s="2">
        <f>((1000*coeffs!$D$8/($D$2*coeffs!$D$6))^2*H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408.86140182078503</v>
      </c>
      <c r="K35" s="10">
        <f>((1000*coeffs!$D$8/($D$2*coeffs!$D$6))^2*I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439.0050326158883</v>
      </c>
      <c r="L35" s="10">
        <f t="shared" si="3"/>
        <v>21441780.340498988</v>
      </c>
      <c r="M35" s="1">
        <f t="shared" si="4"/>
        <v>6895437.0270280465</v>
      </c>
      <c r="N35" s="10">
        <f t="shared" si="5"/>
        <v>6466011.0821593767</v>
      </c>
    </row>
    <row r="36" spans="1:14" x14ac:dyDescent="0.25">
      <c r="A36">
        <v>-17.829999999999998</v>
      </c>
      <c r="B36">
        <v>0.31182795698924731</v>
      </c>
      <c r="C36" s="10">
        <f>(-LN(1-B36)/0.000001)-EXP(blanks!$BZ$18*b920_2!A36+blanks!$BZ$17)</f>
        <v>365197.44775901863</v>
      </c>
      <c r="D36" s="1">
        <f>C36*0.000001*coeffs!$D$8/($D$2*coeffs!$D$6/1000)</f>
        <v>1492.8154960544757</v>
      </c>
      <c r="E36">
        <f t="shared" si="0"/>
        <v>0.373716409793584</v>
      </c>
      <c r="F36">
        <v>0.32779999999999998</v>
      </c>
      <c r="G36">
        <v>0.43959999999999999</v>
      </c>
      <c r="H36">
        <f t="shared" si="1"/>
        <v>4.5916409793584023E-2</v>
      </c>
      <c r="I36">
        <f t="shared" si="2"/>
        <v>6.5883590206415987E-2</v>
      </c>
      <c r="J36" s="2">
        <f>((1000*coeffs!$D$8/($D$2*coeffs!$D$6))^2*H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422.70065856004106</v>
      </c>
      <c r="K36" s="10">
        <f>((1000*coeffs!$D$8/($D$2*coeffs!$D$6))^2*I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464.73261811469541</v>
      </c>
      <c r="L36" s="10">
        <f t="shared" si="3"/>
        <v>22367401.679880574</v>
      </c>
      <c r="M36" s="1">
        <f t="shared" si="4"/>
        <v>7290022.4182334356</v>
      </c>
      <c r="N36" s="10">
        <f t="shared" si="5"/>
        <v>6691068.9584280783</v>
      </c>
    </row>
    <row r="37" spans="1:14" x14ac:dyDescent="0.25">
      <c r="A37">
        <v>-17.850000000000001</v>
      </c>
      <c r="B37">
        <v>0.32258064516129031</v>
      </c>
      <c r="C37" s="10">
        <f>(-LN(1-B37)/0.000001)-EXP(blanks!$BZ$18*b920_2!A37+blanks!$BZ$17)</f>
        <v>380883.94430463255</v>
      </c>
      <c r="D37" s="1">
        <f>C37*0.000001*coeffs!$D$8/($D$2*coeffs!$D$6/1000)</f>
        <v>1556.9370973027667</v>
      </c>
      <c r="E37">
        <f t="shared" si="0"/>
        <v>0.38946476676172315</v>
      </c>
      <c r="F37">
        <v>0.33589999999999998</v>
      </c>
      <c r="G37">
        <v>0.4617</v>
      </c>
      <c r="H37">
        <f t="shared" si="1"/>
        <v>5.356476676172317E-2</v>
      </c>
      <c r="I37">
        <f t="shared" si="2"/>
        <v>7.2235233238276852E-2</v>
      </c>
      <c r="J37" s="2">
        <f>((1000*coeffs!$D$8/($D$2*coeffs!$D$6))^2*H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451.36881851678027</v>
      </c>
      <c r="K37" s="10">
        <f>((1000*coeffs!$D$8/($D$2*coeffs!$D$6))^2*I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492.92956737839478</v>
      </c>
      <c r="L37" s="10">
        <f t="shared" si="3"/>
        <v>23328159.131332777</v>
      </c>
      <c r="M37" s="1">
        <f t="shared" si="4"/>
        <v>7721098.949619296</v>
      </c>
      <c r="N37" s="10">
        <f t="shared" si="5"/>
        <v>7127737.9758529933</v>
      </c>
    </row>
    <row r="38" spans="1:14" x14ac:dyDescent="0.25">
      <c r="A38">
        <v>-17.93</v>
      </c>
      <c r="B38">
        <v>0.33333333333333331</v>
      </c>
      <c r="C38" s="10">
        <f>(-LN(1-B38)/0.000001)-EXP(blanks!$BZ$18*b920_2!A38+blanks!$BZ$17)</f>
        <v>396632.31923066516</v>
      </c>
      <c r="D38" s="1">
        <f>C38*0.000001*coeffs!$D$8/($D$2*coeffs!$D$6/1000)</f>
        <v>1621.3116384489863</v>
      </c>
      <c r="E38">
        <f t="shared" si="0"/>
        <v>0.40546510810816427</v>
      </c>
      <c r="F38">
        <v>0.3528</v>
      </c>
      <c r="G38">
        <v>0.47310000000000002</v>
      </c>
      <c r="H38">
        <f t="shared" si="1"/>
        <v>5.2665108108164271E-2</v>
      </c>
      <c r="I38">
        <f t="shared" si="2"/>
        <v>6.7634891891835747E-2</v>
      </c>
      <c r="J38" s="2">
        <f>((1000*coeffs!$D$8/($D$2*coeffs!$D$6))^2*H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463.89719808768751</v>
      </c>
      <c r="K38" s="10">
        <f>((1000*coeffs!$D$8/($D$2*coeffs!$D$6))^2*I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495.26932366297535</v>
      </c>
      <c r="L38" s="10">
        <f t="shared" si="3"/>
        <v>24292706.473975681</v>
      </c>
      <c r="M38" s="1">
        <f t="shared" si="4"/>
        <v>7782162.2032482922</v>
      </c>
      <c r="N38" s="10">
        <f t="shared" si="5"/>
        <v>7335295.4963521762</v>
      </c>
    </row>
    <row r="39" spans="1:14" x14ac:dyDescent="0.25">
      <c r="A39">
        <v>-17.93</v>
      </c>
      <c r="B39">
        <v>0.34408602150537637</v>
      </c>
      <c r="C39" s="10">
        <f>(-LN(1-B39)/0.000001)-EXP(blanks!$BZ$18*b920_2!A39+blanks!$BZ$17)</f>
        <v>412892.84010244568</v>
      </c>
      <c r="D39" s="1">
        <f>C39*0.000001*coeffs!$D$8/($D$2*coeffs!$D$6/1000)</f>
        <v>1687.7796756170026</v>
      </c>
      <c r="E39">
        <f t="shared" si="0"/>
        <v>0.42172562897994476</v>
      </c>
      <c r="F39">
        <v>0.36149999999999999</v>
      </c>
      <c r="G39">
        <v>0.49680000000000002</v>
      </c>
      <c r="H39">
        <f t="shared" si="1"/>
        <v>6.0225628979944767E-2</v>
      </c>
      <c r="I39">
        <f t="shared" si="2"/>
        <v>7.5074371020055264E-2</v>
      </c>
      <c r="J39" s="2">
        <f>((1000*coeffs!$D$8/($D$2*coeffs!$D$6))^2*H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493.23127774518645</v>
      </c>
      <c r="K39" s="10">
        <f>((1000*coeffs!$D$8/($D$2*coeffs!$D$6))^2*I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526.16209104206041</v>
      </c>
      <c r="L39" s="10">
        <f t="shared" si="3"/>
        <v>25288621.434759285</v>
      </c>
      <c r="M39" s="1">
        <f t="shared" si="4"/>
        <v>8252625.8183081634</v>
      </c>
      <c r="N39" s="10">
        <f t="shared" si="5"/>
        <v>7782637.6046532029</v>
      </c>
    </row>
    <row r="40" spans="1:14" x14ac:dyDescent="0.25">
      <c r="A40">
        <v>-18</v>
      </c>
      <c r="B40">
        <v>0.35483870967741937</v>
      </c>
      <c r="C40" s="10">
        <f>(-LN(1-B40)/0.000001)-EXP(blanks!$BZ$18*b920_2!A40+blanks!$BZ$17)</f>
        <v>429195.60954089963</v>
      </c>
      <c r="D40" s="1">
        <f>C40*0.000001*coeffs!$D$8/($D$2*coeffs!$D$6/1000)</f>
        <v>1754.4204120067777</v>
      </c>
      <c r="E40">
        <f t="shared" ref="E40:E71" si="6">-LN(1-B40)</f>
        <v>0.43825493093115531</v>
      </c>
      <c r="F40">
        <v>0.37959999999999999</v>
      </c>
      <c r="G40">
        <v>0.5091</v>
      </c>
      <c r="H40">
        <f t="shared" si="1"/>
        <v>5.8654930931155314E-2</v>
      </c>
      <c r="I40">
        <f t="shared" si="2"/>
        <v>7.084506906884469E-2</v>
      </c>
      <c r="J40" s="2">
        <f>((1000*coeffs!$D$8/($D$2*coeffs!$D$6))^2*H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504.73459713021606</v>
      </c>
      <c r="K40" s="10">
        <f>((1000*coeffs!$D$8/($D$2*coeffs!$D$6))^2*I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530.22128269235509</v>
      </c>
      <c r="L40" s="10">
        <f t="shared" si="3"/>
        <v>26287124.011275109</v>
      </c>
      <c r="M40" s="1">
        <f t="shared" si="4"/>
        <v>8339539.7674169103</v>
      </c>
      <c r="N40" s="10">
        <f t="shared" si="5"/>
        <v>7976598.2662323993</v>
      </c>
    </row>
    <row r="41" spans="1:14" x14ac:dyDescent="0.25">
      <c r="A41">
        <v>-18.03</v>
      </c>
      <c r="B41">
        <v>0.36559139784946237</v>
      </c>
      <c r="C41" s="10">
        <f>(-LN(1-B41)/0.000001)-EXP(blanks!$BZ$18*b920_2!A41+blanks!$BZ$17)</f>
        <v>445903.87257790042</v>
      </c>
      <c r="D41" s="1">
        <f>C41*0.000001*coeffs!$D$8/($D$2*coeffs!$D$6/1000)</f>
        <v>1822.7186822352364</v>
      </c>
      <c r="E41">
        <f t="shared" si="6"/>
        <v>0.45506204924753652</v>
      </c>
      <c r="F41">
        <v>0.38900000000000001</v>
      </c>
      <c r="G41">
        <v>0.53459999999999996</v>
      </c>
      <c r="H41">
        <f t="shared" si="1"/>
        <v>6.6062049247536503E-2</v>
      </c>
      <c r="I41">
        <f t="shared" si="2"/>
        <v>7.9537950752463449E-2</v>
      </c>
      <c r="J41" s="2">
        <f>((1000*coeffs!$D$8/($D$2*coeffs!$D$6))^2*H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534.42840620545962</v>
      </c>
      <c r="K41" s="10">
        <f>((1000*coeffs!$D$8/($D$2*coeffs!$D$6))^2*I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564.26836081395902</v>
      </c>
      <c r="L41" s="10">
        <f t="shared" si="3"/>
        <v>27310462.024766106</v>
      </c>
      <c r="M41" s="1">
        <f t="shared" si="4"/>
        <v>8855753.9896607213</v>
      </c>
      <c r="N41" s="10">
        <f t="shared" si="5"/>
        <v>8429951.9987432603</v>
      </c>
    </row>
    <row r="42" spans="1:14" x14ac:dyDescent="0.25">
      <c r="A42">
        <v>-18.23</v>
      </c>
      <c r="B42">
        <v>0.37634408602150538</v>
      </c>
      <c r="C42" s="10">
        <f>(-LN(1-B42)/0.000001)-EXP(blanks!$BZ$18*b920_2!A42+blanks!$BZ$17)</f>
        <v>462311.1282582719</v>
      </c>
      <c r="D42" s="1">
        <f>C42*0.000001*coeffs!$D$8/($D$2*coeffs!$D$6/1000)</f>
        <v>1889.786526432079</v>
      </c>
      <c r="E42">
        <f t="shared" si="6"/>
        <v>0.47215648260683662</v>
      </c>
      <c r="F42">
        <v>0.40849999999999997</v>
      </c>
      <c r="G42">
        <v>0.54790000000000005</v>
      </c>
      <c r="H42">
        <f t="shared" si="1"/>
        <v>6.3656482606836651E-2</v>
      </c>
      <c r="I42">
        <f t="shared" si="2"/>
        <v>7.5743517393163429E-2</v>
      </c>
      <c r="J42" s="2">
        <f>((1000*coeffs!$D$8/($D$2*coeffs!$D$6))^2*H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544.68277073859213</v>
      </c>
      <c r="K42" s="10">
        <f>((1000*coeffs!$D$8/($D$2*coeffs!$D$6))^2*I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569.94146326454825</v>
      </c>
      <c r="L42" s="10">
        <f t="shared" si="3"/>
        <v>28315364.11408611</v>
      </c>
      <c r="M42" s="1">
        <f t="shared" si="4"/>
        <v>8966008.3418029863</v>
      </c>
      <c r="N42" s="10">
        <f t="shared" si="5"/>
        <v>8606317.9022295047</v>
      </c>
    </row>
    <row r="43" spans="1:14" x14ac:dyDescent="0.25">
      <c r="A43">
        <v>-18.309999999999999</v>
      </c>
      <c r="B43">
        <v>0.38709677419354838</v>
      </c>
      <c r="C43" s="10">
        <f>(-LN(1-B43)/0.000001)-EXP(blanks!$BZ$18*b920_2!A43+blanks!$BZ$17)</f>
        <v>479413.7729605661</v>
      </c>
      <c r="D43" s="1">
        <f>C43*0.000001*coeffs!$D$8/($D$2*coeffs!$D$6/1000)</f>
        <v>1959.6969083138983</v>
      </c>
      <c r="E43">
        <f t="shared" si="6"/>
        <v>0.48954822531870579</v>
      </c>
      <c r="F43">
        <v>0.41860000000000003</v>
      </c>
      <c r="G43">
        <v>0.57530000000000003</v>
      </c>
      <c r="H43">
        <f t="shared" si="1"/>
        <v>7.094822531870576E-2</v>
      </c>
      <c r="I43">
        <f t="shared" si="2"/>
        <v>8.5751774681294246E-2</v>
      </c>
      <c r="J43" s="2">
        <f>((1000*coeffs!$D$8/($D$2*coeffs!$D$6))^2*H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574.68105531436311</v>
      </c>
      <c r="K43" s="10">
        <f>((1000*coeffs!$D$8/($D$2*coeffs!$D$6))^2*I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607.46935655479456</v>
      </c>
      <c r="L43" s="10">
        <f t="shared" si="3"/>
        <v>29362856.987302799</v>
      </c>
      <c r="M43" s="1">
        <f t="shared" si="4"/>
        <v>9532654.771157667</v>
      </c>
      <c r="N43" s="10">
        <f t="shared" si="5"/>
        <v>9064749.2905017063</v>
      </c>
    </row>
    <row r="44" spans="1:14" x14ac:dyDescent="0.25">
      <c r="A44">
        <v>-18.39</v>
      </c>
      <c r="B44">
        <v>0.39784946236559138</v>
      </c>
      <c r="C44" s="10">
        <f>(-LN(1-B44)/0.000001)-EXP(blanks!$BZ$18*b920_2!A44+blanks!$BZ$17)</f>
        <v>496815.76300508378</v>
      </c>
      <c r="D44" s="1">
        <f>C44*0.000001*coeffs!$D$8/($D$2*coeffs!$D$6/1000)</f>
        <v>2030.8309224206553</v>
      </c>
      <c r="E44">
        <f t="shared" si="6"/>
        <v>0.50724780241810663</v>
      </c>
      <c r="F44">
        <v>0.43959999999999999</v>
      </c>
      <c r="G44">
        <v>0.58960000000000001</v>
      </c>
      <c r="H44">
        <f t="shared" si="1"/>
        <v>6.764780241810664E-2</v>
      </c>
      <c r="I44">
        <f t="shared" si="2"/>
        <v>8.2352197581893383E-2</v>
      </c>
      <c r="J44" s="2">
        <f>((1000*coeffs!$D$8/($D$2*coeffs!$D$6))^2*H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583.72587496084896</v>
      </c>
      <c r="K44" s="10">
        <f>((1000*coeffs!$D$8/($D$2*coeffs!$D$6))^2*I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614.48417079943761</v>
      </c>
      <c r="L44" s="10">
        <f t="shared" si="3"/>
        <v>30428683.990595147</v>
      </c>
      <c r="M44" s="1">
        <f t="shared" si="4"/>
        <v>9663805.6523771808</v>
      </c>
      <c r="N44" s="10">
        <f t="shared" si="5"/>
        <v>9225788.2042803727</v>
      </c>
    </row>
    <row r="45" spans="1:14" x14ac:dyDescent="0.25">
      <c r="A45">
        <v>-18.440000000000001</v>
      </c>
      <c r="B45">
        <v>0.40860215053763443</v>
      </c>
      <c r="C45" s="10">
        <f>(-LN(1-B45)/0.000001)-EXP(blanks!$BZ$18*b920_2!A45+blanks!$BZ$17)</f>
        <v>514643.85529733484</v>
      </c>
      <c r="D45" s="1">
        <f>C45*0.000001*coeffs!$D$8/($D$2*coeffs!$D$6/1000)</f>
        <v>2103.7067122222411</v>
      </c>
      <c r="E45">
        <f t="shared" si="6"/>
        <v>0.5252663079207851</v>
      </c>
      <c r="F45">
        <v>0.45050000000000001</v>
      </c>
      <c r="G45">
        <v>0.61909999999999998</v>
      </c>
      <c r="H45">
        <f t="shared" si="1"/>
        <v>7.4766307920785091E-2</v>
      </c>
      <c r="I45">
        <f t="shared" si="2"/>
        <v>9.3833692079214881E-2</v>
      </c>
      <c r="J45" s="2">
        <f>((1000*coeffs!$D$8/($D$2*coeffs!$D$6))^2*H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613.82707470465709</v>
      </c>
      <c r="K45" s="10">
        <f>((1000*coeffs!$D$8/($D$2*coeffs!$D$6))^2*I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656.12491430310138</v>
      </c>
      <c r="L45" s="10">
        <f t="shared" si="3"/>
        <v>31520608.657467127</v>
      </c>
      <c r="M45" s="1">
        <f t="shared" si="4"/>
        <v>10290627.746599311</v>
      </c>
      <c r="N45" s="10">
        <f t="shared" si="5"/>
        <v>9686983.9730376154</v>
      </c>
    </row>
    <row r="46" spans="1:14" x14ac:dyDescent="0.25">
      <c r="A46">
        <v>-18.48</v>
      </c>
      <c r="B46">
        <v>0.41935483870967744</v>
      </c>
      <c r="C46" s="10">
        <f>(-LN(1-B46)/0.000001)-EXP(blanks!$BZ$18*b920_2!A46+blanks!$BZ$17)</f>
        <v>532838.16402168048</v>
      </c>
      <c r="D46" s="1">
        <f>C46*0.000001*coeffs!$D$8/($D$2*coeffs!$D$6/1000)</f>
        <v>2178.0794828162589</v>
      </c>
      <c r="E46">
        <f t="shared" si="6"/>
        <v>0.54361544658898164</v>
      </c>
      <c r="F46">
        <v>0.47310000000000002</v>
      </c>
      <c r="G46">
        <v>0.6502</v>
      </c>
      <c r="H46">
        <f t="shared" si="1"/>
        <v>7.0515446588981623E-2</v>
      </c>
      <c r="I46">
        <f t="shared" si="2"/>
        <v>0.10658455341101836</v>
      </c>
      <c r="J46" s="2">
        <f>((1000*coeffs!$D$8/($D$2*coeffs!$D$6))^2*H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621.77880860635503</v>
      </c>
      <c r="K46" s="10">
        <f>((1000*coeffs!$D$8/($D$2*coeffs!$D$6))^2*I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702.38511122093178</v>
      </c>
      <c r="L46" s="10">
        <f t="shared" si="3"/>
        <v>32634963.136181153</v>
      </c>
      <c r="M46" s="1">
        <f t="shared" si="4"/>
        <v>10985050.277005676</v>
      </c>
      <c r="N46" s="10">
        <f t="shared" si="5"/>
        <v>9834071.9642121363</v>
      </c>
    </row>
    <row r="47" spans="1:14" x14ac:dyDescent="0.25">
      <c r="A47">
        <v>-18.63</v>
      </c>
      <c r="B47">
        <v>0.43010752688172044</v>
      </c>
      <c r="C47" s="10">
        <f>(-LN(1-B47)/0.000001)-EXP(blanks!$BZ$18*b920_2!A47+blanks!$BZ$17)</f>
        <v>550929.31522391213</v>
      </c>
      <c r="D47" s="1">
        <f>C47*0.000001*coeffs!$D$8/($D$2*coeffs!$D$6/1000)</f>
        <v>2252.0305770034688</v>
      </c>
      <c r="E47">
        <f t="shared" si="6"/>
        <v>0.5623075796011342</v>
      </c>
      <c r="F47">
        <v>0.48480000000000001</v>
      </c>
      <c r="G47">
        <v>0.6663</v>
      </c>
      <c r="H47">
        <f t="shared" si="1"/>
        <v>7.7507579601134191E-2</v>
      </c>
      <c r="I47">
        <f t="shared" si="2"/>
        <v>0.1039924203988658</v>
      </c>
      <c r="J47" s="2">
        <f>((1000*coeffs!$D$8/($D$2*coeffs!$D$6))^2*H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652.02374852426976</v>
      </c>
      <c r="K47" s="10">
        <f>((1000*coeffs!$D$8/($D$2*coeffs!$D$6))^2*I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710.95448614914278</v>
      </c>
      <c r="L47" s="10">
        <f t="shared" si="3"/>
        <v>33742999.482751645</v>
      </c>
      <c r="M47" s="1">
        <f t="shared" si="4"/>
        <v>11138898.245123586</v>
      </c>
      <c r="N47" s="10">
        <f t="shared" si="5"/>
        <v>10297709.322306402</v>
      </c>
    </row>
    <row r="48" spans="1:14" x14ac:dyDescent="0.25">
      <c r="A48">
        <v>-18.71</v>
      </c>
      <c r="B48">
        <v>0.44086021505376344</v>
      </c>
      <c r="C48" s="10">
        <f>(-LN(1-B48)/0.000001)-EXP(blanks!$BZ$18*b920_2!A48+blanks!$BZ$17)</f>
        <v>569643.39996683679</v>
      </c>
      <c r="D48" s="1">
        <f>C48*0.000001*coeffs!$D$8/($D$2*coeffs!$D$6/1000)</f>
        <v>2328.5280330238875</v>
      </c>
      <c r="E48">
        <f t="shared" si="6"/>
        <v>0.58135577457182863</v>
      </c>
      <c r="F48">
        <v>0.49680000000000002</v>
      </c>
      <c r="G48">
        <v>0.68279999999999996</v>
      </c>
      <c r="H48">
        <f t="shared" si="1"/>
        <v>8.4555774571828612E-2</v>
      </c>
      <c r="I48">
        <f t="shared" si="2"/>
        <v>0.10144422542817133</v>
      </c>
      <c r="J48" s="2">
        <f>((1000*coeffs!$D$8/($D$2*coeffs!$D$6))^2*H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683.07835970166241</v>
      </c>
      <c r="K48" s="10">
        <f>((1000*coeffs!$D$8/($D$2*coeffs!$D$6))^2*I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720.47483604005004</v>
      </c>
      <c r="L48" s="10">
        <f t="shared" si="3"/>
        <v>34889188.901886173</v>
      </c>
      <c r="M48" s="1">
        <f t="shared" si="4"/>
        <v>11307820.857031176</v>
      </c>
      <c r="N48" s="10">
        <f t="shared" si="5"/>
        <v>10774191.496468896</v>
      </c>
    </row>
    <row r="49" spans="1:14" x14ac:dyDescent="0.25">
      <c r="A49">
        <v>-18.75</v>
      </c>
      <c r="B49">
        <v>0.45161290322580644</v>
      </c>
      <c r="C49" s="10">
        <f>(-LN(1-B49)/0.000001)-EXP(blanks!$BZ$18*b920_2!A49+blanks!$BZ$17)</f>
        <v>588890.769477466</v>
      </c>
      <c r="D49" s="1">
        <f>C49*0.000001*coeffs!$D$8/($D$2*coeffs!$D$6/1000)</f>
        <v>2407.2053941064146</v>
      </c>
      <c r="E49">
        <f t="shared" si="6"/>
        <v>0.60077386042893022</v>
      </c>
      <c r="F49">
        <v>0.52170000000000005</v>
      </c>
      <c r="G49">
        <v>0.69969999999999999</v>
      </c>
      <c r="H49">
        <f t="shared" si="1"/>
        <v>7.9073860428930165E-2</v>
      </c>
      <c r="I49">
        <f t="shared" si="2"/>
        <v>9.8926139571069771E-2</v>
      </c>
      <c r="J49" s="2">
        <f>((1000*coeffs!$D$8/($D$2*coeffs!$D$6))^2*H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689.33615477585374</v>
      </c>
      <c r="K49" s="10">
        <f>((1000*coeffs!$D$8/($D$2*coeffs!$D$6))^2*I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730.91031251311801</v>
      </c>
      <c r="L49" s="10">
        <f t="shared" si="3"/>
        <v>36068040.637480468</v>
      </c>
      <c r="M49" s="1">
        <f t="shared" si="4"/>
        <v>11491117.882531963</v>
      </c>
      <c r="N49" s="10">
        <f t="shared" si="5"/>
        <v>10899082.025481602</v>
      </c>
    </row>
    <row r="50" spans="1:14" x14ac:dyDescent="0.25">
      <c r="A50">
        <v>-18.8</v>
      </c>
      <c r="B50">
        <v>0.46236559139784944</v>
      </c>
      <c r="C50" s="10">
        <f>(-LN(1-B50)/0.000001)-EXP(blanks!$BZ$18*b920_2!A50+blanks!$BZ$17)</f>
        <v>608476.49790964765</v>
      </c>
      <c r="D50" s="1">
        <f>C50*0.000001*coeffs!$D$8/($D$2*coeffs!$D$6/1000)</f>
        <v>2487.2658629965713</v>
      </c>
      <c r="E50">
        <f t="shared" si="6"/>
        <v>0.62057648772510998</v>
      </c>
      <c r="F50">
        <v>0.53459999999999996</v>
      </c>
      <c r="G50">
        <v>0.73470000000000002</v>
      </c>
      <c r="H50">
        <f t="shared" si="1"/>
        <v>8.5976487725110018E-2</v>
      </c>
      <c r="I50">
        <f t="shared" si="2"/>
        <v>0.11412351227489004</v>
      </c>
      <c r="J50" s="2">
        <f>((1000*coeffs!$D$8/($D$2*coeffs!$D$6))^2*H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720.45957968747462</v>
      </c>
      <c r="K50" s="10">
        <f>((1000*coeffs!$D$8/($D$2*coeffs!$D$6))^2*I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783.05308753230975</v>
      </c>
      <c r="L50" s="10">
        <f t="shared" si="3"/>
        <v>37267615.984252177</v>
      </c>
      <c r="M50" s="1">
        <f t="shared" si="4"/>
        <v>12271405.005516665</v>
      </c>
      <c r="N50" s="10">
        <f t="shared" si="5"/>
        <v>11378028.675516043</v>
      </c>
    </row>
    <row r="51" spans="1:14" x14ac:dyDescent="0.25">
      <c r="A51">
        <v>-19.02</v>
      </c>
      <c r="B51">
        <v>0.4731182795698925</v>
      </c>
      <c r="C51" s="10">
        <f>(-LN(1-B51)/0.000001)-EXP(blanks!$BZ$18*b920_2!A51+blanks!$BZ$17)</f>
        <v>627676.83369328501</v>
      </c>
      <c r="D51" s="1">
        <f>C51*0.000001*coeffs!$D$8/($D$2*coeffs!$D$6/1000)</f>
        <v>2565.7509645851687</v>
      </c>
      <c r="E51">
        <f t="shared" si="6"/>
        <v>0.64077919504262937</v>
      </c>
      <c r="F51">
        <v>0.54790000000000005</v>
      </c>
      <c r="G51">
        <v>0.75290000000000001</v>
      </c>
      <c r="H51">
        <f t="shared" si="1"/>
        <v>9.2879195042629314E-2</v>
      </c>
      <c r="I51">
        <f t="shared" si="2"/>
        <v>0.11212080495737065</v>
      </c>
      <c r="J51" s="2">
        <f>((1000*coeffs!$D$8/($D$2*coeffs!$D$6))^2*H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752.23944190693578</v>
      </c>
      <c r="K51" s="10">
        <f>((1000*coeffs!$D$8/($D$2*coeffs!$D$6))^2*I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794.84230691049822</v>
      </c>
      <c r="L51" s="10">
        <f t="shared" si="3"/>
        <v>38443587.025387667</v>
      </c>
      <c r="M51" s="1">
        <f t="shared" si="4"/>
        <v>12473669.635862298</v>
      </c>
      <c r="N51" s="10">
        <f t="shared" si="5"/>
        <v>11865729.206152806</v>
      </c>
    </row>
    <row r="52" spans="1:14" x14ac:dyDescent="0.25">
      <c r="A52">
        <v>-19.100000000000001</v>
      </c>
      <c r="B52">
        <v>0.4838709677419355</v>
      </c>
      <c r="C52" s="10">
        <f>(-LN(1-B52)/0.000001)-EXP(blanks!$BZ$18*b920_2!A52+blanks!$BZ$17)</f>
        <v>647911.38445559179</v>
      </c>
      <c r="D52" s="1">
        <f>C52*0.000001*coeffs!$D$8/($D$2*coeffs!$D$6/1000)</f>
        <v>2648.4636207634362</v>
      </c>
      <c r="E52">
        <f t="shared" si="6"/>
        <v>0.66139848224536502</v>
      </c>
      <c r="F52">
        <v>0.56140000000000001</v>
      </c>
      <c r="G52">
        <v>0.77159999999999995</v>
      </c>
      <c r="H52">
        <f t="shared" si="1"/>
        <v>9.9998482245365006E-2</v>
      </c>
      <c r="I52">
        <f t="shared" si="2"/>
        <v>0.11020151775463494</v>
      </c>
      <c r="J52" s="2">
        <f>((1000*coeffs!$D$8/($D$2*coeffs!$D$6))^2*H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785.1024444954968</v>
      </c>
      <c r="K52" s="10">
        <f>((1000*coeffs!$D$8/($D$2*coeffs!$D$6))^2*I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807.60249967994514</v>
      </c>
      <c r="L52" s="10">
        <f t="shared" si="3"/>
        <v>39682901.066298224</v>
      </c>
      <c r="M52" s="1">
        <f t="shared" si="4"/>
        <v>12691898.270645835</v>
      </c>
      <c r="N52" s="10">
        <f t="shared" si="5"/>
        <v>12370895.908138853</v>
      </c>
    </row>
    <row r="53" spans="1:14" x14ac:dyDescent="0.25">
      <c r="A53">
        <v>-19.16</v>
      </c>
      <c r="B53">
        <v>0.4946236559139785</v>
      </c>
      <c r="C53" s="10">
        <f>(-LN(1-B53)/0.000001)-EXP(blanks!$BZ$18*b920_2!A53+blanks!$BZ$17)</f>
        <v>668668.84540625126</v>
      </c>
      <c r="D53" s="1">
        <f>C53*0.000001*coeffs!$D$8/($D$2*coeffs!$D$6/1000)</f>
        <v>2733.3137738957698</v>
      </c>
      <c r="E53">
        <f t="shared" si="6"/>
        <v>0.6824518914431974</v>
      </c>
      <c r="F53">
        <v>0.58960000000000001</v>
      </c>
      <c r="G53">
        <v>0.81020000000000003</v>
      </c>
      <c r="H53">
        <f t="shared" si="1"/>
        <v>9.2851891443197387E-2</v>
      </c>
      <c r="I53">
        <f t="shared" si="2"/>
        <v>0.12774810855680263</v>
      </c>
      <c r="J53" s="2">
        <f>((1000*coeffs!$D$8/($D$2*coeffs!$D$6))^2*H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788.93337645620147</v>
      </c>
      <c r="K53" s="10">
        <f>((1000*coeffs!$D$8/($D$2*coeffs!$D$6))^2*I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866.62875314073335</v>
      </c>
      <c r="L53" s="10">
        <f t="shared" si="3"/>
        <v>40954242.007443592</v>
      </c>
      <c r="M53" s="1">
        <f t="shared" si="4"/>
        <v>13572938.867828991</v>
      </c>
      <c r="N53" s="10">
        <f t="shared" si="5"/>
        <v>12463834.802942548</v>
      </c>
    </row>
    <row r="54" spans="1:14" x14ac:dyDescent="0.25">
      <c r="A54">
        <v>-19.190000000000001</v>
      </c>
      <c r="B54">
        <v>0.5053763440860215</v>
      </c>
      <c r="C54" s="10">
        <f>(-LN(1-B54)/0.000001)-EXP(blanks!$BZ$18*b920_2!A54+blanks!$BZ$17)</f>
        <v>690024.65008306806</v>
      </c>
      <c r="D54" s="1">
        <f>C54*0.000001*coeffs!$D$8/($D$2*coeffs!$D$6/1000)</f>
        <v>2820.6097732185835</v>
      </c>
      <c r="E54">
        <f t="shared" si="6"/>
        <v>0.70395809666416098</v>
      </c>
      <c r="F54">
        <v>0.60419999999999996</v>
      </c>
      <c r="G54">
        <v>0.83030000000000004</v>
      </c>
      <c r="H54">
        <f t="shared" si="1"/>
        <v>9.9758096664161022E-2</v>
      </c>
      <c r="I54">
        <f t="shared" si="2"/>
        <v>0.12634190333583906</v>
      </c>
      <c r="J54" s="2">
        <f>((1000*coeffs!$D$8/($D$2*coeffs!$D$6))^2*H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821.74614492415935</v>
      </c>
      <c r="K54" s="10">
        <f>((1000*coeffs!$D$8/($D$2*coeffs!$D$6))^2*I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880.73792182779448</v>
      </c>
      <c r="L54" s="10">
        <f t="shared" si="3"/>
        <v>42262229.958439983</v>
      </c>
      <c r="M54" s="1">
        <f t="shared" si="4"/>
        <v>13812052.014369469</v>
      </c>
      <c r="N54" s="10">
        <f t="shared" si="5"/>
        <v>12970179.003529621</v>
      </c>
    </row>
    <row r="55" spans="1:14" x14ac:dyDescent="0.25">
      <c r="A55">
        <v>-19.21</v>
      </c>
      <c r="B55">
        <v>0.5161290322580645</v>
      </c>
      <c r="C55" s="10">
        <f>(-LN(1-B55)/0.000001)-EXP(blanks!$BZ$18*b920_2!A55+blanks!$BZ$17)</f>
        <v>711902.37911267858</v>
      </c>
      <c r="D55" s="1">
        <f>C55*0.000001*coeffs!$D$8/($D$2*coeffs!$D$6/1000)</f>
        <v>2910.0392397011487</v>
      </c>
      <c r="E55">
        <f t="shared" si="6"/>
        <v>0.7259370033829361</v>
      </c>
      <c r="F55">
        <v>0.61909999999999998</v>
      </c>
      <c r="G55">
        <v>0.85089999999999999</v>
      </c>
      <c r="H55">
        <f t="shared" si="1"/>
        <v>0.10683700338293611</v>
      </c>
      <c r="I55">
        <f t="shared" si="2"/>
        <v>0.12496299661706389</v>
      </c>
      <c r="J55" s="2">
        <f>((1000*coeffs!$D$8/($D$2*coeffs!$D$6))^2*H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855.55967641161965</v>
      </c>
      <c r="K55" s="10">
        <f>((1000*coeffs!$D$8/($D$2*coeffs!$D$6))^2*I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895.6494889365822</v>
      </c>
      <c r="L55" s="10">
        <f t="shared" si="3"/>
        <v>43602184.429786086</v>
      </c>
      <c r="M55" s="1">
        <f t="shared" si="4"/>
        <v>14063804.897550432</v>
      </c>
      <c r="N55" s="10">
        <f t="shared" si="5"/>
        <v>13491825.345635004</v>
      </c>
    </row>
    <row r="56" spans="1:14" x14ac:dyDescent="0.25">
      <c r="A56">
        <v>-19.23</v>
      </c>
      <c r="B56">
        <v>0.5268817204301075</v>
      </c>
      <c r="C56" s="10">
        <f>(-LN(1-B56)/0.000001)-EXP(blanks!$BZ$18*b920_2!A56+blanks!$BZ$17)</f>
        <v>734273.32257402362</v>
      </c>
      <c r="D56" s="1">
        <f>C56*0.000001*coeffs!$D$8/($D$2*coeffs!$D$6/1000)</f>
        <v>3001.4848159651183</v>
      </c>
      <c r="E56">
        <f t="shared" si="6"/>
        <v>0.7484098592349947</v>
      </c>
      <c r="F56">
        <v>0.63449999999999995</v>
      </c>
      <c r="G56">
        <v>0.89349999999999996</v>
      </c>
      <c r="H56">
        <f t="shared" si="1"/>
        <v>0.11390985923499475</v>
      </c>
      <c r="I56">
        <f t="shared" si="2"/>
        <v>0.14509014076500526</v>
      </c>
      <c r="J56" s="2">
        <f>((1000*coeffs!$D$8/($D$2*coeffs!$D$6))^2*H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890.00058369680687</v>
      </c>
      <c r="K56" s="10">
        <f>((1000*coeffs!$D$8/($D$2*coeffs!$D$6))^2*I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962.82904122404477</v>
      </c>
      <c r="L56" s="10">
        <f t="shared" si="3"/>
        <v>44972347.012871794</v>
      </c>
      <c r="M56" s="1">
        <f t="shared" si="4"/>
        <v>15064852.36525999</v>
      </c>
      <c r="N56" s="10">
        <f t="shared" si="5"/>
        <v>14023404.072123183</v>
      </c>
    </row>
    <row r="57" spans="1:14" x14ac:dyDescent="0.25">
      <c r="A57">
        <v>-19.23</v>
      </c>
      <c r="B57">
        <v>0.5376344086021505</v>
      </c>
      <c r="C57" s="10">
        <f>(-LN(1-B57)/0.000001)-EXP(blanks!$BZ$18*b920_2!A57+blanks!$BZ$17)</f>
        <v>757262.84079872235</v>
      </c>
      <c r="D57" s="1">
        <f>C57*0.000001*coeffs!$D$8/($D$2*coeffs!$D$6/1000)</f>
        <v>3095.458936713364</v>
      </c>
      <c r="E57">
        <f t="shared" si="6"/>
        <v>0.77139937745969345</v>
      </c>
      <c r="F57">
        <v>0.6502</v>
      </c>
      <c r="G57">
        <v>0.91559999999999997</v>
      </c>
      <c r="H57">
        <f t="shared" si="1"/>
        <v>0.12119937745969345</v>
      </c>
      <c r="I57">
        <f t="shared" si="2"/>
        <v>0.14420062254030652</v>
      </c>
      <c r="J57" s="2">
        <f>((1000*coeffs!$D$8/($D$2*coeffs!$D$6))^2*H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925.5398952126252</v>
      </c>
      <c r="K57" s="10">
        <f>((1000*coeffs!$D$8/($D$2*coeffs!$D$6))^2*I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979.09457485471205</v>
      </c>
      <c r="L57" s="10">
        <f t="shared" si="3"/>
        <v>46380395.704652593</v>
      </c>
      <c r="M57" s="1">
        <f t="shared" si="4"/>
        <v>15337484.021643989</v>
      </c>
      <c r="N57" s="10">
        <f t="shared" si="5"/>
        <v>14571850.173426842</v>
      </c>
    </row>
    <row r="58" spans="1:14" x14ac:dyDescent="0.25">
      <c r="A58">
        <v>-19.28</v>
      </c>
      <c r="B58">
        <v>0.54838709677419351</v>
      </c>
      <c r="C58" s="10">
        <f>(-LN(1-B58)/0.000001)-EXP(blanks!$BZ$18*b920_2!A58+blanks!$BZ$17)</f>
        <v>780535.30780629162</v>
      </c>
      <c r="D58" s="1">
        <f>C58*0.000001*coeffs!$D$8/($D$2*coeffs!$D$6/1000)</f>
        <v>3190.5896655656661</v>
      </c>
      <c r="E58">
        <f t="shared" si="6"/>
        <v>0.79492987486988753</v>
      </c>
      <c r="F58">
        <v>0.68279999999999996</v>
      </c>
      <c r="G58">
        <v>0.93830000000000002</v>
      </c>
      <c r="H58">
        <f t="shared" si="1"/>
        <v>0.11212987486988757</v>
      </c>
      <c r="I58">
        <f t="shared" si="2"/>
        <v>0.14337012513011249</v>
      </c>
      <c r="J58" s="2">
        <f>((1000*coeffs!$D$8/($D$2*coeffs!$D$6))^2*H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926.88687570037496</v>
      </c>
      <c r="K58" s="10">
        <f>((1000*coeffs!$D$8/($D$2*coeffs!$D$6))^2*I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996.23818785345338</v>
      </c>
      <c r="L58" s="10">
        <f t="shared" si="3"/>
        <v>47805774.279542193</v>
      </c>
      <c r="M58" s="1">
        <f t="shared" si="4"/>
        <v>15623405.070188344</v>
      </c>
      <c r="N58" s="10">
        <f t="shared" si="5"/>
        <v>14633822.862162489</v>
      </c>
    </row>
    <row r="59" spans="1:14" x14ac:dyDescent="0.25">
      <c r="A59">
        <v>-19.41</v>
      </c>
      <c r="B59">
        <v>0.55913978494623651</v>
      </c>
      <c r="C59" s="10">
        <f>(-LN(1-B59)/0.000001)-EXP(blanks!$BZ$18*b920_2!A59+blanks!$BZ$17)</f>
        <v>803939.72350609314</v>
      </c>
      <c r="D59" s="1">
        <f>C59*0.000001*coeffs!$D$8/($D$2*coeffs!$D$6/1000)</f>
        <v>3286.2597603244312</v>
      </c>
      <c r="E59">
        <f t="shared" si="6"/>
        <v>0.81902742644894799</v>
      </c>
      <c r="F59">
        <v>0.69969999999999999</v>
      </c>
      <c r="G59">
        <v>0.96150000000000002</v>
      </c>
      <c r="H59">
        <f t="shared" si="1"/>
        <v>0.119327426448948</v>
      </c>
      <c r="I59">
        <f t="shared" si="2"/>
        <v>0.14247257355105203</v>
      </c>
      <c r="J59" s="2">
        <f>((1000*coeffs!$D$8/($D$2*coeffs!$D$6))^2*H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962.75732315234768</v>
      </c>
      <c r="K59" s="10">
        <f>((1000*coeffs!$D$8/($D$2*coeffs!$D$6))^2*I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1013.9771439186248</v>
      </c>
      <c r="L59" s="10">
        <f t="shared" si="3"/>
        <v>49239234.371480741</v>
      </c>
      <c r="M59" s="1">
        <f t="shared" si="4"/>
        <v>15918270.076166555</v>
      </c>
      <c r="N59" s="10">
        <f t="shared" si="5"/>
        <v>15187528.46372235</v>
      </c>
    </row>
    <row r="60" spans="1:14" x14ac:dyDescent="0.25">
      <c r="A60">
        <v>-19.59</v>
      </c>
      <c r="B60">
        <v>0.56989247311827962</v>
      </c>
      <c r="C60" s="10">
        <f>(-LN(1-B60)/0.000001)-EXP(blanks!$BZ$18*b920_2!A60+blanks!$BZ$17)</f>
        <v>827617.17130366666</v>
      </c>
      <c r="D60" s="1">
        <f>C60*0.000001*coeffs!$D$8/($D$2*coeffs!$D$6/1000)</f>
        <v>3383.0459268109016</v>
      </c>
      <c r="E60">
        <f t="shared" si="6"/>
        <v>0.8437200390393198</v>
      </c>
      <c r="F60">
        <v>0.71699999999999997</v>
      </c>
      <c r="G60">
        <v>1.0097</v>
      </c>
      <c r="H60">
        <f t="shared" si="1"/>
        <v>0.12672003903931983</v>
      </c>
      <c r="I60">
        <f t="shared" si="2"/>
        <v>0.16597996096068024</v>
      </c>
      <c r="J60" s="2">
        <f>((1000*coeffs!$D$8/($D$2*coeffs!$D$6))^2*H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999.73221607204209</v>
      </c>
      <c r="K60" s="10">
        <f>((1000*coeffs!$D$8/($D$2*coeffs!$D$6))^2*I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1091.5478744620043</v>
      </c>
      <c r="L60" s="10">
        <f t="shared" si="3"/>
        <v>50689416.975145034</v>
      </c>
      <c r="M60" s="1">
        <f t="shared" si="4"/>
        <v>17070662.618616853</v>
      </c>
      <c r="N60" s="10">
        <f t="shared" si="5"/>
        <v>15757554.572604654</v>
      </c>
    </row>
    <row r="61" spans="1:14" x14ac:dyDescent="0.25">
      <c r="A61">
        <v>-19.59</v>
      </c>
      <c r="B61">
        <v>0.58064516129032262</v>
      </c>
      <c r="C61" s="10">
        <f>(-LN(1-B61)/0.000001)-EXP(blanks!$BZ$18*b920_2!A61+blanks!$BZ$17)</f>
        <v>852934.97928795649</v>
      </c>
      <c r="D61" s="1">
        <f>C61*0.000001*coeffs!$D$8/($D$2*coeffs!$D$6/1000)</f>
        <v>3486.537384149944</v>
      </c>
      <c r="E61">
        <f t="shared" si="6"/>
        <v>0.86903784702360964</v>
      </c>
      <c r="F61">
        <v>0.73470000000000002</v>
      </c>
      <c r="G61">
        <v>1.0347</v>
      </c>
      <c r="H61">
        <f t="shared" si="1"/>
        <v>0.13433784702360962</v>
      </c>
      <c r="I61">
        <f t="shared" si="2"/>
        <v>0.16566215297639031</v>
      </c>
      <c r="J61" s="2">
        <f>((1000*coeffs!$D$8/($D$2*coeffs!$D$6))^2*H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1037.8978680661689</v>
      </c>
      <c r="K61" s="10">
        <f>((1000*coeffs!$D$8/($D$2*coeffs!$D$6))^2*I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1110.9696783442901</v>
      </c>
      <c r="L61" s="10">
        <f t="shared" si="3"/>
        <v>52240067.409077905</v>
      </c>
      <c r="M61" s="1">
        <f t="shared" si="4"/>
        <v>17392435.657997556</v>
      </c>
      <c r="N61" s="10">
        <f t="shared" si="5"/>
        <v>16347637.747671483</v>
      </c>
    </row>
    <row r="62" spans="1:14" x14ac:dyDescent="0.25">
      <c r="A62">
        <v>-19.64</v>
      </c>
      <c r="B62">
        <v>0.59139784946236562</v>
      </c>
      <c r="C62" s="10">
        <f>(-LN(1-B62)/0.000001)-EXP(blanks!$BZ$18*b920_2!A62+blanks!$BZ$17)</f>
        <v>878616.54437619541</v>
      </c>
      <c r="D62" s="1">
        <f>C62*0.000001*coeffs!$D$8/($D$2*coeffs!$D$6/1000)</f>
        <v>3591.5157692999755</v>
      </c>
      <c r="E62">
        <f t="shared" si="6"/>
        <v>0.89501333342687028</v>
      </c>
      <c r="F62">
        <v>0.75290000000000001</v>
      </c>
      <c r="G62">
        <v>1.0604</v>
      </c>
      <c r="H62">
        <f t="shared" si="1"/>
        <v>0.14211333342687027</v>
      </c>
      <c r="I62">
        <f t="shared" si="2"/>
        <v>0.16538666657312973</v>
      </c>
      <c r="J62" s="2">
        <f>((1000*coeffs!$D$8/($D$2*coeffs!$D$6))^2*H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1077.1316670411481</v>
      </c>
      <c r="K62" s="10">
        <f>((1000*coeffs!$D$8/($D$2*coeffs!$D$6))^2*I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1131.2794383084959</v>
      </c>
      <c r="L62" s="10">
        <f t="shared" si="3"/>
        <v>53812997.027347542</v>
      </c>
      <c r="M62" s="1">
        <f t="shared" si="4"/>
        <v>17727758.592609372</v>
      </c>
      <c r="N62" s="10">
        <f t="shared" si="5"/>
        <v>16953685.192028619</v>
      </c>
    </row>
    <row r="63" spans="1:14" x14ac:dyDescent="0.25">
      <c r="A63">
        <v>-19.64</v>
      </c>
      <c r="B63">
        <v>0.60215053763440862</v>
      </c>
      <c r="C63" s="10">
        <f>(-LN(1-B63)/0.000001)-EXP(blanks!$BZ$18*b920_2!A63+blanks!$BZ$17)</f>
        <v>905284.79145835678</v>
      </c>
      <c r="D63" s="1">
        <f>C63*0.000001*coeffs!$D$8/($D$2*coeffs!$D$6/1000)</f>
        <v>3700.5274087327066</v>
      </c>
      <c r="E63">
        <f t="shared" si="6"/>
        <v>0.92168158050903159</v>
      </c>
      <c r="F63">
        <v>0.77159999999999995</v>
      </c>
      <c r="G63">
        <v>1.0866</v>
      </c>
      <c r="H63">
        <f t="shared" si="1"/>
        <v>0.15008158050903164</v>
      </c>
      <c r="I63">
        <f t="shared" si="2"/>
        <v>0.16491841949096842</v>
      </c>
      <c r="J63" s="2">
        <f>((1000*coeffs!$D$8/($D$2*coeffs!$D$6))^2*H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1117.5316473969906</v>
      </c>
      <c r="K63" s="10">
        <f>((1000*coeffs!$D$8/($D$2*coeffs!$D$6))^2*I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1151.9415685412357</v>
      </c>
      <c r="L63" s="10">
        <f t="shared" si="3"/>
        <v>55446358.372683696</v>
      </c>
      <c r="M63" s="1">
        <f t="shared" si="4"/>
        <v>18070027.160809491</v>
      </c>
      <c r="N63" s="10">
        <f t="shared" si="5"/>
        <v>17578226.297447003</v>
      </c>
    </row>
    <row r="64" spans="1:14" x14ac:dyDescent="0.25">
      <c r="A64">
        <v>-19.64</v>
      </c>
      <c r="B64">
        <v>0.61290322580645162</v>
      </c>
      <c r="C64" s="10">
        <f>(-LN(1-B64)/0.000001)-EXP(blanks!$BZ$18*b920_2!A64+blanks!$BZ$17)</f>
        <v>932683.76564647106</v>
      </c>
      <c r="D64" s="1">
        <f>C64*0.000001*coeffs!$D$8/($D$2*coeffs!$D$6/1000)</f>
        <v>3812.526037132222</v>
      </c>
      <c r="E64">
        <f t="shared" si="6"/>
        <v>0.94908055469714592</v>
      </c>
      <c r="F64">
        <v>0.81020000000000003</v>
      </c>
      <c r="G64">
        <v>1.1134999999999999</v>
      </c>
      <c r="H64">
        <f t="shared" si="1"/>
        <v>0.13888055469714589</v>
      </c>
      <c r="I64">
        <f t="shared" si="2"/>
        <v>0.16441944530285402</v>
      </c>
      <c r="J64" s="2">
        <f>((1000*coeffs!$D$8/($D$2*coeffs!$D$6))^2*H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1116.8886058879848</v>
      </c>
      <c r="K64" s="10">
        <f>((1000*coeffs!$D$8/($D$2*coeffs!$D$6))^2*I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1173.4006357189762</v>
      </c>
      <c r="L64" s="10">
        <f t="shared" si="3"/>
        <v>57124474.868411869</v>
      </c>
      <c r="M64" s="1">
        <f t="shared" si="4"/>
        <v>18425173.369644914</v>
      </c>
      <c r="N64" s="10">
        <f t="shared" si="5"/>
        <v>17619025.581946943</v>
      </c>
    </row>
    <row r="65" spans="1:14" x14ac:dyDescent="0.25">
      <c r="A65">
        <v>-19.670000000000002</v>
      </c>
      <c r="B65">
        <v>0.62365591397849462</v>
      </c>
      <c r="C65" s="10">
        <f>(-LN(1-B65)/0.000001)-EXP(blanks!$BZ$18*b920_2!A65+blanks!$BZ$17)</f>
        <v>960675.72091553465</v>
      </c>
      <c r="D65" s="1">
        <f>C65*0.000001*coeffs!$D$8/($D$2*coeffs!$D$6/1000)</f>
        <v>3926.9485908684014</v>
      </c>
      <c r="E65">
        <f t="shared" si="6"/>
        <v>0.97725143166384221</v>
      </c>
      <c r="F65">
        <v>0.83030000000000004</v>
      </c>
      <c r="G65">
        <v>1.1693</v>
      </c>
      <c r="H65">
        <f t="shared" si="1"/>
        <v>0.14695143166384217</v>
      </c>
      <c r="I65">
        <f t="shared" si="2"/>
        <v>0.1920485683361578</v>
      </c>
      <c r="J65" s="2">
        <f>((1000*coeffs!$D$8/($D$2*coeffs!$D$6))^2*H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1158.3278934996886</v>
      </c>
      <c r="K65" s="10">
        <f>((1000*coeffs!$D$8/($D$2*coeffs!$D$6))^2*I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1263.7931993681607</v>
      </c>
      <c r="L65" s="10">
        <f t="shared" si="3"/>
        <v>58838909.925804555</v>
      </c>
      <c r="M65" s="1">
        <f t="shared" si="4"/>
        <v>19768570.615415942</v>
      </c>
      <c r="N65" s="10">
        <f t="shared" si="5"/>
        <v>18260547.427256167</v>
      </c>
    </row>
    <row r="66" spans="1:14" x14ac:dyDescent="0.25">
      <c r="A66">
        <v>-19.72</v>
      </c>
      <c r="B66">
        <v>0.63440860215053763</v>
      </c>
      <c r="C66" s="10">
        <f>(-LN(1-B66)/0.000001)-EXP(blanks!$BZ$18*b920_2!A66+blanks!$BZ$17)</f>
        <v>989360.70579739381</v>
      </c>
      <c r="D66" s="1">
        <f>C66*0.000001*coeffs!$D$8/($D$2*coeffs!$D$6/1000)</f>
        <v>4044.2040377465082</v>
      </c>
      <c r="E66">
        <f t="shared" si="6"/>
        <v>1.0062389685370945</v>
      </c>
      <c r="F66">
        <v>0.85089999999999999</v>
      </c>
      <c r="G66">
        <v>1.1982999999999999</v>
      </c>
      <c r="H66">
        <f t="shared" si="1"/>
        <v>0.1553389685370945</v>
      </c>
      <c r="I66">
        <f t="shared" si="2"/>
        <v>0.19206103146290543</v>
      </c>
      <c r="J66" s="2">
        <f>((1000*coeffs!$D$8/($D$2*coeffs!$D$6))^2*H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1201.3090434452031</v>
      </c>
      <c r="K66" s="10">
        <f>((1000*coeffs!$D$8/($D$2*coeffs!$D$6))^2*I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1286.9760417489858</v>
      </c>
      <c r="L66" s="10">
        <f t="shared" si="3"/>
        <v>60595791.259370774</v>
      </c>
      <c r="M66" s="1">
        <f t="shared" si="4"/>
        <v>20150073.331241403</v>
      </c>
      <c r="N66" s="10">
        <f t="shared" si="5"/>
        <v>18925376.760036416</v>
      </c>
    </row>
    <row r="67" spans="1:14" x14ac:dyDescent="0.25">
      <c r="A67">
        <v>-19.88</v>
      </c>
      <c r="B67">
        <v>0.64516129032258063</v>
      </c>
      <c r="C67" s="10">
        <f>(-LN(1-B67)/0.000001)-EXP(blanks!$BZ$18*b920_2!A67+blanks!$BZ$17)</f>
        <v>1018207.8925866917</v>
      </c>
      <c r="D67" s="1">
        <f>C67*0.000001*coeffs!$D$8/($D$2*coeffs!$D$6/1000)</f>
        <v>4162.1225164239868</v>
      </c>
      <c r="E67">
        <f t="shared" si="6"/>
        <v>1.0360919316867756</v>
      </c>
      <c r="F67">
        <v>0.87190000000000001</v>
      </c>
      <c r="G67">
        <v>1.2279</v>
      </c>
      <c r="H67">
        <f t="shared" si="1"/>
        <v>0.16419193168677559</v>
      </c>
      <c r="I67">
        <f t="shared" si="2"/>
        <v>0.19180806831322439</v>
      </c>
      <c r="J67" s="2">
        <f>((1000*coeffs!$D$8/($D$2*coeffs!$D$6))^2*H67^2+(1000*(E67-coeffs!$D$2*blanks!$BZ$18*A67-coeffs!$D$2*blanks!$BZ$17)/($D$2*coeffs!$D$6))^2*coeffs!$E$8^2+(1000*coeffs!$D$2*coeffs!$D$8*(E67/coeffs!$D$2-blanks!$BZ$18*A67-blanks!$BZ$17)/($D$2^2*coeffs!$D$6))^2*coeffs!$D$11^2+(1000*coeffs!$D$2*coeffs!$D$8*(E67/coeffs!$D$2-blanks!$BZ$18*A67-blanks!$BZ$17)/($D$2*coeffs!$D$6^2))^2*coeffs!$E$6^2 +(-1000*coeffs!$D$8*blanks!$BZ$18*A67/($D$2*coeffs!$D$6)-1000*coeffs!$D$8*blanks!$BZ$17/($D$2*coeffs!$D$6))^2*coeffs!$E$2^2 + (1000*coeffs!$D$2*coeffs!$D$8*A67/($D$2*coeffs!$D$6))^2*blanks!$CA$18^2+(1000*coeffs!$D$2*coeffs!$D$8/($D$2*coeffs!$D$6))^2*blanks!$CA$17^2)^0.5</f>
        <v>1246.2069470093352</v>
      </c>
      <c r="K67" s="10">
        <f>((1000*coeffs!$D$8/($D$2*coeffs!$D$6))^2*I67^2+(1000*(E67-coeffs!$D$2*blanks!$BZ$18*A67-coeffs!$D$2*blanks!$BZ$17)/($D$2*coeffs!$D$6))^2*coeffs!$E$8^2+(1000*coeffs!$D$2*coeffs!$D$8*(E67/coeffs!$D$2-blanks!$BZ$18*A67-blanks!$BZ$17)/($D$2^2*coeffs!$D$6))^2*coeffs!$D$11^2+(1000*coeffs!$D$2*coeffs!$D$8*(E67/coeffs!$D$2-blanks!$BZ$18*A67-blanks!$BZ$17)/($D$2*coeffs!$D$6^2))^2*coeffs!$E$6^2 +(-1000*coeffs!$D$8*blanks!$BZ$18*A67/($D$2*coeffs!$D$6)-1000*coeffs!$D$8*blanks!$BZ$17/($D$2*coeffs!$D$6))^2*coeffs!$E$2^2 + (1000*coeffs!$D$2*coeffs!$D$8*A67/($D$2*coeffs!$D$6))^2*blanks!$CA$18^2+(1000*coeffs!$D$2*coeffs!$D$8/($D$2*coeffs!$D$6))^2*blanks!$CA$17^2)^0.5</f>
        <v>1310.4602594065466</v>
      </c>
      <c r="L67" s="10">
        <f t="shared" si="3"/>
        <v>62362607.041381761</v>
      </c>
      <c r="M67" s="1">
        <f t="shared" si="4"/>
        <v>20536361.696678843</v>
      </c>
      <c r="N67" s="10">
        <f t="shared" si="5"/>
        <v>19617909.019303337</v>
      </c>
    </row>
    <row r="68" spans="1:14" x14ac:dyDescent="0.25">
      <c r="A68">
        <v>-20.14</v>
      </c>
      <c r="B68">
        <v>0.65591397849462363</v>
      </c>
      <c r="C68" s="10">
        <f>(-LN(1-B68)/0.000001)-EXP(blanks!$BZ$18*b920_2!A68+blanks!$BZ$17)</f>
        <v>1047215.757926208</v>
      </c>
      <c r="D68" s="1">
        <f>C68*0.000001*coeffs!$D$8/($D$2*coeffs!$D$6/1000)</f>
        <v>4280.6977998823377</v>
      </c>
      <c r="E68">
        <f t="shared" si="6"/>
        <v>1.0668635903535293</v>
      </c>
      <c r="F68">
        <v>0.89349999999999996</v>
      </c>
      <c r="G68">
        <v>1.2583</v>
      </c>
      <c r="H68">
        <f t="shared" si="1"/>
        <v>0.17336359035352933</v>
      </c>
      <c r="I68">
        <f t="shared" si="2"/>
        <v>0.19143640964647068</v>
      </c>
      <c r="J68" s="2">
        <f>((1000*coeffs!$D$8/($D$2*coeffs!$D$6))^2*H68^2+(1000*(E68-coeffs!$D$2*blanks!$BZ$18*A68-coeffs!$D$2*blanks!$BZ$17)/($D$2*coeffs!$D$6))^2*coeffs!$E$8^2+(1000*coeffs!$D$2*coeffs!$D$8*(E68/coeffs!$D$2-blanks!$BZ$18*A68-blanks!$BZ$17)/($D$2^2*coeffs!$D$6))^2*coeffs!$D$11^2+(1000*coeffs!$D$2*coeffs!$D$8*(E68/coeffs!$D$2-blanks!$BZ$18*A68-blanks!$BZ$17)/($D$2*coeffs!$D$6^2))^2*coeffs!$E$6^2 +(-1000*coeffs!$D$8*blanks!$BZ$18*A68/($D$2*coeffs!$D$6)-1000*coeffs!$D$8*blanks!$BZ$17/($D$2*coeffs!$D$6))^2*coeffs!$E$2^2 + (1000*coeffs!$D$2*coeffs!$D$8*A68/($D$2*coeffs!$D$6))^2*blanks!$CA$18^2+(1000*coeffs!$D$2*coeffs!$D$8/($D$2*coeffs!$D$6))^2*blanks!$CA$17^2)^0.5</f>
        <v>1292.7594948692602</v>
      </c>
      <c r="K68" s="10">
        <f>((1000*coeffs!$D$8/($D$2*coeffs!$D$6))^2*I68^2+(1000*(E68-coeffs!$D$2*blanks!$BZ$18*A68-coeffs!$D$2*blanks!$BZ$17)/($D$2*coeffs!$D$6))^2*coeffs!$E$8^2+(1000*coeffs!$D$2*coeffs!$D$8*(E68/coeffs!$D$2-blanks!$BZ$18*A68-blanks!$BZ$17)/($D$2^2*coeffs!$D$6))^2*coeffs!$D$11^2+(1000*coeffs!$D$2*coeffs!$D$8*(E68/coeffs!$D$2-blanks!$BZ$18*A68-blanks!$BZ$17)/($D$2*coeffs!$D$6^2))^2*coeffs!$E$6^2 +(-1000*coeffs!$D$8*blanks!$BZ$18*A68/($D$2*coeffs!$D$6)-1000*coeffs!$D$8*blanks!$BZ$17/($D$2*coeffs!$D$6))^2*coeffs!$E$2^2 + (1000*coeffs!$D$2*coeffs!$D$8*A68/($D$2*coeffs!$D$6))^2*blanks!$CA$18^2+(1000*coeffs!$D$2*coeffs!$D$8/($D$2*coeffs!$D$6))^2*blanks!$CA$17^2)^0.5</f>
        <v>1334.6874405324916</v>
      </c>
      <c r="L68" s="10">
        <f t="shared" si="3"/>
        <v>64139263.970137164</v>
      </c>
      <c r="M68" s="1">
        <f t="shared" si="4"/>
        <v>20933739.906428512</v>
      </c>
      <c r="N68" s="10">
        <f t="shared" si="5"/>
        <v>20334444.456621572</v>
      </c>
    </row>
    <row r="69" spans="1:14" x14ac:dyDescent="0.25">
      <c r="A69">
        <v>-20.3</v>
      </c>
      <c r="B69">
        <v>0.66666666666666663</v>
      </c>
      <c r="C69" s="10">
        <f>(-LN(1-B69)/0.000001)-EXP(blanks!$BZ$18*b920_2!A69+blanks!$BZ$17)</f>
        <v>1077793.6411105266</v>
      </c>
      <c r="D69" s="1">
        <f>C69*0.000001*coeffs!$D$8/($D$2*coeffs!$D$6/1000)</f>
        <v>4405.6908362088543</v>
      </c>
      <c r="E69">
        <f t="shared" si="6"/>
        <v>1.0986122886681096</v>
      </c>
      <c r="F69">
        <v>0.91559999999999997</v>
      </c>
      <c r="G69">
        <v>1.3213999999999999</v>
      </c>
      <c r="H69">
        <f t="shared" si="1"/>
        <v>0.18301228866810959</v>
      </c>
      <c r="I69">
        <f t="shared" si="2"/>
        <v>0.22278771133189035</v>
      </c>
      <c r="J69" s="2">
        <f>((1000*coeffs!$D$8/($D$2*coeffs!$D$6))^2*H69^2+(1000*(E69-coeffs!$D$2*blanks!$BZ$18*A69-coeffs!$D$2*blanks!$BZ$17)/($D$2*coeffs!$D$6))^2*coeffs!$E$8^2+(1000*coeffs!$D$2*coeffs!$D$8*(E69/coeffs!$D$2-blanks!$BZ$18*A69-blanks!$BZ$17)/($D$2^2*coeffs!$D$6))^2*coeffs!$D$11^2+(1000*coeffs!$D$2*coeffs!$D$8*(E69/coeffs!$D$2-blanks!$BZ$18*A69-blanks!$BZ$17)/($D$2*coeffs!$D$6^2))^2*coeffs!$E$6^2 +(-1000*coeffs!$D$8*blanks!$BZ$18*A69/($D$2*coeffs!$D$6)-1000*coeffs!$D$8*blanks!$BZ$17/($D$2*coeffs!$D$6))^2*coeffs!$E$2^2 + (1000*coeffs!$D$2*coeffs!$D$8*A69/($D$2*coeffs!$D$6))^2*blanks!$CA$18^2+(1000*coeffs!$D$2*coeffs!$D$8/($D$2*coeffs!$D$6))^2*blanks!$CA$17^2)^0.5</f>
        <v>1341.3785531253911</v>
      </c>
      <c r="K69" s="10">
        <f>((1000*coeffs!$D$8/($D$2*coeffs!$D$6))^2*I69^2+(1000*(E69-coeffs!$D$2*blanks!$BZ$18*A69-coeffs!$D$2*blanks!$BZ$17)/($D$2*coeffs!$D$6))^2*coeffs!$E$8^2+(1000*coeffs!$D$2*coeffs!$D$8*(E69/coeffs!$D$2-blanks!$BZ$18*A69-blanks!$BZ$17)/($D$2^2*coeffs!$D$6))^2*coeffs!$D$11^2+(1000*coeffs!$D$2*coeffs!$D$8*(E69/coeffs!$D$2-blanks!$BZ$18*A69-blanks!$BZ$17)/($D$2*coeffs!$D$6^2))^2*coeffs!$E$6^2 +(-1000*coeffs!$D$8*blanks!$BZ$18*A69/($D$2*coeffs!$D$6)-1000*coeffs!$D$8*blanks!$BZ$17/($D$2*coeffs!$D$6))^2*coeffs!$E$2^2 + (1000*coeffs!$D$2*coeffs!$D$8*A69/($D$2*coeffs!$D$6))^2*blanks!$CA$18^2+(1000*coeffs!$D$2*coeffs!$D$8/($D$2*coeffs!$D$6))^2*blanks!$CA$17^2)^0.5</f>
        <v>1438.4012306241882</v>
      </c>
      <c r="L69" s="10">
        <f t="shared" si="3"/>
        <v>66012080.442160904</v>
      </c>
      <c r="M69" s="1">
        <f t="shared" si="4"/>
        <v>22473514.680265386</v>
      </c>
      <c r="N69" s="10">
        <f t="shared" si="5"/>
        <v>21083417.47905425</v>
      </c>
    </row>
    <row r="70" spans="1:14" x14ac:dyDescent="0.25">
      <c r="A70">
        <v>-20.32</v>
      </c>
      <c r="B70">
        <v>0.67741935483870963</v>
      </c>
      <c r="C70" s="10">
        <f>(-LN(1-B70)/0.000001)-EXP(blanks!$BZ$18*b920_2!A70+blanks!$BZ$17)</f>
        <v>1110432.2893738598</v>
      </c>
      <c r="D70" s="1">
        <f>C70*0.000001*coeffs!$D$8/($D$2*coeffs!$D$6/1000)</f>
        <v>4539.1076500358949</v>
      </c>
      <c r="E70">
        <f t="shared" si="6"/>
        <v>1.1314021114911004</v>
      </c>
      <c r="F70">
        <v>0.96150000000000002</v>
      </c>
      <c r="G70">
        <v>1.3541000000000001</v>
      </c>
      <c r="H70">
        <f t="shared" si="1"/>
        <v>0.16990211149110035</v>
      </c>
      <c r="I70">
        <f t="shared" si="2"/>
        <v>0.22269788850889971</v>
      </c>
      <c r="J70" s="2">
        <f>((1000*coeffs!$D$8/($D$2*coeffs!$D$6))^2*H70^2+(1000*(E70-coeffs!$D$2*blanks!$BZ$18*A70-coeffs!$D$2*blanks!$BZ$17)/($D$2*coeffs!$D$6))^2*coeffs!$E$8^2+(1000*coeffs!$D$2*coeffs!$D$8*(E70/coeffs!$D$2-blanks!$BZ$18*A70-blanks!$BZ$17)/($D$2^2*coeffs!$D$6))^2*coeffs!$D$11^2+(1000*coeffs!$D$2*coeffs!$D$8*(E70/coeffs!$D$2-blanks!$BZ$18*A70-blanks!$BZ$17)/($D$2*coeffs!$D$6^2))^2*coeffs!$E$6^2 +(-1000*coeffs!$D$8*blanks!$BZ$18*A70/($D$2*coeffs!$D$6)-1000*coeffs!$D$8*blanks!$BZ$17/($D$2*coeffs!$D$6))^2*coeffs!$E$2^2 + (1000*coeffs!$D$2*coeffs!$D$8*A70/($D$2*coeffs!$D$6))^2*blanks!$CA$18^2+(1000*coeffs!$D$2*coeffs!$D$8/($D$2*coeffs!$D$6))^2*blanks!$CA$17^2)^0.5</f>
        <v>1340.5555738261114</v>
      </c>
      <c r="K70" s="10">
        <f>((1000*coeffs!$D$8/($D$2*coeffs!$D$6))^2*I70^2+(1000*(E70-coeffs!$D$2*blanks!$BZ$18*A70-coeffs!$D$2*blanks!$BZ$17)/($D$2*coeffs!$D$6))^2*coeffs!$E$8^2+(1000*coeffs!$D$2*coeffs!$D$8*(E70/coeffs!$D$2-blanks!$BZ$18*A70-blanks!$BZ$17)/($D$2^2*coeffs!$D$6))^2*coeffs!$D$11^2+(1000*coeffs!$D$2*coeffs!$D$8*(E70/coeffs!$D$2-blanks!$BZ$18*A70-blanks!$BZ$17)/($D$2*coeffs!$D$6^2))^2*coeffs!$E$6^2 +(-1000*coeffs!$D$8*blanks!$BZ$18*A70/($D$2*coeffs!$D$6)-1000*coeffs!$D$8*blanks!$BZ$17/($D$2*coeffs!$D$6))^2*coeffs!$E$2^2 + (1000*coeffs!$D$2*coeffs!$D$8*A70/($D$2*coeffs!$D$6))^2*blanks!$CA$18^2+(1000*coeffs!$D$2*coeffs!$D$8/($D$2*coeffs!$D$6))^2*blanks!$CA$17^2)^0.5</f>
        <v>1464.0464957155837</v>
      </c>
      <c r="L70" s="10">
        <f t="shared" si="3"/>
        <v>68011113.459708273</v>
      </c>
      <c r="M70" s="1">
        <f t="shared" si="4"/>
        <v>22896801.45443308</v>
      </c>
      <c r="N70" s="10">
        <f t="shared" si="5"/>
        <v>21130761.854665115</v>
      </c>
    </row>
    <row r="71" spans="1:14" x14ac:dyDescent="0.25">
      <c r="A71">
        <v>-20.39</v>
      </c>
      <c r="B71">
        <v>0.68817204301075274</v>
      </c>
      <c r="C71" s="10">
        <f>(-LN(1-B71)/0.000001)-EXP(blanks!$BZ$18*b920_2!A71+blanks!$BZ$17)</f>
        <v>1143796.0328258695</v>
      </c>
      <c r="D71" s="1">
        <f>C71*0.000001*coeffs!$D$8/($D$2*coeffs!$D$6/1000)</f>
        <v>4675.4884312740242</v>
      </c>
      <c r="E71">
        <f t="shared" si="6"/>
        <v>1.1653036631667821</v>
      </c>
      <c r="F71">
        <v>0.98529999999999995</v>
      </c>
      <c r="G71">
        <v>1.3876999999999999</v>
      </c>
      <c r="H71">
        <f t="shared" si="1"/>
        <v>0.18000366316678218</v>
      </c>
      <c r="I71">
        <f t="shared" si="2"/>
        <v>0.2223963368332178</v>
      </c>
      <c r="J71" s="2">
        <f>((1000*coeffs!$D$8/($D$2*coeffs!$D$6))^2*H71^2+(1000*(E71-coeffs!$D$2*blanks!$BZ$18*A71-coeffs!$D$2*blanks!$BZ$17)/($D$2*coeffs!$D$6))^2*coeffs!$E$8^2+(1000*coeffs!$D$2*coeffs!$D$8*(E71/coeffs!$D$2-blanks!$BZ$18*A71-blanks!$BZ$17)/($D$2^2*coeffs!$D$6))^2*coeffs!$D$11^2+(1000*coeffs!$D$2*coeffs!$D$8*(E71/coeffs!$D$2-blanks!$BZ$18*A71-blanks!$BZ$17)/($D$2*coeffs!$D$6^2))^2*coeffs!$E$6^2 +(-1000*coeffs!$D$8*blanks!$BZ$18*A71/($D$2*coeffs!$D$6)-1000*coeffs!$D$8*blanks!$BZ$17/($D$2*coeffs!$D$6))^2*coeffs!$E$2^2 + (1000*coeffs!$D$2*coeffs!$D$8*A71/($D$2*coeffs!$D$6))^2*blanks!$CA$18^2+(1000*coeffs!$D$2*coeffs!$D$8/($D$2*coeffs!$D$6))^2*blanks!$CA$17^2)^0.5</f>
        <v>1391.4455703715641</v>
      </c>
      <c r="K71" s="10">
        <f>((1000*coeffs!$D$8/($D$2*coeffs!$D$6))^2*I71^2+(1000*(E71-coeffs!$D$2*blanks!$BZ$18*A71-coeffs!$D$2*blanks!$BZ$17)/($D$2*coeffs!$D$6))^2*coeffs!$E$8^2+(1000*coeffs!$D$2*coeffs!$D$8*(E71/coeffs!$D$2-blanks!$BZ$18*A71-blanks!$BZ$17)/($D$2^2*coeffs!$D$6))^2*coeffs!$D$11^2+(1000*coeffs!$D$2*coeffs!$D$8*(E71/coeffs!$D$2-blanks!$BZ$18*A71-blanks!$BZ$17)/($D$2*coeffs!$D$6^2))^2*coeffs!$E$6^2 +(-1000*coeffs!$D$8*blanks!$BZ$18*A71/($D$2*coeffs!$D$6)-1000*coeffs!$D$8*blanks!$BZ$17/($D$2*coeffs!$D$6))^2*coeffs!$E$2^2 + (1000*coeffs!$D$2*coeffs!$D$8*A71/($D$2*coeffs!$D$6))^2*blanks!$CA$18^2+(1000*coeffs!$D$2*coeffs!$D$8/($D$2*coeffs!$D$6))^2*blanks!$CA$17^2)^0.5</f>
        <v>1490.355872238574</v>
      </c>
      <c r="L71" s="10">
        <f t="shared" si="3"/>
        <v>70054556.687241495</v>
      </c>
      <c r="M71" s="1">
        <f t="shared" si="4"/>
        <v>23331097.001724117</v>
      </c>
      <c r="N71" s="10">
        <f t="shared" si="5"/>
        <v>21916849.19067483</v>
      </c>
    </row>
    <row r="72" spans="1:14" x14ac:dyDescent="0.25">
      <c r="A72">
        <v>-20.440000000000001</v>
      </c>
      <c r="B72">
        <v>0.69892473118279574</v>
      </c>
      <c r="C72" s="10">
        <f>(-LN(1-B72)/0.000001)-EXP(blanks!$BZ$18*b920_2!A72+blanks!$BZ$17)</f>
        <v>1178494.7796435228</v>
      </c>
      <c r="D72" s="1">
        <f>C72*0.000001*coeffs!$D$8/($D$2*coeffs!$D$6/1000)</f>
        <v>4817.3262980524487</v>
      </c>
      <c r="E72">
        <f t="shared" ref="E72:E99" si="7">-LN(1-B72)</f>
        <v>1.2003949829780522</v>
      </c>
      <c r="F72">
        <v>1.0097</v>
      </c>
      <c r="G72">
        <v>1.4219999999999999</v>
      </c>
      <c r="H72">
        <f t="shared" si="1"/>
        <v>0.19069498297805221</v>
      </c>
      <c r="I72">
        <f t="shared" si="2"/>
        <v>0.22160501702194768</v>
      </c>
      <c r="J72" s="2">
        <f>((1000*coeffs!$D$8/($D$2*coeffs!$D$6))^2*H72^2+(1000*(E72-coeffs!$D$2*blanks!$BZ$18*A72-coeffs!$D$2*blanks!$BZ$17)/($D$2*coeffs!$D$6))^2*coeffs!$E$8^2+(1000*coeffs!$D$2*coeffs!$D$8*(E72/coeffs!$D$2-blanks!$BZ$18*A72-blanks!$BZ$17)/($D$2^2*coeffs!$D$6))^2*coeffs!$D$11^2+(1000*coeffs!$D$2*coeffs!$D$8*(E72/coeffs!$D$2-blanks!$BZ$18*A72-blanks!$BZ$17)/($D$2*coeffs!$D$6^2))^2*coeffs!$E$6^2 +(-1000*coeffs!$D$8*blanks!$BZ$18*A72/($D$2*coeffs!$D$6)-1000*coeffs!$D$8*blanks!$BZ$17/($D$2*coeffs!$D$6))^2*coeffs!$E$2^2 + (1000*coeffs!$D$2*coeffs!$D$8*A72/($D$2*coeffs!$D$6))^2*blanks!$CA$18^2+(1000*coeffs!$D$2*coeffs!$D$8/($D$2*coeffs!$D$6))^2*blanks!$CA$17^2)^0.5</f>
        <v>1444.8557739896505</v>
      </c>
      <c r="K72" s="10">
        <f>((1000*coeffs!$D$8/($D$2*coeffs!$D$6))^2*I72^2+(1000*(E72-coeffs!$D$2*blanks!$BZ$18*A72-coeffs!$D$2*blanks!$BZ$17)/($D$2*coeffs!$D$6))^2*coeffs!$E$8^2+(1000*coeffs!$D$2*coeffs!$D$8*(E72/coeffs!$D$2-blanks!$BZ$18*A72-blanks!$BZ$17)/($D$2^2*coeffs!$D$6))^2*coeffs!$D$11^2+(1000*coeffs!$D$2*coeffs!$D$8*(E72/coeffs!$D$2-blanks!$BZ$18*A72-blanks!$BZ$17)/($D$2*coeffs!$D$6^2))^2*coeffs!$E$6^2 +(-1000*coeffs!$D$8*blanks!$BZ$18*A72/($D$2*coeffs!$D$6)-1000*coeffs!$D$8*blanks!$BZ$17/($D$2*coeffs!$D$6))^2*coeffs!$E$2^2 + (1000*coeffs!$D$2*coeffs!$D$8*A72/($D$2*coeffs!$D$6))^2*blanks!$CA$18^2+(1000*coeffs!$D$2*coeffs!$D$8/($D$2*coeffs!$D$6))^2*blanks!$CA$17^2)^0.5</f>
        <v>1516.7578161858153</v>
      </c>
      <c r="L72" s="10">
        <f t="shared" si="3"/>
        <v>72179765.427394226</v>
      </c>
      <c r="M72" s="1">
        <f t="shared" si="4"/>
        <v>23769267.030652087</v>
      </c>
      <c r="N72" s="10">
        <f t="shared" si="5"/>
        <v>22741402.612231653</v>
      </c>
    </row>
    <row r="73" spans="1:14" x14ac:dyDescent="0.25">
      <c r="A73">
        <v>-20.47</v>
      </c>
      <c r="B73">
        <v>0.70967741935483875</v>
      </c>
      <c r="C73" s="10">
        <f>(-LN(1-B73)/0.000001)-EXP(blanks!$BZ$18*b920_2!A73+blanks!$BZ$17)</f>
        <v>1214623.4488817442</v>
      </c>
      <c r="D73" s="1">
        <f>C73*0.000001*coeffs!$D$8/($D$2*coeffs!$D$6/1000)</f>
        <v>4965.009250443266</v>
      </c>
      <c r="E73">
        <f t="shared" si="7"/>
        <v>1.2367626271489269</v>
      </c>
      <c r="F73">
        <v>1.0347</v>
      </c>
      <c r="G73">
        <v>1.4933000000000001</v>
      </c>
      <c r="H73">
        <f t="shared" ref="H73:H90" si="8">E73-F73</f>
        <v>0.20206262714892698</v>
      </c>
      <c r="I73">
        <f t="shared" ref="I73:I90" si="9">G73-E73</f>
        <v>0.25653737285107314</v>
      </c>
      <c r="J73" s="2">
        <f>((1000*coeffs!$D$8/($D$2*coeffs!$D$6))^2*H73^2+(1000*(E73-coeffs!$D$2*blanks!$BZ$18*A73-coeffs!$D$2*blanks!$BZ$17)/($D$2*coeffs!$D$6))^2*coeffs!$E$8^2+(1000*coeffs!$D$2*coeffs!$D$8*(E73/coeffs!$D$2-blanks!$BZ$18*A73-blanks!$BZ$17)/($D$2^2*coeffs!$D$6))^2*coeffs!$D$11^2+(1000*coeffs!$D$2*coeffs!$D$8*(E73/coeffs!$D$2-blanks!$BZ$18*A73-blanks!$BZ$17)/($D$2*coeffs!$D$6^2))^2*coeffs!$E$6^2 +(-1000*coeffs!$D$8*blanks!$BZ$18*A73/($D$2*coeffs!$D$6)-1000*coeffs!$D$8*blanks!$BZ$17/($D$2*coeffs!$D$6))^2*coeffs!$E$2^2 + (1000*coeffs!$D$2*coeffs!$D$8*A73/($D$2*coeffs!$D$6))^2*blanks!$CA$18^2+(1000*coeffs!$D$2*coeffs!$D$8/($D$2*coeffs!$D$6))^2*blanks!$CA$17^2)^0.5</f>
        <v>1501.0813541215864</v>
      </c>
      <c r="K73" s="10">
        <f>((1000*coeffs!$D$8/($D$2*coeffs!$D$6))^2*I73^2+(1000*(E73-coeffs!$D$2*blanks!$BZ$18*A73-coeffs!$D$2*blanks!$BZ$17)/($D$2*coeffs!$D$6))^2*coeffs!$E$8^2+(1000*coeffs!$D$2*coeffs!$D$8*(E73/coeffs!$D$2-blanks!$BZ$18*A73-blanks!$BZ$17)/($D$2^2*coeffs!$D$6))^2*coeffs!$D$11^2+(1000*coeffs!$D$2*coeffs!$D$8*(E73/coeffs!$D$2-blanks!$BZ$18*A73-blanks!$BZ$17)/($D$2*coeffs!$D$6^2))^2*coeffs!$E$6^2 +(-1000*coeffs!$D$8*blanks!$BZ$18*A73/($D$2*coeffs!$D$6)-1000*coeffs!$D$8*blanks!$BZ$17/($D$2*coeffs!$D$6))^2*coeffs!$E$2^2 + (1000*coeffs!$D$2*coeffs!$D$8*A73/($D$2*coeffs!$D$6))^2*blanks!$CA$18^2+(1000*coeffs!$D$2*coeffs!$D$8/($D$2*coeffs!$D$6))^2*blanks!$CA$17^2)^0.5</f>
        <v>1634.2207757996903</v>
      </c>
      <c r="L73" s="10">
        <f t="shared" ref="L73:L99" si="10">1000000000000*D73/(1000000*$D$3)</f>
        <v>74392553.227445006</v>
      </c>
      <c r="M73" s="1">
        <f t="shared" ref="M73:M99" si="11">((1/(0.000001*$D$3))^2*K73^2+(D73/(0.000001*$D$3)^2)^2*(0.000001*$E$3)^2)^0.5</f>
        <v>25516475.412344508</v>
      </c>
      <c r="N73" s="10">
        <f t="shared" ref="N73:N99" si="12">((1/(0.000001*$D$3))^2*J73^2+(D73/(0.000001*$D$3)^2)^2*(0.000001*$E$3)^2)^0.5</f>
        <v>23608821.076582473</v>
      </c>
    </row>
    <row r="74" spans="1:14" x14ac:dyDescent="0.25">
      <c r="A74">
        <v>-20.54</v>
      </c>
      <c r="B74">
        <v>0.72043010752688175</v>
      </c>
      <c r="C74" s="10">
        <f>(-LN(1-B74)/0.000001)-EXP(blanks!$BZ$18*b920_2!A74+blanks!$BZ$17)</f>
        <v>1251795.9784316402</v>
      </c>
      <c r="D74" s="1">
        <f>C74*0.000001*coeffs!$D$8/($D$2*coeffs!$D$6/1000)</f>
        <v>5116.959184595722</v>
      </c>
      <c r="E74">
        <f t="shared" si="7"/>
        <v>1.2745029551317739</v>
      </c>
      <c r="F74">
        <v>1.0604</v>
      </c>
      <c r="G74">
        <v>1.5303</v>
      </c>
      <c r="H74">
        <f t="shared" si="8"/>
        <v>0.21410295513177391</v>
      </c>
      <c r="I74">
        <f t="shared" si="9"/>
        <v>0.25579704486822608</v>
      </c>
      <c r="J74" s="2">
        <f>((1000*coeffs!$D$8/($D$2*coeffs!$D$6))^2*H74^2+(1000*(E74-coeffs!$D$2*blanks!$BZ$18*A74-coeffs!$D$2*blanks!$BZ$17)/($D$2*coeffs!$D$6))^2*coeffs!$E$8^2+(1000*coeffs!$D$2*coeffs!$D$8*(E74/coeffs!$D$2-blanks!$BZ$18*A74-blanks!$BZ$17)/($D$2^2*coeffs!$D$6))^2*coeffs!$D$11^2+(1000*coeffs!$D$2*coeffs!$D$8*(E74/coeffs!$D$2-blanks!$BZ$18*A74-blanks!$BZ$17)/($D$2*coeffs!$D$6^2))^2*coeffs!$E$6^2 +(-1000*coeffs!$D$8*blanks!$BZ$18*A74/($D$2*coeffs!$D$6)-1000*coeffs!$D$8*blanks!$BZ$17/($D$2*coeffs!$D$6))^2*coeffs!$E$2^2 + (1000*coeffs!$D$2*coeffs!$D$8*A74/($D$2*coeffs!$D$6))^2*blanks!$CA$18^2+(1000*coeffs!$D$2*coeffs!$D$8/($D$2*coeffs!$D$6))^2*blanks!$CA$17^2)^0.5</f>
        <v>1560.2291164864043</v>
      </c>
      <c r="K74" s="10">
        <f>((1000*coeffs!$D$8/($D$2*coeffs!$D$6))^2*I74^2+(1000*(E74-coeffs!$D$2*blanks!$BZ$18*A74-coeffs!$D$2*blanks!$BZ$17)/($D$2*coeffs!$D$6))^2*coeffs!$E$8^2+(1000*coeffs!$D$2*coeffs!$D$8*(E74/coeffs!$D$2-blanks!$BZ$18*A74-blanks!$BZ$17)/($D$2^2*coeffs!$D$6))^2*coeffs!$D$11^2+(1000*coeffs!$D$2*coeffs!$D$8*(E74/coeffs!$D$2-blanks!$BZ$18*A74-blanks!$BZ$17)/($D$2*coeffs!$D$6^2))^2*coeffs!$E$6^2 +(-1000*coeffs!$D$8*blanks!$BZ$18*A74/($D$2*coeffs!$D$6)-1000*coeffs!$D$8*blanks!$BZ$17/($D$2*coeffs!$D$6))^2*coeffs!$E$2^2 + (1000*coeffs!$D$2*coeffs!$D$8*A74/($D$2*coeffs!$D$6))^2*blanks!$CA$18^2+(1000*coeffs!$D$2*coeffs!$D$8/($D$2*coeffs!$D$6))^2*blanks!$CA$17^2)^0.5</f>
        <v>1661.8313051129726</v>
      </c>
      <c r="L74" s="10">
        <f t="shared" si="10"/>
        <v>76669274.779038116</v>
      </c>
      <c r="M74" s="1">
        <f t="shared" si="11"/>
        <v>25975433.204773989</v>
      </c>
      <c r="N74" s="10">
        <f t="shared" si="12"/>
        <v>24519961.465050451</v>
      </c>
    </row>
    <row r="75" spans="1:14" x14ac:dyDescent="0.25">
      <c r="A75">
        <v>-20.6</v>
      </c>
      <c r="B75">
        <v>0.73118279569892475</v>
      </c>
      <c r="C75" s="10">
        <f>(-LN(1-B75)/0.000001)-EXP(blanks!$BZ$18*b920_2!A75+blanks!$BZ$17)</f>
        <v>1290518.4309466621</v>
      </c>
      <c r="D75" s="1">
        <f>C75*0.000001*coeffs!$D$8/($D$2*coeffs!$D$6/1000)</f>
        <v>5275.2447298928564</v>
      </c>
      <c r="E75">
        <f t="shared" si="7"/>
        <v>1.3137236682850553</v>
      </c>
      <c r="F75">
        <v>1.0866</v>
      </c>
      <c r="G75">
        <v>1.5682</v>
      </c>
      <c r="H75">
        <f t="shared" si="8"/>
        <v>0.22712366828505526</v>
      </c>
      <c r="I75">
        <f t="shared" si="9"/>
        <v>0.25447633171494477</v>
      </c>
      <c r="J75" s="2">
        <f>((1000*coeffs!$D$8/($D$2*coeffs!$D$6))^2*H75^2+(1000*(E75-coeffs!$D$2*blanks!$BZ$18*A75-coeffs!$D$2*blanks!$BZ$17)/($D$2*coeffs!$D$6))^2*coeffs!$E$8^2+(1000*coeffs!$D$2*coeffs!$D$8*(E75/coeffs!$D$2-blanks!$BZ$18*A75-blanks!$BZ$17)/($D$2^2*coeffs!$D$6))^2*coeffs!$D$11^2+(1000*coeffs!$D$2*coeffs!$D$8*(E75/coeffs!$D$2-blanks!$BZ$18*A75-blanks!$BZ$17)/($D$2*coeffs!$D$6^2))^2*coeffs!$E$6^2 +(-1000*coeffs!$D$8*blanks!$BZ$18*A75/($D$2*coeffs!$D$6)-1000*coeffs!$D$8*blanks!$BZ$17/($D$2*coeffs!$D$6))^2*coeffs!$E$2^2 + (1000*coeffs!$D$2*coeffs!$D$8*A75/($D$2*coeffs!$D$6))^2*blanks!$CA$18^2+(1000*coeffs!$D$2*coeffs!$D$8/($D$2*coeffs!$D$6))^2*blanks!$CA$17^2)^0.5</f>
        <v>1623.136778420977</v>
      </c>
      <c r="K75" s="10">
        <f>((1000*coeffs!$D$8/($D$2*coeffs!$D$6))^2*I75^2+(1000*(E75-coeffs!$D$2*blanks!$BZ$18*A75-coeffs!$D$2*blanks!$BZ$17)/($D$2*coeffs!$D$6))^2*coeffs!$E$8^2+(1000*coeffs!$D$2*coeffs!$D$8*(E75/coeffs!$D$2-blanks!$BZ$18*A75-blanks!$BZ$17)/($D$2^2*coeffs!$D$6))^2*coeffs!$D$11^2+(1000*coeffs!$D$2*coeffs!$D$8*(E75/coeffs!$D$2-blanks!$BZ$18*A75-blanks!$BZ$17)/($D$2*coeffs!$D$6^2))^2*coeffs!$E$6^2 +(-1000*coeffs!$D$8*blanks!$BZ$18*A75/($D$2*coeffs!$D$6)-1000*coeffs!$D$8*blanks!$BZ$17/($D$2*coeffs!$D$6))^2*coeffs!$E$2^2 + (1000*coeffs!$D$2*coeffs!$D$8*A75/($D$2*coeffs!$D$6))^2*blanks!$CA$18^2+(1000*coeffs!$D$2*coeffs!$D$8/($D$2*coeffs!$D$6))^2*blanks!$CA$17^2)^0.5</f>
        <v>1689.5811867668679</v>
      </c>
      <c r="L75" s="10">
        <f t="shared" si="10"/>
        <v>79040925.114352375</v>
      </c>
      <c r="M75" s="1">
        <f t="shared" si="11"/>
        <v>26439362.192402039</v>
      </c>
      <c r="N75" s="10">
        <f t="shared" si="12"/>
        <v>25487733.175275922</v>
      </c>
    </row>
    <row r="76" spans="1:14" x14ac:dyDescent="0.25">
      <c r="A76">
        <v>-20.82</v>
      </c>
      <c r="B76">
        <v>0.74193548387096775</v>
      </c>
      <c r="C76" s="10">
        <f>(-LN(1-B76)/0.000001)-EXP(blanks!$BZ$18*b920_2!A76+blanks!$BZ$17)</f>
        <v>1329418.0875393881</v>
      </c>
      <c r="D76" s="1">
        <f>C76*0.000001*coeffs!$D$8/($D$2*coeffs!$D$6/1000)</f>
        <v>5434.2546312740333</v>
      </c>
      <c r="E76">
        <f t="shared" si="7"/>
        <v>1.3545456628053103</v>
      </c>
      <c r="F76">
        <v>1.1411</v>
      </c>
      <c r="G76">
        <v>1.6468</v>
      </c>
      <c r="H76">
        <f t="shared" si="8"/>
        <v>0.2134456628053103</v>
      </c>
      <c r="I76">
        <f t="shared" si="9"/>
        <v>0.29225433719468974</v>
      </c>
      <c r="J76" s="2">
        <f>((1000*coeffs!$D$8/($D$2*coeffs!$D$6))^2*H76^2+(1000*(E76-coeffs!$D$2*blanks!$BZ$18*A76-coeffs!$D$2*blanks!$BZ$17)/($D$2*coeffs!$D$6))^2*coeffs!$E$8^2+(1000*coeffs!$D$2*coeffs!$D$8*(E76/coeffs!$D$2-blanks!$BZ$18*A76-blanks!$BZ$17)/($D$2^2*coeffs!$D$6))^2*coeffs!$D$11^2+(1000*coeffs!$D$2*coeffs!$D$8*(E76/coeffs!$D$2-blanks!$BZ$18*A76-blanks!$BZ$17)/($D$2*coeffs!$D$6^2))^2*coeffs!$E$6^2 +(-1000*coeffs!$D$8*blanks!$BZ$18*A76/($D$2*coeffs!$D$6)-1000*coeffs!$D$8*blanks!$BZ$17/($D$2*coeffs!$D$6))^2*coeffs!$E$2^2 + (1000*coeffs!$D$2*coeffs!$D$8*A76/($D$2*coeffs!$D$6))^2*blanks!$CA$18^2+(1000*coeffs!$D$2*coeffs!$D$8/($D$2*coeffs!$D$6))^2*blanks!$CA$17^2)^0.5</f>
        <v>1626.5780370273671</v>
      </c>
      <c r="K76" s="10">
        <f>((1000*coeffs!$D$8/($D$2*coeffs!$D$6))^2*I76^2+(1000*(E76-coeffs!$D$2*blanks!$BZ$18*A76-coeffs!$D$2*blanks!$BZ$17)/($D$2*coeffs!$D$6))^2*coeffs!$E$8^2+(1000*coeffs!$D$2*coeffs!$D$8*(E76/coeffs!$D$2-blanks!$BZ$18*A76-blanks!$BZ$17)/($D$2^2*coeffs!$D$6))^2*coeffs!$D$11^2+(1000*coeffs!$D$2*coeffs!$D$8*(E76/coeffs!$D$2-blanks!$BZ$18*A76-blanks!$BZ$17)/($D$2*coeffs!$D$6^2))^2*coeffs!$E$6^2 +(-1000*coeffs!$D$8*blanks!$BZ$18*A76/($D$2*coeffs!$D$6)-1000*coeffs!$D$8*blanks!$BZ$17/($D$2*coeffs!$D$6))^2*coeffs!$E$2^2 + (1000*coeffs!$D$2*coeffs!$D$8*A76/($D$2*coeffs!$D$6))^2*blanks!$CA$18^2+(1000*coeffs!$D$2*coeffs!$D$8/($D$2*coeffs!$D$6))^2*blanks!$CA$17^2)^0.5</f>
        <v>1819.8018427178847</v>
      </c>
      <c r="L76" s="10">
        <f t="shared" si="10"/>
        <v>81423428.742343381</v>
      </c>
      <c r="M76" s="1">
        <f t="shared" si="11"/>
        <v>28375952.016948082</v>
      </c>
      <c r="N76" s="10">
        <f t="shared" si="12"/>
        <v>25606526.011801258</v>
      </c>
    </row>
    <row r="77" spans="1:14" x14ac:dyDescent="0.25">
      <c r="A77">
        <v>-20.89</v>
      </c>
      <c r="B77">
        <v>0.75268817204301075</v>
      </c>
      <c r="C77" s="10">
        <f>(-LN(1-B77)/0.000001)-EXP(blanks!$BZ$18*b920_2!A77+blanks!$BZ$17)</f>
        <v>1371333.2607920456</v>
      </c>
      <c r="D77" s="1">
        <f>C77*0.000001*coeffs!$D$8/($D$2*coeffs!$D$6/1000)</f>
        <v>5605.5910426737773</v>
      </c>
      <c r="E77">
        <f t="shared" si="7"/>
        <v>1.3971052772241062</v>
      </c>
      <c r="F77">
        <v>1.1693</v>
      </c>
      <c r="G77">
        <v>1.6875</v>
      </c>
      <c r="H77">
        <f t="shared" si="8"/>
        <v>0.22780527722410615</v>
      </c>
      <c r="I77">
        <f t="shared" si="9"/>
        <v>0.29039472277589384</v>
      </c>
      <c r="J77" s="2">
        <f>((1000*coeffs!$D$8/($D$2*coeffs!$D$6))^2*H77^2+(1000*(E77-coeffs!$D$2*blanks!$BZ$18*A77-coeffs!$D$2*blanks!$BZ$17)/($D$2*coeffs!$D$6))^2*coeffs!$E$8^2+(1000*coeffs!$D$2*coeffs!$D$8*(E77/coeffs!$D$2-blanks!$BZ$18*A77-blanks!$BZ$17)/($D$2^2*coeffs!$D$6))^2*coeffs!$D$11^2+(1000*coeffs!$D$2*coeffs!$D$8*(E77/coeffs!$D$2-blanks!$BZ$18*A77-blanks!$BZ$17)/($D$2*coeffs!$D$6^2))^2*coeffs!$E$6^2 +(-1000*coeffs!$D$8*blanks!$BZ$18*A77/($D$2*coeffs!$D$6)-1000*coeffs!$D$8*blanks!$BZ$17/($D$2*coeffs!$D$6))^2*coeffs!$E$2^2 + (1000*coeffs!$D$2*coeffs!$D$8*A77/($D$2*coeffs!$D$6))^2*blanks!$CA$18^2+(1000*coeffs!$D$2*coeffs!$D$8/($D$2*coeffs!$D$6))^2*blanks!$CA$17^2)^0.5</f>
        <v>1694.6713021297551</v>
      </c>
      <c r="K77" s="10">
        <f>((1000*coeffs!$D$8/($D$2*coeffs!$D$6))^2*I77^2+(1000*(E77-coeffs!$D$2*blanks!$BZ$18*A77-coeffs!$D$2*blanks!$BZ$17)/($D$2*coeffs!$D$6))^2*coeffs!$E$8^2+(1000*coeffs!$D$2*coeffs!$D$8*(E77/coeffs!$D$2-blanks!$BZ$18*A77-blanks!$BZ$17)/($D$2^2*coeffs!$D$6))^2*coeffs!$D$11^2+(1000*coeffs!$D$2*coeffs!$D$8*(E77/coeffs!$D$2-blanks!$BZ$18*A77-blanks!$BZ$17)/($D$2*coeffs!$D$6^2))^2*coeffs!$E$6^2 +(-1000*coeffs!$D$8*blanks!$BZ$18*A77/($D$2*coeffs!$D$6)-1000*coeffs!$D$8*blanks!$BZ$17/($D$2*coeffs!$D$6))^2*coeffs!$E$2^2 + (1000*coeffs!$D$2*coeffs!$D$8*A77/($D$2*coeffs!$D$6))^2*blanks!$CA$18^2+(1000*coeffs!$D$2*coeffs!$D$8/($D$2*coeffs!$D$6))^2*blanks!$CA$17^2)^0.5</f>
        <v>1847.6622927815856</v>
      </c>
      <c r="L77" s="10">
        <f t="shared" si="10"/>
        <v>83990624.987489745</v>
      </c>
      <c r="M77" s="1">
        <f t="shared" si="11"/>
        <v>28845914.129911121</v>
      </c>
      <c r="N77" s="10">
        <f t="shared" si="12"/>
        <v>26653693.781611275</v>
      </c>
    </row>
    <row r="78" spans="1:14" x14ac:dyDescent="0.25">
      <c r="A78">
        <v>-21.1</v>
      </c>
      <c r="B78">
        <v>0.76344086021505375</v>
      </c>
      <c r="C78" s="10">
        <f>(-LN(1-B78)/0.000001)-EXP(blanks!$BZ$18*b920_2!A78+blanks!$BZ$17)</f>
        <v>1413750.8264411001</v>
      </c>
      <c r="D78" s="1">
        <f>C78*0.000001*coeffs!$D$8/($D$2*coeffs!$D$6/1000)</f>
        <v>5778.9810805680181</v>
      </c>
      <c r="E78">
        <f t="shared" si="7"/>
        <v>1.44155703979494</v>
      </c>
      <c r="F78">
        <v>1.1982999999999999</v>
      </c>
      <c r="G78">
        <v>1.7293000000000001</v>
      </c>
      <c r="H78">
        <f t="shared" si="8"/>
        <v>0.24325703979494007</v>
      </c>
      <c r="I78">
        <f t="shared" si="9"/>
        <v>0.28774296020506007</v>
      </c>
      <c r="J78" s="2">
        <f>((1000*coeffs!$D$8/($D$2*coeffs!$D$6))^2*H78^2+(1000*(E78-coeffs!$D$2*blanks!$BZ$18*A78-coeffs!$D$2*blanks!$BZ$17)/($D$2*coeffs!$D$6))^2*coeffs!$E$8^2+(1000*coeffs!$D$2*coeffs!$D$8*(E78/coeffs!$D$2-blanks!$BZ$18*A78-blanks!$BZ$17)/($D$2^2*coeffs!$D$6))^2*coeffs!$D$11^2+(1000*coeffs!$D$2*coeffs!$D$8*(E78/coeffs!$D$2-blanks!$BZ$18*A78-blanks!$BZ$17)/($D$2*coeffs!$D$6^2))^2*coeffs!$E$6^2 +(-1000*coeffs!$D$8*blanks!$BZ$18*A78/($D$2*coeffs!$D$6)-1000*coeffs!$D$8*blanks!$BZ$17/($D$2*coeffs!$D$6))^2*coeffs!$E$2^2 + (1000*coeffs!$D$2*coeffs!$D$8*A78/($D$2*coeffs!$D$6))^2*blanks!$CA$18^2+(1000*coeffs!$D$2*coeffs!$D$8/($D$2*coeffs!$D$6))^2*blanks!$CA$17^2)^0.5</f>
        <v>1767.2393705432492</v>
      </c>
      <c r="K78" s="10">
        <f>((1000*coeffs!$D$8/($D$2*coeffs!$D$6))^2*I78^2+(1000*(E78-coeffs!$D$2*blanks!$BZ$18*A78-coeffs!$D$2*blanks!$BZ$17)/($D$2*coeffs!$D$6))^2*coeffs!$E$8^2+(1000*coeffs!$D$2*coeffs!$D$8*(E78/coeffs!$D$2-blanks!$BZ$18*A78-blanks!$BZ$17)/($D$2^2*coeffs!$D$6))^2*coeffs!$D$11^2+(1000*coeffs!$D$2*coeffs!$D$8*(E78/coeffs!$D$2-blanks!$BZ$18*A78-blanks!$BZ$17)/($D$2*coeffs!$D$6^2))^2*coeffs!$E$6^2 +(-1000*coeffs!$D$8*blanks!$BZ$18*A78/($D$2*coeffs!$D$6)-1000*coeffs!$D$8*blanks!$BZ$17/($D$2*coeffs!$D$6))^2*coeffs!$E$2^2 + (1000*coeffs!$D$2*coeffs!$D$8*A78/($D$2*coeffs!$D$6))^2*blanks!$CA$18^2+(1000*coeffs!$D$2*coeffs!$D$8/($D$2*coeffs!$D$6))^2*blanks!$CA$17^2)^0.5</f>
        <v>1875.5908807356341</v>
      </c>
      <c r="L78" s="10">
        <f t="shared" si="10"/>
        <v>86588591.471037462</v>
      </c>
      <c r="M78" s="1">
        <f t="shared" si="11"/>
        <v>29318203.789446179</v>
      </c>
      <c r="N78" s="10">
        <f t="shared" si="12"/>
        <v>27765897.048323251</v>
      </c>
    </row>
    <row r="79" spans="1:14" x14ac:dyDescent="0.25">
      <c r="A79">
        <v>-21.16</v>
      </c>
      <c r="B79">
        <v>0.77419354838709675</v>
      </c>
      <c r="C79" s="10">
        <f>(-LN(1-B79)/0.000001)-EXP(blanks!$BZ$18*b920_2!A79+blanks!$BZ$17)</f>
        <v>1459660.6885625497</v>
      </c>
      <c r="D79" s="1">
        <f>C79*0.000001*coeffs!$D$8/($D$2*coeffs!$D$6/1000)</f>
        <v>5966.6465585640417</v>
      </c>
      <c r="E79">
        <f t="shared" si="7"/>
        <v>1.4880770554298328</v>
      </c>
      <c r="F79">
        <v>1.2279</v>
      </c>
      <c r="G79">
        <v>1.8160000000000001</v>
      </c>
      <c r="H79">
        <f t="shared" si="8"/>
        <v>0.26017705542983283</v>
      </c>
      <c r="I79">
        <f t="shared" si="9"/>
        <v>0.32792294457016724</v>
      </c>
      <c r="J79" s="2">
        <f>((1000*coeffs!$D$8/($D$2*coeffs!$D$6))^2*H79^2+(1000*(E79-coeffs!$D$2*blanks!$BZ$18*A79-coeffs!$D$2*blanks!$BZ$17)/($D$2*coeffs!$D$6))^2*coeffs!$E$8^2+(1000*coeffs!$D$2*coeffs!$D$8*(E79/coeffs!$D$2-blanks!$BZ$18*A79-blanks!$BZ$17)/($D$2^2*coeffs!$D$6))^2*coeffs!$D$11^2+(1000*coeffs!$D$2*coeffs!$D$8*(E79/coeffs!$D$2-blanks!$BZ$18*A79-blanks!$BZ$17)/($D$2*coeffs!$D$6^2))^2*coeffs!$E$6^2 +(-1000*coeffs!$D$8*blanks!$BZ$18*A79/($D$2*coeffs!$D$6)-1000*coeffs!$D$8*blanks!$BZ$17/($D$2*coeffs!$D$6))^2*coeffs!$E$2^2 + (1000*coeffs!$D$2*coeffs!$D$8*A79/($D$2*coeffs!$D$6))^2*blanks!$CA$18^2+(1000*coeffs!$D$2*coeffs!$D$8/($D$2*coeffs!$D$6))^2*blanks!$CA$17^2)^0.5</f>
        <v>1845.3847481515631</v>
      </c>
      <c r="K79" s="10">
        <f>((1000*coeffs!$D$8/($D$2*coeffs!$D$6))^2*I79^2+(1000*(E79-coeffs!$D$2*blanks!$BZ$18*A79-coeffs!$D$2*blanks!$BZ$17)/($D$2*coeffs!$D$6))^2*coeffs!$E$8^2+(1000*coeffs!$D$2*coeffs!$D$8*(E79/coeffs!$D$2-blanks!$BZ$18*A79-blanks!$BZ$17)/($D$2^2*coeffs!$D$6))^2*coeffs!$D$11^2+(1000*coeffs!$D$2*coeffs!$D$8*(E79/coeffs!$D$2-blanks!$BZ$18*A79-blanks!$BZ$17)/($D$2*coeffs!$D$6^2))^2*coeffs!$E$6^2 +(-1000*coeffs!$D$8*blanks!$BZ$18*A79/($D$2*coeffs!$D$6)-1000*coeffs!$D$8*blanks!$BZ$17/($D$2*coeffs!$D$6))^2*coeffs!$E$2^2 + (1000*coeffs!$D$2*coeffs!$D$8*A79/($D$2*coeffs!$D$6))^2*blanks!$CA$18^2+(1000*coeffs!$D$2*coeffs!$D$8/($D$2*coeffs!$D$6))^2*blanks!$CA$17^2)^0.5</f>
        <v>2017.7125246236676</v>
      </c>
      <c r="L79" s="10">
        <f t="shared" si="10"/>
        <v>89400452.105441466</v>
      </c>
      <c r="M79" s="1">
        <f t="shared" si="11"/>
        <v>31438598.694643594</v>
      </c>
      <c r="N79" s="10">
        <f t="shared" si="12"/>
        <v>28964301.031343449</v>
      </c>
    </row>
    <row r="80" spans="1:14" x14ac:dyDescent="0.25">
      <c r="A80">
        <v>-21.31</v>
      </c>
      <c r="B80">
        <v>0.78494623655913975</v>
      </c>
      <c r="C80" s="10">
        <f>(-LN(1-B80)/0.000001)-EXP(blanks!$BZ$18*b920_2!A80+blanks!$BZ$17)</f>
        <v>1506866.249239902</v>
      </c>
      <c r="D80" s="1">
        <f>C80*0.000001*coeffs!$D$8/($D$2*coeffs!$D$6/1000)</f>
        <v>6159.608456056797</v>
      </c>
      <c r="E80">
        <f t="shared" si="7"/>
        <v>1.5368672195992648</v>
      </c>
      <c r="F80">
        <v>1.2583</v>
      </c>
      <c r="G80">
        <v>1.861</v>
      </c>
      <c r="H80">
        <f t="shared" si="8"/>
        <v>0.27856721959926478</v>
      </c>
      <c r="I80">
        <f t="shared" si="9"/>
        <v>0.32413278040073523</v>
      </c>
      <c r="J80" s="2">
        <f>((1000*coeffs!$D$8/($D$2*coeffs!$D$6))^2*H80^2+(1000*(E80-coeffs!$D$2*blanks!$BZ$18*A80-coeffs!$D$2*blanks!$BZ$17)/($D$2*coeffs!$D$6))^2*coeffs!$E$8^2+(1000*coeffs!$D$2*coeffs!$D$8*(E80/coeffs!$D$2-blanks!$BZ$18*A80-blanks!$BZ$17)/($D$2^2*coeffs!$D$6))^2*coeffs!$D$11^2+(1000*coeffs!$D$2*coeffs!$D$8*(E80/coeffs!$D$2-blanks!$BZ$18*A80-blanks!$BZ$17)/($D$2*coeffs!$D$6^2))^2*coeffs!$E$6^2 +(-1000*coeffs!$D$8*blanks!$BZ$18*A80/($D$2*coeffs!$D$6)-1000*coeffs!$D$8*blanks!$BZ$17/($D$2*coeffs!$D$6))^2*coeffs!$E$2^2 + (1000*coeffs!$D$2*coeffs!$D$8*A80/($D$2*coeffs!$D$6))^2*blanks!$CA$18^2+(1000*coeffs!$D$2*coeffs!$D$8/($D$2*coeffs!$D$6))^2*blanks!$CA$17^2)^0.5</f>
        <v>1929.3986111326958</v>
      </c>
      <c r="K80" s="10">
        <f>((1000*coeffs!$D$8/($D$2*coeffs!$D$6))^2*I80^2+(1000*(E80-coeffs!$D$2*blanks!$BZ$18*A80-coeffs!$D$2*blanks!$BZ$17)/($D$2*coeffs!$D$6))^2*coeffs!$E$8^2+(1000*coeffs!$D$2*coeffs!$D$8*(E80/coeffs!$D$2-blanks!$BZ$18*A80-blanks!$BZ$17)/($D$2^2*coeffs!$D$6))^2*coeffs!$D$11^2+(1000*coeffs!$D$2*coeffs!$D$8*(E80/coeffs!$D$2-blanks!$BZ$18*A80-blanks!$BZ$17)/($D$2*coeffs!$D$6^2))^2*coeffs!$E$6^2 +(-1000*coeffs!$D$8*blanks!$BZ$18*A80/($D$2*coeffs!$D$6)-1000*coeffs!$D$8*blanks!$BZ$17/($D$2*coeffs!$D$6))^2*coeffs!$E$2^2 + (1000*coeffs!$D$2*coeffs!$D$8*A80/($D$2*coeffs!$D$6))^2*blanks!$CA$18^2+(1000*coeffs!$D$2*coeffs!$D$8/($D$2*coeffs!$D$6))^2*blanks!$CA$17^2)^0.5</f>
        <v>2044.8604680762617</v>
      </c>
      <c r="L80" s="10">
        <f t="shared" si="10"/>
        <v>92291670.934251696</v>
      </c>
      <c r="M80" s="1">
        <f t="shared" si="11"/>
        <v>31906678.454571441</v>
      </c>
      <c r="N80" s="10">
        <f t="shared" si="12"/>
        <v>30249265.020483486</v>
      </c>
    </row>
    <row r="81" spans="1:14" x14ac:dyDescent="0.25">
      <c r="A81">
        <v>-21.37</v>
      </c>
      <c r="B81">
        <v>0.79569892473118276</v>
      </c>
      <c r="C81" s="10">
        <f>(-LN(1-B81)/0.000001)-EXP(blanks!$BZ$18*b920_2!A81+blanks!$BZ$17)</f>
        <v>1557501.2304210286</v>
      </c>
      <c r="D81" s="1">
        <f>C81*0.000001*coeffs!$D$8/($D$2*coeffs!$D$6/1000)</f>
        <v>6366.5887759178786</v>
      </c>
      <c r="E81">
        <f t="shared" si="7"/>
        <v>1.5881605139868153</v>
      </c>
      <c r="F81">
        <v>1.3213999999999999</v>
      </c>
      <c r="G81">
        <v>1.907</v>
      </c>
      <c r="H81">
        <f t="shared" si="8"/>
        <v>0.26676051398681544</v>
      </c>
      <c r="I81">
        <f t="shared" si="9"/>
        <v>0.31883948601318468</v>
      </c>
      <c r="J81" s="2">
        <f>((1000*coeffs!$D$8/($D$2*coeffs!$D$6))^2*H81^2+(1000*(E81-coeffs!$D$2*blanks!$BZ$18*A81-coeffs!$D$2*blanks!$BZ$17)/($D$2*coeffs!$D$6))^2*coeffs!$E$8^2+(1000*coeffs!$D$2*coeffs!$D$8*(E81/coeffs!$D$2-blanks!$BZ$18*A81-blanks!$BZ$17)/($D$2^2*coeffs!$D$6))^2*coeffs!$D$11^2+(1000*coeffs!$D$2*coeffs!$D$8*(E81/coeffs!$D$2-blanks!$BZ$18*A81-blanks!$BZ$17)/($D$2*coeffs!$D$6^2))^2*coeffs!$E$6^2 +(-1000*coeffs!$D$8*blanks!$BZ$18*A81/($D$2*coeffs!$D$6)-1000*coeffs!$D$8*blanks!$BZ$17/($D$2*coeffs!$D$6))^2*coeffs!$E$2^2 + (1000*coeffs!$D$2*coeffs!$D$8*A81/($D$2*coeffs!$D$6))^2*blanks!$CA$18^2+(1000*coeffs!$D$2*coeffs!$D$8/($D$2*coeffs!$D$6))^2*blanks!$CA$17^2)^0.5</f>
        <v>1944.1274295435423</v>
      </c>
      <c r="K81" s="10">
        <f>((1000*coeffs!$D$8/($D$2*coeffs!$D$6))^2*I81^2+(1000*(E81-coeffs!$D$2*blanks!$BZ$18*A81-coeffs!$D$2*blanks!$BZ$17)/($D$2*coeffs!$D$6))^2*coeffs!$E$8^2+(1000*coeffs!$D$2*coeffs!$D$8*(E81/coeffs!$D$2-blanks!$BZ$18*A81-blanks!$BZ$17)/($D$2^2*coeffs!$D$6))^2*coeffs!$D$11^2+(1000*coeffs!$D$2*coeffs!$D$8*(E81/coeffs!$D$2-blanks!$BZ$18*A81-blanks!$BZ$17)/($D$2*coeffs!$D$6^2))^2*coeffs!$E$6^2 +(-1000*coeffs!$D$8*blanks!$BZ$18*A81/($D$2*coeffs!$D$6)-1000*coeffs!$D$8*blanks!$BZ$17/($D$2*coeffs!$D$6))^2*coeffs!$E$2^2 + (1000*coeffs!$D$2*coeffs!$D$8*A81/($D$2*coeffs!$D$6))^2*blanks!$CA$18^2+(1000*coeffs!$D$2*coeffs!$D$8/($D$2*coeffs!$D$6))^2*blanks!$CA$17^2)^0.5</f>
        <v>2071.043391650624</v>
      </c>
      <c r="L81" s="10">
        <f t="shared" si="10"/>
        <v>95392932.923023313</v>
      </c>
      <c r="M81" s="1">
        <f t="shared" si="11"/>
        <v>32367396.962900013</v>
      </c>
      <c r="N81" s="10">
        <f t="shared" si="12"/>
        <v>30549058.048486024</v>
      </c>
    </row>
    <row r="82" spans="1:14" x14ac:dyDescent="0.25">
      <c r="A82">
        <v>-21.39</v>
      </c>
      <c r="B82">
        <v>0.80645161290322576</v>
      </c>
      <c r="C82" s="10">
        <f>(-LN(1-B82)/0.000001)-EXP(blanks!$BZ$18*b920_2!A82+blanks!$BZ$17)</f>
        <v>1611345.8193767096</v>
      </c>
      <c r="D82" s="1">
        <f>C82*0.000001*coeffs!$D$8/($D$2*coeffs!$D$6/1000)</f>
        <v>6586.6889909247602</v>
      </c>
      <c r="E82">
        <f t="shared" si="7"/>
        <v>1.6422277352570911</v>
      </c>
      <c r="F82">
        <v>1.3541000000000001</v>
      </c>
      <c r="G82">
        <v>2.0026000000000002</v>
      </c>
      <c r="H82">
        <f t="shared" si="8"/>
        <v>0.28812773525709101</v>
      </c>
      <c r="I82">
        <f t="shared" si="9"/>
        <v>0.36037226474290907</v>
      </c>
      <c r="J82" s="2">
        <f>((1000*coeffs!$D$8/($D$2*coeffs!$D$6))^2*H82^2+(1000*(E82-coeffs!$D$2*blanks!$BZ$18*A82-coeffs!$D$2*blanks!$BZ$17)/($D$2*coeffs!$D$6))^2*coeffs!$E$8^2+(1000*coeffs!$D$2*coeffs!$D$8*(E82/coeffs!$D$2-blanks!$BZ$18*A82-blanks!$BZ$17)/($D$2^2*coeffs!$D$6))^2*coeffs!$D$11^2+(1000*coeffs!$D$2*coeffs!$D$8*(E82/coeffs!$D$2-blanks!$BZ$18*A82-blanks!$BZ$17)/($D$2*coeffs!$D$6^2))^2*coeffs!$E$6^2 +(-1000*coeffs!$D$8*blanks!$BZ$18*A82/($D$2*coeffs!$D$6)-1000*coeffs!$D$8*blanks!$BZ$17/($D$2*coeffs!$D$6))^2*coeffs!$E$2^2 + (1000*coeffs!$D$2*coeffs!$D$8*A82/($D$2*coeffs!$D$6))^2*blanks!$CA$18^2+(1000*coeffs!$D$2*coeffs!$D$8/($D$2*coeffs!$D$6))^2*blanks!$CA$17^2)^0.5</f>
        <v>2038.9048313035378</v>
      </c>
      <c r="K82" s="10">
        <f>((1000*coeffs!$D$8/($D$2*coeffs!$D$6))^2*I82^2+(1000*(E82-coeffs!$D$2*blanks!$BZ$18*A82-coeffs!$D$2*blanks!$BZ$17)/($D$2*coeffs!$D$6))^2*coeffs!$E$8^2+(1000*coeffs!$D$2*coeffs!$D$8*(E82/coeffs!$D$2-blanks!$BZ$18*A82-blanks!$BZ$17)/($D$2^2*coeffs!$D$6))^2*coeffs!$D$11^2+(1000*coeffs!$D$2*coeffs!$D$8*(E82/coeffs!$D$2-blanks!$BZ$18*A82-blanks!$BZ$17)/($D$2*coeffs!$D$6^2))^2*coeffs!$E$6^2 +(-1000*coeffs!$D$8*blanks!$BZ$18*A82/($D$2*coeffs!$D$6)-1000*coeffs!$D$8*blanks!$BZ$17/($D$2*coeffs!$D$6))^2*coeffs!$E$2^2 + (1000*coeffs!$D$2*coeffs!$D$8*A82/($D$2*coeffs!$D$6))^2*blanks!$CA$18^2+(1000*coeffs!$D$2*coeffs!$D$8/($D$2*coeffs!$D$6))^2*blanks!$CA$17^2)^0.5</f>
        <v>2222.6044725340066</v>
      </c>
      <c r="L82" s="10">
        <f t="shared" si="10"/>
        <v>98690775.109079599</v>
      </c>
      <c r="M82" s="1">
        <f t="shared" si="11"/>
        <v>34636700.990020908</v>
      </c>
      <c r="N82" s="10">
        <f t="shared" si="12"/>
        <v>31999265.456428129</v>
      </c>
    </row>
    <row r="83" spans="1:14" x14ac:dyDescent="0.25">
      <c r="A83">
        <v>-21.43</v>
      </c>
      <c r="B83">
        <v>0.81720430107526887</v>
      </c>
      <c r="C83" s="10">
        <f>(-LN(1-B83)/0.000001)-EXP(blanks!$BZ$18*b920_2!A83+blanks!$BZ$17)</f>
        <v>1668054.1069161459</v>
      </c>
      <c r="D83" s="1">
        <f>C83*0.000001*coeffs!$D$8/($D$2*coeffs!$D$6/1000)</f>
        <v>6818.4951300778594</v>
      </c>
      <c r="E83">
        <f t="shared" si="7"/>
        <v>1.6993861490970401</v>
      </c>
      <c r="F83">
        <v>1.3876999999999999</v>
      </c>
      <c r="G83">
        <v>2.1030000000000002</v>
      </c>
      <c r="H83">
        <f t="shared" si="8"/>
        <v>0.31168614909704018</v>
      </c>
      <c r="I83">
        <f t="shared" si="9"/>
        <v>0.40361385090296009</v>
      </c>
      <c r="J83" s="2">
        <f>((1000*coeffs!$D$8/($D$2*coeffs!$D$6))^2*H83^2+(1000*(E83-coeffs!$D$2*blanks!$BZ$18*A83-coeffs!$D$2*blanks!$BZ$17)/($D$2*coeffs!$D$6))^2*coeffs!$E$8^2+(1000*coeffs!$D$2*coeffs!$D$8*(E83/coeffs!$D$2-blanks!$BZ$18*A83-blanks!$BZ$17)/($D$2^2*coeffs!$D$6))^2*coeffs!$D$11^2+(1000*coeffs!$D$2*coeffs!$D$8*(E83/coeffs!$D$2-blanks!$BZ$18*A83-blanks!$BZ$17)/($D$2*coeffs!$D$6^2))^2*coeffs!$E$6^2 +(-1000*coeffs!$D$8*blanks!$BZ$18*A83/($D$2*coeffs!$D$6)-1000*coeffs!$D$8*blanks!$BZ$17/($D$2*coeffs!$D$6))^2*coeffs!$E$2^2 + (1000*coeffs!$D$2*coeffs!$D$8*A83/($D$2*coeffs!$D$6))^2*blanks!$CA$18^2+(1000*coeffs!$D$2*coeffs!$D$8/($D$2*coeffs!$D$6))^2*blanks!$CA$17^2)^0.5</f>
        <v>2142.293450266051</v>
      </c>
      <c r="K83" s="10">
        <f>((1000*coeffs!$D$8/($D$2*coeffs!$D$6))^2*I83^2+(1000*(E83-coeffs!$D$2*blanks!$BZ$18*A83-coeffs!$D$2*blanks!$BZ$17)/($D$2*coeffs!$D$6))^2*coeffs!$E$8^2+(1000*coeffs!$D$2*coeffs!$D$8*(E83/coeffs!$D$2-blanks!$BZ$18*A83-blanks!$BZ$17)/($D$2^2*coeffs!$D$6))^2*coeffs!$D$11^2+(1000*coeffs!$D$2*coeffs!$D$8*(E83/coeffs!$D$2-blanks!$BZ$18*A83-blanks!$BZ$17)/($D$2*coeffs!$D$6^2))^2*coeffs!$E$6^2 +(-1000*coeffs!$D$8*blanks!$BZ$18*A83/($D$2*coeffs!$D$6)-1000*coeffs!$D$8*blanks!$BZ$17/($D$2*coeffs!$D$6))^2*coeffs!$E$2^2 + (1000*coeffs!$D$2*coeffs!$D$8*A83/($D$2*coeffs!$D$6))^2*blanks!$CA$18^2+(1000*coeffs!$D$2*coeffs!$D$8/($D$2*coeffs!$D$6))^2*blanks!$CA$17^2)^0.5</f>
        <v>2384.9847709328296</v>
      </c>
      <c r="L83" s="10">
        <f t="shared" si="10"/>
        <v>102164011.44672708</v>
      </c>
      <c r="M83" s="1">
        <f t="shared" si="11"/>
        <v>37069706.232221961</v>
      </c>
      <c r="N83" s="10">
        <f t="shared" si="12"/>
        <v>33578215.920886919</v>
      </c>
    </row>
    <row r="84" spans="1:14" x14ac:dyDescent="0.25">
      <c r="A84">
        <v>-21.86</v>
      </c>
      <c r="B84">
        <v>0.82795698924731187</v>
      </c>
      <c r="C84" s="10">
        <f>(-LN(1-B84)/0.000001)-EXP(blanks!$BZ$18*b920_2!A84+blanks!$BZ$17)</f>
        <v>1723405.2390321754</v>
      </c>
      <c r="D84" s="1">
        <f>C84*0.000001*coeffs!$D$8/($D$2*coeffs!$D$6/1000)</f>
        <v>7044.7536328522019</v>
      </c>
      <c r="E84">
        <f t="shared" si="7"/>
        <v>1.7600107709134749</v>
      </c>
      <c r="F84">
        <v>1.4572000000000001</v>
      </c>
      <c r="G84">
        <v>2.1551</v>
      </c>
      <c r="H84">
        <f t="shared" si="8"/>
        <v>0.30281077091347486</v>
      </c>
      <c r="I84">
        <f t="shared" si="9"/>
        <v>0.39508922908652511</v>
      </c>
      <c r="J84" s="2">
        <f>((1000*coeffs!$D$8/($D$2*coeffs!$D$6))^2*H84^2+(1000*(E84-coeffs!$D$2*blanks!$BZ$18*A84-coeffs!$D$2*blanks!$BZ$17)/($D$2*coeffs!$D$6))^2*coeffs!$E$8^2+(1000*coeffs!$D$2*coeffs!$D$8*(E84/coeffs!$D$2-blanks!$BZ$18*A84-blanks!$BZ$17)/($D$2^2*coeffs!$D$6))^2*coeffs!$D$11^2+(1000*coeffs!$D$2*coeffs!$D$8*(E84/coeffs!$D$2-blanks!$BZ$18*A84-blanks!$BZ$17)/($D$2*coeffs!$D$6^2))^2*coeffs!$E$6^2 +(-1000*coeffs!$D$8*blanks!$BZ$18*A84/($D$2*coeffs!$D$6)-1000*coeffs!$D$8*blanks!$BZ$17/($D$2*coeffs!$D$6))^2*coeffs!$E$2^2 + (1000*coeffs!$D$2*coeffs!$D$8*A84/($D$2*coeffs!$D$6))^2*blanks!$CA$18^2+(1000*coeffs!$D$2*coeffs!$D$8/($D$2*coeffs!$D$6))^2*blanks!$CA$17^2)^0.5</f>
        <v>2171.1049974732919</v>
      </c>
      <c r="K84" s="10">
        <f>((1000*coeffs!$D$8/($D$2*coeffs!$D$6))^2*I84^2+(1000*(E84-coeffs!$D$2*blanks!$BZ$18*A84-coeffs!$D$2*blanks!$BZ$17)/($D$2*coeffs!$D$6))^2*coeffs!$E$8^2+(1000*coeffs!$D$2*coeffs!$D$8*(E84/coeffs!$D$2-blanks!$BZ$18*A84-blanks!$BZ$17)/($D$2^2*coeffs!$D$6))^2*coeffs!$D$11^2+(1000*coeffs!$D$2*coeffs!$D$8*(E84/coeffs!$D$2-blanks!$BZ$18*A84-blanks!$BZ$17)/($D$2*coeffs!$D$6^2))^2*coeffs!$E$6^2 +(-1000*coeffs!$D$8*blanks!$BZ$18*A84/($D$2*coeffs!$D$6)-1000*coeffs!$D$8*blanks!$BZ$17/($D$2*coeffs!$D$6))^2*coeffs!$E$2^2 + (1000*coeffs!$D$2*coeffs!$D$8*A84/($D$2*coeffs!$D$6))^2*blanks!$CA$18^2+(1000*coeffs!$D$2*coeffs!$D$8/($D$2*coeffs!$D$6))^2*blanks!$CA$17^2)^0.5</f>
        <v>2406.1984969151267</v>
      </c>
      <c r="L84" s="10">
        <f t="shared" si="10"/>
        <v>105554125.51535638</v>
      </c>
      <c r="M84" s="1">
        <f t="shared" si="11"/>
        <v>37463804.80082693</v>
      </c>
      <c r="N84" s="10">
        <f t="shared" si="12"/>
        <v>34087418.976211704</v>
      </c>
    </row>
    <row r="85" spans="1:14" x14ac:dyDescent="0.25">
      <c r="A85">
        <v>-21.92</v>
      </c>
      <c r="B85">
        <v>0.83870967741935487</v>
      </c>
      <c r="C85" s="10">
        <f>(-LN(1-B85)/0.000001)-EXP(blanks!$BZ$18*b920_2!A85+blanks!$BZ$17)</f>
        <v>1787140.5226485273</v>
      </c>
      <c r="D85" s="1">
        <f>C85*0.000001*coeffs!$D$8/($D$2*coeffs!$D$6/1000)</f>
        <v>7305.2839832469299</v>
      </c>
      <c r="E85">
        <f t="shared" si="7"/>
        <v>1.824549292051046</v>
      </c>
      <c r="F85">
        <v>1.4933000000000001</v>
      </c>
      <c r="G85">
        <v>2.2631000000000001</v>
      </c>
      <c r="H85">
        <f t="shared" si="8"/>
        <v>0.33124929205104592</v>
      </c>
      <c r="I85">
        <f t="shared" si="9"/>
        <v>0.43855070794895412</v>
      </c>
      <c r="J85" s="2">
        <f>((1000*coeffs!$D$8/($D$2*coeffs!$D$6))^2*H85^2+(1000*(E85-coeffs!$D$2*blanks!$BZ$18*A85-coeffs!$D$2*blanks!$BZ$17)/($D$2*coeffs!$D$6))^2*coeffs!$E$8^2+(1000*coeffs!$D$2*coeffs!$D$8*(E85/coeffs!$D$2-blanks!$BZ$18*A85-blanks!$BZ$17)/($D$2^2*coeffs!$D$6))^2*coeffs!$D$11^2+(1000*coeffs!$D$2*coeffs!$D$8*(E85/coeffs!$D$2-blanks!$BZ$18*A85-blanks!$BZ$17)/($D$2*coeffs!$D$6^2))^2*coeffs!$E$6^2 +(-1000*coeffs!$D$8*blanks!$BZ$18*A85/($D$2*coeffs!$D$6)-1000*coeffs!$D$8*blanks!$BZ$17/($D$2*coeffs!$D$6))^2*coeffs!$E$2^2 + (1000*coeffs!$D$2*coeffs!$D$8*A85/($D$2*coeffs!$D$6))^2*blanks!$CA$18^2+(1000*coeffs!$D$2*coeffs!$D$8/($D$2*coeffs!$D$6))^2*blanks!$CA$17^2)^0.5</f>
        <v>2291.8557545355948</v>
      </c>
      <c r="K85" s="10">
        <f>((1000*coeffs!$D$8/($D$2*coeffs!$D$6))^2*I85^2+(1000*(E85-coeffs!$D$2*blanks!$BZ$18*A85-coeffs!$D$2*blanks!$BZ$17)/($D$2*coeffs!$D$6))^2*coeffs!$E$8^2+(1000*coeffs!$D$2*coeffs!$D$8*(E85/coeffs!$D$2-blanks!$BZ$18*A85-blanks!$BZ$17)/($D$2^2*coeffs!$D$6))^2*coeffs!$D$11^2+(1000*coeffs!$D$2*coeffs!$D$8*(E85/coeffs!$D$2-blanks!$BZ$18*A85-blanks!$BZ$17)/($D$2*coeffs!$D$6^2))^2*coeffs!$E$6^2 +(-1000*coeffs!$D$8*blanks!$BZ$18*A85/($D$2*coeffs!$D$6)-1000*coeffs!$D$8*blanks!$BZ$17/($D$2*coeffs!$D$6))^2*coeffs!$E$2^2 + (1000*coeffs!$D$2*coeffs!$D$8*A85/($D$2*coeffs!$D$6))^2*blanks!$CA$18^2+(1000*coeffs!$D$2*coeffs!$D$8/($D$2*coeffs!$D$6))^2*blanks!$CA$17^2)^0.5</f>
        <v>2575.4216902371986</v>
      </c>
      <c r="L85" s="10">
        <f t="shared" si="10"/>
        <v>109457747.23718385</v>
      </c>
      <c r="M85" s="1">
        <f t="shared" si="11"/>
        <v>40007574.842753403</v>
      </c>
      <c r="N85" s="10">
        <f t="shared" si="12"/>
        <v>35927019.336699329</v>
      </c>
    </row>
    <row r="86" spans="1:14" x14ac:dyDescent="0.25">
      <c r="A86">
        <v>-21.92</v>
      </c>
      <c r="B86">
        <v>0.84946236559139787</v>
      </c>
      <c r="C86" s="10">
        <f>(-LN(1-B86)/0.000001)-EXP(blanks!$BZ$18*b920_2!A86+blanks!$BZ$17)</f>
        <v>1856133.3941354787</v>
      </c>
      <c r="D86" s="1">
        <f>C86*0.000001*coeffs!$D$8/($D$2*coeffs!$D$6/1000)</f>
        <v>7587.3057451870018</v>
      </c>
      <c r="E86">
        <f t="shared" si="7"/>
        <v>1.8935421635379974</v>
      </c>
      <c r="F86">
        <v>1.5303</v>
      </c>
      <c r="G86">
        <v>2.3191999999999999</v>
      </c>
      <c r="H86">
        <f t="shared" si="8"/>
        <v>0.36324216353799743</v>
      </c>
      <c r="I86">
        <f t="shared" si="9"/>
        <v>0.4256578364620025</v>
      </c>
      <c r="J86" s="2">
        <f>((1000*coeffs!$D$8/($D$2*coeffs!$D$6))^2*H86^2+(1000*(E86-coeffs!$D$2*blanks!$BZ$18*A86-coeffs!$D$2*blanks!$BZ$17)/($D$2*coeffs!$D$6))^2*coeffs!$E$8^2+(1000*coeffs!$D$2*coeffs!$D$8*(E86/coeffs!$D$2-blanks!$BZ$18*A86-blanks!$BZ$17)/($D$2^2*coeffs!$D$6))^2*coeffs!$D$11^2+(1000*coeffs!$D$2*coeffs!$D$8*(E86/coeffs!$D$2-blanks!$BZ$18*A86-blanks!$BZ$17)/($D$2*coeffs!$D$6^2))^2*coeffs!$E$6^2 +(-1000*coeffs!$D$8*blanks!$BZ$18*A86/($D$2*coeffs!$D$6)-1000*coeffs!$D$8*blanks!$BZ$17/($D$2*coeffs!$D$6))^2*coeffs!$E$2^2 + (1000*coeffs!$D$2*coeffs!$D$8*A86/($D$2*coeffs!$D$6))^2*blanks!$CA$18^2+(1000*coeffs!$D$2*coeffs!$D$8/($D$2*coeffs!$D$6))^2*blanks!$CA$17^2)^0.5</f>
        <v>2426.3826517122206</v>
      </c>
      <c r="K86" s="10">
        <f>((1000*coeffs!$D$8/($D$2*coeffs!$D$6))^2*I86^2+(1000*(E86-coeffs!$D$2*blanks!$BZ$18*A86-coeffs!$D$2*blanks!$BZ$17)/($D$2*coeffs!$D$6))^2*coeffs!$E$8^2+(1000*coeffs!$D$2*coeffs!$D$8*(E86/coeffs!$D$2-blanks!$BZ$18*A86-blanks!$BZ$17)/($D$2^2*coeffs!$D$6))^2*coeffs!$D$11^2+(1000*coeffs!$D$2*coeffs!$D$8*(E86/coeffs!$D$2-blanks!$BZ$18*A86-blanks!$BZ$17)/($D$2*coeffs!$D$6^2))^2*coeffs!$E$6^2 +(-1000*coeffs!$D$8*blanks!$BZ$18*A86/($D$2*coeffs!$D$6)-1000*coeffs!$D$8*blanks!$BZ$17/($D$2*coeffs!$D$6))^2*coeffs!$E$2^2 + (1000*coeffs!$D$2*coeffs!$D$8*A86/($D$2*coeffs!$D$6))^2*blanks!$CA$18^2+(1000*coeffs!$D$2*coeffs!$D$8/($D$2*coeffs!$D$6))^2*blanks!$CA$17^2)^0.5</f>
        <v>2590.3844006170229</v>
      </c>
      <c r="L86" s="10">
        <f t="shared" si="10"/>
        <v>113683382.65459049</v>
      </c>
      <c r="M86" s="1">
        <f t="shared" si="11"/>
        <v>40332822.988779821</v>
      </c>
      <c r="N86" s="10">
        <f t="shared" si="12"/>
        <v>37974020.924049363</v>
      </c>
    </row>
    <row r="87" spans="1:14" x14ac:dyDescent="0.25">
      <c r="A87">
        <v>-22.05</v>
      </c>
      <c r="B87">
        <v>0.86021505376344087</v>
      </c>
      <c r="C87" s="10">
        <f>(-LN(1-B87)/0.000001)-EXP(blanks!$BZ$18*b920_2!A87+blanks!$BZ$17)</f>
        <v>1928440.0366516192</v>
      </c>
      <c r="D87" s="1">
        <f>C87*0.000001*coeffs!$D$8/($D$2*coeffs!$D$6/1000)</f>
        <v>7882.8731898066926</v>
      </c>
      <c r="E87">
        <f t="shared" si="7"/>
        <v>1.9676501356917193</v>
      </c>
      <c r="F87">
        <v>1.607</v>
      </c>
      <c r="G87">
        <v>2.4354</v>
      </c>
      <c r="H87">
        <f t="shared" si="8"/>
        <v>0.36065013569171933</v>
      </c>
      <c r="I87">
        <f t="shared" si="9"/>
        <v>0.46774986430828069</v>
      </c>
      <c r="J87" s="2">
        <f>((1000*coeffs!$D$8/($D$2*coeffs!$D$6))^2*H87^2+(1000*(E87-coeffs!$D$2*blanks!$BZ$18*A87-coeffs!$D$2*blanks!$BZ$17)/($D$2*coeffs!$D$6))^2*coeffs!$E$8^2+(1000*coeffs!$D$2*coeffs!$D$8*(E87/coeffs!$D$2-blanks!$BZ$18*A87-blanks!$BZ$17)/($D$2^2*coeffs!$D$6))^2*coeffs!$D$11^2+(1000*coeffs!$D$2*coeffs!$D$8*(E87/coeffs!$D$2-blanks!$BZ$18*A87-blanks!$BZ$17)/($D$2*coeffs!$D$6^2))^2*coeffs!$E$6^2 +(-1000*coeffs!$D$8*blanks!$BZ$18*A87/($D$2*coeffs!$D$6)-1000*coeffs!$D$8*blanks!$BZ$17/($D$2*coeffs!$D$6))^2*coeffs!$E$2^2 + (1000*coeffs!$D$2*coeffs!$D$8*A87/($D$2*coeffs!$D$6))^2*blanks!$CA$18^2+(1000*coeffs!$D$2*coeffs!$D$8/($D$2*coeffs!$D$6))^2*blanks!$CA$17^2)^0.5</f>
        <v>2479.8946046105989</v>
      </c>
      <c r="K87" s="10">
        <f>((1000*coeffs!$D$8/($D$2*coeffs!$D$6))^2*I87^2+(1000*(E87-coeffs!$D$2*blanks!$BZ$18*A87-coeffs!$D$2*blanks!$BZ$17)/($D$2*coeffs!$D$6))^2*coeffs!$E$8^2+(1000*coeffs!$D$2*coeffs!$D$8*(E87/coeffs!$D$2-blanks!$BZ$18*A87-blanks!$BZ$17)/($D$2^2*coeffs!$D$6))^2*coeffs!$D$11^2+(1000*coeffs!$D$2*coeffs!$D$8*(E87/coeffs!$D$2-blanks!$BZ$18*A87-blanks!$BZ$17)/($D$2*coeffs!$D$6^2))^2*coeffs!$E$6^2 +(-1000*coeffs!$D$8*blanks!$BZ$18*A87/($D$2*coeffs!$D$6)-1000*coeffs!$D$8*blanks!$BZ$17/($D$2*coeffs!$D$6))^2*coeffs!$E$2^2 + (1000*coeffs!$D$2*coeffs!$D$8*A87/($D$2*coeffs!$D$6))^2*blanks!$CA$18^2+(1000*coeffs!$D$2*coeffs!$D$8/($D$2*coeffs!$D$6))^2*blanks!$CA$17^2)^0.5</f>
        <v>2762.669909153919</v>
      </c>
      <c r="L87" s="10">
        <f t="shared" si="10"/>
        <v>118111977.99994804</v>
      </c>
      <c r="M87" s="1">
        <f t="shared" si="11"/>
        <v>42934135.496949516</v>
      </c>
      <c r="N87" s="10">
        <f t="shared" si="12"/>
        <v>38865461.404111184</v>
      </c>
    </row>
    <row r="88" spans="1:14" x14ac:dyDescent="0.25">
      <c r="A88">
        <v>-22.13</v>
      </c>
      <c r="B88">
        <v>0.87096774193548387</v>
      </c>
      <c r="C88" s="10">
        <f>(-LN(1-B88)/0.000001)-EXP(blanks!$BZ$18*b920_2!A88+blanks!$BZ$17)</f>
        <v>2007331.3828620322</v>
      </c>
      <c r="D88" s="1">
        <f>C88*0.000001*coeffs!$D$8/($D$2*coeffs!$D$6/1000)</f>
        <v>8205.3568896523047</v>
      </c>
      <c r="E88">
        <f t="shared" si="7"/>
        <v>2.0476928433652555</v>
      </c>
      <c r="F88">
        <v>1.6468</v>
      </c>
      <c r="G88">
        <v>2.5575000000000001</v>
      </c>
      <c r="H88">
        <f t="shared" si="8"/>
        <v>0.40089284336525544</v>
      </c>
      <c r="I88">
        <f t="shared" si="9"/>
        <v>0.50980715663474463</v>
      </c>
      <c r="J88" s="2">
        <f>((1000*coeffs!$D$8/($D$2*coeffs!$D$6))^2*H88^2+(1000*(E88-coeffs!$D$2*blanks!$BZ$18*A88-coeffs!$D$2*blanks!$BZ$17)/($D$2*coeffs!$D$6))^2*coeffs!$E$8^2+(1000*coeffs!$D$2*coeffs!$D$8*(E88/coeffs!$D$2-blanks!$BZ$18*A88-blanks!$BZ$17)/($D$2^2*coeffs!$D$6))^2*coeffs!$D$11^2+(1000*coeffs!$D$2*coeffs!$D$8*(E88/coeffs!$D$2-blanks!$BZ$18*A88-blanks!$BZ$17)/($D$2*coeffs!$D$6^2))^2*coeffs!$E$6^2 +(-1000*coeffs!$D$8*blanks!$BZ$18*A88/($D$2*coeffs!$D$6)-1000*coeffs!$D$8*blanks!$BZ$17/($D$2*coeffs!$D$6))^2*coeffs!$E$2^2 + (1000*coeffs!$D$2*coeffs!$D$8*A88/($D$2*coeffs!$D$6))^2*blanks!$CA$18^2+(1000*coeffs!$D$2*coeffs!$D$8/($D$2*coeffs!$D$6))^2*blanks!$CA$17^2)^0.5</f>
        <v>2644.2510531963121</v>
      </c>
      <c r="K88" s="10">
        <f>((1000*coeffs!$D$8/($D$2*coeffs!$D$6))^2*I88^2+(1000*(E88-coeffs!$D$2*blanks!$BZ$18*A88-coeffs!$D$2*blanks!$BZ$17)/($D$2*coeffs!$D$6))^2*coeffs!$E$8^2+(1000*coeffs!$D$2*coeffs!$D$8*(E88/coeffs!$D$2-blanks!$BZ$18*A88-blanks!$BZ$17)/($D$2^2*coeffs!$D$6))^2*coeffs!$D$11^2+(1000*coeffs!$D$2*coeffs!$D$8*(E88/coeffs!$D$2-blanks!$BZ$18*A88-blanks!$BZ$17)/($D$2*coeffs!$D$6^2))^2*coeffs!$E$6^2 +(-1000*coeffs!$D$8*blanks!$BZ$18*A88/($D$2*coeffs!$D$6)-1000*coeffs!$D$8*blanks!$BZ$17/($D$2*coeffs!$D$6))^2*coeffs!$E$2^2 + (1000*coeffs!$D$2*coeffs!$D$8*A88/($D$2*coeffs!$D$6))^2*blanks!$CA$18^2+(1000*coeffs!$D$2*coeffs!$D$8/($D$2*coeffs!$D$6))^2*blanks!$CA$17^2)^0.5</f>
        <v>2940.9904043770548</v>
      </c>
      <c r="L88" s="10">
        <f t="shared" si="10"/>
        <v>122943869.46190378</v>
      </c>
      <c r="M88" s="1">
        <f t="shared" si="11"/>
        <v>45634621.717471428</v>
      </c>
      <c r="N88" s="10">
        <f t="shared" si="12"/>
        <v>41357454.75966078</v>
      </c>
    </row>
    <row r="89" spans="1:14" x14ac:dyDescent="0.25">
      <c r="A89">
        <v>-22.17</v>
      </c>
      <c r="B89">
        <v>0.88172043010752688</v>
      </c>
      <c r="C89" s="10">
        <f>(-LN(1-B89)/0.000001)-EXP(blanks!$BZ$18*b920_2!A89+blanks!$BZ$17)</f>
        <v>2093754.4623195403</v>
      </c>
      <c r="D89" s="1">
        <f>C89*0.000001*coeffs!$D$8/($D$2*coeffs!$D$6/1000)</f>
        <v>8558.6280119522798</v>
      </c>
      <c r="E89">
        <f t="shared" si="7"/>
        <v>2.1347042203548852</v>
      </c>
      <c r="F89">
        <v>1.7293000000000001</v>
      </c>
      <c r="G89">
        <v>2.6857000000000002</v>
      </c>
      <c r="H89">
        <f t="shared" si="8"/>
        <v>0.4054042203548851</v>
      </c>
      <c r="I89">
        <f t="shared" si="9"/>
        <v>0.55099577964511504</v>
      </c>
      <c r="J89" s="2">
        <f>((1000*coeffs!$D$8/($D$2*coeffs!$D$6))^2*H89^2+(1000*(E89-coeffs!$D$2*blanks!$BZ$18*A89-coeffs!$D$2*blanks!$BZ$17)/($D$2*coeffs!$D$6))^2*coeffs!$E$8^2+(1000*coeffs!$D$2*coeffs!$D$8*(E89/coeffs!$D$2-blanks!$BZ$18*A89-blanks!$BZ$17)/($D$2^2*coeffs!$D$6))^2*coeffs!$D$11^2+(1000*coeffs!$D$2*coeffs!$D$8*(E89/coeffs!$D$2-blanks!$BZ$18*A89-blanks!$BZ$17)/($D$2*coeffs!$D$6^2))^2*coeffs!$E$6^2 +(-1000*coeffs!$D$8*blanks!$BZ$18*A89/($D$2*coeffs!$D$6)-1000*coeffs!$D$8*blanks!$BZ$17/($D$2*coeffs!$D$6))^2*coeffs!$E$2^2 + (1000*coeffs!$D$2*coeffs!$D$8*A89/($D$2*coeffs!$D$6))^2*blanks!$CA$18^2+(1000*coeffs!$D$2*coeffs!$D$8/($D$2*coeffs!$D$6))^2*blanks!$CA$17^2)^0.5</f>
        <v>2725.1822602281495</v>
      </c>
      <c r="K89" s="10">
        <f>((1000*coeffs!$D$8/($D$2*coeffs!$D$6))^2*I89^2+(1000*(E89-coeffs!$D$2*blanks!$BZ$18*A89-coeffs!$D$2*blanks!$BZ$17)/($D$2*coeffs!$D$6))^2*coeffs!$E$8^2+(1000*coeffs!$D$2*coeffs!$D$8*(E89/coeffs!$D$2-blanks!$BZ$18*A89-blanks!$BZ$17)/($D$2^2*coeffs!$D$6))^2*coeffs!$D$11^2+(1000*coeffs!$D$2*coeffs!$D$8*(E89/coeffs!$D$2-blanks!$BZ$18*A89-blanks!$BZ$17)/($D$2*coeffs!$D$6^2))^2*coeffs!$E$6^2 +(-1000*coeffs!$D$8*blanks!$BZ$18*A89/($D$2*coeffs!$D$6)-1000*coeffs!$D$8*blanks!$BZ$17/($D$2*coeffs!$D$6))^2*coeffs!$E$2^2 + (1000*coeffs!$D$2*coeffs!$D$8*A89/($D$2*coeffs!$D$6))^2*blanks!$CA$18^2+(1000*coeffs!$D$2*coeffs!$D$8/($D$2*coeffs!$D$6))^2*blanks!$CA$17^2)^0.5</f>
        <v>3123.0236052461387</v>
      </c>
      <c r="L89" s="10">
        <f t="shared" si="10"/>
        <v>128237060.15778695</v>
      </c>
      <c r="M89" s="1">
        <f t="shared" si="11"/>
        <v>48401570.393910401</v>
      </c>
      <c r="N89" s="10">
        <f t="shared" si="12"/>
        <v>42665844.863123216</v>
      </c>
    </row>
    <row r="90" spans="1:14" x14ac:dyDescent="0.25">
      <c r="A90">
        <v>-22.2</v>
      </c>
      <c r="B90">
        <v>0.89247311827956988</v>
      </c>
      <c r="C90" s="10">
        <f>(-LN(1-B90)/0.000001)-EXP(blanks!$BZ$18*b920_2!A90+blanks!$BZ$17)</f>
        <v>2188617.7985252379</v>
      </c>
      <c r="D90" s="1">
        <f>C90*0.000001*coeffs!$D$8/($D$2*coeffs!$D$6/1000)</f>
        <v>8946.4003229700083</v>
      </c>
      <c r="E90">
        <f t="shared" si="7"/>
        <v>2.2300144001592099</v>
      </c>
      <c r="F90">
        <v>1.7721</v>
      </c>
      <c r="G90">
        <v>2.8203</v>
      </c>
      <c r="H90">
        <f t="shared" si="8"/>
        <v>0.45791440015920992</v>
      </c>
      <c r="I90">
        <f t="shared" si="9"/>
        <v>0.5902855998407901</v>
      </c>
      <c r="J90" s="2">
        <f>((1000*coeffs!$D$8/($D$2*coeffs!$D$6))^2*H90^2+(1000*(E90-coeffs!$D$2*blanks!$BZ$18*A90-coeffs!$D$2*blanks!$BZ$17)/($D$2*coeffs!$D$6))^2*coeffs!$E$8^2+(1000*coeffs!$D$2*coeffs!$D$8*(E90/coeffs!$D$2-blanks!$BZ$18*A90-blanks!$BZ$17)/($D$2^2*coeffs!$D$6))^2*coeffs!$D$11^2+(1000*coeffs!$D$2*coeffs!$D$8*(E90/coeffs!$D$2-blanks!$BZ$18*A90-blanks!$BZ$17)/($D$2*coeffs!$D$6^2))^2*coeffs!$E$6^2 +(-1000*coeffs!$D$8*blanks!$BZ$18*A90/($D$2*coeffs!$D$6)-1000*coeffs!$D$8*blanks!$BZ$17/($D$2*coeffs!$D$6))^2*coeffs!$E$2^2 + (1000*coeffs!$D$2*coeffs!$D$8*A90/($D$2*coeffs!$D$6))^2*blanks!$CA$18^2+(1000*coeffs!$D$2*coeffs!$D$8/($D$2*coeffs!$D$6))^2*blanks!$CA$17^2)^0.5</f>
        <v>2934.5136670266497</v>
      </c>
      <c r="K90" s="10">
        <f>((1000*coeffs!$D$8/($D$2*coeffs!$D$6))^2*I90^2+(1000*(E90-coeffs!$D$2*blanks!$BZ$18*A90-coeffs!$D$2*blanks!$BZ$17)/($D$2*coeffs!$D$6))^2*coeffs!$E$8^2+(1000*coeffs!$D$2*coeffs!$D$8*(E90/coeffs!$D$2-blanks!$BZ$18*A90-blanks!$BZ$17)/($D$2^2*coeffs!$D$6))^2*coeffs!$D$11^2+(1000*coeffs!$D$2*coeffs!$D$8*(E90/coeffs!$D$2-blanks!$BZ$18*A90-blanks!$BZ$17)/($D$2*coeffs!$D$6^2))^2*coeffs!$E$6^2 +(-1000*coeffs!$D$8*blanks!$BZ$18*A90/($D$2*coeffs!$D$6)-1000*coeffs!$D$8*blanks!$BZ$17/($D$2*coeffs!$D$6))^2*coeffs!$E$2^2 + (1000*coeffs!$D$2*coeffs!$D$8*A90/($D$2*coeffs!$D$6))^2*blanks!$CA$18^2+(1000*coeffs!$D$2*coeffs!$D$8/($D$2*coeffs!$D$6))^2*blanks!$CA$17^2)^0.5</f>
        <v>3306.025255949251</v>
      </c>
      <c r="L90" s="10">
        <f t="shared" si="10"/>
        <v>134047194.80858146</v>
      </c>
      <c r="M90" s="1">
        <f t="shared" si="11"/>
        <v>51195998.184690736</v>
      </c>
      <c r="N90" s="10">
        <f t="shared" si="12"/>
        <v>45831639.500416301</v>
      </c>
    </row>
    <row r="91" spans="1:14" x14ac:dyDescent="0.25">
      <c r="A91">
        <v>-22.62</v>
      </c>
      <c r="B91">
        <v>0.90322580645161288</v>
      </c>
      <c r="C91" s="10">
        <f>(-LN(1-B91)/0.000001)-EXP(blanks!$BZ$18*b920_2!A91+blanks!$BZ$17)</f>
        <v>2287185.5076706805</v>
      </c>
      <c r="D91" s="1">
        <f>C91*0.000001*coeffs!$D$8/($D$2*coeffs!$D$6/1000)</f>
        <v>9349.3149778391271</v>
      </c>
      <c r="E91">
        <f t="shared" si="7"/>
        <v>2.3353749158170363</v>
      </c>
      <c r="F91">
        <v>1.861</v>
      </c>
      <c r="G91">
        <v>2.9617</v>
      </c>
      <c r="H91">
        <f t="shared" ref="H91:H99" si="13">E91-F91</f>
        <v>0.47437491581703628</v>
      </c>
      <c r="I91">
        <f t="shared" ref="I91:I99" si="14">G91-E91</f>
        <v>0.62632508418296373</v>
      </c>
      <c r="J91" s="2">
        <f>((1000*coeffs!$D$8/($D$2*coeffs!$D$6))^2*H91^2+(1000*(E91-coeffs!$D$2*blanks!$BZ$18*A91-coeffs!$D$2*blanks!$BZ$17)/($D$2*coeffs!$D$6))^2*coeffs!$E$8^2+(1000*coeffs!$D$2*coeffs!$D$8*(E91/coeffs!$D$2-blanks!$BZ$18*A91-blanks!$BZ$17)/($D$2^2*coeffs!$D$6))^2*coeffs!$D$11^2+(1000*coeffs!$D$2*coeffs!$D$8*(E91/coeffs!$D$2-blanks!$BZ$18*A91-blanks!$BZ$17)/($D$2*coeffs!$D$6^2))^2*coeffs!$E$6^2 +(-1000*coeffs!$D$8*blanks!$BZ$18*A91/($D$2*coeffs!$D$6)-1000*coeffs!$D$8*blanks!$BZ$17/($D$2*coeffs!$D$6))^2*coeffs!$E$2^2 + (1000*coeffs!$D$2*coeffs!$D$8*A91/($D$2*coeffs!$D$6))^2*blanks!$CA$18^2+(1000*coeffs!$D$2*coeffs!$D$8/($D$2*coeffs!$D$6))^2*blanks!$CA$17^2)^0.5</f>
        <v>3059.7111566758331</v>
      </c>
      <c r="K91" s="10">
        <f>((1000*coeffs!$D$8/($D$2*coeffs!$D$6))^2*I91^2+(1000*(E91-coeffs!$D$2*blanks!$BZ$18*A91-coeffs!$D$2*blanks!$BZ$17)/($D$2*coeffs!$D$6))^2*coeffs!$E$8^2+(1000*coeffs!$D$2*coeffs!$D$8*(E91/coeffs!$D$2-blanks!$BZ$18*A91-blanks!$BZ$17)/($D$2^2*coeffs!$D$6))^2*coeffs!$D$11^2+(1000*coeffs!$D$2*coeffs!$D$8*(E91/coeffs!$D$2-blanks!$BZ$18*A91-blanks!$BZ$17)/($D$2*coeffs!$D$6^2))^2*coeffs!$E$6^2 +(-1000*coeffs!$D$8*blanks!$BZ$18*A91/($D$2*coeffs!$D$6)-1000*coeffs!$D$8*blanks!$BZ$17/($D$2*coeffs!$D$6))^2*coeffs!$E$2^2 + (1000*coeffs!$D$2*coeffs!$D$8*A91/($D$2*coeffs!$D$6))^2*blanks!$CA$18^2+(1000*coeffs!$D$2*coeffs!$D$8/($D$2*coeffs!$D$6))^2*blanks!$CA$17^2)^0.5</f>
        <v>3486.61430773033</v>
      </c>
      <c r="L91" s="10">
        <f t="shared" si="10"/>
        <v>140084212.7468245</v>
      </c>
      <c r="M91" s="1">
        <f t="shared" si="11"/>
        <v>53961346.589889608</v>
      </c>
      <c r="N91" s="10">
        <f t="shared" si="12"/>
        <v>47795660.140604049</v>
      </c>
    </row>
    <row r="92" spans="1:14" x14ac:dyDescent="0.25">
      <c r="A92">
        <v>-22.8</v>
      </c>
      <c r="B92">
        <v>0.91397849462365588</v>
      </c>
      <c r="C92" s="10">
        <f>(-LN(1-B92)/0.000001)-EXP(blanks!$BZ$18*b920_2!A92+blanks!$BZ$17)</f>
        <v>2401726.1550906799</v>
      </c>
      <c r="D92" s="1">
        <f>C92*0.000001*coeffs!$D$8/($D$2*coeffs!$D$6/1000)</f>
        <v>9817.522120156058</v>
      </c>
      <c r="E92">
        <f t="shared" si="7"/>
        <v>2.4531579514734196</v>
      </c>
      <c r="F92">
        <v>1.9542999999999999</v>
      </c>
      <c r="G92">
        <v>3.1101999999999999</v>
      </c>
      <c r="H92">
        <f t="shared" si="13"/>
        <v>0.49885795147341971</v>
      </c>
      <c r="I92">
        <f t="shared" si="14"/>
        <v>0.65704204852658021</v>
      </c>
      <c r="J92" s="2">
        <f>((1000*coeffs!$D$8/($D$2*coeffs!$D$6))^2*H92^2+(1000*(E92-coeffs!$D$2*blanks!$BZ$18*A92-coeffs!$D$2*blanks!$BZ$17)/($D$2*coeffs!$D$6))^2*coeffs!$E$8^2+(1000*coeffs!$D$2*coeffs!$D$8*(E92/coeffs!$D$2-blanks!$BZ$18*A92-blanks!$BZ$17)/($D$2^2*coeffs!$D$6))^2*coeffs!$D$11^2+(1000*coeffs!$D$2*coeffs!$D$8*(E92/coeffs!$D$2-blanks!$BZ$18*A92-blanks!$BZ$17)/($D$2*coeffs!$D$6^2))^2*coeffs!$E$6^2 +(-1000*coeffs!$D$8*blanks!$BZ$18*A92/($D$2*coeffs!$D$6)-1000*coeffs!$D$8*blanks!$BZ$17/($D$2*coeffs!$D$6))^2*coeffs!$E$2^2 + (1000*coeffs!$D$2*coeffs!$D$8*A92/($D$2*coeffs!$D$6))^2*blanks!$CA$18^2+(1000*coeffs!$D$2*coeffs!$D$8/($D$2*coeffs!$D$6))^2*blanks!$CA$17^2)^0.5</f>
        <v>3215.4723042974974</v>
      </c>
      <c r="K92" s="10">
        <f>((1000*coeffs!$D$8/($D$2*coeffs!$D$6))^2*I92^2+(1000*(E92-coeffs!$D$2*blanks!$BZ$18*A92-coeffs!$D$2*blanks!$BZ$17)/($D$2*coeffs!$D$6))^2*coeffs!$E$8^2+(1000*coeffs!$D$2*coeffs!$D$8*(E92/coeffs!$D$2-blanks!$BZ$18*A92-blanks!$BZ$17)/($D$2^2*coeffs!$D$6))^2*coeffs!$D$11^2+(1000*coeffs!$D$2*coeffs!$D$8*(E92/coeffs!$D$2-blanks!$BZ$18*A92-blanks!$BZ$17)/($D$2*coeffs!$D$6^2))^2*coeffs!$E$6^2 +(-1000*coeffs!$D$8*blanks!$BZ$18*A92/($D$2*coeffs!$D$6)-1000*coeffs!$D$8*blanks!$BZ$17/($D$2*coeffs!$D$6))^2*coeffs!$E$2^2 + (1000*coeffs!$D$2*coeffs!$D$8*A92/($D$2*coeffs!$D$6))^2*blanks!$CA$18^2+(1000*coeffs!$D$2*coeffs!$D$8/($D$2*coeffs!$D$6))^2*blanks!$CA$17^2)^0.5</f>
        <v>3659.8447818467953</v>
      </c>
      <c r="L92" s="10">
        <f t="shared" si="10"/>
        <v>147099531.95356566</v>
      </c>
      <c r="M92" s="1">
        <f t="shared" si="11"/>
        <v>56643722.800810888</v>
      </c>
      <c r="N92" s="10">
        <f t="shared" si="12"/>
        <v>50225637.57239341</v>
      </c>
    </row>
    <row r="93" spans="1:14" x14ac:dyDescent="0.25">
      <c r="A93">
        <v>-22.83</v>
      </c>
      <c r="B93">
        <v>0.92473118279569888</v>
      </c>
      <c r="C93" s="10">
        <f>(-LN(1-B93)/0.000001)-EXP(blanks!$BZ$18*b920_2!A93+blanks!$BZ$17)</f>
        <v>2534696.3241553539</v>
      </c>
      <c r="D93" s="1">
        <f>C93*0.000001*coeffs!$D$8/($D$2*coeffs!$D$6/1000)</f>
        <v>10361.063511561708</v>
      </c>
      <c r="E93">
        <f t="shared" si="7"/>
        <v>2.5866893440979419</v>
      </c>
      <c r="F93">
        <v>2.0522</v>
      </c>
      <c r="G93">
        <v>3.347</v>
      </c>
      <c r="H93">
        <f t="shared" si="13"/>
        <v>0.53448934409794191</v>
      </c>
      <c r="I93">
        <f t="shared" si="14"/>
        <v>0.76031065590205804</v>
      </c>
      <c r="J93" s="2">
        <f>((1000*coeffs!$D$8/($D$2*coeffs!$D$6))^2*H93^2+(1000*(E93-coeffs!$D$2*blanks!$BZ$18*A93-coeffs!$D$2*blanks!$BZ$17)/($D$2*coeffs!$D$6))^2*coeffs!$E$8^2+(1000*coeffs!$D$2*coeffs!$D$8*(E93/coeffs!$D$2-blanks!$BZ$18*A93-blanks!$BZ$17)/($D$2^2*coeffs!$D$6))^2*coeffs!$D$11^2+(1000*coeffs!$D$2*coeffs!$D$8*(E93/coeffs!$D$2-blanks!$BZ$18*A93-blanks!$BZ$17)/($D$2*coeffs!$D$6^2))^2*coeffs!$E$6^2 +(-1000*coeffs!$D$8*blanks!$BZ$18*A93/($D$2*coeffs!$D$6)-1000*coeffs!$D$8*blanks!$BZ$17/($D$2*coeffs!$D$6))^2*coeffs!$E$2^2 + (1000*coeffs!$D$2*coeffs!$D$8*A93/($D$2*coeffs!$D$6))^2*blanks!$CA$18^2+(1000*coeffs!$D$2*coeffs!$D$8/($D$2*coeffs!$D$6))^2*blanks!$CA$17^2)^0.5</f>
        <v>3412.5794914577209</v>
      </c>
      <c r="K93" s="10">
        <f>((1000*coeffs!$D$8/($D$2*coeffs!$D$6))^2*I93^2+(1000*(E93-coeffs!$D$2*blanks!$BZ$18*A93-coeffs!$D$2*blanks!$BZ$17)/($D$2*coeffs!$D$6))^2*coeffs!$E$8^2+(1000*coeffs!$D$2*coeffs!$D$8*(E93/coeffs!$D$2-blanks!$BZ$18*A93-blanks!$BZ$17)/($D$2^2*coeffs!$D$6))^2*coeffs!$D$11^2+(1000*coeffs!$D$2*coeffs!$D$8*(E93/coeffs!$D$2-blanks!$BZ$18*A93-blanks!$BZ$17)/($D$2*coeffs!$D$6^2))^2*coeffs!$E$6^2 +(-1000*coeffs!$D$8*blanks!$BZ$18*A93/($D$2*coeffs!$D$6)-1000*coeffs!$D$8*blanks!$BZ$17/($D$2*coeffs!$D$6))^2*coeffs!$E$2^2 + (1000*coeffs!$D$2*coeffs!$D$8*A93/($D$2*coeffs!$D$6))^2*blanks!$CA$18^2+(1000*coeffs!$D$2*coeffs!$D$8/($D$2*coeffs!$D$6))^2*blanks!$CA$17^2)^0.5</f>
        <v>4065.8789991275426</v>
      </c>
      <c r="L93" s="10">
        <f t="shared" si="10"/>
        <v>155243611.82367957</v>
      </c>
      <c r="M93" s="1">
        <f t="shared" si="11"/>
        <v>62734946.929404035</v>
      </c>
      <c r="N93" s="10">
        <f t="shared" si="12"/>
        <v>53280706.733619846</v>
      </c>
    </row>
    <row r="94" spans="1:14" x14ac:dyDescent="0.25">
      <c r="A94">
        <v>-23.16</v>
      </c>
      <c r="B94">
        <v>0.93548387096774188</v>
      </c>
      <c r="C94" s="10">
        <f>(-LN(1-B94)/0.000001)-EXP(blanks!$BZ$18*b920_2!A94+blanks!$BZ$17)</f>
        <v>2682254.28723307</v>
      </c>
      <c r="D94" s="1">
        <f>C94*0.000001*coeffs!$D$8/($D$2*coeffs!$D$6/1000)</f>
        <v>10964.235344224682</v>
      </c>
      <c r="E94">
        <f t="shared" si="7"/>
        <v>2.7408400239252</v>
      </c>
      <c r="F94">
        <v>2.1551</v>
      </c>
      <c r="G94">
        <v>3.6017000000000001</v>
      </c>
      <c r="H94">
        <f t="shared" si="13"/>
        <v>0.58574002392519997</v>
      </c>
      <c r="I94">
        <f t="shared" si="14"/>
        <v>0.86085997607480014</v>
      </c>
      <c r="J94" s="2">
        <f>((1000*coeffs!$D$8/($D$2*coeffs!$D$6))^2*H94^2+(1000*(E94-coeffs!$D$2*blanks!$BZ$18*A94-coeffs!$D$2*blanks!$BZ$17)/($D$2*coeffs!$D$6))^2*coeffs!$E$8^2+(1000*coeffs!$D$2*coeffs!$D$8*(E94/coeffs!$D$2-blanks!$BZ$18*A94-blanks!$BZ$17)/($D$2^2*coeffs!$D$6))^2*coeffs!$D$11^2+(1000*coeffs!$D$2*coeffs!$D$8*(E94/coeffs!$D$2-blanks!$BZ$18*A94-blanks!$BZ$17)/($D$2*coeffs!$D$6^2))^2*coeffs!$E$6^2 +(-1000*coeffs!$D$8*blanks!$BZ$18*A94/($D$2*coeffs!$D$6)-1000*coeffs!$D$8*blanks!$BZ$17/($D$2*coeffs!$D$6))^2*coeffs!$E$2^2 + (1000*coeffs!$D$2*coeffs!$D$8*A94/($D$2*coeffs!$D$6))^2*blanks!$CA$18^2+(1000*coeffs!$D$2*coeffs!$D$8/($D$2*coeffs!$D$6))^2*blanks!$CA$17^2)^0.5</f>
        <v>3667.2208008305824</v>
      </c>
      <c r="K94" s="10">
        <f>((1000*coeffs!$D$8/($D$2*coeffs!$D$6))^2*I94^2+(1000*(E94-coeffs!$D$2*blanks!$BZ$18*A94-coeffs!$D$2*blanks!$BZ$17)/($D$2*coeffs!$D$6))^2*coeffs!$E$8^2+(1000*coeffs!$D$2*coeffs!$D$8*(E94/coeffs!$D$2-blanks!$BZ$18*A94-blanks!$BZ$17)/($D$2^2*coeffs!$D$6))^2*coeffs!$D$11^2+(1000*coeffs!$D$2*coeffs!$D$8*(E94/coeffs!$D$2-blanks!$BZ$18*A94-blanks!$BZ$17)/($D$2*coeffs!$D$6^2))^2*coeffs!$E$6^2 +(-1000*coeffs!$D$8*blanks!$BZ$18*A94/($D$2*coeffs!$D$6)-1000*coeffs!$D$8*blanks!$BZ$17/($D$2*coeffs!$D$6))^2*coeffs!$E$2^2 + (1000*coeffs!$D$2*coeffs!$D$8*A94/($D$2*coeffs!$D$6))^2*blanks!$CA$18^2+(1000*coeffs!$D$2*coeffs!$D$8/($D$2*coeffs!$D$6))^2*blanks!$CA$17^2)^0.5</f>
        <v>4483.1457426714223</v>
      </c>
      <c r="L94" s="10">
        <f t="shared" si="10"/>
        <v>164281156.44913414</v>
      </c>
      <c r="M94" s="1">
        <f t="shared" si="11"/>
        <v>69017407.021519765</v>
      </c>
      <c r="N94" s="10">
        <f t="shared" si="12"/>
        <v>57187843.179578729</v>
      </c>
    </row>
    <row r="95" spans="1:14" x14ac:dyDescent="0.25">
      <c r="A95">
        <v>-23.23</v>
      </c>
      <c r="B95">
        <v>0.94623655913978499</v>
      </c>
      <c r="C95" s="10">
        <f>(-LN(1-B95)/0.000001)-EXP(blanks!$BZ$18*b920_2!A95+blanks!$BZ$17)</f>
        <v>2863073.3090600274</v>
      </c>
      <c r="D95" s="1">
        <f>C95*0.000001*coeffs!$D$8/($D$2*coeffs!$D$6/1000)</f>
        <v>11703.368214459888</v>
      </c>
      <c r="E95">
        <f t="shared" si="7"/>
        <v>2.9231615807191567</v>
      </c>
      <c r="F95">
        <v>2.2631000000000001</v>
      </c>
      <c r="G95">
        <v>3.8759000000000001</v>
      </c>
      <c r="H95">
        <f t="shared" si="13"/>
        <v>0.66006158071915655</v>
      </c>
      <c r="I95">
        <f t="shared" si="14"/>
        <v>0.95273841928084346</v>
      </c>
      <c r="J95" s="2">
        <f>((1000*coeffs!$D$8/($D$2*coeffs!$D$6))^2*H95^2+(1000*(E95-coeffs!$D$2*blanks!$BZ$18*A95-coeffs!$D$2*blanks!$BZ$17)/($D$2*coeffs!$D$6))^2*coeffs!$E$8^2+(1000*coeffs!$D$2*coeffs!$D$8*(E95/coeffs!$D$2-blanks!$BZ$18*A95-blanks!$BZ$17)/($D$2^2*coeffs!$D$6))^2*coeffs!$D$11^2+(1000*coeffs!$D$2*coeffs!$D$8*(E95/coeffs!$D$2-blanks!$BZ$18*A95-blanks!$BZ$17)/($D$2*coeffs!$D$6^2))^2*coeffs!$E$6^2 +(-1000*coeffs!$D$8*blanks!$BZ$18*A95/($D$2*coeffs!$D$6)-1000*coeffs!$D$8*blanks!$BZ$17/($D$2*coeffs!$D$6))^2*coeffs!$E$2^2 + (1000*coeffs!$D$2*coeffs!$D$8*A95/($D$2*coeffs!$D$6))^2*blanks!$CA$18^2+(1000*coeffs!$D$2*coeffs!$D$8/($D$2*coeffs!$D$6))^2*blanks!$CA$17^2)^0.5</f>
        <v>4007.0264118837836</v>
      </c>
      <c r="K95" s="10">
        <f>((1000*coeffs!$D$8/($D$2*coeffs!$D$6))^2*I95^2+(1000*(E95-coeffs!$D$2*blanks!$BZ$18*A95-coeffs!$D$2*blanks!$BZ$17)/($D$2*coeffs!$D$6))^2*coeffs!$E$8^2+(1000*coeffs!$D$2*coeffs!$D$8*(E95/coeffs!$D$2-blanks!$BZ$18*A95-blanks!$BZ$17)/($D$2^2*coeffs!$D$6))^2*coeffs!$D$11^2+(1000*coeffs!$D$2*coeffs!$D$8*(E95/coeffs!$D$2-blanks!$BZ$18*A95-blanks!$BZ$17)/($D$2*coeffs!$D$6^2))^2*coeffs!$E$6^2 +(-1000*coeffs!$D$8*blanks!$BZ$18*A95/($D$2*coeffs!$D$6)-1000*coeffs!$D$8*blanks!$BZ$17/($D$2*coeffs!$D$6))^2*coeffs!$E$2^2 + (1000*coeffs!$D$2*coeffs!$D$8*A95/($D$2*coeffs!$D$6))^2*blanks!$CA$18^2+(1000*coeffs!$D$2*coeffs!$D$8/($D$2*coeffs!$D$6))^2*blanks!$CA$17^2)^0.5</f>
        <v>4893.2107909552524</v>
      </c>
      <c r="L95" s="10">
        <f t="shared" si="10"/>
        <v>175355855.1289438</v>
      </c>
      <c r="M95" s="1">
        <f t="shared" si="11"/>
        <v>75243649.677166328</v>
      </c>
      <c r="N95" s="10">
        <f t="shared" si="12"/>
        <v>62377150.458184898</v>
      </c>
    </row>
    <row r="96" spans="1:14" x14ac:dyDescent="0.25">
      <c r="A96">
        <v>-23.35</v>
      </c>
      <c r="B96">
        <v>0.956989247311828</v>
      </c>
      <c r="C96" s="10">
        <f>(-LN(1-B96)/0.000001)-EXP(blanks!$BZ$18*b920_2!A96+blanks!$BZ$17)</f>
        <v>3083550.8864323301</v>
      </c>
      <c r="D96" s="1">
        <f>C96*0.000001*coeffs!$D$8/($D$2*coeffs!$D$6/1000)</f>
        <v>12604.613132937811</v>
      </c>
      <c r="E96">
        <f t="shared" si="7"/>
        <v>3.1463051320333664</v>
      </c>
      <c r="F96">
        <v>2.4354</v>
      </c>
      <c r="G96">
        <v>4.2743000000000002</v>
      </c>
      <c r="H96">
        <f t="shared" si="13"/>
        <v>0.71090513203336636</v>
      </c>
      <c r="I96">
        <f t="shared" si="14"/>
        <v>1.1279948679666338</v>
      </c>
      <c r="J96" s="2">
        <f>((1000*coeffs!$D$8/($D$2*coeffs!$D$6))^2*H96^2+(1000*(E96-coeffs!$D$2*blanks!$BZ$18*A96-coeffs!$D$2*blanks!$BZ$17)/($D$2*coeffs!$D$6))^2*coeffs!$E$8^2+(1000*coeffs!$D$2*coeffs!$D$8*(E96/coeffs!$D$2-blanks!$BZ$18*A96-blanks!$BZ$17)/($D$2^2*coeffs!$D$6))^2*coeffs!$D$11^2+(1000*coeffs!$D$2*coeffs!$D$8*(E96/coeffs!$D$2-blanks!$BZ$18*A96-blanks!$BZ$17)/($D$2*coeffs!$D$6^2))^2*coeffs!$E$6^2 +(-1000*coeffs!$D$8*blanks!$BZ$18*A96/($D$2*coeffs!$D$6)-1000*coeffs!$D$8*blanks!$BZ$17/($D$2*coeffs!$D$6))^2*coeffs!$E$2^2 + (1000*coeffs!$D$2*coeffs!$D$8*A96/($D$2*coeffs!$D$6))^2*blanks!$CA$18^2+(1000*coeffs!$D$2*coeffs!$D$8/($D$2*coeffs!$D$6))^2*blanks!$CA$17^2)^0.5</f>
        <v>4314.1659350465316</v>
      </c>
      <c r="K96" s="10">
        <f>((1000*coeffs!$D$8/($D$2*coeffs!$D$6))^2*I96^2+(1000*(E96-coeffs!$D$2*blanks!$BZ$18*A96-coeffs!$D$2*blanks!$BZ$17)/($D$2*coeffs!$D$6))^2*coeffs!$E$8^2+(1000*coeffs!$D$2*coeffs!$D$8*(E96/coeffs!$D$2-blanks!$BZ$18*A96-blanks!$BZ$17)/($D$2^2*coeffs!$D$6))^2*coeffs!$D$11^2+(1000*coeffs!$D$2*coeffs!$D$8*(E96/coeffs!$D$2-blanks!$BZ$18*A96-blanks!$BZ$17)/($D$2*coeffs!$D$6^2))^2*coeffs!$E$6^2 +(-1000*coeffs!$D$8*blanks!$BZ$18*A96/($D$2*coeffs!$D$6)-1000*coeffs!$D$8*blanks!$BZ$17/($D$2*coeffs!$D$6))^2*coeffs!$E$2^2 + (1000*coeffs!$D$2*coeffs!$D$8*A96/($D$2*coeffs!$D$6))^2*blanks!$CA$18^2+(1000*coeffs!$D$2*coeffs!$D$8/($D$2*coeffs!$D$6))^2*blanks!$CA$17^2)^0.5</f>
        <v>5606.0493421305937</v>
      </c>
      <c r="L96" s="10">
        <f t="shared" si="10"/>
        <v>188859538.04007787</v>
      </c>
      <c r="M96" s="1">
        <f t="shared" si="11"/>
        <v>85951277.26050204</v>
      </c>
      <c r="N96" s="10">
        <f t="shared" si="12"/>
        <v>67160012.728303999</v>
      </c>
    </row>
    <row r="97" spans="1:14" x14ac:dyDescent="0.25">
      <c r="A97">
        <v>-23.44</v>
      </c>
      <c r="B97">
        <v>0.967741935483871</v>
      </c>
      <c r="C97" s="10">
        <f>(-LN(1-B97)/0.000001)-EXP(blanks!$BZ$18*b920_2!A97+blanks!$BZ$17)</f>
        <v>3369156.1383471205</v>
      </c>
      <c r="D97" s="1">
        <f>C97*0.000001*coeffs!$D$8/($D$2*coeffs!$D$6/1000)</f>
        <v>13772.080070150032</v>
      </c>
      <c r="E97">
        <f t="shared" si="7"/>
        <v>3.4339872044851472</v>
      </c>
      <c r="F97">
        <v>2.5575000000000001</v>
      </c>
      <c r="G97">
        <v>4.8301999999999996</v>
      </c>
      <c r="H97">
        <f t="shared" si="13"/>
        <v>0.87648720448514705</v>
      </c>
      <c r="I97">
        <f t="shared" si="14"/>
        <v>1.3962127955148524</v>
      </c>
      <c r="J97" s="2">
        <f>((1000*coeffs!$D$8/($D$2*coeffs!$D$6))^2*H97^2+(1000*(E97-coeffs!$D$2*blanks!$BZ$18*A97-coeffs!$D$2*blanks!$BZ$17)/($D$2*coeffs!$D$6))^2*coeffs!$E$8^2+(1000*coeffs!$D$2*coeffs!$D$8*(E97/coeffs!$D$2-blanks!$BZ$18*A97-blanks!$BZ$17)/($D$2^2*coeffs!$D$6))^2*coeffs!$D$11^2+(1000*coeffs!$D$2*coeffs!$D$8*(E97/coeffs!$D$2-blanks!$BZ$18*A97-blanks!$BZ$17)/($D$2*coeffs!$D$6^2))^2*coeffs!$E$6^2 +(-1000*coeffs!$D$8*blanks!$BZ$18*A97/($D$2*coeffs!$D$6)-1000*coeffs!$D$8*blanks!$BZ$17/($D$2*coeffs!$D$6))^2*coeffs!$E$2^2 + (1000*coeffs!$D$2*coeffs!$D$8*A97/($D$2*coeffs!$D$6))^2*blanks!$CA$18^2+(1000*coeffs!$D$2*coeffs!$D$8/($D$2*coeffs!$D$6))^2*blanks!$CA$17^2)^0.5</f>
        <v>4994.8235357462336</v>
      </c>
      <c r="K97" s="10">
        <f>((1000*coeffs!$D$8/($D$2*coeffs!$D$6))^2*I97^2+(1000*(E97-coeffs!$D$2*blanks!$BZ$18*A97-coeffs!$D$2*blanks!$BZ$17)/($D$2*coeffs!$D$6))^2*coeffs!$E$8^2+(1000*coeffs!$D$2*coeffs!$D$8*(E97/coeffs!$D$2-blanks!$BZ$18*A97-blanks!$BZ$17)/($D$2^2*coeffs!$D$6))^2*coeffs!$D$11^2+(1000*coeffs!$D$2*coeffs!$D$8*(E97/coeffs!$D$2-blanks!$BZ$18*A97-blanks!$BZ$17)/($D$2*coeffs!$D$6^2))^2*coeffs!$E$6^2 +(-1000*coeffs!$D$8*blanks!$BZ$18*A97/($D$2*coeffs!$D$6)-1000*coeffs!$D$8*blanks!$BZ$17/($D$2*coeffs!$D$6))^2*coeffs!$E$2^2 + (1000*coeffs!$D$2*coeffs!$D$8*A97/($D$2*coeffs!$D$6))^2*blanks!$CA$18^2+(1000*coeffs!$D$2*coeffs!$D$8/($D$2*coeffs!$D$6))^2*blanks!$CA$17^2)^0.5</f>
        <v>6684.6759739174759</v>
      </c>
      <c r="L97" s="10">
        <f t="shared" si="10"/>
        <v>206352123.02571276</v>
      </c>
      <c r="M97" s="1">
        <f t="shared" si="11"/>
        <v>102118638.97658525</v>
      </c>
      <c r="N97" s="10">
        <f t="shared" si="12"/>
        <v>77442351.050718263</v>
      </c>
    </row>
    <row r="98" spans="1:14" x14ac:dyDescent="0.25">
      <c r="A98">
        <v>-23.77</v>
      </c>
      <c r="B98">
        <v>0.978494623655914</v>
      </c>
      <c r="C98" s="10">
        <f>(-LN(1-B98)/0.000001)-EXP(blanks!$BZ$18*b920_2!A98+blanks!$BZ$17)</f>
        <v>3766400.6649985663</v>
      </c>
      <c r="D98" s="1">
        <f>C98*0.000001*coeffs!$D$8/($D$2*coeffs!$D$6/1000)</f>
        <v>15395.894225333868</v>
      </c>
      <c r="E98">
        <f t="shared" si="7"/>
        <v>3.8394523125933113</v>
      </c>
      <c r="F98">
        <v>2.8203</v>
      </c>
      <c r="G98">
        <v>5.5937000000000001</v>
      </c>
      <c r="H98">
        <f t="shared" si="13"/>
        <v>1.0191523125933113</v>
      </c>
      <c r="I98">
        <f t="shared" si="14"/>
        <v>1.7542476874066888</v>
      </c>
      <c r="J98" s="2">
        <f>((1000*coeffs!$D$8/($D$2*coeffs!$D$6))^2*H98^2+(1000*(E98-coeffs!$D$2*blanks!$BZ$18*A98-coeffs!$D$2*blanks!$BZ$17)/($D$2*coeffs!$D$6))^2*coeffs!$E$8^2+(1000*coeffs!$D$2*coeffs!$D$8*(E98/coeffs!$D$2-blanks!$BZ$18*A98-blanks!$BZ$17)/($D$2^2*coeffs!$D$6))^2*coeffs!$D$11^2+(1000*coeffs!$D$2*coeffs!$D$8*(E98/coeffs!$D$2-blanks!$BZ$18*A98-blanks!$BZ$17)/($D$2*coeffs!$D$6^2))^2*coeffs!$E$6^2 +(-1000*coeffs!$D$8*blanks!$BZ$18*A98/($D$2*coeffs!$D$6)-1000*coeffs!$D$8*blanks!$BZ$17/($D$2*coeffs!$D$6))^2*coeffs!$E$2^2 + (1000*coeffs!$D$2*coeffs!$D$8*A98/($D$2*coeffs!$D$6))^2*blanks!$CA$18^2+(1000*coeffs!$D$2*coeffs!$D$8/($D$2*coeffs!$D$6))^2*blanks!$CA$17^2)^0.5</f>
        <v>5700.5399203367533</v>
      </c>
      <c r="K98" s="10">
        <f>((1000*coeffs!$D$8/($D$2*coeffs!$D$6))^2*I98^2+(1000*(E98-coeffs!$D$2*blanks!$BZ$18*A98-coeffs!$D$2*blanks!$BZ$17)/($D$2*coeffs!$D$6))^2*coeffs!$E$8^2+(1000*coeffs!$D$2*coeffs!$D$8*(E98/coeffs!$D$2-blanks!$BZ$18*A98-blanks!$BZ$17)/($D$2^2*coeffs!$D$6))^2*coeffs!$D$11^2+(1000*coeffs!$D$2*coeffs!$D$8*(E98/coeffs!$D$2-blanks!$BZ$18*A98-blanks!$BZ$17)/($D$2*coeffs!$D$6^2))^2*coeffs!$E$6^2 +(-1000*coeffs!$D$8*blanks!$BZ$18*A98/($D$2*coeffs!$D$6)-1000*coeffs!$D$8*blanks!$BZ$17/($D$2*coeffs!$D$6))^2*coeffs!$E$2^2 + (1000*coeffs!$D$2*coeffs!$D$8*A98/($D$2*coeffs!$D$6))^2*blanks!$CA$18^2+(1000*coeffs!$D$2*coeffs!$D$8/($D$2*coeffs!$D$6))^2*blanks!$CA$17^2)^0.5</f>
        <v>8158.5241906663168</v>
      </c>
      <c r="L98" s="10">
        <f t="shared" si="10"/>
        <v>230682325.62507498</v>
      </c>
      <c r="M98" s="1">
        <f t="shared" si="11"/>
        <v>124251894.99994917</v>
      </c>
      <c r="N98" s="10">
        <f t="shared" si="12"/>
        <v>88265601.594110221</v>
      </c>
    </row>
    <row r="99" spans="1:14" x14ac:dyDescent="0.25">
      <c r="A99">
        <v>-25.37</v>
      </c>
      <c r="B99">
        <v>0.989247311827957</v>
      </c>
      <c r="C99" s="10">
        <f>(-LN(1-B99)/0.000001)-EXP(blanks!$BZ$18*b920_2!A99+blanks!$BZ$17)</f>
        <v>4402280.2074641762</v>
      </c>
      <c r="D99" s="1">
        <f>C99*0.000001*coeffs!$D$8/($D$2*coeffs!$D$6/1000)</f>
        <v>17995.175355149073</v>
      </c>
      <c r="E99">
        <f t="shared" si="7"/>
        <v>4.5325994931532572</v>
      </c>
      <c r="F99">
        <v>3.1871999999999998</v>
      </c>
      <c r="G99">
        <v>7.6872999999999996</v>
      </c>
      <c r="H99">
        <f t="shared" si="13"/>
        <v>1.3453994931532574</v>
      </c>
      <c r="I99">
        <f t="shared" si="14"/>
        <v>3.1547005068467424</v>
      </c>
      <c r="J99" s="2">
        <f>((1000*coeffs!$D$8/($D$2*coeffs!$D$6))^2*H99^2+(1000*(E99-coeffs!$D$2*blanks!$BZ$18*A99-coeffs!$D$2*blanks!$BZ$17)/($D$2*coeffs!$D$6))^2*coeffs!$E$8^2+(1000*coeffs!$D$2*coeffs!$D$8*(E99/coeffs!$D$2-blanks!$BZ$18*A99-blanks!$BZ$17)/($D$2^2*coeffs!$D$6))^2*coeffs!$D$11^2+(1000*coeffs!$D$2*coeffs!$D$8*(E99/coeffs!$D$2-blanks!$BZ$18*A99-blanks!$BZ$17)/($D$2*coeffs!$D$6^2))^2*coeffs!$E$6^2 +(-1000*coeffs!$D$8*blanks!$BZ$18*A99/($D$2*coeffs!$D$6)-1000*coeffs!$D$8*blanks!$BZ$17/($D$2*coeffs!$D$6))^2*coeffs!$E$2^2 + (1000*coeffs!$D$2*coeffs!$D$8*A99/($D$2*coeffs!$D$6))^2*blanks!$CA$18^2+(1000*coeffs!$D$2*coeffs!$D$8/($D$2*coeffs!$D$6))^2*blanks!$CA$17^2)^0.5</f>
        <v>7165.6409479148015</v>
      </c>
      <c r="K99" s="10">
        <f>((1000*coeffs!$D$8/($D$2*coeffs!$D$6))^2*I99^2+(1000*(E99-coeffs!$D$2*blanks!$BZ$18*A99-coeffs!$D$2*blanks!$BZ$17)/($D$2*coeffs!$D$6))^2*coeffs!$E$8^2+(1000*coeffs!$D$2*coeffs!$D$8*(E99/coeffs!$D$2-blanks!$BZ$18*A99-blanks!$BZ$17)/($D$2^2*coeffs!$D$6))^2*coeffs!$D$11^2+(1000*coeffs!$D$2*coeffs!$D$8*(E99/coeffs!$D$2-blanks!$BZ$18*A99-blanks!$BZ$17)/($D$2*coeffs!$D$6^2))^2*coeffs!$E$6^2 +(-1000*coeffs!$D$8*blanks!$BZ$18*A99/($D$2*coeffs!$D$6)-1000*coeffs!$D$8*blanks!$BZ$17/($D$2*coeffs!$D$6))^2*coeffs!$E$2^2 + (1000*coeffs!$D$2*coeffs!$D$8*A99/($D$2*coeffs!$D$6))^2*blanks!$CA$18^2+(1000*coeffs!$D$2*coeffs!$D$8/($D$2*coeffs!$D$6))^2*blanks!$CA$17^2)^0.5</f>
        <v>13689.180695750394</v>
      </c>
      <c r="L99" s="10">
        <f t="shared" si="10"/>
        <v>269628307.40458679</v>
      </c>
      <c r="M99" s="1">
        <f t="shared" si="11"/>
        <v>206753228.53809419</v>
      </c>
      <c r="N99" s="10">
        <f t="shared" si="12"/>
        <v>110472236.95591542</v>
      </c>
    </row>
    <row r="100" spans="1:14" x14ac:dyDescent="0.25">
      <c r="D100" s="1"/>
      <c r="J100" s="2"/>
    </row>
    <row r="101" spans="1:14" x14ac:dyDescent="0.25">
      <c r="D101" s="1"/>
      <c r="J101" s="2"/>
    </row>
    <row r="102" spans="1:14" x14ac:dyDescent="0.25">
      <c r="D102" s="1"/>
      <c r="J102" s="2"/>
    </row>
    <row r="103" spans="1:14" x14ac:dyDescent="0.25">
      <c r="D103" s="1"/>
      <c r="J103" s="2"/>
    </row>
    <row r="104" spans="1:14" x14ac:dyDescent="0.25">
      <c r="D104" s="1"/>
      <c r="J104" s="2"/>
    </row>
    <row r="105" spans="1:14" x14ac:dyDescent="0.25">
      <c r="D105" s="1"/>
      <c r="J105" s="2"/>
    </row>
    <row r="106" spans="1:14" x14ac:dyDescent="0.25">
      <c r="D106" s="1"/>
      <c r="J106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activeCell="E30" sqref="E30"/>
    </sheetView>
  </sheetViews>
  <sheetFormatPr defaultRowHeight="15" x14ac:dyDescent="0.25"/>
  <cols>
    <col min="3" max="3" width="15.7109375" customWidth="1"/>
  </cols>
  <sheetData>
    <row r="1" spans="1:14" x14ac:dyDescent="0.25">
      <c r="A1" s="6" t="s">
        <v>26</v>
      </c>
      <c r="B1" s="6"/>
      <c r="C1" s="6" t="s">
        <v>29</v>
      </c>
      <c r="D1" s="6"/>
    </row>
    <row r="2" spans="1:14" x14ac:dyDescent="0.25">
      <c r="A2" s="6" t="s">
        <v>0</v>
      </c>
      <c r="B2" s="6"/>
      <c r="C2" s="6"/>
      <c r="D2" s="7">
        <v>60</v>
      </c>
    </row>
    <row r="3" spans="1:14" x14ac:dyDescent="0.25">
      <c r="A3" t="s">
        <v>113</v>
      </c>
      <c r="D3">
        <f>'size dists'!D7</f>
        <v>47.794967230148622</v>
      </c>
      <c r="E3">
        <f>'size dists'!E7</f>
        <v>8.2014719592716911</v>
      </c>
    </row>
    <row r="4" spans="1:14" x14ac:dyDescent="0.25">
      <c r="A4" t="s">
        <v>114</v>
      </c>
      <c r="D4" s="10">
        <f>'size dists'!H7</f>
        <v>34.425451525749892</v>
      </c>
      <c r="E4" s="10">
        <f>'size dists'!I7</f>
        <v>8.187129422880199</v>
      </c>
    </row>
    <row r="5" spans="1:14" x14ac:dyDescent="0.25">
      <c r="A5" t="s">
        <v>115</v>
      </c>
      <c r="D5">
        <f>'size dists'!F7</f>
        <v>124.05986813163885</v>
      </c>
      <c r="E5">
        <f>'size dists'!G7</f>
        <v>11.028300555857081</v>
      </c>
    </row>
    <row r="6" spans="1:14" x14ac:dyDescent="0.25">
      <c r="A6" t="s">
        <v>116</v>
      </c>
      <c r="D6">
        <f>'size dists'!J7</f>
        <v>3.9520197082680344</v>
      </c>
      <c r="E6">
        <f>'size dists'!K7</f>
        <v>0.81572962707225105</v>
      </c>
    </row>
    <row r="7" spans="1:14" x14ac:dyDescent="0.2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s="6" t="s">
        <v>182</v>
      </c>
      <c r="M7" s="10" t="s">
        <v>183</v>
      </c>
      <c r="N7" s="10" t="s">
        <v>185</v>
      </c>
    </row>
    <row r="8" spans="1:14" x14ac:dyDescent="0.25">
      <c r="A8">
        <v>-14.45</v>
      </c>
      <c r="B8">
        <v>1.0416666666666666E-2</v>
      </c>
      <c r="C8">
        <f>-LN(1-B8)/0.000001-EXP(blanks!$BZ$18*b920_4!A8+blanks!$BZ$17)</f>
        <v>7963.1745564997746</v>
      </c>
      <c r="D8" s="1">
        <f>C8*0.000001*coeffs!$D$8/($D$2*coeffs!$D$6/1000)</f>
        <v>166.01021526367921</v>
      </c>
      <c r="E8">
        <f>-LN(1-B8)</f>
        <v>1.0471299867295366E-2</v>
      </c>
      <c r="F8">
        <v>5.0000000000000001E-4</v>
      </c>
      <c r="G8">
        <v>1.7399999999999999E-2</v>
      </c>
      <c r="H8">
        <f>E8-F8</f>
        <v>9.9712998672953652E-3</v>
      </c>
      <c r="I8">
        <f>G8-E8</f>
        <v>6.9287001327046332E-3</v>
      </c>
      <c r="J8" s="2">
        <f>((1000*coeffs!$D$8/($D$2*coeffs!$D$6))^2*H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214.81159406480023</v>
      </c>
      <c r="K8">
        <f>((1000*coeffs!$D$8/($D$2*coeffs!$D$6))^2*I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154.26125420713919</v>
      </c>
      <c r="L8" s="10">
        <f>1000000000000*D8/(1000000*$D$3)</f>
        <v>3473382.7615004936</v>
      </c>
      <c r="M8" s="1">
        <f>((1/(0.000001*$D$3))^2*K8^2+(D8/(0.000001*$D$3)^2)^2*(0.000001*$E$3)^2)^0.5</f>
        <v>3282133.9535869947</v>
      </c>
      <c r="N8" s="10">
        <f>((1/(0.000001*$D$3))^2*J8^2+(D8/(0.000001*$D$3)^2)^2*(0.000001*$E$3)^2)^0.5</f>
        <v>4533787.561379279</v>
      </c>
    </row>
    <row r="9" spans="1:14" x14ac:dyDescent="0.25">
      <c r="A9">
        <v>-14.6</v>
      </c>
      <c r="B9">
        <v>2.0833333333333332E-2</v>
      </c>
      <c r="C9" s="10">
        <f>-LN(1-B9)/0.000001-EXP(blanks!$BZ$18*b920_4!A9+blanks!$BZ$17)</f>
        <v>18405.421386505936</v>
      </c>
      <c r="D9" s="1">
        <f>C9*0.000001*coeffs!$D$8/($D$2*coeffs!$D$6/1000)</f>
        <v>383.70224647387596</v>
      </c>
      <c r="E9">
        <f t="shared" ref="E9:E72" si="0">-LN(1-B9)</f>
        <v>2.1053409197832381E-2</v>
      </c>
      <c r="F9">
        <v>1.21E-2</v>
      </c>
      <c r="G9">
        <v>2.9100000000000001E-2</v>
      </c>
      <c r="H9">
        <f t="shared" ref="H9:H72" si="1">E9-F9</f>
        <v>8.9534091978323814E-3</v>
      </c>
      <c r="I9">
        <f t="shared" ref="I9:I72" si="2">G9-E9</f>
        <v>8.0465908021676198E-3</v>
      </c>
      <c r="J9" s="2">
        <f>((1000*coeffs!$D$8/($D$2*coeffs!$D$6))^2*H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216.08718367172506</v>
      </c>
      <c r="K9" s="10">
        <f>((1000*coeffs!$D$8/($D$2*coeffs!$D$6))^2*I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199.98450096211403</v>
      </c>
      <c r="L9" s="10">
        <f t="shared" ref="L9:L72" si="3">1000000000000*D9/(1000000*$D$3)</f>
        <v>8028088.9120861273</v>
      </c>
      <c r="M9" s="1">
        <f t="shared" ref="M9:M72" si="4">((1/(0.000001*$D$3))^2*K9^2+(D9/(0.000001*$D$3)^2)^2*(0.000001*$E$3)^2)^0.5</f>
        <v>4405160.5802250803</v>
      </c>
      <c r="N9" s="10">
        <f t="shared" ref="N9:N72" si="5">((1/(0.000001*$D$3))^2*J9^2+(D9/(0.000001*$D$3)^2)^2*(0.000001*$E$3)^2)^0.5</f>
        <v>4726348.7161895884</v>
      </c>
    </row>
    <row r="10" spans="1:14" x14ac:dyDescent="0.25">
      <c r="A10">
        <v>-15.46</v>
      </c>
      <c r="B10">
        <v>3.125E-2</v>
      </c>
      <c r="C10" s="10">
        <f>-LN(1-B10)/0.000001-EXP(blanks!$BZ$18*b920_4!A10+blanks!$BZ$17)</f>
        <v>28134.33321720206</v>
      </c>
      <c r="D10" s="1">
        <f>C10*0.000001*coeffs!$D$8/($D$2*coeffs!$D$6/1000)</f>
        <v>586.52321138377226</v>
      </c>
      <c r="E10">
        <f t="shared" si="0"/>
        <v>3.1748698314580298E-2</v>
      </c>
      <c r="F10">
        <v>2.2800000000000001E-2</v>
      </c>
      <c r="G10">
        <v>4.1000000000000002E-2</v>
      </c>
      <c r="H10">
        <f t="shared" si="1"/>
        <v>8.9486983145802973E-3</v>
      </c>
      <c r="I10">
        <f t="shared" si="2"/>
        <v>9.2513016854197036E-3</v>
      </c>
      <c r="J10" s="2">
        <f>((1000*coeffs!$D$8/($D$2*coeffs!$D$6))^2*H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248.51569126890982</v>
      </c>
      <c r="K10" s="10">
        <f>((1000*coeffs!$D$8/($D$2*coeffs!$D$6))^2*I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253.28560500109208</v>
      </c>
      <c r="L10" s="10">
        <f t="shared" si="3"/>
        <v>12271652.129385682</v>
      </c>
      <c r="M10" s="1">
        <f t="shared" si="4"/>
        <v>5702469.2073098198</v>
      </c>
      <c r="N10" s="10">
        <f t="shared" si="5"/>
        <v>5609844.5692074681</v>
      </c>
    </row>
    <row r="11" spans="1:14" x14ac:dyDescent="0.25">
      <c r="A11">
        <v>-15.85</v>
      </c>
      <c r="B11">
        <v>4.1666666666666664E-2</v>
      </c>
      <c r="C11" s="10">
        <f>-LN(1-B11)/0.000001-EXP(blanks!$BZ$18*b920_4!A11+blanks!$BZ$17)</f>
        <v>38397.580914889055</v>
      </c>
      <c r="D11" s="1">
        <f>C11*0.000001*coeffs!$D$8/($D$2*coeffs!$D$6/1000)</f>
        <v>800.48360463005395</v>
      </c>
      <c r="E11">
        <f t="shared" si="0"/>
        <v>4.2559614418795889E-2</v>
      </c>
      <c r="F11">
        <v>3.3700000000000001E-2</v>
      </c>
      <c r="G11">
        <v>5.5E-2</v>
      </c>
      <c r="H11">
        <f t="shared" si="1"/>
        <v>8.8596144187958886E-3</v>
      </c>
      <c r="I11">
        <f t="shared" si="2"/>
        <v>1.2440385581204111E-2</v>
      </c>
      <c r="J11" s="2">
        <f>((1000*coeffs!$D$8/($D$2*coeffs!$D$6))^2*H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287.32355528095241</v>
      </c>
      <c r="K11" s="10">
        <f>((1000*coeffs!$D$8/($D$2*coeffs!$D$6))^2*I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340.15073084275809</v>
      </c>
      <c r="L11" s="10">
        <f t="shared" si="3"/>
        <v>16748282.319673114</v>
      </c>
      <c r="M11" s="1">
        <f t="shared" si="4"/>
        <v>7675252.5843592919</v>
      </c>
      <c r="N11" s="10">
        <f t="shared" si="5"/>
        <v>6663241.0549374195</v>
      </c>
    </row>
    <row r="12" spans="1:14" x14ac:dyDescent="0.25">
      <c r="A12">
        <v>-16.13</v>
      </c>
      <c r="B12">
        <v>5.2083333333333336E-2</v>
      </c>
      <c r="C12" s="10">
        <f>-LN(1-B12)/0.000001-EXP(blanks!$BZ$18*b920_4!A12+blanks!$BZ$17)</f>
        <v>48882.972287878009</v>
      </c>
      <c r="D12" s="1">
        <f>C12*0.000001*coeffs!$D$8/($D$2*coeffs!$D$6/1000)</f>
        <v>1019.0750805048388</v>
      </c>
      <c r="E12">
        <f t="shared" si="0"/>
        <v>5.3488684950986236E-2</v>
      </c>
      <c r="F12">
        <v>4.41E-2</v>
      </c>
      <c r="G12">
        <v>6.6900000000000001E-2</v>
      </c>
      <c r="H12">
        <f t="shared" si="1"/>
        <v>9.3886849509862355E-3</v>
      </c>
      <c r="I12">
        <f t="shared" si="2"/>
        <v>1.3411315049013765E-2</v>
      </c>
      <c r="J12" s="2">
        <f>((1000*coeffs!$D$8/($D$2*coeffs!$D$6))^2*H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338.85703590291735</v>
      </c>
      <c r="K12" s="10">
        <f>((1000*coeffs!$D$8/($D$2*coeffs!$D$6))^2*I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393.29954464358281</v>
      </c>
      <c r="L12" s="10">
        <f t="shared" si="3"/>
        <v>21321807.285642736</v>
      </c>
      <c r="M12" s="1">
        <f t="shared" si="4"/>
        <v>9005617.3768794667</v>
      </c>
      <c r="N12" s="10">
        <f t="shared" si="5"/>
        <v>7978211.217224637</v>
      </c>
    </row>
    <row r="13" spans="1:14" x14ac:dyDescent="0.25">
      <c r="A13">
        <v>-16.2</v>
      </c>
      <c r="B13">
        <v>6.25E-2</v>
      </c>
      <c r="C13" s="10">
        <f>-LN(1-B13)/0.000001-EXP(blanks!$BZ$18*b920_4!A13+blanks!$BZ$17)</f>
        <v>59814.68681695719</v>
      </c>
      <c r="D13" s="1">
        <f>C13*0.000001*coeffs!$D$8/($D$2*coeffs!$D$6/1000)</f>
        <v>1246.9711625632501</v>
      </c>
      <c r="E13">
        <f t="shared" si="0"/>
        <v>6.4538521137571178E-2</v>
      </c>
      <c r="F13">
        <v>5.5E-2</v>
      </c>
      <c r="G13">
        <v>7.9399999999999998E-2</v>
      </c>
      <c r="H13">
        <f t="shared" si="1"/>
        <v>9.5385211375711779E-3</v>
      </c>
      <c r="I13">
        <f t="shared" si="2"/>
        <v>1.486147886242882E-2</v>
      </c>
      <c r="J13" s="2">
        <f>((1000*coeffs!$D$8/($D$2*coeffs!$D$6))^2*H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388.50376290363403</v>
      </c>
      <c r="K13" s="10">
        <f>((1000*coeffs!$D$8/($D$2*coeffs!$D$6))^2*I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455.3922056421431</v>
      </c>
      <c r="L13" s="10">
        <f t="shared" si="3"/>
        <v>26090009.781964496</v>
      </c>
      <c r="M13" s="1">
        <f t="shared" si="4"/>
        <v>10527426.893663432</v>
      </c>
      <c r="N13" s="10">
        <f t="shared" si="5"/>
        <v>9279900.3830346707</v>
      </c>
    </row>
    <row r="14" spans="1:14" x14ac:dyDescent="0.25">
      <c r="A14">
        <v>-16.5</v>
      </c>
      <c r="B14">
        <v>7.2916666666666671E-2</v>
      </c>
      <c r="C14" s="10">
        <f>-LN(1-B14)/0.000001-EXP(blanks!$BZ$18*b920_4!A14+blanks!$BZ$17)</f>
        <v>70446.460657177726</v>
      </c>
      <c r="D14" s="1">
        <f>C14*0.000001*coeffs!$D$8/($D$2*coeffs!$D$6/1000)</f>
        <v>1468.6143089399841</v>
      </c>
      <c r="E14">
        <f t="shared" si="0"/>
        <v>7.5711821735696364E-2</v>
      </c>
      <c r="F14">
        <v>6.5299999999999997E-2</v>
      </c>
      <c r="G14">
        <v>9.1899999999999996E-2</v>
      </c>
      <c r="H14">
        <f t="shared" si="1"/>
        <v>1.0411821735696367E-2</v>
      </c>
      <c r="I14">
        <f t="shared" si="2"/>
        <v>1.6188178264303632E-2</v>
      </c>
      <c r="J14" s="2">
        <f>((1000*coeffs!$D$8/($D$2*coeffs!$D$6))^2*H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447.67850300602186</v>
      </c>
      <c r="K14" s="10">
        <f>((1000*coeffs!$D$8/($D$2*coeffs!$D$6))^2*I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516.90806314755491</v>
      </c>
      <c r="L14" s="10">
        <f t="shared" si="3"/>
        <v>30727383.949613754</v>
      </c>
      <c r="M14" s="1">
        <f t="shared" si="4"/>
        <v>12031972.10405059</v>
      </c>
      <c r="N14" s="10">
        <f t="shared" si="5"/>
        <v>10748752.733582027</v>
      </c>
    </row>
    <row r="15" spans="1:14" x14ac:dyDescent="0.25">
      <c r="A15">
        <v>-16.62</v>
      </c>
      <c r="B15">
        <v>8.3333333333333329E-2</v>
      </c>
      <c r="C15" s="10">
        <f>-LN(1-B15)/0.000001-EXP(blanks!$BZ$18*b920_4!A15+blanks!$BZ$17)</f>
        <v>81512.404341956775</v>
      </c>
      <c r="D15" s="1">
        <f>C15*0.000001*coeffs!$D$8/($D$2*coeffs!$D$6/1000)</f>
        <v>1699.3086984917561</v>
      </c>
      <c r="E15">
        <f t="shared" si="0"/>
        <v>8.701137698962981E-2</v>
      </c>
      <c r="F15">
        <v>7.5600000000000001E-2</v>
      </c>
      <c r="G15">
        <v>0.10639999999999999</v>
      </c>
      <c r="H15">
        <f t="shared" si="1"/>
        <v>1.141137698962981E-2</v>
      </c>
      <c r="I15">
        <f t="shared" si="2"/>
        <v>1.9388623010370185E-2</v>
      </c>
      <c r="J15" s="2">
        <f>((1000*coeffs!$D$8/($D$2*coeffs!$D$6))^2*H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508.98905748186678</v>
      </c>
      <c r="K15" s="10">
        <f>((1000*coeffs!$D$8/($D$2*coeffs!$D$6))^2*I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604.85746293293926</v>
      </c>
      <c r="L15" s="10">
        <f t="shared" si="3"/>
        <v>35554134.608127691</v>
      </c>
      <c r="M15" s="1">
        <f t="shared" si="4"/>
        <v>14049108.254071403</v>
      </c>
      <c r="N15" s="10">
        <f t="shared" si="5"/>
        <v>12273234.976420566</v>
      </c>
    </row>
    <row r="16" spans="1:14" x14ac:dyDescent="0.25">
      <c r="A16">
        <v>-17.350000000000001</v>
      </c>
      <c r="B16">
        <v>9.375E-2</v>
      </c>
      <c r="C16" s="10">
        <f>-LN(1-B16)/0.000001-EXP(blanks!$BZ$18*b920_4!A16+blanks!$BZ$17)</f>
        <v>91279.082600685375</v>
      </c>
      <c r="D16" s="1">
        <f>C16*0.000001*coeffs!$D$8/($D$2*coeffs!$D$6/1000)</f>
        <v>1902.9169892103394</v>
      </c>
      <c r="E16">
        <f t="shared" si="0"/>
        <v>9.8440072813252524E-2</v>
      </c>
      <c r="F16">
        <v>8.5400000000000004E-2</v>
      </c>
      <c r="G16">
        <v>0.1174</v>
      </c>
      <c r="H16">
        <f t="shared" si="1"/>
        <v>1.3040072813252521E-2</v>
      </c>
      <c r="I16">
        <f t="shared" si="2"/>
        <v>1.895992718674748E-2</v>
      </c>
      <c r="J16" s="2">
        <f>((1000*coeffs!$D$8/($D$2*coeffs!$D$6))^2*H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577.11345148558598</v>
      </c>
      <c r="K16" s="10">
        <f>((1000*coeffs!$D$8/($D$2*coeffs!$D$6))^2*I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644.50752012495707</v>
      </c>
      <c r="L16" s="10">
        <f t="shared" si="3"/>
        <v>39814170.811063908</v>
      </c>
      <c r="M16" s="1">
        <f t="shared" si="4"/>
        <v>15116779.939605342</v>
      </c>
      <c r="N16" s="10">
        <f t="shared" si="5"/>
        <v>13873582.298940627</v>
      </c>
    </row>
    <row r="17" spans="1:14" x14ac:dyDescent="0.25">
      <c r="A17">
        <v>-17.7</v>
      </c>
      <c r="B17">
        <v>0.10416666666666667</v>
      </c>
      <c r="C17" s="10">
        <f>-LN(1-B17)/0.000001-EXP(blanks!$BZ$18*b920_4!A17+blanks!$BZ$17)</f>
        <v>101873.29813853551</v>
      </c>
      <c r="D17" s="1">
        <f>C17*0.000001*coeffs!$D$8/($D$2*coeffs!$D$6/1000)</f>
        <v>2123.7771486241218</v>
      </c>
      <c r="E17">
        <f t="shared" si="0"/>
        <v>0.11000089521432846</v>
      </c>
      <c r="F17">
        <v>9.6500000000000002E-2</v>
      </c>
      <c r="G17">
        <v>0.1326</v>
      </c>
      <c r="H17">
        <f t="shared" si="1"/>
        <v>1.3500895214328457E-2</v>
      </c>
      <c r="I17">
        <f t="shared" si="2"/>
        <v>2.2599104785671537E-2</v>
      </c>
      <c r="J17" s="2">
        <f>((1000*coeffs!$D$8/($D$2*coeffs!$D$6))^2*H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634.68174830804548</v>
      </c>
      <c r="K17" s="10">
        <f>((1000*coeffs!$D$8/($D$2*coeffs!$D$6))^2*I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738.6242077046777</v>
      </c>
      <c r="L17" s="10">
        <f t="shared" si="3"/>
        <v>44435162.773465879</v>
      </c>
      <c r="M17" s="1">
        <f t="shared" si="4"/>
        <v>17232710.988071352</v>
      </c>
      <c r="N17" s="10">
        <f t="shared" si="5"/>
        <v>15312688.342145693</v>
      </c>
    </row>
    <row r="18" spans="1:14" x14ac:dyDescent="0.25">
      <c r="A18">
        <v>-17.88</v>
      </c>
      <c r="B18">
        <v>0.11458333333333333</v>
      </c>
      <c r="C18" s="10">
        <f>-LN(1-B18)/0.000001-EXP(blanks!$BZ$18*b920_4!A18+blanks!$BZ$17)</f>
        <v>113022.47861952559</v>
      </c>
      <c r="D18" s="1">
        <f>C18*0.000001*coeffs!$D$8/($D$2*coeffs!$D$6/1000)</f>
        <v>2356.2067956864271</v>
      </c>
      <c r="E18">
        <f t="shared" si="0"/>
        <v>0.12169693497751982</v>
      </c>
      <c r="F18">
        <v>0.10639999999999999</v>
      </c>
      <c r="G18">
        <v>0.14630000000000001</v>
      </c>
      <c r="H18">
        <f t="shared" si="1"/>
        <v>1.5296934977519827E-2</v>
      </c>
      <c r="I18">
        <f t="shared" si="2"/>
        <v>2.4603065022480192E-2</v>
      </c>
      <c r="J18" s="2">
        <f>((1000*coeffs!$D$8/($D$2*coeffs!$D$6))^2*H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705.53067951492244</v>
      </c>
      <c r="K18" s="10">
        <f>((1000*coeffs!$D$8/($D$2*coeffs!$D$6))^2*I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811.88030002478888</v>
      </c>
      <c r="L18" s="10">
        <f t="shared" si="3"/>
        <v>49298219.712977514</v>
      </c>
      <c r="M18" s="1">
        <f t="shared" si="4"/>
        <v>18976589.395440936</v>
      </c>
      <c r="N18" s="10">
        <f t="shared" si="5"/>
        <v>17013730.294298779</v>
      </c>
    </row>
    <row r="19" spans="1:14" x14ac:dyDescent="0.25">
      <c r="A19">
        <v>-18.28</v>
      </c>
      <c r="B19">
        <v>0.125</v>
      </c>
      <c r="C19" s="10">
        <f>-LN(1-B19)/0.000001-EXP(blanks!$BZ$18*b920_4!A19+blanks!$BZ$17)</f>
        <v>123506.33367026348</v>
      </c>
      <c r="D19" s="1">
        <f>C19*0.000001*coeffs!$D$8/($D$2*coeffs!$D$6/1000)</f>
        <v>2574.7662434817316</v>
      </c>
      <c r="E19">
        <f t="shared" si="0"/>
        <v>0.13353139262452263</v>
      </c>
      <c r="F19">
        <v>0.1174</v>
      </c>
      <c r="G19">
        <v>0.15740000000000001</v>
      </c>
      <c r="H19">
        <f t="shared" si="1"/>
        <v>1.6131392624522622E-2</v>
      </c>
      <c r="I19">
        <f t="shared" si="2"/>
        <v>2.3868607375477385E-2</v>
      </c>
      <c r="J19" s="2">
        <f>((1000*coeffs!$D$8/($D$2*coeffs!$D$6))^2*H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768.08217763812979</v>
      </c>
      <c r="K19" s="10">
        <f>((1000*coeffs!$D$8/($D$2*coeffs!$D$6))^2*I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851.14997184114645</v>
      </c>
      <c r="L19" s="10">
        <f t="shared" si="3"/>
        <v>53871074.564888351</v>
      </c>
      <c r="M19" s="1">
        <f t="shared" si="4"/>
        <v>20064678.279099692</v>
      </c>
      <c r="N19" s="10">
        <f t="shared" si="5"/>
        <v>18539417.599911932</v>
      </c>
    </row>
    <row r="20" spans="1:14" x14ac:dyDescent="0.25">
      <c r="A20">
        <v>-18.39</v>
      </c>
      <c r="B20">
        <v>0.13541666666666666</v>
      </c>
      <c r="C20" s="10">
        <f>-LN(1-B20)/0.000001-EXP(blanks!$BZ$18*b920_4!A20+blanks!$BZ$17)</f>
        <v>135075.54425821541</v>
      </c>
      <c r="D20" s="1">
        <f>C20*0.000001*coeffs!$D$8/($D$2*coeffs!$D$6/1000)</f>
        <v>2815.9523592085411</v>
      </c>
      <c r="E20">
        <f t="shared" si="0"/>
        <v>0.14550758367123828</v>
      </c>
      <c r="F20">
        <v>0.12939999999999999</v>
      </c>
      <c r="G20">
        <v>0.1736</v>
      </c>
      <c r="H20">
        <f t="shared" si="1"/>
        <v>1.6107583671238296E-2</v>
      </c>
      <c r="I20">
        <f t="shared" si="2"/>
        <v>2.8092416328761721E-2</v>
      </c>
      <c r="J20" s="2">
        <f>((1000*coeffs!$D$8/($D$2*coeffs!$D$6))^2*H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824.00798444347754</v>
      </c>
      <c r="K20" s="10">
        <f>((1000*coeffs!$D$8/($D$2*coeffs!$D$6))^2*I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953.52691823442956</v>
      </c>
      <c r="L20" s="10">
        <f t="shared" si="3"/>
        <v>58917340.515138261</v>
      </c>
      <c r="M20" s="1">
        <f t="shared" si="4"/>
        <v>22365818.143623877</v>
      </c>
      <c r="N20" s="10">
        <f t="shared" si="5"/>
        <v>19986167.026358992</v>
      </c>
    </row>
    <row r="21" spans="1:14" x14ac:dyDescent="0.25">
      <c r="A21">
        <v>-18.440000000000001</v>
      </c>
      <c r="B21">
        <v>0.14583333333333334</v>
      </c>
      <c r="C21" s="10">
        <f>-LN(1-B21)/0.000001-EXP(blanks!$BZ$18*b920_4!A21+blanks!$BZ$17)</f>
        <v>147006.49158013286</v>
      </c>
      <c r="D21" s="1">
        <f>C21*0.000001*coeffs!$D$8/($D$2*coeffs!$D$6/1000)</f>
        <v>3064.6796876324115</v>
      </c>
      <c r="E21">
        <f t="shared" si="0"/>
        <v>0.15762894420358317</v>
      </c>
      <c r="F21">
        <v>0.13930000000000001</v>
      </c>
      <c r="G21">
        <v>0.18679999999999999</v>
      </c>
      <c r="H21">
        <f t="shared" si="1"/>
        <v>1.8328944203583164E-2</v>
      </c>
      <c r="I21">
        <f t="shared" si="2"/>
        <v>2.9171055796416823E-2</v>
      </c>
      <c r="J21" s="2">
        <f>((1000*coeffs!$D$8/($D$2*coeffs!$D$6))^2*H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900.27906833315308</v>
      </c>
      <c r="K21" s="10">
        <f>((1000*coeffs!$D$8/($D$2*coeffs!$D$6))^2*I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1017.0178767882575</v>
      </c>
      <c r="L21" s="10">
        <f t="shared" si="3"/>
        <v>64121389.034016117</v>
      </c>
      <c r="M21" s="1">
        <f t="shared" si="4"/>
        <v>23955221.880746908</v>
      </c>
      <c r="N21" s="10">
        <f t="shared" si="5"/>
        <v>21814490.802840155</v>
      </c>
    </row>
    <row r="22" spans="1:14" x14ac:dyDescent="0.25">
      <c r="A22">
        <v>-18.5</v>
      </c>
      <c r="B22">
        <v>0.15625</v>
      </c>
      <c r="C22" s="10">
        <f>-LN(1-B22)/0.000001-EXP(blanks!$BZ$18*b920_4!A22+blanks!$BZ$17)</f>
        <v>159043.49501640102</v>
      </c>
      <c r="D22" s="1">
        <f>C22*0.000001*coeffs!$D$8/($D$2*coeffs!$D$6/1000)</f>
        <v>3315.6179933805233</v>
      </c>
      <c r="E22">
        <f t="shared" si="0"/>
        <v>0.16989903679539747</v>
      </c>
      <c r="F22">
        <v>0.14990000000000001</v>
      </c>
      <c r="G22">
        <v>0.20100000000000001</v>
      </c>
      <c r="H22">
        <f t="shared" si="1"/>
        <v>1.9999036795397468E-2</v>
      </c>
      <c r="I22">
        <f t="shared" si="2"/>
        <v>3.1100963204602539E-2</v>
      </c>
      <c r="J22" s="2">
        <f>((1000*coeffs!$D$8/($D$2*coeffs!$D$6))^2*H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972.52221593099512</v>
      </c>
      <c r="K22" s="10">
        <f>((1000*coeffs!$D$8/($D$2*coeffs!$D$6))^2*I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1091.9505151233632</v>
      </c>
      <c r="L22" s="10">
        <f t="shared" si="3"/>
        <v>69371697.179218113</v>
      </c>
      <c r="M22" s="1">
        <f t="shared" si="4"/>
        <v>25761789.991645131</v>
      </c>
      <c r="N22" s="10">
        <f t="shared" si="5"/>
        <v>23574082.526917547</v>
      </c>
    </row>
    <row r="23" spans="1:14" x14ac:dyDescent="0.25">
      <c r="A23">
        <v>-18.649999999999999</v>
      </c>
      <c r="B23">
        <v>0.16666666666666666</v>
      </c>
      <c r="C23" s="10">
        <f>-LN(1-B23)/0.000001-EXP(blanks!$BZ$18*b920_4!A23+blanks!$BZ$17)</f>
        <v>170860.6691770558</v>
      </c>
      <c r="D23" s="1">
        <f>C23*0.000001*coeffs!$D$8/($D$2*coeffs!$D$6/1000)</f>
        <v>3561.9734653470932</v>
      </c>
      <c r="E23">
        <f t="shared" si="0"/>
        <v>0.18232155679395459</v>
      </c>
      <c r="F23">
        <v>0.1613</v>
      </c>
      <c r="G23">
        <v>0.21629999999999999</v>
      </c>
      <c r="H23">
        <f t="shared" si="1"/>
        <v>2.1021556793954593E-2</v>
      </c>
      <c r="I23">
        <f t="shared" si="2"/>
        <v>3.39784432060454E-2</v>
      </c>
      <c r="J23" s="2">
        <f>((1000*coeffs!$D$8/($D$2*coeffs!$D$6))^2*H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1039.7329941811142</v>
      </c>
      <c r="K23" s="10">
        <f>((1000*coeffs!$D$8/($D$2*coeffs!$D$6))^2*I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1179.3042249823552</v>
      </c>
      <c r="L23" s="10">
        <f t="shared" si="3"/>
        <v>74526120.045129627</v>
      </c>
      <c r="M23" s="1">
        <f t="shared" si="4"/>
        <v>27791410.118538119</v>
      </c>
      <c r="N23" s="10">
        <f t="shared" si="5"/>
        <v>25234545.988461409</v>
      </c>
    </row>
    <row r="24" spans="1:14" x14ac:dyDescent="0.25">
      <c r="A24">
        <v>-18.66</v>
      </c>
      <c r="B24">
        <v>0.17708333333333334</v>
      </c>
      <c r="C24" s="10">
        <f>-LN(1-B24)/0.000001-EXP(blanks!$BZ$18*b920_4!A24+blanks!$BZ$17)</f>
        <v>183397.9150474589</v>
      </c>
      <c r="D24" s="1">
        <f>C24*0.000001*coeffs!$D$8/($D$2*coeffs!$D$6/1000)</f>
        <v>3823.3404454367696</v>
      </c>
      <c r="E24">
        <f t="shared" si="0"/>
        <v>0.1949003390008148</v>
      </c>
      <c r="F24">
        <v>0.1736</v>
      </c>
      <c r="G24">
        <v>0.2271</v>
      </c>
      <c r="H24">
        <f t="shared" si="1"/>
        <v>2.1300339000814794E-2</v>
      </c>
      <c r="I24">
        <f t="shared" si="2"/>
        <v>3.2199660999185198E-2</v>
      </c>
      <c r="J24" s="2">
        <f>((1000*coeffs!$D$8/($D$2*coeffs!$D$6))^2*H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1101.3949290622215</v>
      </c>
      <c r="K24" s="10">
        <f>((1000*coeffs!$D$8/($D$2*coeffs!$D$6))^2*I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1210.9898233325662</v>
      </c>
      <c r="L24" s="10">
        <f t="shared" si="3"/>
        <v>79994624.26715593</v>
      </c>
      <c r="M24" s="1">
        <f t="shared" si="4"/>
        <v>28816641.98794847</v>
      </c>
      <c r="N24" s="10">
        <f t="shared" si="5"/>
        <v>26822740.100551989</v>
      </c>
    </row>
    <row r="25" spans="1:14" x14ac:dyDescent="0.25">
      <c r="A25">
        <v>-18.66</v>
      </c>
      <c r="B25">
        <v>0.1875</v>
      </c>
      <c r="C25" s="10">
        <f>-LN(1-B25)/0.000001-EXP(blanks!$BZ$18*b920_4!A25+blanks!$BZ$17)</f>
        <v>196136.94082488859</v>
      </c>
      <c r="D25" s="1">
        <f>C25*0.000001*coeffs!$D$8/($D$2*coeffs!$D$6/1000)</f>
        <v>4088.9139797798653</v>
      </c>
      <c r="E25">
        <f t="shared" si="0"/>
        <v>0.20763936477824449</v>
      </c>
      <c r="F25">
        <v>0.18229999999999999</v>
      </c>
      <c r="G25">
        <v>0.24440000000000001</v>
      </c>
      <c r="H25">
        <f t="shared" si="1"/>
        <v>2.53393647782445E-2</v>
      </c>
      <c r="I25">
        <f t="shared" si="2"/>
        <v>3.6760635221755517E-2</v>
      </c>
      <c r="J25" s="2">
        <f>((1000*coeffs!$D$8/($D$2*coeffs!$D$6))^2*H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1196.6963178388942</v>
      </c>
      <c r="K25" s="10">
        <f>((1000*coeffs!$D$8/($D$2*coeffs!$D$6))^2*I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1319.2164859544075</v>
      </c>
      <c r="L25" s="10">
        <f t="shared" si="3"/>
        <v>85551140.982907012</v>
      </c>
      <c r="M25" s="1">
        <f t="shared" si="4"/>
        <v>31262738.030153651</v>
      </c>
      <c r="N25" s="10">
        <f t="shared" si="5"/>
        <v>29024461.597834818</v>
      </c>
    </row>
    <row r="26" spans="1:14" x14ac:dyDescent="0.25">
      <c r="A26">
        <v>-19.010000000000002</v>
      </c>
      <c r="B26">
        <v>0.19791666666666666</v>
      </c>
      <c r="C26" s="10">
        <f>-LN(1-B26)/0.000001-EXP(blanks!$BZ$18*b920_4!A26+blanks!$BZ$17)</f>
        <v>207487.7221259207</v>
      </c>
      <c r="D26" s="1">
        <f>C26*0.000001*coeffs!$D$8/($D$2*coeffs!$D$6/1000)</f>
        <v>4325.5464476261504</v>
      </c>
      <c r="E26">
        <f t="shared" si="0"/>
        <v>0.22054276961415234</v>
      </c>
      <c r="F26">
        <v>0.1961</v>
      </c>
      <c r="G26">
        <v>0.25669999999999998</v>
      </c>
      <c r="H26">
        <f t="shared" si="1"/>
        <v>2.4442769614152343E-2</v>
      </c>
      <c r="I26">
        <f t="shared" si="2"/>
        <v>3.6157230385847644E-2</v>
      </c>
      <c r="J26" s="2">
        <f>((1000*coeffs!$D$8/($D$2*coeffs!$D$6))^2*H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1249.1766912314413</v>
      </c>
      <c r="K26" s="10">
        <f>((1000*coeffs!$D$8/($D$2*coeffs!$D$6))^2*I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1367.102273947364</v>
      </c>
      <c r="L26" s="10">
        <f t="shared" si="3"/>
        <v>90502132.3018637</v>
      </c>
      <c r="M26" s="1">
        <f t="shared" si="4"/>
        <v>32547449.812909439</v>
      </c>
      <c r="N26" s="10">
        <f t="shared" si="5"/>
        <v>30401910.774446767</v>
      </c>
    </row>
    <row r="27" spans="1:14" x14ac:dyDescent="0.25">
      <c r="A27">
        <v>-19.170000000000002</v>
      </c>
      <c r="B27">
        <v>0.20833333333333334</v>
      </c>
      <c r="C27" s="10">
        <f>-LN(1-B27)/0.000001-EXP(blanks!$BZ$18*b920_4!A27+blanks!$BZ$17)</f>
        <v>219781.85288460064</v>
      </c>
      <c r="D27" s="1">
        <f>C27*0.000001*coeffs!$D$8/($D$2*coeffs!$D$6/1000)</f>
        <v>4581.8451485082487</v>
      </c>
      <c r="E27">
        <f t="shared" si="0"/>
        <v>0.23361485118150521</v>
      </c>
      <c r="F27">
        <v>0.20599999999999999</v>
      </c>
      <c r="G27">
        <v>0.2762</v>
      </c>
      <c r="H27">
        <f t="shared" si="1"/>
        <v>2.7614851181505223E-2</v>
      </c>
      <c r="I27">
        <f t="shared" si="2"/>
        <v>4.2585148818494789E-2</v>
      </c>
      <c r="J27" s="2">
        <f>((1000*coeffs!$D$8/($D$2*coeffs!$D$6))^2*H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1338.2753071728043</v>
      </c>
      <c r="K27" s="10">
        <f>((1000*coeffs!$D$8/($D$2*coeffs!$D$6))^2*I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1499.2385489435098</v>
      </c>
      <c r="L27" s="10">
        <f t="shared" si="3"/>
        <v>95864594.413155362</v>
      </c>
      <c r="M27" s="1">
        <f t="shared" si="4"/>
        <v>35419828.918783136</v>
      </c>
      <c r="N27" s="10">
        <f t="shared" si="5"/>
        <v>32474974.503528532</v>
      </c>
    </row>
    <row r="28" spans="1:14" x14ac:dyDescent="0.25">
      <c r="A28">
        <v>-19.190000000000001</v>
      </c>
      <c r="B28">
        <v>0.21875</v>
      </c>
      <c r="C28" s="10">
        <f>-LN(1-B28)/0.000001-EXP(blanks!$BZ$18*b920_4!A28+blanks!$BZ$17)</f>
        <v>232926.63135043293</v>
      </c>
      <c r="D28" s="1">
        <f>C28*0.000001*coeffs!$D$8/($D$2*coeffs!$D$6/1000)</f>
        <v>4855.8775067371716</v>
      </c>
      <c r="E28">
        <f t="shared" si="0"/>
        <v>0.24686007793152578</v>
      </c>
      <c r="F28">
        <v>0.21629999999999999</v>
      </c>
      <c r="G28">
        <v>0.29010000000000002</v>
      </c>
      <c r="H28">
        <f t="shared" si="1"/>
        <v>3.0560077931525792E-2</v>
      </c>
      <c r="I28">
        <f t="shared" si="2"/>
        <v>4.323992206847424E-2</v>
      </c>
      <c r="J28" s="2">
        <f>((1000*coeffs!$D$8/($D$2*coeffs!$D$6))^2*H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1426.7593346680665</v>
      </c>
      <c r="K28" s="10">
        <f>((1000*coeffs!$D$8/($D$2*coeffs!$D$6))^2*I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1562.7974551813716</v>
      </c>
      <c r="L28" s="10">
        <f t="shared" si="3"/>
        <v>101598092.60574469</v>
      </c>
      <c r="M28" s="1">
        <f t="shared" si="4"/>
        <v>37055333.062810384</v>
      </c>
      <c r="N28" s="10">
        <f t="shared" si="5"/>
        <v>34569692.636096217</v>
      </c>
    </row>
    <row r="29" spans="1:14" x14ac:dyDescent="0.25">
      <c r="A29">
        <v>-19.309999999999999</v>
      </c>
      <c r="B29">
        <v>0.22916666666666666</v>
      </c>
      <c r="C29" s="10">
        <f>-LN(1-B29)/0.000001-EXP(blanks!$BZ$18*b920_4!A29+blanks!$BZ$17)</f>
        <v>245731.45774088593</v>
      </c>
      <c r="D29" s="1">
        <f>C29*0.000001*coeffs!$D$8/($D$2*coeffs!$D$6/1000)</f>
        <v>5122.8228022861758</v>
      </c>
      <c r="E29">
        <f t="shared" si="0"/>
        <v>0.26028309826366641</v>
      </c>
      <c r="F29">
        <v>0.2271</v>
      </c>
      <c r="G29">
        <v>0.30459999999999998</v>
      </c>
      <c r="H29">
        <f t="shared" si="1"/>
        <v>3.3183098263666416E-2</v>
      </c>
      <c r="I29">
        <f t="shared" si="2"/>
        <v>4.4316901736333569E-2</v>
      </c>
      <c r="J29" s="2">
        <f>((1000*coeffs!$D$8/($D$2*coeffs!$D$6))^2*H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1513.3944784628584</v>
      </c>
      <c r="K29" s="10">
        <f>((1000*coeffs!$D$8/($D$2*coeffs!$D$6))^2*I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1632.5968474928347</v>
      </c>
      <c r="L29" s="10">
        <f t="shared" si="3"/>
        <v>107183310.27654198</v>
      </c>
      <c r="M29" s="1">
        <f t="shared" si="4"/>
        <v>38795234.588945895</v>
      </c>
      <c r="N29" s="10">
        <f t="shared" si="5"/>
        <v>36618385.706569597</v>
      </c>
    </row>
    <row r="30" spans="1:14" x14ac:dyDescent="0.25">
      <c r="A30">
        <v>-19.309999999999999</v>
      </c>
      <c r="B30">
        <v>0.23958333333333334</v>
      </c>
      <c r="C30" s="10">
        <f>-LN(1-B30)/0.000001-EXP(blanks!$BZ$18*b920_4!A30+blanks!$BZ$17)</f>
        <v>259337.10979666468</v>
      </c>
      <c r="D30" s="1">
        <f>C30*0.000001*coeffs!$D$8/($D$2*coeffs!$D$6/1000)</f>
        <v>5406.463103092964</v>
      </c>
      <c r="E30">
        <f t="shared" si="0"/>
        <v>0.27388875031944515</v>
      </c>
      <c r="F30">
        <v>0.23849999999999999</v>
      </c>
      <c r="G30">
        <v>0.31990000000000002</v>
      </c>
      <c r="H30">
        <f t="shared" si="1"/>
        <v>3.5388750319445161E-2</v>
      </c>
      <c r="I30">
        <f t="shared" si="2"/>
        <v>4.6011249680554867E-2</v>
      </c>
      <c r="J30" s="2">
        <f>((1000*coeffs!$D$8/($D$2*coeffs!$D$6))^2*H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1597.0164526423036</v>
      </c>
      <c r="K30" s="10">
        <f>((1000*coeffs!$D$8/($D$2*coeffs!$D$6))^2*I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1710.6297647489446</v>
      </c>
      <c r="L30" s="10">
        <f t="shared" si="3"/>
        <v>113117832.61737686</v>
      </c>
      <c r="M30" s="1">
        <f t="shared" si="4"/>
        <v>40715724.861478411</v>
      </c>
      <c r="N30" s="10">
        <f t="shared" si="5"/>
        <v>38642766.724208571</v>
      </c>
    </row>
    <row r="31" spans="1:14" x14ac:dyDescent="0.25">
      <c r="A31">
        <v>-19.39</v>
      </c>
      <c r="B31">
        <v>0.25</v>
      </c>
      <c r="C31" s="10">
        <f>-LN(1-B31)/0.000001-EXP(blanks!$BZ$18*b920_4!A31+blanks!$BZ$17)</f>
        <v>272703.13899852306</v>
      </c>
      <c r="D31" s="1">
        <f>C31*0.000001*coeffs!$D$8/($D$2*coeffs!$D$6/1000)</f>
        <v>5685.1079286305385</v>
      </c>
      <c r="E31">
        <f t="shared" si="0"/>
        <v>0.2876820724517809</v>
      </c>
      <c r="F31">
        <v>0.2505</v>
      </c>
      <c r="G31">
        <v>0.33589999999999998</v>
      </c>
      <c r="H31">
        <f t="shared" si="1"/>
        <v>3.7182072451780901E-2</v>
      </c>
      <c r="I31">
        <f t="shared" si="2"/>
        <v>4.8217927548219075E-2</v>
      </c>
      <c r="J31" s="2">
        <f>((1000*coeffs!$D$8/($D$2*coeffs!$D$6))^2*H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1677.5508512189122</v>
      </c>
      <c r="K31" s="10">
        <f>((1000*coeffs!$D$8/($D$2*coeffs!$D$6))^2*I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1795.4881965286017</v>
      </c>
      <c r="L31" s="10">
        <f t="shared" si="3"/>
        <v>118947836.10280257</v>
      </c>
      <c r="M31" s="1">
        <f t="shared" si="4"/>
        <v>42753388.445572451</v>
      </c>
      <c r="N31" s="10">
        <f t="shared" si="5"/>
        <v>40602283.895838149</v>
      </c>
    </row>
    <row r="32" spans="1:14" x14ac:dyDescent="0.25">
      <c r="A32">
        <v>-19.41</v>
      </c>
      <c r="B32">
        <v>0.26041666666666669</v>
      </c>
      <c r="C32" s="10">
        <f>-LN(1-B32)/0.000001-EXP(blanks!$BZ$18*b920_4!A32+blanks!$BZ$17)</f>
        <v>286580.61148366611</v>
      </c>
      <c r="D32" s="1">
        <f>C32*0.000001*coeffs!$D$8/($D$2*coeffs!$D$6/1000)</f>
        <v>5974.4149353059029</v>
      </c>
      <c r="E32">
        <f t="shared" si="0"/>
        <v>0.30166831442652092</v>
      </c>
      <c r="F32">
        <v>0.2631</v>
      </c>
      <c r="G32">
        <v>0.3528</v>
      </c>
      <c r="H32">
        <f t="shared" si="1"/>
        <v>3.8568314426520922E-2</v>
      </c>
      <c r="I32">
        <f t="shared" si="2"/>
        <v>5.113168557347908E-2</v>
      </c>
      <c r="J32" s="2">
        <f>((1000*coeffs!$D$8/($D$2*coeffs!$D$6))^2*H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1755.065991513542</v>
      </c>
      <c r="K32" s="10">
        <f>((1000*coeffs!$D$8/($D$2*coeffs!$D$6))^2*I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1889.4524874996064</v>
      </c>
      <c r="L32" s="10">
        <f t="shared" si="3"/>
        <v>125000921.2588663</v>
      </c>
      <c r="M32" s="1">
        <f t="shared" si="4"/>
        <v>44976752.173789732</v>
      </c>
      <c r="N32" s="10">
        <f t="shared" si="5"/>
        <v>42526520.473004706</v>
      </c>
    </row>
    <row r="33" spans="1:14" x14ac:dyDescent="0.25">
      <c r="A33">
        <v>-19.46</v>
      </c>
      <c r="B33">
        <v>0.27083333333333331</v>
      </c>
      <c r="C33" s="10">
        <f>-LN(1-B33)/0.000001-EXP(blanks!$BZ$18*b920_4!A33+blanks!$BZ$17)</f>
        <v>300489.8546906049</v>
      </c>
      <c r="D33" s="1">
        <f>C33*0.000001*coeffs!$D$8/($D$2*coeffs!$D$6/1000)</f>
        <v>6264.384273859966</v>
      </c>
      <c r="E33">
        <f t="shared" si="0"/>
        <v>0.31585294941847714</v>
      </c>
      <c r="F33">
        <v>0.2762</v>
      </c>
      <c r="G33">
        <v>0.3705</v>
      </c>
      <c r="H33">
        <f t="shared" si="1"/>
        <v>3.9652949418477135E-2</v>
      </c>
      <c r="I33">
        <f t="shared" si="2"/>
        <v>5.464705058152286E-2</v>
      </c>
      <c r="J33" s="2">
        <f>((1000*coeffs!$D$8/($D$2*coeffs!$D$6))^2*H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1830.678912692432</v>
      </c>
      <c r="K33" s="10">
        <f>((1000*coeffs!$D$8/($D$2*coeffs!$D$6))^2*I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1991.4556852777903</v>
      </c>
      <c r="L33" s="10">
        <f t="shared" si="3"/>
        <v>131067864.18944232</v>
      </c>
      <c r="M33" s="1">
        <f t="shared" si="4"/>
        <v>47349204.683606468</v>
      </c>
      <c r="N33" s="10">
        <f t="shared" si="5"/>
        <v>44417781.779638238</v>
      </c>
    </row>
    <row r="34" spans="1:14" x14ac:dyDescent="0.25">
      <c r="A34">
        <v>-19.46</v>
      </c>
      <c r="B34">
        <v>0.28125</v>
      </c>
      <c r="C34" s="10">
        <f>-LN(1-B34)/0.000001-EXP(blanks!$BZ$18*b920_4!A34+blanks!$BZ$17)</f>
        <v>314878.59214270464</v>
      </c>
      <c r="D34" s="1">
        <f>C34*0.000001*coeffs!$D$8/($D$2*coeffs!$D$6/1000)</f>
        <v>6564.3497442697453</v>
      </c>
      <c r="E34">
        <f t="shared" si="0"/>
        <v>0.33024168687057687</v>
      </c>
      <c r="F34">
        <v>0.29010000000000002</v>
      </c>
      <c r="G34">
        <v>0.38900000000000001</v>
      </c>
      <c r="H34">
        <f t="shared" si="1"/>
        <v>4.0141686870576843E-2</v>
      </c>
      <c r="I34">
        <f t="shared" si="2"/>
        <v>5.8758313129423145E-2</v>
      </c>
      <c r="J34" s="2">
        <f>((1000*coeffs!$D$8/($D$2*coeffs!$D$6))^2*H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1901.8297001828539</v>
      </c>
      <c r="K34" s="10">
        <f>((1000*coeffs!$D$8/($D$2*coeffs!$D$6))^2*I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2101.7013619013896</v>
      </c>
      <c r="L34" s="10">
        <f t="shared" si="3"/>
        <v>137343953.23800984</v>
      </c>
      <c r="M34" s="1">
        <f t="shared" si="4"/>
        <v>49890787.600981861</v>
      </c>
      <c r="N34" s="10">
        <f t="shared" si="5"/>
        <v>46247149.01588992</v>
      </c>
    </row>
    <row r="35" spans="1:14" x14ac:dyDescent="0.25">
      <c r="A35">
        <v>-19.53</v>
      </c>
      <c r="B35">
        <v>0.29166666666666669</v>
      </c>
      <c r="C35" s="10">
        <f>-LN(1-B35)/0.000001-EXP(blanks!$BZ$18*b920_4!A35+blanks!$BZ$17)</f>
        <v>329083.37779304403</v>
      </c>
      <c r="D35" s="1">
        <f>C35*0.000001*coeffs!$D$8/($D$2*coeffs!$D$6/1000)</f>
        <v>6860.4803272245654</v>
      </c>
      <c r="E35">
        <f t="shared" si="0"/>
        <v>0.34484048629172964</v>
      </c>
      <c r="F35">
        <v>0.29730000000000001</v>
      </c>
      <c r="G35">
        <v>0.40849999999999997</v>
      </c>
      <c r="H35">
        <f t="shared" si="1"/>
        <v>4.7540486291729633E-2</v>
      </c>
      <c r="I35">
        <f t="shared" si="2"/>
        <v>6.3659513708270332E-2</v>
      </c>
      <c r="J35" s="2">
        <f>((1000*coeffs!$D$8/($D$2*coeffs!$D$6))^2*H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2040.2141051767398</v>
      </c>
      <c r="K35" s="10">
        <f>((1000*coeffs!$D$8/($D$2*coeffs!$D$6))^2*I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2222.9438916723852</v>
      </c>
      <c r="L35" s="10">
        <f t="shared" si="3"/>
        <v>143539806.06763631</v>
      </c>
      <c r="M35" s="1">
        <f t="shared" si="4"/>
        <v>52629516.876870595</v>
      </c>
      <c r="N35" s="10">
        <f t="shared" si="5"/>
        <v>49283351.401161231</v>
      </c>
    </row>
    <row r="36" spans="1:14" x14ac:dyDescent="0.25">
      <c r="A36">
        <v>-19.63</v>
      </c>
      <c r="B36">
        <v>0.30208333333333331</v>
      </c>
      <c r="C36" s="10">
        <f>-LN(1-B36)/0.000001-EXP(blanks!$BZ$18*b920_4!A36+blanks!$BZ$17)</f>
        <v>343317.9933760821</v>
      </c>
      <c r="D36" s="1">
        <f>C36*0.000001*coeffs!$D$8/($D$2*coeffs!$D$6/1000)</f>
        <v>7157.23278196098</v>
      </c>
      <c r="E36">
        <f t="shared" si="0"/>
        <v>0.3596555720768701</v>
      </c>
      <c r="F36">
        <v>0.31219999999999998</v>
      </c>
      <c r="G36">
        <v>0.41860000000000003</v>
      </c>
      <c r="H36">
        <f t="shared" si="1"/>
        <v>4.7455572076870123E-2</v>
      </c>
      <c r="I36">
        <f t="shared" si="2"/>
        <v>5.8944427923129927E-2</v>
      </c>
      <c r="J36" s="2">
        <f>((1000*coeffs!$D$8/($D$2*coeffs!$D$6))^2*H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2106.6788276986722</v>
      </c>
      <c r="K36" s="10">
        <f>((1000*coeffs!$D$8/($D$2*coeffs!$D$6))^2*I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2229.2074853408085</v>
      </c>
      <c r="L36" s="10">
        <f t="shared" si="3"/>
        <v>149748670.13709897</v>
      </c>
      <c r="M36" s="1">
        <f t="shared" si="4"/>
        <v>53251230.664739802</v>
      </c>
      <c r="N36" s="10">
        <f t="shared" si="5"/>
        <v>51020827.9869335</v>
      </c>
    </row>
    <row r="37" spans="1:14" x14ac:dyDescent="0.25">
      <c r="A37">
        <v>-19.670000000000002</v>
      </c>
      <c r="B37">
        <v>0.3125</v>
      </c>
      <c r="C37" s="10">
        <f>-LN(1-B37)/0.000001-EXP(blanks!$BZ$18*b920_4!A37+blanks!$BZ$17)</f>
        <v>358117.73869310308</v>
      </c>
      <c r="D37" s="1">
        <f>C37*0.000001*coeffs!$D$8/($D$2*coeffs!$D$6/1000)</f>
        <v>7465.7666321854322</v>
      </c>
      <c r="E37">
        <f t="shared" si="0"/>
        <v>0.3746934494414107</v>
      </c>
      <c r="F37">
        <v>0.32779999999999998</v>
      </c>
      <c r="G37">
        <v>0.43959999999999999</v>
      </c>
      <c r="H37">
        <f t="shared" si="1"/>
        <v>4.6893449441410717E-2</v>
      </c>
      <c r="I37">
        <f t="shared" si="2"/>
        <v>6.4906550558589293E-2</v>
      </c>
      <c r="J37" s="2">
        <f>((1000*coeffs!$D$8/($D$2*coeffs!$D$6))^2*H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2170.3403606859438</v>
      </c>
      <c r="K37" s="10">
        <f>((1000*coeffs!$D$8/($D$2*coeffs!$D$6))^2*I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2363.391177839886</v>
      </c>
      <c r="L37" s="10">
        <f t="shared" si="3"/>
        <v>156204032.86888531</v>
      </c>
      <c r="M37" s="1">
        <f t="shared" si="4"/>
        <v>56246063.668828338</v>
      </c>
      <c r="N37" s="10">
        <f t="shared" si="5"/>
        <v>52730206.961670645</v>
      </c>
    </row>
    <row r="38" spans="1:14" x14ac:dyDescent="0.25">
      <c r="A38">
        <v>-19.73</v>
      </c>
      <c r="B38">
        <v>0.32291666666666669</v>
      </c>
      <c r="C38" s="10">
        <f>-LN(1-B38)/0.000001-EXP(blanks!$BZ$18*b920_4!A38+blanks!$BZ$17)</f>
        <v>373021.48894554022</v>
      </c>
      <c r="D38" s="1">
        <f>C38*0.000001*coeffs!$D$8/($D$2*coeffs!$D$6/1000)</f>
        <v>7776.4686983135343</v>
      </c>
      <c r="E38">
        <f t="shared" si="0"/>
        <v>0.38996092157219925</v>
      </c>
      <c r="F38">
        <v>0.33589999999999998</v>
      </c>
      <c r="G38">
        <v>0.4617</v>
      </c>
      <c r="H38">
        <f t="shared" si="1"/>
        <v>5.4060921572199272E-2</v>
      </c>
      <c r="I38">
        <f t="shared" si="2"/>
        <v>7.1739078427800751E-2</v>
      </c>
      <c r="J38" s="2">
        <f>((1000*coeffs!$D$8/($D$2*coeffs!$D$6))^2*H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2310.2095413599181</v>
      </c>
      <c r="K38" s="10">
        <f>((1000*coeffs!$D$8/($D$2*coeffs!$D$6))^2*I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2510.6964924958465</v>
      </c>
      <c r="L38" s="10">
        <f t="shared" si="3"/>
        <v>162704760.54240727</v>
      </c>
      <c r="M38" s="1">
        <f t="shared" si="4"/>
        <v>59489213.673217013</v>
      </c>
      <c r="N38" s="10">
        <f t="shared" si="5"/>
        <v>55819882.821724445</v>
      </c>
    </row>
    <row r="39" spans="1:14" x14ac:dyDescent="0.25">
      <c r="A39">
        <v>-19.73</v>
      </c>
      <c r="B39">
        <v>0.33333333333333331</v>
      </c>
      <c r="C39" s="10">
        <f>-LN(1-B39)/0.000001-EXP(blanks!$BZ$18*b920_4!A39+blanks!$BZ$17)</f>
        <v>388525.67548150523</v>
      </c>
      <c r="D39" s="1">
        <f>C39*0.000001*coeffs!$D$8/($D$2*coeffs!$D$6/1000)</f>
        <v>8099.6882040598857</v>
      </c>
      <c r="E39">
        <f t="shared" si="0"/>
        <v>0.40546510810816427</v>
      </c>
      <c r="F39">
        <v>0.3528</v>
      </c>
      <c r="G39">
        <v>0.47310000000000002</v>
      </c>
      <c r="H39">
        <f t="shared" si="1"/>
        <v>5.2665108108164271E-2</v>
      </c>
      <c r="I39">
        <f t="shared" si="2"/>
        <v>6.7634891891835747E-2</v>
      </c>
      <c r="J39" s="2">
        <f>((1000*coeffs!$D$8/($D$2*coeffs!$D$6))^2*H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2366.8838000791607</v>
      </c>
      <c r="K39" s="10">
        <f>((1000*coeffs!$D$8/($D$2*coeffs!$D$6))^2*I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2526.8178091762306</v>
      </c>
      <c r="L39" s="10">
        <f t="shared" si="3"/>
        <v>169467386.91245881</v>
      </c>
      <c r="M39" s="1">
        <f t="shared" si="4"/>
        <v>60337904.562885262</v>
      </c>
      <c r="N39" s="10">
        <f t="shared" si="5"/>
        <v>57428579.397399619</v>
      </c>
    </row>
    <row r="40" spans="1:14" x14ac:dyDescent="0.25">
      <c r="A40">
        <v>-19.920000000000002</v>
      </c>
      <c r="B40">
        <v>0.34375</v>
      </c>
      <c r="C40" s="10">
        <f>-LN(1-B40)/0.000001-EXP(blanks!$BZ$18*b920_4!A40+blanks!$BZ$17)</f>
        <v>403068.75314783904</v>
      </c>
      <c r="D40" s="1">
        <f>C40*0.000001*coeffs!$D$8/($D$2*coeffs!$D$6/1000)</f>
        <v>8402.871242037354</v>
      </c>
      <c r="E40">
        <f t="shared" si="0"/>
        <v>0.42121346507630353</v>
      </c>
      <c r="F40">
        <v>0.36149999999999999</v>
      </c>
      <c r="G40">
        <v>0.49680000000000002</v>
      </c>
      <c r="H40">
        <f t="shared" si="1"/>
        <v>5.971346507630354E-2</v>
      </c>
      <c r="I40">
        <f t="shared" si="2"/>
        <v>7.5586534923696491E-2</v>
      </c>
      <c r="J40" s="2">
        <f>((1000*coeffs!$D$8/($D$2*coeffs!$D$6))^2*H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2508.8952694853688</v>
      </c>
      <c r="K40" s="10">
        <f>((1000*coeffs!$D$8/($D$2*coeffs!$D$6))^2*I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2688.4809572397571</v>
      </c>
      <c r="L40" s="10">
        <f t="shared" si="3"/>
        <v>175810796.17807335</v>
      </c>
      <c r="M40" s="1">
        <f t="shared" si="4"/>
        <v>63829774.262249246</v>
      </c>
      <c r="N40" s="10">
        <f t="shared" si="5"/>
        <v>60544582.743759125</v>
      </c>
    </row>
    <row r="41" spans="1:14" x14ac:dyDescent="0.25">
      <c r="A41">
        <v>-19.96</v>
      </c>
      <c r="B41">
        <v>0.35416666666666669</v>
      </c>
      <c r="C41" s="10">
        <f>-LN(1-B41)/0.000001-EXP(blanks!$BZ$18*b920_4!A41+blanks!$BZ$17)</f>
        <v>418804.62217054662</v>
      </c>
      <c r="D41" s="1">
        <f>C41*0.000001*coeffs!$D$8/($D$2*coeffs!$D$6/1000)</f>
        <v>8730.9206883085662</v>
      </c>
      <c r="E41">
        <f t="shared" si="0"/>
        <v>0.43721380642274482</v>
      </c>
      <c r="F41">
        <v>0.37959999999999999</v>
      </c>
      <c r="G41">
        <v>0.5091</v>
      </c>
      <c r="H41">
        <f t="shared" si="1"/>
        <v>5.7613806422744829E-2</v>
      </c>
      <c r="I41">
        <f t="shared" si="2"/>
        <v>7.1886193577255175E-2</v>
      </c>
      <c r="J41" s="2">
        <f>((1000*coeffs!$D$8/($D$2*coeffs!$D$6))^2*H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2560.2379639064484</v>
      </c>
      <c r="K41" s="10">
        <f>((1000*coeffs!$D$8/($D$2*coeffs!$D$6))^2*I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2712.5803430577603</v>
      </c>
      <c r="L41" s="10">
        <f t="shared" si="3"/>
        <v>182674477.96891013</v>
      </c>
      <c r="M41" s="1">
        <f t="shared" si="4"/>
        <v>64835726.402013324</v>
      </c>
      <c r="N41" s="10">
        <f t="shared" si="5"/>
        <v>62064729.622005664</v>
      </c>
    </row>
    <row r="42" spans="1:14" x14ac:dyDescent="0.25">
      <c r="A42">
        <v>-20.07</v>
      </c>
      <c r="B42">
        <v>0.36458333333333331</v>
      </c>
      <c r="C42" s="10">
        <f>-LN(1-B42)/0.000001-EXP(blanks!$BZ$18*b920_4!A42+blanks!$BZ$17)</f>
        <v>434317.79798564326</v>
      </c>
      <c r="D42" s="1">
        <f>C42*0.000001*coeffs!$D$8/($D$2*coeffs!$D$6/1000)</f>
        <v>9054.3275957190563</v>
      </c>
      <c r="E42">
        <f t="shared" si="0"/>
        <v>0.45347432729452486</v>
      </c>
      <c r="F42">
        <v>0.38900000000000001</v>
      </c>
      <c r="G42">
        <v>0.53459999999999996</v>
      </c>
      <c r="H42">
        <f t="shared" si="1"/>
        <v>6.4474327294524847E-2</v>
      </c>
      <c r="I42">
        <f t="shared" si="2"/>
        <v>8.1125672705475105E-2</v>
      </c>
      <c r="J42" s="2">
        <f>((1000*coeffs!$D$8/($D$2*coeffs!$D$6))^2*H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2702.9927816575073</v>
      </c>
      <c r="K42" s="10">
        <f>((1000*coeffs!$D$8/($D$2*coeffs!$D$6))^2*I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2891.3401472853388</v>
      </c>
      <c r="L42" s="10">
        <f t="shared" si="3"/>
        <v>189441025.28869757</v>
      </c>
      <c r="M42" s="1">
        <f t="shared" si="4"/>
        <v>68675625.711340889</v>
      </c>
      <c r="N42" s="10">
        <f t="shared" si="5"/>
        <v>65231004.746835619</v>
      </c>
    </row>
    <row r="43" spans="1:14" x14ac:dyDescent="0.25">
      <c r="A43">
        <v>-20.14</v>
      </c>
      <c r="B43">
        <v>0.375</v>
      </c>
      <c r="C43" s="10">
        <f>-LN(1-B43)/0.000001-EXP(blanks!$BZ$18*b920_4!A43+blanks!$BZ$17)</f>
        <v>450355.79681841412</v>
      </c>
      <c r="D43" s="1">
        <f>C43*0.000001*coeffs!$D$8/($D$2*coeffs!$D$6/1000)</f>
        <v>9388.6756148082204</v>
      </c>
      <c r="E43">
        <f t="shared" si="0"/>
        <v>0.47000362924573558</v>
      </c>
      <c r="F43">
        <v>0.40849999999999997</v>
      </c>
      <c r="G43">
        <v>0.54790000000000005</v>
      </c>
      <c r="H43">
        <f t="shared" si="1"/>
        <v>6.1503629245735603E-2</v>
      </c>
      <c r="I43">
        <f t="shared" si="2"/>
        <v>7.7896370754264477E-2</v>
      </c>
      <c r="J43" s="2">
        <f>((1000*coeffs!$D$8/($D$2*coeffs!$D$6))^2*H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2748.0444313421845</v>
      </c>
      <c r="K43" s="10">
        <f>((1000*coeffs!$D$8/($D$2*coeffs!$D$6))^2*I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2923.1644813128751</v>
      </c>
      <c r="L43" s="10">
        <f t="shared" si="3"/>
        <v>196436490.26054633</v>
      </c>
      <c r="M43" s="1">
        <f t="shared" si="4"/>
        <v>69834309.811962306</v>
      </c>
      <c r="N43" s="10">
        <f t="shared" si="5"/>
        <v>66648880.167334594</v>
      </c>
    </row>
    <row r="44" spans="1:14" x14ac:dyDescent="0.25">
      <c r="A44">
        <v>-20.32</v>
      </c>
      <c r="B44">
        <v>0.38541666666666669</v>
      </c>
      <c r="C44" s="10">
        <f>-LN(1-B44)/0.000001-EXP(blanks!$BZ$18*b920_4!A44+blanks!$BZ$17)</f>
        <v>465840.92544487631</v>
      </c>
      <c r="D44" s="1">
        <f>C44*0.000001*coeffs!$D$8/($D$2*coeffs!$D$6/1000)</f>
        <v>9711.4978157314017</v>
      </c>
      <c r="E44">
        <f t="shared" si="0"/>
        <v>0.4868107475621169</v>
      </c>
      <c r="F44">
        <v>0.41860000000000003</v>
      </c>
      <c r="G44">
        <v>0.57530000000000003</v>
      </c>
      <c r="H44">
        <f t="shared" si="1"/>
        <v>6.8210747562116869E-2</v>
      </c>
      <c r="I44">
        <f t="shared" si="2"/>
        <v>8.8489252437883137E-2</v>
      </c>
      <c r="J44" s="2">
        <f>((1000*coeffs!$D$8/($D$2*coeffs!$D$6))^2*H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2891.3548888561481</v>
      </c>
      <c r="K44" s="10">
        <f>((1000*coeffs!$D$8/($D$2*coeffs!$D$6))^2*I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3121.0510753582976</v>
      </c>
      <c r="L44" s="10">
        <f t="shared" si="3"/>
        <v>203190803.93898627</v>
      </c>
      <c r="M44" s="1">
        <f t="shared" si="4"/>
        <v>74026354.702234641</v>
      </c>
      <c r="N44" s="10">
        <f t="shared" si="5"/>
        <v>69823660.076066613</v>
      </c>
    </row>
    <row r="45" spans="1:14" x14ac:dyDescent="0.25">
      <c r="A45">
        <v>-20.32</v>
      </c>
      <c r="B45">
        <v>0.39583333333333331</v>
      </c>
      <c r="C45" s="10">
        <f>-LN(1-B45)/0.000001-EXP(blanks!$BZ$18*b920_4!A45+blanks!$BZ$17)</f>
        <v>482935.35880417615</v>
      </c>
      <c r="D45" s="1">
        <f>C45*0.000001*coeffs!$D$8/($D$2*coeffs!$D$6/1000)</f>
        <v>10067.869579486305</v>
      </c>
      <c r="E45">
        <f t="shared" si="0"/>
        <v>0.50390518092141678</v>
      </c>
      <c r="F45">
        <v>0.43959999999999999</v>
      </c>
      <c r="G45">
        <v>0.58960000000000001</v>
      </c>
      <c r="H45">
        <f t="shared" si="1"/>
        <v>6.4305180921416794E-2</v>
      </c>
      <c r="I45">
        <f t="shared" si="2"/>
        <v>8.5694819078583229E-2</v>
      </c>
      <c r="J45" s="2">
        <f>((1000*coeffs!$D$8/($D$2*coeffs!$D$6))^2*H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2930.5161708827745</v>
      </c>
      <c r="K45" s="10">
        <f>((1000*coeffs!$D$8/($D$2*coeffs!$D$6))^2*I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3159.4840403349172</v>
      </c>
      <c r="L45" s="10">
        <f t="shared" si="3"/>
        <v>210647065.22354487</v>
      </c>
      <c r="M45" s="1">
        <f t="shared" si="4"/>
        <v>75342066.443025559</v>
      </c>
      <c r="N45" s="10">
        <f t="shared" si="5"/>
        <v>71175899.84678562</v>
      </c>
    </row>
    <row r="46" spans="1:14" x14ac:dyDescent="0.25">
      <c r="A46">
        <v>-20.440000000000001</v>
      </c>
      <c r="B46">
        <v>0.40625</v>
      </c>
      <c r="C46" s="10">
        <f>-LN(1-B46)/0.000001-EXP(blanks!$BZ$18*b920_4!A46+blanks!$BZ$17)</f>
        <v>499396.72029875667</v>
      </c>
      <c r="D46" s="1">
        <f>C46*0.000001*coeffs!$D$8/($D$2*coeffs!$D$6/1000)</f>
        <v>10411.043541812422</v>
      </c>
      <c r="E46">
        <f t="shared" si="0"/>
        <v>0.52129692363328606</v>
      </c>
      <c r="F46">
        <v>0.45050000000000001</v>
      </c>
      <c r="G46">
        <v>0.60419999999999996</v>
      </c>
      <c r="H46">
        <f t="shared" si="1"/>
        <v>7.0796923633286046E-2</v>
      </c>
      <c r="I46">
        <f t="shared" si="2"/>
        <v>8.2903076366713901E-2</v>
      </c>
      <c r="J46" s="2">
        <f>((1000*coeffs!$D$8/($D$2*coeffs!$D$6))^2*H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3073.4243194547507</v>
      </c>
      <c r="K46" s="10">
        <f>((1000*coeffs!$D$8/($D$2*coeffs!$D$6))^2*I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3202.2832351847601</v>
      </c>
      <c r="L46" s="10">
        <f t="shared" si="3"/>
        <v>217827192.80211645</v>
      </c>
      <c r="M46" s="1">
        <f t="shared" si="4"/>
        <v>76721630.934170127</v>
      </c>
      <c r="N46" s="10">
        <f t="shared" si="5"/>
        <v>74378766.130001977</v>
      </c>
    </row>
    <row r="47" spans="1:14" x14ac:dyDescent="0.25">
      <c r="A47">
        <v>-20.51</v>
      </c>
      <c r="B47">
        <v>0.41666666666666669</v>
      </c>
      <c r="C47" s="10">
        <f>-LN(1-B47)/0.000001-EXP(blanks!$BZ$18*b920_4!A47+blanks!$BZ$17)</f>
        <v>516534.62790055561</v>
      </c>
      <c r="D47" s="1">
        <f>C47*0.000001*coeffs!$D$8/($D$2*coeffs!$D$6/1000)</f>
        <v>10768.321623557027</v>
      </c>
      <c r="E47">
        <f t="shared" si="0"/>
        <v>0.53899650073268712</v>
      </c>
      <c r="F47">
        <v>0.4617</v>
      </c>
      <c r="G47">
        <v>0.63449999999999995</v>
      </c>
      <c r="H47">
        <f t="shared" si="1"/>
        <v>7.7296500732687123E-2</v>
      </c>
      <c r="I47">
        <f t="shared" si="2"/>
        <v>9.550349926731283E-2</v>
      </c>
      <c r="J47" s="2">
        <f>((1000*coeffs!$D$8/($D$2*coeffs!$D$6))^2*H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3219.6517042678556</v>
      </c>
      <c r="K47" s="10">
        <f>((1000*coeffs!$D$8/($D$2*coeffs!$D$6))^2*I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3425.4205133975679</v>
      </c>
      <c r="L47" s="10">
        <f t="shared" si="3"/>
        <v>225302416.7106128</v>
      </c>
      <c r="M47" s="1">
        <f t="shared" si="4"/>
        <v>81431836.782495186</v>
      </c>
      <c r="N47" s="10">
        <f t="shared" si="5"/>
        <v>77669647.147075474</v>
      </c>
    </row>
    <row r="48" spans="1:14" x14ac:dyDescent="0.25">
      <c r="A48">
        <v>-20.53</v>
      </c>
      <c r="B48">
        <v>0.42708333333333331</v>
      </c>
      <c r="C48" s="10">
        <f>-LN(1-B48)/0.000001-EXP(blanks!$BZ$18*b920_4!A48+blanks!$BZ$17)</f>
        <v>534390.02656715829</v>
      </c>
      <c r="D48" s="1">
        <f>C48*0.000001*coeffs!$D$8/($D$2*coeffs!$D$6/1000)</f>
        <v>11140.557414098888</v>
      </c>
      <c r="E48">
        <f t="shared" si="0"/>
        <v>0.55701500623536515</v>
      </c>
      <c r="F48">
        <v>0.48480000000000001</v>
      </c>
      <c r="G48">
        <v>0.6502</v>
      </c>
      <c r="H48">
        <f t="shared" si="1"/>
        <v>7.2215006235365142E-2</v>
      </c>
      <c r="I48">
        <f t="shared" si="2"/>
        <v>9.3184993764634849E-2</v>
      </c>
      <c r="J48" s="2">
        <f>((1000*coeffs!$D$8/($D$2*coeffs!$D$6))^2*H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3250.2483013223282</v>
      </c>
      <c r="K48" s="10">
        <f>((1000*coeffs!$D$8/($D$2*coeffs!$D$6))^2*I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3474.4096007921867</v>
      </c>
      <c r="L48" s="10">
        <f t="shared" si="3"/>
        <v>233090596.34779972</v>
      </c>
      <c r="M48" s="1">
        <f t="shared" si="4"/>
        <v>82971295.37952657</v>
      </c>
      <c r="N48" s="10">
        <f t="shared" si="5"/>
        <v>78894572.26834698</v>
      </c>
    </row>
    <row r="49" spans="1:14" x14ac:dyDescent="0.25">
      <c r="A49">
        <v>-20.54</v>
      </c>
      <c r="B49">
        <v>0.4375</v>
      </c>
      <c r="C49" s="10">
        <f>-LN(1-B49)/0.000001-EXP(blanks!$BZ$18*b920_4!A49+blanks!$BZ$17)</f>
        <v>552657.16820342804</v>
      </c>
      <c r="D49" s="1">
        <f>C49*0.000001*coeffs!$D$8/($D$2*coeffs!$D$6/1000)</f>
        <v>11521.376909360864</v>
      </c>
      <c r="E49">
        <f t="shared" si="0"/>
        <v>0.5753641449035618</v>
      </c>
      <c r="F49">
        <v>0.49680000000000002</v>
      </c>
      <c r="G49">
        <v>0.68279999999999996</v>
      </c>
      <c r="H49">
        <f t="shared" si="1"/>
        <v>7.8564144903561783E-2</v>
      </c>
      <c r="I49">
        <f t="shared" si="2"/>
        <v>0.10743585509643816</v>
      </c>
      <c r="J49" s="2">
        <f>((1000*coeffs!$D$8/($D$2*coeffs!$D$6))^2*H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3396.4474910757767</v>
      </c>
      <c r="K49" s="10">
        <f>((1000*coeffs!$D$8/($D$2*coeffs!$D$6))^2*I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3724.2123348307682</v>
      </c>
      <c r="L49" s="10">
        <f t="shared" si="3"/>
        <v>241058370.30668131</v>
      </c>
      <c r="M49" s="1">
        <f t="shared" si="4"/>
        <v>88219460.693816468</v>
      </c>
      <c r="N49" s="10">
        <f t="shared" si="5"/>
        <v>82225210.82089296</v>
      </c>
    </row>
    <row r="50" spans="1:14" x14ac:dyDescent="0.25">
      <c r="A50">
        <v>-20.69</v>
      </c>
      <c r="B50">
        <v>0.44791666666666669</v>
      </c>
      <c r="C50" s="10">
        <f>-LN(1-B50)/0.000001-EXP(blanks!$BZ$18*b920_4!A50+blanks!$BZ$17)</f>
        <v>570083.07479256019</v>
      </c>
      <c r="D50" s="1">
        <f>C50*0.000001*coeffs!$D$8/($D$2*coeffs!$D$6/1000)</f>
        <v>11884.658975263255</v>
      </c>
      <c r="E50">
        <f t="shared" si="0"/>
        <v>0.59405627791571458</v>
      </c>
      <c r="F50">
        <v>0.5091</v>
      </c>
      <c r="G50">
        <v>0.69969999999999999</v>
      </c>
      <c r="H50">
        <f t="shared" si="1"/>
        <v>8.4956277915714584E-2</v>
      </c>
      <c r="I50">
        <f t="shared" si="2"/>
        <v>0.10564372208428541</v>
      </c>
      <c r="J50" s="2">
        <f>((1000*coeffs!$D$8/($D$2*coeffs!$D$6))^2*H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3546.0844066552063</v>
      </c>
      <c r="K50" s="10">
        <f>((1000*coeffs!$D$8/($D$2*coeffs!$D$6))^2*I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3779.9978064714023</v>
      </c>
      <c r="L50" s="10">
        <f t="shared" si="3"/>
        <v>248659213.80455562</v>
      </c>
      <c r="M50" s="1">
        <f t="shared" si="4"/>
        <v>89863979.637300521</v>
      </c>
      <c r="N50" s="10">
        <f t="shared" si="5"/>
        <v>85588316.346845046</v>
      </c>
    </row>
    <row r="51" spans="1:14" x14ac:dyDescent="0.25">
      <c r="A51">
        <v>-20.71</v>
      </c>
      <c r="B51">
        <v>0.45833333333333331</v>
      </c>
      <c r="C51" s="10">
        <f>-LN(1-B51)/0.000001-EXP(blanks!$BZ$18*b920_4!A51+blanks!$BZ$17)</f>
        <v>588957.18840587011</v>
      </c>
      <c r="D51" s="1">
        <f>C51*0.000001*coeffs!$D$8/($D$2*coeffs!$D$6/1000)</f>
        <v>12278.132161318084</v>
      </c>
      <c r="E51">
        <f t="shared" si="0"/>
        <v>0.61310447288640879</v>
      </c>
      <c r="F51">
        <v>0.52170000000000005</v>
      </c>
      <c r="G51">
        <v>0.71699999999999997</v>
      </c>
      <c r="H51">
        <f t="shared" si="1"/>
        <v>9.1404472886408739E-2</v>
      </c>
      <c r="I51">
        <f t="shared" si="2"/>
        <v>0.10389552711359118</v>
      </c>
      <c r="J51" s="2">
        <f>((1000*coeffs!$D$8/($D$2*coeffs!$D$6))^2*H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3699.1760288248306</v>
      </c>
      <c r="K51" s="10">
        <f>((1000*coeffs!$D$8/($D$2*coeffs!$D$6))^2*I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3839.8085097501848</v>
      </c>
      <c r="L51" s="10">
        <f t="shared" si="3"/>
        <v>256891737.20309934</v>
      </c>
      <c r="M51" s="1">
        <f t="shared" si="4"/>
        <v>91638382.213336021</v>
      </c>
      <c r="N51" s="10">
        <f t="shared" si="5"/>
        <v>89070022.77870211</v>
      </c>
    </row>
    <row r="52" spans="1:14" x14ac:dyDescent="0.25">
      <c r="A52">
        <v>-20.74</v>
      </c>
      <c r="B52">
        <v>0.46875</v>
      </c>
      <c r="C52" s="10">
        <f>-LN(1-B52)/0.000001-EXP(blanks!$BZ$18*b920_4!A52+blanks!$BZ$17)</f>
        <v>608111.77918969083</v>
      </c>
      <c r="D52" s="1">
        <f>C52*0.000001*coeffs!$D$8/($D$2*coeffs!$D$6/1000)</f>
        <v>12677.452522406273</v>
      </c>
      <c r="E52">
        <f t="shared" si="0"/>
        <v>0.63252255874351049</v>
      </c>
      <c r="F52">
        <v>0.54790000000000005</v>
      </c>
      <c r="G52">
        <v>0.73470000000000002</v>
      </c>
      <c r="H52">
        <f t="shared" si="1"/>
        <v>8.4622558743510434E-2</v>
      </c>
      <c r="I52">
        <f t="shared" si="2"/>
        <v>0.10217744125648953</v>
      </c>
      <c r="J52" s="2">
        <f>((1000*coeffs!$D$8/($D$2*coeffs!$D$6))^2*H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3716.4412654724574</v>
      </c>
      <c r="K52" s="10">
        <f>((1000*coeffs!$D$8/($D$2*coeffs!$D$6))^2*I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3903.4757602149571</v>
      </c>
      <c r="L52" s="10">
        <f t="shared" si="3"/>
        <v>265246599.31996885</v>
      </c>
      <c r="M52" s="1">
        <f t="shared" si="4"/>
        <v>93497907.697225273</v>
      </c>
      <c r="N52" s="10">
        <f t="shared" si="5"/>
        <v>90099774.3045782</v>
      </c>
    </row>
    <row r="53" spans="1:14" x14ac:dyDescent="0.25">
      <c r="A53">
        <v>-20.76</v>
      </c>
      <c r="B53">
        <v>0.47916666666666669</v>
      </c>
      <c r="C53" s="10">
        <f>-LN(1-B53)/0.000001-EXP(blanks!$BZ$18*b920_4!A53+blanks!$BZ$17)</f>
        <v>627737.14766827738</v>
      </c>
      <c r="D53" s="1">
        <f>C53*0.000001*coeffs!$D$8/($D$2*coeffs!$D$6/1000)</f>
        <v>13086.587299327606</v>
      </c>
      <c r="E53">
        <f t="shared" si="0"/>
        <v>0.65232518603969036</v>
      </c>
      <c r="F53">
        <v>0.56140000000000001</v>
      </c>
      <c r="G53">
        <v>0.77159999999999995</v>
      </c>
      <c r="H53">
        <f t="shared" si="1"/>
        <v>9.0925186039690353E-2</v>
      </c>
      <c r="I53">
        <f t="shared" si="2"/>
        <v>0.11927481396030959</v>
      </c>
      <c r="J53" s="2">
        <f>((1000*coeffs!$D$8/($D$2*coeffs!$D$6))^2*H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3869.5269148352068</v>
      </c>
      <c r="K53" s="10">
        <f>((1000*coeffs!$D$8/($D$2*coeffs!$D$6))^2*I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4190.8357346795819</v>
      </c>
      <c r="L53" s="10">
        <f t="shared" si="3"/>
        <v>273806805.5640952</v>
      </c>
      <c r="M53" s="1">
        <f t="shared" si="4"/>
        <v>99478404.439610302</v>
      </c>
      <c r="N53" s="10">
        <f t="shared" si="5"/>
        <v>93606700.913514197</v>
      </c>
    </row>
    <row r="54" spans="1:14" x14ac:dyDescent="0.25">
      <c r="A54">
        <v>-20.79</v>
      </c>
      <c r="B54">
        <v>0.48958333333333331</v>
      </c>
      <c r="C54" s="10">
        <f>-LN(1-B54)/0.000001-EXP(blanks!$BZ$18*b920_4!A54+blanks!$BZ$17)</f>
        <v>647671.55040779186</v>
      </c>
      <c r="D54" s="1">
        <f>C54*0.000001*coeffs!$D$8/($D$2*coeffs!$D$6/1000)</f>
        <v>13502.16458781471</v>
      </c>
      <c r="E54">
        <f t="shared" si="0"/>
        <v>0.67252789335720953</v>
      </c>
      <c r="F54">
        <v>0.57530000000000003</v>
      </c>
      <c r="G54">
        <v>0.79069999999999996</v>
      </c>
      <c r="H54">
        <f t="shared" si="1"/>
        <v>9.7227893357209494E-2</v>
      </c>
      <c r="I54">
        <f t="shared" si="2"/>
        <v>0.11817210664279043</v>
      </c>
      <c r="J54" s="2">
        <f>((1000*coeffs!$D$8/($D$2*coeffs!$D$6))^2*H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4025.4736462925171</v>
      </c>
      <c r="K54" s="10">
        <f>((1000*coeffs!$D$8/($D$2*coeffs!$D$6))^2*I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4262.0557148278358</v>
      </c>
      <c r="L54" s="10">
        <f t="shared" si="3"/>
        <v>282501806.57719272</v>
      </c>
      <c r="M54" s="1">
        <f t="shared" si="4"/>
        <v>101498382.92878841</v>
      </c>
      <c r="N54" s="10">
        <f t="shared" si="5"/>
        <v>97178263.553652897</v>
      </c>
    </row>
    <row r="55" spans="1:14" x14ac:dyDescent="0.25">
      <c r="A55">
        <v>-20.85</v>
      </c>
      <c r="B55">
        <v>0.5</v>
      </c>
      <c r="C55" s="10">
        <f>-LN(1-B55)/0.000001-EXP(blanks!$BZ$18*b920_4!A55+blanks!$BZ$17)</f>
        <v>667745.41329154733</v>
      </c>
      <c r="D55" s="1">
        <f>C55*0.000001*coeffs!$D$8/($D$2*coeffs!$D$6/1000)</f>
        <v>13920.649235471439</v>
      </c>
      <c r="E55">
        <f t="shared" si="0"/>
        <v>0.69314718055994529</v>
      </c>
      <c r="F55">
        <v>0.58960000000000001</v>
      </c>
      <c r="G55">
        <v>0.81020000000000003</v>
      </c>
      <c r="H55">
        <f t="shared" si="1"/>
        <v>0.10354718055994527</v>
      </c>
      <c r="I55">
        <f t="shared" si="2"/>
        <v>0.11705281944005475</v>
      </c>
      <c r="J55" s="2">
        <f>((1000*coeffs!$D$8/($D$2*coeffs!$D$6))^2*H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4184.3672427145193</v>
      </c>
      <c r="K55" s="10">
        <f>((1000*coeffs!$D$8/($D$2*coeffs!$D$6))^2*I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4336.3318893836195</v>
      </c>
      <c r="L55" s="10">
        <f t="shared" si="3"/>
        <v>291257637.408535</v>
      </c>
      <c r="M55" s="1">
        <f t="shared" si="4"/>
        <v>103582942.14368661</v>
      </c>
      <c r="N55" s="10">
        <f t="shared" si="5"/>
        <v>100809697.34757453</v>
      </c>
    </row>
    <row r="56" spans="1:14" x14ac:dyDescent="0.25">
      <c r="A56">
        <v>-20.87</v>
      </c>
      <c r="B56">
        <v>0.51041666666666663</v>
      </c>
      <c r="C56" s="10">
        <f>-LN(1-B56)/0.000001-EXP(blanks!$BZ$18*b920_4!A56+blanks!$BZ$17)</f>
        <v>688614.36761685705</v>
      </c>
      <c r="D56" s="1">
        <f>C56*0.000001*coeffs!$D$8/($D$2*coeffs!$D$6/1000)</f>
        <v>14355.7093456438</v>
      </c>
      <c r="E56">
        <f t="shared" si="0"/>
        <v>0.71420058975777756</v>
      </c>
      <c r="F56">
        <v>0.60419999999999996</v>
      </c>
      <c r="G56">
        <v>0.83030000000000004</v>
      </c>
      <c r="H56">
        <f t="shared" si="1"/>
        <v>0.1100005897577776</v>
      </c>
      <c r="I56">
        <f t="shared" si="2"/>
        <v>0.11609941024222248</v>
      </c>
      <c r="J56" s="2">
        <f>((1000*coeffs!$D$8/($D$2*coeffs!$D$6))^2*H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4347.4436496215085</v>
      </c>
      <c r="K56" s="10">
        <f>((1000*coeffs!$D$8/($D$2*coeffs!$D$6))^2*I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4415.8312134078442</v>
      </c>
      <c r="L56" s="10">
        <f t="shared" si="3"/>
        <v>300360271.7523855</v>
      </c>
      <c r="M56" s="1">
        <f t="shared" si="4"/>
        <v>105795026.03892468</v>
      </c>
      <c r="N56" s="10">
        <f t="shared" si="5"/>
        <v>104547781.63633017</v>
      </c>
    </row>
    <row r="57" spans="1:14" x14ac:dyDescent="0.25">
      <c r="A57">
        <v>-20.87</v>
      </c>
      <c r="B57">
        <v>0.52083333333333337</v>
      </c>
      <c r="C57" s="10">
        <f>-LN(1-B57)/0.000001-EXP(blanks!$BZ$18*b920_4!A57+blanks!$BZ$17)</f>
        <v>710120.57283782086</v>
      </c>
      <c r="D57" s="1">
        <f>C57*0.000001*coeffs!$D$8/($D$2*coeffs!$D$6/1000)</f>
        <v>14804.054378507977</v>
      </c>
      <c r="E57">
        <f t="shared" si="0"/>
        <v>0.73570679497874136</v>
      </c>
      <c r="F57">
        <v>0.63449999999999995</v>
      </c>
      <c r="G57">
        <v>0.87190000000000001</v>
      </c>
      <c r="H57">
        <f t="shared" si="1"/>
        <v>0.10120679497874141</v>
      </c>
      <c r="I57">
        <f t="shared" si="2"/>
        <v>0.13619320502125865</v>
      </c>
      <c r="J57" s="2">
        <f>((1000*coeffs!$D$8/($D$2*coeffs!$D$6))^2*H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4350.5153533936982</v>
      </c>
      <c r="K57" s="10">
        <f>((1000*coeffs!$D$8/($D$2*coeffs!$D$6))^2*I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4747.2871074980294</v>
      </c>
      <c r="L57" s="10">
        <f t="shared" si="3"/>
        <v>309740862.6147089</v>
      </c>
      <c r="M57" s="1">
        <f t="shared" si="4"/>
        <v>112652818.73058555</v>
      </c>
      <c r="N57" s="10">
        <f t="shared" si="5"/>
        <v>105406140.48322043</v>
      </c>
    </row>
    <row r="58" spans="1:14" x14ac:dyDescent="0.25">
      <c r="A58">
        <v>-20.97</v>
      </c>
      <c r="B58">
        <v>0.53125</v>
      </c>
      <c r="C58" s="10">
        <f>-LN(1-B58)/0.000001-EXP(blanks!$BZ$18*b920_4!A58+blanks!$BZ$17)</f>
        <v>731156.91832853714</v>
      </c>
      <c r="D58" s="1">
        <f>C58*0.000001*coeffs!$D$8/($D$2*coeffs!$D$6/1000)</f>
        <v>15242.604132566108</v>
      </c>
      <c r="E58">
        <f t="shared" si="0"/>
        <v>0.75768570169751648</v>
      </c>
      <c r="F58">
        <v>0.6502</v>
      </c>
      <c r="G58">
        <v>0.89349999999999996</v>
      </c>
      <c r="H58">
        <f t="shared" si="1"/>
        <v>0.10748570169751648</v>
      </c>
      <c r="I58">
        <f t="shared" si="2"/>
        <v>0.13581429830248348</v>
      </c>
      <c r="J58" s="2">
        <f>((1000*coeffs!$D$8/($D$2*coeffs!$D$6))^2*H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4513.7884645422391</v>
      </c>
      <c r="K58" s="10">
        <f>((1000*coeffs!$D$8/($D$2*coeffs!$D$6))^2*I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4834.2271160322098</v>
      </c>
      <c r="L58" s="10">
        <f t="shared" si="3"/>
        <v>318916509.74814802</v>
      </c>
      <c r="M58" s="1">
        <f t="shared" si="4"/>
        <v>115000741.0763903</v>
      </c>
      <c r="N58" s="10">
        <f t="shared" si="5"/>
        <v>109150706.42022301</v>
      </c>
    </row>
    <row r="59" spans="1:14" x14ac:dyDescent="0.25">
      <c r="A59">
        <v>-20.97</v>
      </c>
      <c r="B59">
        <v>0.54166666666666663</v>
      </c>
      <c r="C59" s="10">
        <f>-LN(1-B59)/0.000001-EXP(blanks!$BZ$18*b920_4!A59+blanks!$BZ$17)</f>
        <v>753629.77418059565</v>
      </c>
      <c r="D59" s="1">
        <f>C59*0.000001*coeffs!$D$8/($D$2*coeffs!$D$6/1000)</f>
        <v>15711.10116363329</v>
      </c>
      <c r="E59">
        <f t="shared" si="0"/>
        <v>0.78015855754957497</v>
      </c>
      <c r="F59">
        <v>0.6663</v>
      </c>
      <c r="G59">
        <v>0.91559999999999997</v>
      </c>
      <c r="H59">
        <f t="shared" si="1"/>
        <v>0.11385855754957497</v>
      </c>
      <c r="I59">
        <f t="shared" si="2"/>
        <v>0.135441442450425</v>
      </c>
      <c r="J59" s="2">
        <f>((1000*coeffs!$D$8/($D$2*coeffs!$D$6))^2*H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4680.9822510429603</v>
      </c>
      <c r="K59" s="10">
        <f>((1000*coeffs!$D$8/($D$2*coeffs!$D$6))^2*I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4924.4339116817255</v>
      </c>
      <c r="L59" s="10">
        <f t="shared" si="3"/>
        <v>328718734.9241004</v>
      </c>
      <c r="M59" s="1">
        <f t="shared" si="4"/>
        <v>117462577.70588341</v>
      </c>
      <c r="N59" s="10">
        <f t="shared" si="5"/>
        <v>113021132.0226208</v>
      </c>
    </row>
    <row r="60" spans="1:14" x14ac:dyDescent="0.25">
      <c r="A60">
        <v>-20.97</v>
      </c>
      <c r="B60">
        <v>0.55208333333333337</v>
      </c>
      <c r="C60" s="10">
        <f>-LN(1-B60)/0.000001-EXP(blanks!$BZ$18*b920_4!A60+blanks!$BZ$17)</f>
        <v>776619.2924052946</v>
      </c>
      <c r="D60" s="1">
        <f>C60*0.000001*coeffs!$D$8/($D$2*coeffs!$D$6/1000)</f>
        <v>16190.369179449344</v>
      </c>
      <c r="E60">
        <f t="shared" si="0"/>
        <v>0.80314807577427394</v>
      </c>
      <c r="F60">
        <v>0.68279999999999996</v>
      </c>
      <c r="G60">
        <v>0.96150000000000002</v>
      </c>
      <c r="H60">
        <f t="shared" si="1"/>
        <v>0.12034807577427398</v>
      </c>
      <c r="I60">
        <f t="shared" si="2"/>
        <v>0.15835192422572608</v>
      </c>
      <c r="J60" s="2">
        <f>((1000*coeffs!$D$8/($D$2*coeffs!$D$6))^2*H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4852.3812060417486</v>
      </c>
      <c r="K60" s="10">
        <f>((1000*coeffs!$D$8/($D$2*coeffs!$D$6))^2*I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5305.5464409635497</v>
      </c>
      <c r="L60" s="10">
        <f t="shared" si="3"/>
        <v>338746318.23654878</v>
      </c>
      <c r="M60" s="1">
        <f t="shared" si="4"/>
        <v>125304682.29589321</v>
      </c>
      <c r="N60" s="10">
        <f t="shared" si="5"/>
        <v>116987862.08458768</v>
      </c>
    </row>
    <row r="61" spans="1:14" x14ac:dyDescent="0.25">
      <c r="A61">
        <v>-21.01</v>
      </c>
      <c r="B61">
        <v>0.5625</v>
      </c>
      <c r="C61" s="10">
        <f>-LN(1-B61)/0.000001-EXP(blanks!$BZ$18*b920_4!A61+blanks!$BZ$17)</f>
        <v>799763.11357554165</v>
      </c>
      <c r="D61" s="1">
        <f>C61*0.000001*coeffs!$D$8/($D$2*coeffs!$D$6/1000)</f>
        <v>16672.85398588383</v>
      </c>
      <c r="E61">
        <f t="shared" si="0"/>
        <v>0.82667857318446791</v>
      </c>
      <c r="F61">
        <v>0.69969999999999999</v>
      </c>
      <c r="G61">
        <v>0.98529999999999995</v>
      </c>
      <c r="H61">
        <f t="shared" si="1"/>
        <v>0.12697857318446792</v>
      </c>
      <c r="I61">
        <f t="shared" si="2"/>
        <v>0.15862142681553204</v>
      </c>
      <c r="J61" s="2">
        <f>((1000*coeffs!$D$8/($D$2*coeffs!$D$6))^2*H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5028.3149134456462</v>
      </c>
      <c r="K61" s="10">
        <f>((1000*coeffs!$D$8/($D$2*coeffs!$D$6))^2*I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5404.7742565593971</v>
      </c>
      <c r="L61" s="10">
        <f t="shared" si="3"/>
        <v>348841205.51016402</v>
      </c>
      <c r="M61" s="1">
        <f t="shared" si="4"/>
        <v>127948749.12716533</v>
      </c>
      <c r="N61" s="10">
        <f t="shared" si="5"/>
        <v>121043475.74484338</v>
      </c>
    </row>
    <row r="62" spans="1:14" x14ac:dyDescent="0.25">
      <c r="A62">
        <v>-21.01</v>
      </c>
      <c r="B62">
        <v>0.57291666666666663</v>
      </c>
      <c r="C62" s="10">
        <f>-LN(1-B62)/0.000001-EXP(blanks!$BZ$18*b920_4!A62+blanks!$BZ$17)</f>
        <v>823860.66515460215</v>
      </c>
      <c r="D62" s="1">
        <f>C62*0.000001*coeffs!$D$8/($D$2*coeffs!$D$6/1000)</f>
        <v>17175.221439539881</v>
      </c>
      <c r="E62">
        <f t="shared" si="0"/>
        <v>0.85077612476352837</v>
      </c>
      <c r="F62">
        <v>0.71699999999999997</v>
      </c>
      <c r="G62">
        <v>1.0097</v>
      </c>
      <c r="H62">
        <f t="shared" si="1"/>
        <v>0.1337761247635284</v>
      </c>
      <c r="I62">
        <f t="shared" si="2"/>
        <v>0.15892387523647167</v>
      </c>
      <c r="J62" s="2">
        <f>((1000*coeffs!$D$8/($D$2*coeffs!$D$6))^2*H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5209.1588298210854</v>
      </c>
      <c r="K62" s="10">
        <f>((1000*coeffs!$D$8/($D$2*coeffs!$D$6))^2*I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5507.6647423505347</v>
      </c>
      <c r="L62" s="10">
        <f t="shared" si="3"/>
        <v>359352091.54628128</v>
      </c>
      <c r="M62" s="1">
        <f t="shared" si="4"/>
        <v>130696509.48194498</v>
      </c>
      <c r="N62" s="10">
        <f t="shared" si="5"/>
        <v>125224475.52450302</v>
      </c>
    </row>
    <row r="63" spans="1:14" x14ac:dyDescent="0.25">
      <c r="A63">
        <v>-21.03</v>
      </c>
      <c r="B63">
        <v>0.58333333333333337</v>
      </c>
      <c r="C63" s="10">
        <f>-LN(1-B63)/0.000001-EXP(blanks!$BZ$18*b920_4!A63+blanks!$BZ$17)</f>
        <v>848357.83119912539</v>
      </c>
      <c r="D63" s="1">
        <f>C63*0.000001*coeffs!$D$8/($D$2*coeffs!$D$6/1000)</f>
        <v>17685.919752071779</v>
      </c>
      <c r="E63">
        <f t="shared" si="0"/>
        <v>0.87546873735390007</v>
      </c>
      <c r="F63">
        <v>0.75290000000000001</v>
      </c>
      <c r="G63">
        <v>1.0347</v>
      </c>
      <c r="H63">
        <f t="shared" si="1"/>
        <v>0.12256873735390006</v>
      </c>
      <c r="I63">
        <f t="shared" si="2"/>
        <v>0.15923126264609988</v>
      </c>
      <c r="J63" s="2">
        <f>((1000*coeffs!$D$8/($D$2*coeffs!$D$6))^2*H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5198.7198733481682</v>
      </c>
      <c r="K63" s="10">
        <f>((1000*coeffs!$D$8/($D$2*coeffs!$D$6))^2*I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5613.9856516596865</v>
      </c>
      <c r="L63" s="10">
        <f t="shared" si="3"/>
        <v>370037281.6850822</v>
      </c>
      <c r="M63" s="1">
        <f t="shared" si="4"/>
        <v>133524159.04767835</v>
      </c>
      <c r="N63" s="10">
        <f t="shared" si="5"/>
        <v>125948784.62873468</v>
      </c>
    </row>
    <row r="64" spans="1:14" x14ac:dyDescent="0.25">
      <c r="A64">
        <v>-21.06</v>
      </c>
      <c r="B64">
        <v>0.59375</v>
      </c>
      <c r="C64" s="10">
        <f>-LN(1-B64)/0.000001-EXP(blanks!$BZ$18*b920_4!A64+blanks!$BZ$17)</f>
        <v>873379.80508208077</v>
      </c>
      <c r="D64" s="1">
        <f>C64*0.000001*coeffs!$D$8/($D$2*coeffs!$D$6/1000)</f>
        <v>18207.558859837041</v>
      </c>
      <c r="E64">
        <f t="shared" si="0"/>
        <v>0.9007865453381898</v>
      </c>
      <c r="F64">
        <v>0.77159999999999995</v>
      </c>
      <c r="G64">
        <v>1.0604</v>
      </c>
      <c r="H64">
        <f t="shared" si="1"/>
        <v>0.12918654533818985</v>
      </c>
      <c r="I64">
        <f t="shared" si="2"/>
        <v>0.15961345466181021</v>
      </c>
      <c r="J64" s="2">
        <f>((1000*coeffs!$D$8/($D$2*coeffs!$D$6))^2*H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5380.8418509946241</v>
      </c>
      <c r="K64" s="10">
        <f>((1000*coeffs!$D$8/($D$2*coeffs!$D$6))^2*I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5724.7254280202751</v>
      </c>
      <c r="L64" s="10">
        <f t="shared" si="3"/>
        <v>380951382.85505259</v>
      </c>
      <c r="M64" s="1">
        <f t="shared" si="4"/>
        <v>136454089.55461302</v>
      </c>
      <c r="N64" s="10">
        <f t="shared" si="5"/>
        <v>130184119.55288754</v>
      </c>
    </row>
    <row r="65" spans="1:14" x14ac:dyDescent="0.25">
      <c r="A65">
        <v>-21.16</v>
      </c>
      <c r="B65">
        <v>0.60416666666666663</v>
      </c>
      <c r="C65" s="10">
        <f>-LN(1-B65)/0.000001-EXP(blanks!$BZ$18*b920_4!A65+blanks!$BZ$17)</f>
        <v>898345.66487416718</v>
      </c>
      <c r="D65" s="1">
        <f>C65*0.000001*coeffs!$D$8/($D$2*coeffs!$D$6/1000)</f>
        <v>18728.028143653526</v>
      </c>
      <c r="E65">
        <f t="shared" si="0"/>
        <v>0.92676203174145033</v>
      </c>
      <c r="F65">
        <v>0.79069999999999996</v>
      </c>
      <c r="G65">
        <v>1.0866</v>
      </c>
      <c r="H65">
        <f t="shared" si="1"/>
        <v>0.13606203174145037</v>
      </c>
      <c r="I65">
        <f t="shared" si="2"/>
        <v>0.15983796825854968</v>
      </c>
      <c r="J65" s="2">
        <f>((1000*coeffs!$D$8/($D$2*coeffs!$D$6))^2*H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5569.1667037273101</v>
      </c>
      <c r="K65" s="10">
        <f>((1000*coeffs!$D$8/($D$2*coeffs!$D$6))^2*I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5837.2263370292976</v>
      </c>
      <c r="L65" s="10">
        <f t="shared" si="3"/>
        <v>391841008.143637</v>
      </c>
      <c r="M65" s="1">
        <f t="shared" si="4"/>
        <v>139416362.19452322</v>
      </c>
      <c r="N65" s="10">
        <f t="shared" si="5"/>
        <v>134530409.83834738</v>
      </c>
    </row>
    <row r="66" spans="1:14" x14ac:dyDescent="0.25">
      <c r="A66">
        <v>-21.16</v>
      </c>
      <c r="B66">
        <v>0.61458333333333337</v>
      </c>
      <c r="C66" s="10">
        <f>-LN(1-B66)/0.000001-EXP(blanks!$BZ$18*b920_4!A66+blanks!$BZ$17)</f>
        <v>925013.91195632867</v>
      </c>
      <c r="D66" s="1">
        <f>C66*0.000001*coeffs!$D$8/($D$2*coeffs!$D$6/1000)</f>
        <v>19283.987504760466</v>
      </c>
      <c r="E66">
        <f t="shared" si="0"/>
        <v>0.95343027882361187</v>
      </c>
      <c r="F66">
        <v>0.81020000000000003</v>
      </c>
      <c r="G66">
        <v>1.1411</v>
      </c>
      <c r="H66">
        <f t="shared" si="1"/>
        <v>0.14323027882361183</v>
      </c>
      <c r="I66">
        <f t="shared" si="2"/>
        <v>0.18766972117638814</v>
      </c>
      <c r="J66" s="2">
        <f>((1000*coeffs!$D$8/($D$2*coeffs!$D$6))^2*H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5764.2590036705442</v>
      </c>
      <c r="K66" s="10">
        <f>((1000*coeffs!$D$8/($D$2*coeffs!$D$6))^2*I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6294.2504885311419</v>
      </c>
      <c r="L66" s="10">
        <f t="shared" si="3"/>
        <v>403473181.84991461</v>
      </c>
      <c r="M66" s="1">
        <f t="shared" si="4"/>
        <v>148783177.82536286</v>
      </c>
      <c r="N66" s="10">
        <f t="shared" si="5"/>
        <v>139063845.25200468</v>
      </c>
    </row>
    <row r="67" spans="1:14" x14ac:dyDescent="0.25">
      <c r="A67">
        <v>-21.28</v>
      </c>
      <c r="B67">
        <v>0.625</v>
      </c>
      <c r="C67" s="10">
        <f>-LN(1-B67)/0.000001-EXP(blanks!$BZ$18*b920_4!A67+blanks!$BZ$17)</f>
        <v>951152.11941742478</v>
      </c>
      <c r="D67" s="1">
        <f>C67*0.000001*coeffs!$D$8/($D$2*coeffs!$D$6/1000)</f>
        <v>19828.897002403144</v>
      </c>
      <c r="E67">
        <f t="shared" si="0"/>
        <v>0.98082925301172619</v>
      </c>
      <c r="F67">
        <v>0.83030000000000004</v>
      </c>
      <c r="G67">
        <v>1.1693</v>
      </c>
      <c r="H67">
        <f t="shared" si="1"/>
        <v>0.15052925301172615</v>
      </c>
      <c r="I67">
        <f t="shared" si="2"/>
        <v>0.18847074698827382</v>
      </c>
      <c r="J67" s="2">
        <f>((1000*coeffs!$D$8/($D$2*coeffs!$D$6))^2*H67^2+(1000*(E67-coeffs!$D$2*blanks!$BZ$18*A67-coeffs!$D$2*blanks!$BZ$17)/($D$2*coeffs!$D$6))^2*coeffs!$E$8^2+(1000*coeffs!$D$2*coeffs!$D$8*(E67/coeffs!$D$2-blanks!$BZ$18*A67-blanks!$BZ$17)/($D$2^2*coeffs!$D$6))^2*coeffs!$D$11^2+(1000*coeffs!$D$2*coeffs!$D$8*(E67/coeffs!$D$2-blanks!$BZ$18*A67-blanks!$BZ$17)/($D$2*coeffs!$D$6^2))^2*coeffs!$E$6^2 +(-1000*coeffs!$D$8*blanks!$BZ$18*A67/($D$2*coeffs!$D$6)-1000*coeffs!$D$8*blanks!$BZ$17/($D$2*coeffs!$D$6))^2*coeffs!$E$2^2 + (1000*coeffs!$D$2*coeffs!$D$8*A67/($D$2*coeffs!$D$6))^2*blanks!$CA$18^2+(1000*coeffs!$D$2*coeffs!$D$8/($D$2*coeffs!$D$6))^2*blanks!$CA$17^2)^0.5</f>
        <v>5964.5509155566078</v>
      </c>
      <c r="K67" s="10">
        <f>((1000*coeffs!$D$8/($D$2*coeffs!$D$6))^2*I67^2+(1000*(E67-coeffs!$D$2*blanks!$BZ$18*A67-coeffs!$D$2*blanks!$BZ$17)/($D$2*coeffs!$D$6))^2*coeffs!$E$8^2+(1000*coeffs!$D$2*coeffs!$D$8*(E67/coeffs!$D$2-blanks!$BZ$18*A67-blanks!$BZ$17)/($D$2^2*coeffs!$D$6))^2*coeffs!$D$11^2+(1000*coeffs!$D$2*coeffs!$D$8*(E67/coeffs!$D$2-blanks!$BZ$18*A67-blanks!$BZ$17)/($D$2*coeffs!$D$6^2))^2*coeffs!$E$6^2 +(-1000*coeffs!$D$8*blanks!$BZ$18*A67/($D$2*coeffs!$D$6)-1000*coeffs!$D$8*blanks!$BZ$17/($D$2*coeffs!$D$6))^2*coeffs!$E$2^2 + (1000*coeffs!$D$2*coeffs!$D$8*A67/($D$2*coeffs!$D$6))^2*blanks!$CA$18^2+(1000*coeffs!$D$2*coeffs!$D$8/($D$2*coeffs!$D$6))^2*blanks!$CA$17^2)^0.5</f>
        <v>6416.0627198827769</v>
      </c>
      <c r="L67" s="10">
        <f t="shared" si="3"/>
        <v>414874162.52260262</v>
      </c>
      <c r="M67" s="1">
        <f t="shared" si="4"/>
        <v>151950420.73080829</v>
      </c>
      <c r="N67" s="10">
        <f t="shared" si="5"/>
        <v>143672743.61645794</v>
      </c>
    </row>
    <row r="68" spans="1:14" x14ac:dyDescent="0.25">
      <c r="A68">
        <v>-21.3</v>
      </c>
      <c r="B68">
        <v>0.63541666666666663</v>
      </c>
      <c r="C68" s="10">
        <f>-LN(1-B68)/0.000001-EXP(blanks!$BZ$18*b920_4!A68+blanks!$BZ$17)</f>
        <v>979107.49594920513</v>
      </c>
      <c r="D68" s="1">
        <f>C68*0.000001*coeffs!$D$8/($D$2*coeffs!$D$6/1000)</f>
        <v>20411.689460723683</v>
      </c>
      <c r="E68">
        <f t="shared" si="0"/>
        <v>1.0090001299784224</v>
      </c>
      <c r="F68">
        <v>0.85089999999999999</v>
      </c>
      <c r="G68">
        <v>1.1982999999999999</v>
      </c>
      <c r="H68">
        <f t="shared" si="1"/>
        <v>0.15810012997842238</v>
      </c>
      <c r="I68">
        <f t="shared" si="2"/>
        <v>0.18929987002157755</v>
      </c>
      <c r="J68" s="2">
        <f>((1000*coeffs!$D$8/($D$2*coeffs!$D$6))^2*H68^2+(1000*(E68-coeffs!$D$2*blanks!$BZ$18*A68-coeffs!$D$2*blanks!$BZ$17)/($D$2*coeffs!$D$6))^2*coeffs!$E$8^2+(1000*coeffs!$D$2*coeffs!$D$8*(E68/coeffs!$D$2-blanks!$BZ$18*A68-blanks!$BZ$17)/($D$2^2*coeffs!$D$6))^2*coeffs!$D$11^2+(1000*coeffs!$D$2*coeffs!$D$8*(E68/coeffs!$D$2-blanks!$BZ$18*A68-blanks!$BZ$17)/($D$2*coeffs!$D$6^2))^2*coeffs!$E$6^2 +(-1000*coeffs!$D$8*blanks!$BZ$18*A68/($D$2*coeffs!$D$6)-1000*coeffs!$D$8*blanks!$BZ$17/($D$2*coeffs!$D$6))^2*coeffs!$E$2^2 + (1000*coeffs!$D$2*coeffs!$D$8*A68/($D$2*coeffs!$D$6))^2*blanks!$CA$18^2+(1000*coeffs!$D$2*coeffs!$D$8/($D$2*coeffs!$D$6))^2*blanks!$CA$17^2)^0.5</f>
        <v>6171.7493563451617</v>
      </c>
      <c r="K68" s="10">
        <f>((1000*coeffs!$D$8/($D$2*coeffs!$D$6))^2*I68^2+(1000*(E68-coeffs!$D$2*blanks!$BZ$18*A68-coeffs!$D$2*blanks!$BZ$17)/($D$2*coeffs!$D$6))^2*coeffs!$E$8^2+(1000*coeffs!$D$2*coeffs!$D$8*(E68/coeffs!$D$2-blanks!$BZ$18*A68-blanks!$BZ$17)/($D$2^2*coeffs!$D$6))^2*coeffs!$D$11^2+(1000*coeffs!$D$2*coeffs!$D$8*(E68/coeffs!$D$2-blanks!$BZ$18*A68-blanks!$BZ$17)/($D$2*coeffs!$D$6^2))^2*coeffs!$E$6^2 +(-1000*coeffs!$D$8*blanks!$BZ$18*A68/($D$2*coeffs!$D$6)-1000*coeffs!$D$8*blanks!$BZ$17/($D$2*coeffs!$D$6))^2*coeffs!$E$2^2 + (1000*coeffs!$D$2*coeffs!$D$8*A68/($D$2*coeffs!$D$6))^2*blanks!$CA$18^2+(1000*coeffs!$D$2*coeffs!$D$8/($D$2*coeffs!$D$6))^2*blanks!$CA$17^2)^0.5</f>
        <v>6542.2556299432199</v>
      </c>
      <c r="L68" s="10">
        <f t="shared" si="3"/>
        <v>427067757.20620602</v>
      </c>
      <c r="M68" s="1">
        <f t="shared" si="4"/>
        <v>155264523.73841766</v>
      </c>
      <c r="N68" s="10">
        <f t="shared" si="5"/>
        <v>148475431.92575851</v>
      </c>
    </row>
    <row r="69" spans="1:14" x14ac:dyDescent="0.25">
      <c r="A69">
        <v>-21.3</v>
      </c>
      <c r="B69">
        <v>0.64583333333333337</v>
      </c>
      <c r="C69" s="10">
        <f>-LN(1-B69)/0.000001-EXP(blanks!$BZ$18*b920_4!A69+blanks!$BZ$17)</f>
        <v>1008095.0328224577</v>
      </c>
      <c r="D69" s="1">
        <f>C69*0.000001*coeffs!$D$8/($D$2*coeffs!$D$6/1000)</f>
        <v>21015.99961393571</v>
      </c>
      <c r="E69">
        <f t="shared" si="0"/>
        <v>1.037987666851675</v>
      </c>
      <c r="F69">
        <v>0.87190000000000001</v>
      </c>
      <c r="G69">
        <v>1.2279</v>
      </c>
      <c r="H69">
        <f t="shared" si="1"/>
        <v>0.16608766685167498</v>
      </c>
      <c r="I69">
        <f t="shared" si="2"/>
        <v>0.18991233314832501</v>
      </c>
      <c r="J69" s="2">
        <f>((1000*coeffs!$D$8/($D$2*coeffs!$D$6))^2*H69^2+(1000*(E69-coeffs!$D$2*blanks!$BZ$18*A69-coeffs!$D$2*blanks!$BZ$17)/($D$2*coeffs!$D$6))^2*coeffs!$E$8^2+(1000*coeffs!$D$2*coeffs!$D$8*(E69/coeffs!$D$2-blanks!$BZ$18*A69-blanks!$BZ$17)/($D$2^2*coeffs!$D$6))^2*coeffs!$D$11^2+(1000*coeffs!$D$2*coeffs!$D$8*(E69/coeffs!$D$2-blanks!$BZ$18*A69-blanks!$BZ$17)/($D$2*coeffs!$D$6^2))^2*coeffs!$E$6^2 +(-1000*coeffs!$D$8*blanks!$BZ$18*A69/($D$2*coeffs!$D$6)-1000*coeffs!$D$8*blanks!$BZ$17/($D$2*coeffs!$D$6))^2*coeffs!$E$2^2 + (1000*coeffs!$D$2*coeffs!$D$8*A69/($D$2*coeffs!$D$6))^2*blanks!$CA$18^2+(1000*coeffs!$D$2*coeffs!$D$8/($D$2*coeffs!$D$6))^2*blanks!$CA$17^2)^0.5</f>
        <v>6387.7053988690723</v>
      </c>
      <c r="K69" s="10">
        <f>((1000*coeffs!$D$8/($D$2*coeffs!$D$6))^2*I69^2+(1000*(E69-coeffs!$D$2*blanks!$BZ$18*A69-coeffs!$D$2*blanks!$BZ$17)/($D$2*coeffs!$D$6))^2*coeffs!$E$8^2+(1000*coeffs!$D$2*coeffs!$D$8*(E69/coeffs!$D$2-blanks!$BZ$18*A69-blanks!$BZ$17)/($D$2^2*coeffs!$D$6))^2*coeffs!$D$11^2+(1000*coeffs!$D$2*coeffs!$D$8*(E69/coeffs!$D$2-blanks!$BZ$18*A69-blanks!$BZ$17)/($D$2*coeffs!$D$6^2))^2*coeffs!$E$6^2 +(-1000*coeffs!$D$8*blanks!$BZ$18*A69/($D$2*coeffs!$D$6)-1000*coeffs!$D$8*blanks!$BZ$17/($D$2*coeffs!$D$6))^2*coeffs!$E$2^2 + (1000*coeffs!$D$2*coeffs!$D$8*A69/($D$2*coeffs!$D$6))^2*blanks!$CA$18^2+(1000*coeffs!$D$2*coeffs!$D$8/($D$2*coeffs!$D$6))^2*blanks!$CA$17^2)^0.5</f>
        <v>6670.0028884697595</v>
      </c>
      <c r="L69" s="10">
        <f t="shared" si="3"/>
        <v>439711560.27237552</v>
      </c>
      <c r="M69" s="1">
        <f t="shared" si="4"/>
        <v>158646275.99683848</v>
      </c>
      <c r="N69" s="10">
        <f t="shared" si="5"/>
        <v>153476349.23548323</v>
      </c>
    </row>
    <row r="70" spans="1:14" x14ac:dyDescent="0.25">
      <c r="A70">
        <v>-21.31</v>
      </c>
      <c r="B70">
        <v>0.65625</v>
      </c>
      <c r="C70" s="10">
        <f>-LN(1-B70)/0.000001-EXP(blanks!$BZ$18*b920_4!A70+blanks!$BZ$17)</f>
        <v>1037839.6596419931</v>
      </c>
      <c r="D70" s="1">
        <f>C70*0.000001*coeffs!$D$8/($D$2*coeffs!$D$6/1000)</f>
        <v>21636.093003351416</v>
      </c>
      <c r="E70">
        <f t="shared" si="0"/>
        <v>1.0678406300013561</v>
      </c>
      <c r="F70">
        <v>0.89349999999999996</v>
      </c>
      <c r="G70">
        <v>1.2895000000000001</v>
      </c>
      <c r="H70">
        <f t="shared" si="1"/>
        <v>0.17434063000135613</v>
      </c>
      <c r="I70">
        <f t="shared" si="2"/>
        <v>0.221659369998644</v>
      </c>
      <c r="J70" s="2">
        <f>((1000*coeffs!$D$8/($D$2*coeffs!$D$6))^2*H70^2+(1000*(E70-coeffs!$D$2*blanks!$BZ$18*A70-coeffs!$D$2*blanks!$BZ$17)/($D$2*coeffs!$D$6))^2*coeffs!$E$8^2+(1000*coeffs!$D$2*coeffs!$D$8*(E70/coeffs!$D$2-blanks!$BZ$18*A70-blanks!$BZ$17)/($D$2^2*coeffs!$D$6))^2*coeffs!$D$11^2+(1000*coeffs!$D$2*coeffs!$D$8*(E70/coeffs!$D$2-blanks!$BZ$18*A70-blanks!$BZ$17)/($D$2*coeffs!$D$6^2))^2*coeffs!$E$6^2 +(-1000*coeffs!$D$8*blanks!$BZ$18*A70/($D$2*coeffs!$D$6)-1000*coeffs!$D$8*blanks!$BZ$17/($D$2*coeffs!$D$6))^2*coeffs!$E$2^2 + (1000*coeffs!$D$2*coeffs!$D$8*A70/($D$2*coeffs!$D$6))^2*blanks!$CA$18^2+(1000*coeffs!$D$2*coeffs!$D$8/($D$2*coeffs!$D$6))^2*blanks!$CA$17^2)^0.5</f>
        <v>6610.9812129736292</v>
      </c>
      <c r="K70" s="10">
        <f>((1000*coeffs!$D$8/($D$2*coeffs!$D$6))^2*I70^2+(1000*(E70-coeffs!$D$2*blanks!$BZ$18*A70-coeffs!$D$2*blanks!$BZ$17)/($D$2*coeffs!$D$6))^2*coeffs!$E$8^2+(1000*coeffs!$D$2*coeffs!$D$8*(E70/coeffs!$D$2-blanks!$BZ$18*A70-blanks!$BZ$17)/($D$2^2*coeffs!$D$6))^2*coeffs!$D$11^2+(1000*coeffs!$D$2*coeffs!$D$8*(E70/coeffs!$D$2-blanks!$BZ$18*A70-blanks!$BZ$17)/($D$2*coeffs!$D$6^2))^2*coeffs!$E$6^2 +(-1000*coeffs!$D$8*blanks!$BZ$18*A70/($D$2*coeffs!$D$6)-1000*coeffs!$D$8*blanks!$BZ$17/($D$2*coeffs!$D$6))^2*coeffs!$E$2^2 + (1000*coeffs!$D$2*coeffs!$D$8*A70/($D$2*coeffs!$D$6))^2*blanks!$CA$18^2+(1000*coeffs!$D$2*coeffs!$D$8/($D$2*coeffs!$D$6))^2*blanks!$CA$17^2)^0.5</f>
        <v>7200.6140586583469</v>
      </c>
      <c r="L70" s="10">
        <f t="shared" si="3"/>
        <v>452685591.33363253</v>
      </c>
      <c r="M70" s="1">
        <f t="shared" si="4"/>
        <v>169503479.18309486</v>
      </c>
      <c r="N70" s="10">
        <f t="shared" si="5"/>
        <v>158639263.69161451</v>
      </c>
    </row>
    <row r="71" spans="1:14" x14ac:dyDescent="0.25">
      <c r="A71">
        <v>-21.31</v>
      </c>
      <c r="B71">
        <v>0.66666666666666663</v>
      </c>
      <c r="C71" s="10">
        <f>-LN(1-B71)/0.000001-EXP(blanks!$BZ$18*b920_4!A71+blanks!$BZ$17)</f>
        <v>1068611.3183087467</v>
      </c>
      <c r="D71" s="1">
        <f>C71*0.000001*coeffs!$D$8/($D$2*coeffs!$D$6/1000)</f>
        <v>22277.597172705409</v>
      </c>
      <c r="E71">
        <f t="shared" si="0"/>
        <v>1.0986122886681096</v>
      </c>
      <c r="F71">
        <v>0.91559999999999997</v>
      </c>
      <c r="G71">
        <v>1.2895000000000001</v>
      </c>
      <c r="H71">
        <f t="shared" si="1"/>
        <v>0.18301228866810959</v>
      </c>
      <c r="I71">
        <f t="shared" si="2"/>
        <v>0.19088771133189053</v>
      </c>
      <c r="J71" s="2">
        <f>((1000*coeffs!$D$8/($D$2*coeffs!$D$6))^2*H71^2+(1000*(E71-coeffs!$D$2*blanks!$BZ$18*A71-coeffs!$D$2*blanks!$BZ$17)/($D$2*coeffs!$D$6))^2*coeffs!$E$8^2+(1000*coeffs!$D$2*coeffs!$D$8*(E71/coeffs!$D$2-blanks!$BZ$18*A71-blanks!$BZ$17)/($D$2^2*coeffs!$D$6))^2*coeffs!$D$11^2+(1000*coeffs!$D$2*coeffs!$D$8*(E71/coeffs!$D$2-blanks!$BZ$18*A71-blanks!$BZ$17)/($D$2*coeffs!$D$6^2))^2*coeffs!$E$6^2 +(-1000*coeffs!$D$8*blanks!$BZ$18*A71/($D$2*coeffs!$D$6)-1000*coeffs!$D$8*blanks!$BZ$17/($D$2*coeffs!$D$6))^2*coeffs!$E$2^2 + (1000*coeffs!$D$2*coeffs!$D$8*A71/($D$2*coeffs!$D$6))^2*blanks!$CA$18^2+(1000*coeffs!$D$2*coeffs!$D$8/($D$2*coeffs!$D$6))^2*blanks!$CA$17^2)^0.5</f>
        <v>6843.5901723963643</v>
      </c>
      <c r="K71" s="10">
        <f>((1000*coeffs!$D$8/($D$2*coeffs!$D$6))^2*I71^2+(1000*(E71-coeffs!$D$2*blanks!$BZ$18*A71-coeffs!$D$2*blanks!$BZ$17)/($D$2*coeffs!$D$6))^2*coeffs!$E$8^2+(1000*coeffs!$D$2*coeffs!$D$8*(E71/coeffs!$D$2-blanks!$BZ$18*A71-blanks!$BZ$17)/($D$2^2*coeffs!$D$6))^2*coeffs!$D$11^2+(1000*coeffs!$D$2*coeffs!$D$8*(E71/coeffs!$D$2-blanks!$BZ$18*A71-blanks!$BZ$17)/($D$2*coeffs!$D$6^2))^2*coeffs!$E$6^2 +(-1000*coeffs!$D$8*blanks!$BZ$18*A71/($D$2*coeffs!$D$6)-1000*coeffs!$D$8*blanks!$BZ$17/($D$2*coeffs!$D$6))^2*coeffs!$E$2^2 + (1000*coeffs!$D$2*coeffs!$D$8*A71/($D$2*coeffs!$D$6))^2*blanks!$CA$18^2+(1000*coeffs!$D$2*coeffs!$D$8/($D$2*coeffs!$D$6))^2*blanks!$CA$17^2)^0.5</f>
        <v>6936.4602234518561</v>
      </c>
      <c r="L71" s="10">
        <f t="shared" si="3"/>
        <v>466107593.82742929</v>
      </c>
      <c r="M71" s="1">
        <f t="shared" si="4"/>
        <v>165709987.70108584</v>
      </c>
      <c r="N71" s="10">
        <f t="shared" si="5"/>
        <v>164010900.40445301</v>
      </c>
    </row>
    <row r="72" spans="1:14" x14ac:dyDescent="0.25">
      <c r="A72">
        <v>-21.33</v>
      </c>
      <c r="B72">
        <v>0.67708333333333337</v>
      </c>
      <c r="C72" s="10">
        <f>-LN(1-B72)/0.000001-EXP(blanks!$BZ$18*b920_4!A72+blanks!$BZ$17)</f>
        <v>1100142.1646485131</v>
      </c>
      <c r="D72" s="1">
        <f>C72*0.000001*coeffs!$D$8/($D$2*coeffs!$D$6/1000)</f>
        <v>22934.928310076761</v>
      </c>
      <c r="E72">
        <f t="shared" si="0"/>
        <v>1.1303609869826901</v>
      </c>
      <c r="F72">
        <v>0.96150000000000002</v>
      </c>
      <c r="G72">
        <v>1.3541000000000001</v>
      </c>
      <c r="H72">
        <f t="shared" si="1"/>
        <v>0.16886098698269003</v>
      </c>
      <c r="I72">
        <f t="shared" si="2"/>
        <v>0.22373901301731003</v>
      </c>
      <c r="J72" s="2">
        <f>((1000*coeffs!$D$8/($D$2*coeffs!$D$6))^2*H72^2+(1000*(E72-coeffs!$D$2*blanks!$BZ$18*A72-coeffs!$D$2*blanks!$BZ$17)/($D$2*coeffs!$D$6))^2*coeffs!$E$8^2+(1000*coeffs!$D$2*coeffs!$D$8*(E72/coeffs!$D$2-blanks!$BZ$18*A72-blanks!$BZ$17)/($D$2^2*coeffs!$D$6))^2*coeffs!$D$11^2+(1000*coeffs!$D$2*coeffs!$D$8*(E72/coeffs!$D$2-blanks!$BZ$18*A72-blanks!$BZ$17)/($D$2*coeffs!$D$6^2))^2*coeffs!$E$6^2 +(-1000*coeffs!$D$8*blanks!$BZ$18*A72/($D$2*coeffs!$D$6)-1000*coeffs!$D$8*blanks!$BZ$17/($D$2*coeffs!$D$6))^2*coeffs!$E$2^2 + (1000*coeffs!$D$2*coeffs!$D$8*A72/($D$2*coeffs!$D$6))^2*blanks!$CA$18^2+(1000*coeffs!$D$2*coeffs!$D$8/($D$2*coeffs!$D$6))^2*blanks!$CA$17^2)^0.5</f>
        <v>6823.7219212714172</v>
      </c>
      <c r="K72" s="10">
        <f>((1000*coeffs!$D$8/($D$2*coeffs!$D$6))^2*I72^2+(1000*(E72-coeffs!$D$2*blanks!$BZ$18*A72-coeffs!$D$2*blanks!$BZ$17)/($D$2*coeffs!$D$6))^2*coeffs!$E$8^2+(1000*coeffs!$D$2*coeffs!$D$8*(E72/coeffs!$D$2-blanks!$BZ$18*A72-blanks!$BZ$17)/($D$2^2*coeffs!$D$6))^2*coeffs!$D$11^2+(1000*coeffs!$D$2*coeffs!$D$8*(E72/coeffs!$D$2-blanks!$BZ$18*A72-blanks!$BZ$17)/($D$2*coeffs!$D$6^2))^2*coeffs!$E$6^2 +(-1000*coeffs!$D$8*blanks!$BZ$18*A72/($D$2*coeffs!$D$6)-1000*coeffs!$D$8*blanks!$BZ$17/($D$2*coeffs!$D$6))^2*coeffs!$E$2^2 + (1000*coeffs!$D$2*coeffs!$D$8*A72/($D$2*coeffs!$D$6))^2*blanks!$CA$18^2+(1000*coeffs!$D$2*coeffs!$D$8/($D$2*coeffs!$D$6))^2*blanks!$CA$17^2)^0.5</f>
        <v>7478.4254501341575</v>
      </c>
      <c r="L72" s="10">
        <f t="shared" si="3"/>
        <v>479860739.3041504</v>
      </c>
      <c r="M72" s="1">
        <f t="shared" si="4"/>
        <v>176812968.68842059</v>
      </c>
      <c r="N72" s="10">
        <f t="shared" si="5"/>
        <v>164814414.42502096</v>
      </c>
    </row>
    <row r="73" spans="1:14" x14ac:dyDescent="0.25">
      <c r="A73">
        <v>-21.34</v>
      </c>
      <c r="B73">
        <v>0.6875</v>
      </c>
      <c r="C73" s="10">
        <f>-LN(1-B73)/0.000001-EXP(blanks!$BZ$18*b920_4!A73+blanks!$BZ$17)</f>
        <v>1132822.4689757498</v>
      </c>
      <c r="D73" s="1">
        <f>C73*0.000001*coeffs!$D$8/($D$2*coeffs!$D$6/1000)</f>
        <v>23616.222474577888</v>
      </c>
      <c r="E73">
        <f t="shared" ref="E73:E90" si="6">-LN(1-B73)</f>
        <v>1.1631508098056809</v>
      </c>
      <c r="F73">
        <v>0.98529999999999995</v>
      </c>
      <c r="G73">
        <v>1.3876999999999999</v>
      </c>
      <c r="H73">
        <f t="shared" ref="H73:H90" si="7">E73-F73</f>
        <v>0.17785080980568091</v>
      </c>
      <c r="I73">
        <f t="shared" ref="I73:I90" si="8">G73-E73</f>
        <v>0.22454919019431907</v>
      </c>
      <c r="J73" s="2">
        <f>((1000*coeffs!$D$8/($D$2*coeffs!$D$6))^2*H73^2+(1000*(E73-coeffs!$D$2*blanks!$BZ$18*A73-coeffs!$D$2*blanks!$BZ$17)/($D$2*coeffs!$D$6))^2*coeffs!$E$8^2+(1000*coeffs!$D$2*coeffs!$D$8*(E73/coeffs!$D$2-blanks!$BZ$18*A73-blanks!$BZ$17)/($D$2^2*coeffs!$D$6))^2*coeffs!$D$11^2+(1000*coeffs!$D$2*coeffs!$D$8*(E73/coeffs!$D$2-blanks!$BZ$18*A73-blanks!$BZ$17)/($D$2*coeffs!$D$6^2))^2*coeffs!$E$6^2 +(-1000*coeffs!$D$8*blanks!$BZ$18*A73/($D$2*coeffs!$D$6)-1000*coeffs!$D$8*blanks!$BZ$17/($D$2*coeffs!$D$6))^2*coeffs!$E$2^2 + (1000*coeffs!$D$2*coeffs!$D$8*A73/($D$2*coeffs!$D$6))^2*blanks!$CA$18^2+(1000*coeffs!$D$2*coeffs!$D$8/($D$2*coeffs!$D$6))^2*blanks!$CA$17^2)^0.5</f>
        <v>7066.0472198833131</v>
      </c>
      <c r="K73" s="10">
        <f>((1000*coeffs!$D$8/($D$2*coeffs!$D$6))^2*I73^2+(1000*(E73-coeffs!$D$2*blanks!$BZ$18*A73-coeffs!$D$2*blanks!$BZ$17)/($D$2*coeffs!$D$6))^2*coeffs!$E$8^2+(1000*coeffs!$D$2*coeffs!$D$8*(E73/coeffs!$D$2-blanks!$BZ$18*A73-blanks!$BZ$17)/($D$2^2*coeffs!$D$6))^2*coeffs!$D$11^2+(1000*coeffs!$D$2*coeffs!$D$8*(E73/coeffs!$D$2-blanks!$BZ$18*A73-blanks!$BZ$17)/($D$2*coeffs!$D$6^2))^2*coeffs!$E$6^2 +(-1000*coeffs!$D$8*blanks!$BZ$18*A73/($D$2*coeffs!$D$6)-1000*coeffs!$D$8*blanks!$BZ$17/($D$2*coeffs!$D$6))^2*coeffs!$E$2^2 + (1000*coeffs!$D$2*coeffs!$D$8*A73/($D$2*coeffs!$D$6))^2*blanks!$CA$18^2+(1000*coeffs!$D$2*coeffs!$D$8/($D$2*coeffs!$D$6))^2*blanks!$CA$17^2)^0.5</f>
        <v>7622.0678161976339</v>
      </c>
      <c r="L73" s="10">
        <f t="shared" ref="L73:L102" si="9">1000000000000*D73/(1000000*$D$3)</f>
        <v>494115256.1284945</v>
      </c>
      <c r="M73" s="1">
        <f t="shared" ref="M73:M102" si="10">((1/(0.000001*$D$3))^2*K73^2+(D73/(0.000001*$D$3)^2)^2*(0.000001*$E$3)^2)^0.5</f>
        <v>180613304.98177379</v>
      </c>
      <c r="N73" s="10">
        <f t="shared" ref="N73:N102" si="11">((1/(0.000001*$D$3))^2*J73^2+(D73/(0.000001*$D$3)^2)^2*(0.000001*$E$3)^2)^0.5</f>
        <v>170428957.63474074</v>
      </c>
    </row>
    <row r="74" spans="1:14" x14ac:dyDescent="0.25">
      <c r="A74">
        <v>-21.35</v>
      </c>
      <c r="B74">
        <v>0.69791666666666663</v>
      </c>
      <c r="C74" s="10">
        <f>-LN(1-B74)/0.000001-EXP(blanks!$BZ$18*b920_4!A74+blanks!$BZ$17)</f>
        <v>1166614.1052407746</v>
      </c>
      <c r="D74" s="1">
        <f>C74*0.000001*coeffs!$D$8/($D$2*coeffs!$D$6/1000)</f>
        <v>24320.684843281062</v>
      </c>
      <c r="E74">
        <f t="shared" si="6"/>
        <v>1.1970523614813622</v>
      </c>
      <c r="F74">
        <v>1.0097</v>
      </c>
      <c r="G74">
        <v>1.4219999999999999</v>
      </c>
      <c r="H74">
        <f t="shared" si="7"/>
        <v>0.18735236148136214</v>
      </c>
      <c r="I74">
        <f t="shared" si="8"/>
        <v>0.22494763851863775</v>
      </c>
      <c r="J74" s="2">
        <f>((1000*coeffs!$D$8/($D$2*coeffs!$D$6))^2*H74^2+(1000*(E74-coeffs!$D$2*blanks!$BZ$18*A74-coeffs!$D$2*blanks!$BZ$17)/($D$2*coeffs!$D$6))^2*coeffs!$E$8^2+(1000*coeffs!$D$2*coeffs!$D$8*(E74/coeffs!$D$2-blanks!$BZ$18*A74-blanks!$BZ$17)/($D$2^2*coeffs!$D$6))^2*coeffs!$D$11^2+(1000*coeffs!$D$2*coeffs!$D$8*(E74/coeffs!$D$2-blanks!$BZ$18*A74-blanks!$BZ$17)/($D$2*coeffs!$D$6^2))^2*coeffs!$E$6^2 +(-1000*coeffs!$D$8*blanks!$BZ$18*A74/($D$2*coeffs!$D$6)-1000*coeffs!$D$8*blanks!$BZ$17/($D$2*coeffs!$D$6))^2*coeffs!$E$2^2 + (1000*coeffs!$D$2*coeffs!$D$8*A74/($D$2*coeffs!$D$6))^2*blanks!$CA$18^2+(1000*coeffs!$D$2*coeffs!$D$8/($D$2*coeffs!$D$6))^2*blanks!$CA$17^2)^0.5</f>
        <v>7319.6304357160243</v>
      </c>
      <c r="K74" s="10">
        <f>((1000*coeffs!$D$8/($D$2*coeffs!$D$6))^2*I74^2+(1000*(E74-coeffs!$D$2*blanks!$BZ$18*A74-coeffs!$D$2*blanks!$BZ$17)/($D$2*coeffs!$D$6))^2*coeffs!$E$8^2+(1000*coeffs!$D$2*coeffs!$D$8*(E74/coeffs!$D$2-blanks!$BZ$18*A74-blanks!$BZ$17)/($D$2^2*coeffs!$D$6))^2*coeffs!$D$11^2+(1000*coeffs!$D$2*coeffs!$D$8*(E74/coeffs!$D$2-blanks!$BZ$18*A74-blanks!$BZ$17)/($D$2*coeffs!$D$6^2))^2*coeffs!$E$6^2 +(-1000*coeffs!$D$8*blanks!$BZ$18*A74/($D$2*coeffs!$D$6)-1000*coeffs!$D$8*blanks!$BZ$17/($D$2*coeffs!$D$6))^2*coeffs!$E$2^2 + (1000*coeffs!$D$2*coeffs!$D$8*A74/($D$2*coeffs!$D$6))^2*blanks!$CA$18^2+(1000*coeffs!$D$2*coeffs!$D$8/($D$2*coeffs!$D$6))^2*blanks!$CA$17^2)^0.5</f>
        <v>7766.1854547289149</v>
      </c>
      <c r="L74" s="10">
        <f t="shared" si="9"/>
        <v>508854514.45481485</v>
      </c>
      <c r="M74" s="1">
        <f t="shared" si="10"/>
        <v>184464868.27865028</v>
      </c>
      <c r="N74" s="10">
        <f t="shared" si="11"/>
        <v>176290260.43186873</v>
      </c>
    </row>
    <row r="75" spans="1:14" x14ac:dyDescent="0.25">
      <c r="A75">
        <v>-21.38</v>
      </c>
      <c r="B75">
        <v>0.70833333333333337</v>
      </c>
      <c r="C75" s="10">
        <f>-LN(1-B75)/0.000001-EXP(blanks!$BZ$18*b920_4!A75+blanks!$BZ$17)</f>
        <v>1201373.2829196607</v>
      </c>
      <c r="D75" s="1">
        <f>C75*0.000001*coeffs!$D$8/($D$2*coeffs!$D$6/1000)</f>
        <v>25045.317780549827</v>
      </c>
      <c r="E75">
        <f t="shared" si="6"/>
        <v>1.2321436812926325</v>
      </c>
      <c r="F75">
        <v>1.0347</v>
      </c>
      <c r="G75">
        <v>1.4572000000000001</v>
      </c>
      <c r="H75">
        <f t="shared" si="7"/>
        <v>0.19744368129263257</v>
      </c>
      <c r="I75">
        <f t="shared" si="8"/>
        <v>0.22505631870736753</v>
      </c>
      <c r="J75" s="2">
        <f>((1000*coeffs!$D$8/($D$2*coeffs!$D$6))^2*H75^2+(1000*(E75-coeffs!$D$2*blanks!$BZ$18*A75-coeffs!$D$2*blanks!$BZ$17)/($D$2*coeffs!$D$6))^2*coeffs!$E$8^2+(1000*coeffs!$D$2*coeffs!$D$8*(E75/coeffs!$D$2-blanks!$BZ$18*A75-blanks!$BZ$17)/($D$2^2*coeffs!$D$6))^2*coeffs!$D$11^2+(1000*coeffs!$D$2*coeffs!$D$8*(E75/coeffs!$D$2-blanks!$BZ$18*A75-blanks!$BZ$17)/($D$2*coeffs!$D$6^2))^2*coeffs!$E$6^2 +(-1000*coeffs!$D$8*blanks!$BZ$18*A75/($D$2*coeffs!$D$6)-1000*coeffs!$D$8*blanks!$BZ$17/($D$2*coeffs!$D$6))^2*coeffs!$E$2^2 + (1000*coeffs!$D$2*coeffs!$D$8*A75/($D$2*coeffs!$D$6))^2*blanks!$CA$18^2+(1000*coeffs!$D$2*coeffs!$D$8/($D$2*coeffs!$D$6))^2*blanks!$CA$17^2)^0.5</f>
        <v>7585.798584844064</v>
      </c>
      <c r="K75" s="10">
        <f>((1000*coeffs!$D$8/($D$2*coeffs!$D$6))^2*I75^2+(1000*(E75-coeffs!$D$2*blanks!$BZ$18*A75-coeffs!$D$2*blanks!$BZ$17)/($D$2*coeffs!$D$6))^2*coeffs!$E$8^2+(1000*coeffs!$D$2*coeffs!$D$8*(E75/coeffs!$D$2-blanks!$BZ$18*A75-blanks!$BZ$17)/($D$2^2*coeffs!$D$6))^2*coeffs!$D$11^2+(1000*coeffs!$D$2*coeffs!$D$8*(E75/coeffs!$D$2-blanks!$BZ$18*A75-blanks!$BZ$17)/($D$2*coeffs!$D$6^2))^2*coeffs!$E$6^2 +(-1000*coeffs!$D$8*blanks!$BZ$18*A75/($D$2*coeffs!$D$6)-1000*coeffs!$D$8*blanks!$BZ$17/($D$2*coeffs!$D$6))^2*coeffs!$E$2^2 + (1000*coeffs!$D$2*coeffs!$D$8*A75/($D$2*coeffs!$D$6))^2*blanks!$CA$18^2+(1000*coeffs!$D$2*coeffs!$D$8/($D$2*coeffs!$D$6))^2*blanks!$CA$17^2)^0.5</f>
        <v>7912.939908648701</v>
      </c>
      <c r="L75" s="10">
        <f t="shared" si="9"/>
        <v>524015795.63698232</v>
      </c>
      <c r="M75" s="1">
        <f t="shared" si="10"/>
        <v>188402947.25262401</v>
      </c>
      <c r="N75" s="10">
        <f t="shared" si="11"/>
        <v>182417399.98522815</v>
      </c>
    </row>
    <row r="76" spans="1:14" x14ac:dyDescent="0.25">
      <c r="A76">
        <v>-21.4</v>
      </c>
      <c r="B76">
        <v>0.71875</v>
      </c>
      <c r="C76" s="10">
        <f>-LN(1-B76)/0.000001-EXP(blanks!$BZ$18*b920_4!A76+blanks!$BZ$17)</f>
        <v>1237517.4879160328</v>
      </c>
      <c r="D76" s="1">
        <f>C76*0.000001*coeffs!$D$8/($D$2*coeffs!$D$6/1000)</f>
        <v>25798.824715429793</v>
      </c>
      <c r="E76">
        <f t="shared" si="6"/>
        <v>1.2685113254635072</v>
      </c>
      <c r="F76">
        <v>1.0604</v>
      </c>
      <c r="G76">
        <v>1.5303</v>
      </c>
      <c r="H76">
        <f t="shared" si="7"/>
        <v>0.20811132546350719</v>
      </c>
      <c r="I76">
        <f t="shared" si="8"/>
        <v>0.26178867453649279</v>
      </c>
      <c r="J76" s="2">
        <f>((1000*coeffs!$D$8/($D$2*coeffs!$D$6))^2*H76^2+(1000*(E76-coeffs!$D$2*blanks!$BZ$18*A76-coeffs!$D$2*blanks!$BZ$17)/($D$2*coeffs!$D$6))^2*coeffs!$E$8^2+(1000*coeffs!$D$2*coeffs!$D$8*(E76/coeffs!$D$2-blanks!$BZ$18*A76-blanks!$BZ$17)/($D$2^2*coeffs!$D$6))^2*coeffs!$D$11^2+(1000*coeffs!$D$2*coeffs!$D$8*(E76/coeffs!$D$2-blanks!$BZ$18*A76-blanks!$BZ$17)/($D$2*coeffs!$D$6^2))^2*coeffs!$E$6^2 +(-1000*coeffs!$D$8*blanks!$BZ$18*A76/($D$2*coeffs!$D$6)-1000*coeffs!$D$8*blanks!$BZ$17/($D$2*coeffs!$D$6))^2*coeffs!$E$2^2 + (1000*coeffs!$D$2*coeffs!$D$8*A76/($D$2*coeffs!$D$6))^2*blanks!$CA$18^2+(1000*coeffs!$D$2*coeffs!$D$8/($D$2*coeffs!$D$6))^2*blanks!$CA$17^2)^0.5</f>
        <v>7864.9052215302318</v>
      </c>
      <c r="K76" s="10">
        <f>((1000*coeffs!$D$8/($D$2*coeffs!$D$6))^2*I76^2+(1000*(E76-coeffs!$D$2*blanks!$BZ$18*A76-coeffs!$D$2*blanks!$BZ$17)/($D$2*coeffs!$D$6))^2*coeffs!$E$8^2+(1000*coeffs!$D$2*coeffs!$D$8*(E76/coeffs!$D$2-blanks!$BZ$18*A76-blanks!$BZ$17)/($D$2^2*coeffs!$D$6))^2*coeffs!$D$11^2+(1000*coeffs!$D$2*coeffs!$D$8*(E76/coeffs!$D$2-blanks!$BZ$18*A76-blanks!$BZ$17)/($D$2*coeffs!$D$6^2))^2*coeffs!$E$6^2 +(-1000*coeffs!$D$8*blanks!$BZ$18*A76/($D$2*coeffs!$D$6)-1000*coeffs!$D$8*blanks!$BZ$17/($D$2*coeffs!$D$6))^2*coeffs!$E$2^2 + (1000*coeffs!$D$2*coeffs!$D$8*A76/($D$2*coeffs!$D$6))^2*blanks!$CA$18^2+(1000*coeffs!$D$2*coeffs!$D$8/($D$2*coeffs!$D$6))^2*blanks!$CA$17^2)^0.5</f>
        <v>8533.3950799702834</v>
      </c>
      <c r="L76" s="10">
        <f t="shared" si="9"/>
        <v>539781198.95343566</v>
      </c>
      <c r="M76" s="1">
        <f t="shared" si="10"/>
        <v>201138010.47840843</v>
      </c>
      <c r="N76" s="10">
        <f t="shared" si="11"/>
        <v>188832560.84097958</v>
      </c>
    </row>
    <row r="77" spans="1:14" x14ac:dyDescent="0.25">
      <c r="A77">
        <v>-21.67</v>
      </c>
      <c r="B77">
        <v>0.72916666666666663</v>
      </c>
      <c r="C77" s="10">
        <f>-LN(1-B77)/0.000001-EXP(blanks!$BZ$18*b920_4!A77+blanks!$BZ$17)</f>
        <v>1272077.6779370736</v>
      </c>
      <c r="D77" s="1">
        <f>C77*0.000001*coeffs!$D$8/($D$2*coeffs!$D$6/1000)</f>
        <v>26519.309309135413</v>
      </c>
      <c r="E77">
        <f t="shared" si="6"/>
        <v>1.306251653446354</v>
      </c>
      <c r="F77">
        <v>1.0866</v>
      </c>
      <c r="G77">
        <v>1.5682</v>
      </c>
      <c r="H77">
        <f t="shared" si="7"/>
        <v>0.21965165344635396</v>
      </c>
      <c r="I77">
        <f t="shared" si="8"/>
        <v>0.26194834655364607</v>
      </c>
      <c r="J77" s="2">
        <f>((1000*coeffs!$D$8/($D$2*coeffs!$D$6))^2*H77^2+(1000*(E77-coeffs!$D$2*blanks!$BZ$18*A77-coeffs!$D$2*blanks!$BZ$17)/($D$2*coeffs!$D$6))^2*coeffs!$E$8^2+(1000*coeffs!$D$2*coeffs!$D$8*(E77/coeffs!$D$2-blanks!$BZ$18*A77-blanks!$BZ$17)/($D$2^2*coeffs!$D$6))^2*coeffs!$D$11^2+(1000*coeffs!$D$2*coeffs!$D$8*(E77/coeffs!$D$2-blanks!$BZ$18*A77-blanks!$BZ$17)/($D$2*coeffs!$D$6^2))^2*coeffs!$E$6^2 +(-1000*coeffs!$D$8*blanks!$BZ$18*A77/($D$2*coeffs!$D$6)-1000*coeffs!$D$8*blanks!$BZ$17/($D$2*coeffs!$D$6))^2*coeffs!$E$2^2 + (1000*coeffs!$D$2*coeffs!$D$8*A77/($D$2*coeffs!$D$6))^2*blanks!$CA$18^2+(1000*coeffs!$D$2*coeffs!$D$8/($D$2*coeffs!$D$6))^2*blanks!$CA$17^2)^0.5</f>
        <v>8160.9391564021353</v>
      </c>
      <c r="K77" s="10">
        <f>((1000*coeffs!$D$8/($D$2*coeffs!$D$6))^2*I77^2+(1000*(E77-coeffs!$D$2*blanks!$BZ$18*A77-coeffs!$D$2*blanks!$BZ$17)/($D$2*coeffs!$D$6))^2*coeffs!$E$8^2+(1000*coeffs!$D$2*coeffs!$D$8*(E77/coeffs!$D$2-blanks!$BZ$18*A77-blanks!$BZ$17)/($D$2^2*coeffs!$D$6))^2*coeffs!$D$11^2+(1000*coeffs!$D$2*coeffs!$D$8*(E77/coeffs!$D$2-blanks!$BZ$18*A77-blanks!$BZ$17)/($D$2*coeffs!$D$6^2))^2*coeffs!$E$6^2 +(-1000*coeffs!$D$8*blanks!$BZ$18*A77/($D$2*coeffs!$D$6)-1000*coeffs!$D$8*blanks!$BZ$17/($D$2*coeffs!$D$6))^2*coeffs!$E$2^2 + (1000*coeffs!$D$2*coeffs!$D$8*A77/($D$2*coeffs!$D$6))^2*blanks!$CA$18^2+(1000*coeffs!$D$2*coeffs!$D$8/($D$2*coeffs!$D$6))^2*blanks!$CA$17^2)^0.5</f>
        <v>8686.4215529298162</v>
      </c>
      <c r="L77" s="10">
        <f t="shared" si="9"/>
        <v>554855685.56697905</v>
      </c>
      <c r="M77" s="1">
        <f t="shared" si="10"/>
        <v>205172896.35671225</v>
      </c>
      <c r="N77" s="10">
        <f t="shared" si="11"/>
        <v>195500474.49007294</v>
      </c>
    </row>
    <row r="78" spans="1:14" x14ac:dyDescent="0.25">
      <c r="A78">
        <v>-21.67</v>
      </c>
      <c r="B78">
        <v>0.73958333333333337</v>
      </c>
      <c r="C78" s="10">
        <f>-LN(1-B78)/0.000001-EXP(blanks!$BZ$18*b920_4!A78+blanks!$BZ$17)</f>
        <v>1311298.3910903553</v>
      </c>
      <c r="D78" s="1">
        <f>C78*0.000001*coeffs!$D$8/($D$2*coeffs!$D$6/1000)</f>
        <v>27336.952949517101</v>
      </c>
      <c r="E78">
        <f t="shared" si="6"/>
        <v>1.3454723665996355</v>
      </c>
      <c r="F78">
        <v>1.1134999999999999</v>
      </c>
      <c r="G78">
        <v>1.607</v>
      </c>
      <c r="H78">
        <f t="shared" si="7"/>
        <v>0.2319723665996356</v>
      </c>
      <c r="I78">
        <f t="shared" si="8"/>
        <v>0.26152763340036445</v>
      </c>
      <c r="J78" s="2">
        <f>((1000*coeffs!$D$8/($D$2*coeffs!$D$6))^2*H78^2+(1000*(E78-coeffs!$D$2*blanks!$BZ$18*A78-coeffs!$D$2*blanks!$BZ$17)/($D$2*coeffs!$D$6))^2*coeffs!$E$8^2+(1000*coeffs!$D$2*coeffs!$D$8*(E78/coeffs!$D$2-blanks!$BZ$18*A78-blanks!$BZ$17)/($D$2^2*coeffs!$D$6))^2*coeffs!$D$11^2+(1000*coeffs!$D$2*coeffs!$D$8*(E78/coeffs!$D$2-blanks!$BZ$18*A78-blanks!$BZ$17)/($D$2*coeffs!$D$6^2))^2*coeffs!$E$6^2 +(-1000*coeffs!$D$8*blanks!$BZ$18*A78/($D$2*coeffs!$D$6)-1000*coeffs!$D$8*blanks!$BZ$17/($D$2*coeffs!$D$6))^2*coeffs!$E$2^2 + (1000*coeffs!$D$2*coeffs!$D$8*A78/($D$2*coeffs!$D$6))^2*blanks!$CA$18^2+(1000*coeffs!$D$2*coeffs!$D$8/($D$2*coeffs!$D$6))^2*blanks!$CA$17^2)^0.5</f>
        <v>8473.5253762016928</v>
      </c>
      <c r="K78" s="10">
        <f>((1000*coeffs!$D$8/($D$2*coeffs!$D$6))^2*I78^2+(1000*(E78-coeffs!$D$2*blanks!$BZ$18*A78-coeffs!$D$2*blanks!$BZ$17)/($D$2*coeffs!$D$6))^2*coeffs!$E$8^2+(1000*coeffs!$D$2*coeffs!$D$8*(E78/coeffs!$D$2-blanks!$BZ$18*A78-blanks!$BZ$17)/($D$2^2*coeffs!$D$6))^2*coeffs!$D$11^2+(1000*coeffs!$D$2*coeffs!$D$8*(E78/coeffs!$D$2-blanks!$BZ$18*A78-blanks!$BZ$17)/($D$2*coeffs!$D$6^2))^2*coeffs!$E$6^2 +(-1000*coeffs!$D$8*blanks!$BZ$18*A78/($D$2*coeffs!$D$6)-1000*coeffs!$D$8*blanks!$BZ$17/($D$2*coeffs!$D$6))^2*coeffs!$E$2^2 + (1000*coeffs!$D$2*coeffs!$D$8*A78/($D$2*coeffs!$D$6))^2*blanks!$CA$18^2+(1000*coeffs!$D$2*coeffs!$D$8/($D$2*coeffs!$D$6))^2*blanks!$CA$17^2)^0.5</f>
        <v>8839.6611688028515</v>
      </c>
      <c r="L78" s="10">
        <f t="shared" si="9"/>
        <v>571963002.2525301</v>
      </c>
      <c r="M78" s="1">
        <f t="shared" si="10"/>
        <v>209378176.45654413</v>
      </c>
      <c r="N78" s="10">
        <f t="shared" si="11"/>
        <v>202643215.32155651</v>
      </c>
    </row>
    <row r="79" spans="1:14" x14ac:dyDescent="0.25">
      <c r="A79">
        <v>-21.75</v>
      </c>
      <c r="B79">
        <v>0.75</v>
      </c>
      <c r="C79" s="10">
        <f>-LN(1-B79)/0.000001-EXP(blanks!$BZ$18*b920_4!A79+blanks!$BZ$17)</f>
        <v>1351116.904379847</v>
      </c>
      <c r="D79" s="1">
        <f>C79*0.000001*coeffs!$D$8/($D$2*coeffs!$D$6/1000)</f>
        <v>28167.059073119864</v>
      </c>
      <c r="E79">
        <f t="shared" si="6"/>
        <v>1.3862943611198906</v>
      </c>
      <c r="F79">
        <v>1.1693</v>
      </c>
      <c r="G79">
        <v>1.6468</v>
      </c>
      <c r="H79">
        <f t="shared" si="7"/>
        <v>0.21699436111989057</v>
      </c>
      <c r="I79">
        <f t="shared" si="8"/>
        <v>0.26050563888010947</v>
      </c>
      <c r="J79" s="2">
        <f>((1000*coeffs!$D$8/($D$2*coeffs!$D$6))^2*H79^2+(1000*(E79-coeffs!$D$2*blanks!$BZ$18*A79-coeffs!$D$2*blanks!$BZ$17)/($D$2*coeffs!$D$6))^2*coeffs!$E$8^2+(1000*coeffs!$D$2*coeffs!$D$8*(E79/coeffs!$D$2-blanks!$BZ$18*A79-blanks!$BZ$17)/($D$2^2*coeffs!$D$6))^2*coeffs!$D$11^2+(1000*coeffs!$D$2*coeffs!$D$8*(E79/coeffs!$D$2-blanks!$BZ$18*A79-blanks!$BZ$17)/($D$2*coeffs!$D$6^2))^2*coeffs!$E$6^2 +(-1000*coeffs!$D$8*blanks!$BZ$18*A79/($D$2*coeffs!$D$6)-1000*coeffs!$D$8*blanks!$BZ$17/($D$2*coeffs!$D$6))^2*coeffs!$E$2^2 + (1000*coeffs!$D$2*coeffs!$D$8*A79/($D$2*coeffs!$D$6))^2*blanks!$CA$18^2+(1000*coeffs!$D$2*coeffs!$D$8/($D$2*coeffs!$D$6))^2*blanks!$CA$17^2)^0.5</f>
        <v>8477.05181837698</v>
      </c>
      <c r="K79" s="10">
        <f>((1000*coeffs!$D$8/($D$2*coeffs!$D$6))^2*I79^2+(1000*(E79-coeffs!$D$2*blanks!$BZ$18*A79-coeffs!$D$2*blanks!$BZ$17)/($D$2*coeffs!$D$6))^2*coeffs!$E$8^2+(1000*coeffs!$D$2*coeffs!$D$8*(E79/coeffs!$D$2-blanks!$BZ$18*A79-blanks!$BZ$17)/($D$2^2*coeffs!$D$6))^2*coeffs!$D$11^2+(1000*coeffs!$D$2*coeffs!$D$8*(E79/coeffs!$D$2-blanks!$BZ$18*A79-blanks!$BZ$17)/($D$2*coeffs!$D$6^2))^2*coeffs!$E$6^2 +(-1000*coeffs!$D$8*blanks!$BZ$18*A79/($D$2*coeffs!$D$6)-1000*coeffs!$D$8*blanks!$BZ$17/($D$2*coeffs!$D$6))^2*coeffs!$E$2^2 + (1000*coeffs!$D$2*coeffs!$D$8*A79/($D$2*coeffs!$D$6))^2*blanks!$CA$18^2+(1000*coeffs!$D$2*coeffs!$D$8/($D$2*coeffs!$D$6))^2*blanks!$CA$17^2)^0.5</f>
        <v>8993.8916870954381</v>
      </c>
      <c r="L79" s="10">
        <f t="shared" si="9"/>
        <v>589331067.79812467</v>
      </c>
      <c r="M79" s="1">
        <f t="shared" si="10"/>
        <v>213628575.77280635</v>
      </c>
      <c r="N79" s="10">
        <f t="shared" si="11"/>
        <v>204167429.71311051</v>
      </c>
    </row>
    <row r="80" spans="1:14" x14ac:dyDescent="0.25">
      <c r="A80">
        <v>-21.77</v>
      </c>
      <c r="B80">
        <v>0.76041666666666663</v>
      </c>
      <c r="C80" s="10">
        <f>-LN(1-B80)/0.000001-EXP(blanks!$BZ$18*b920_4!A80+blanks!$BZ$17)</f>
        <v>1393421.0777803038</v>
      </c>
      <c r="D80" s="1">
        <f>C80*0.000001*coeffs!$D$8/($D$2*coeffs!$D$6/1000)</f>
        <v>29048.984350901141</v>
      </c>
      <c r="E80">
        <f t="shared" si="6"/>
        <v>1.4288539755386864</v>
      </c>
      <c r="F80">
        <v>1.1982999999999999</v>
      </c>
      <c r="G80">
        <v>1.7293000000000001</v>
      </c>
      <c r="H80">
        <f t="shared" si="7"/>
        <v>0.23055397553868651</v>
      </c>
      <c r="I80">
        <f t="shared" si="8"/>
        <v>0.30044602446131363</v>
      </c>
      <c r="J80" s="2">
        <f>((1000*coeffs!$D$8/($D$2*coeffs!$D$6))^2*H80^2+(1000*(E80-coeffs!$D$2*blanks!$BZ$18*A80-coeffs!$D$2*blanks!$BZ$17)/($D$2*coeffs!$D$6))^2*coeffs!$E$8^2+(1000*coeffs!$D$2*coeffs!$D$8*(E80/coeffs!$D$2-blanks!$BZ$18*A80-blanks!$BZ$17)/($D$2^2*coeffs!$D$6))^2*coeffs!$D$11^2+(1000*coeffs!$D$2*coeffs!$D$8*(E80/coeffs!$D$2-blanks!$BZ$18*A80-blanks!$BZ$17)/($D$2*coeffs!$D$6^2))^2*coeffs!$E$6^2 +(-1000*coeffs!$D$8*blanks!$BZ$18*A80/($D$2*coeffs!$D$6)-1000*coeffs!$D$8*blanks!$BZ$17/($D$2*coeffs!$D$6))^2*coeffs!$E$2^2 + (1000*coeffs!$D$2*coeffs!$D$8*A80/($D$2*coeffs!$D$6))^2*blanks!$CA$18^2+(1000*coeffs!$D$2*coeffs!$D$8/($D$2*coeffs!$D$6))^2*blanks!$CA$17^2)^0.5</f>
        <v>8814.8770458473482</v>
      </c>
      <c r="K80" s="10">
        <f>((1000*coeffs!$D$8/($D$2*coeffs!$D$6))^2*I80^2+(1000*(E80-coeffs!$D$2*blanks!$BZ$18*A80-coeffs!$D$2*blanks!$BZ$17)/($D$2*coeffs!$D$6))^2*coeffs!$E$8^2+(1000*coeffs!$D$2*coeffs!$D$8*(E80/coeffs!$D$2-blanks!$BZ$18*A80-blanks!$BZ$17)/($D$2^2*coeffs!$D$6))^2*coeffs!$D$11^2+(1000*coeffs!$D$2*coeffs!$D$8*(E80/coeffs!$D$2-blanks!$BZ$18*A80-blanks!$BZ$17)/($D$2*coeffs!$D$6^2))^2*coeffs!$E$6^2 +(-1000*coeffs!$D$8*blanks!$BZ$18*A80/($D$2*coeffs!$D$6)-1000*coeffs!$D$8*blanks!$BZ$17/($D$2*coeffs!$D$6))^2*coeffs!$E$2^2 + (1000*coeffs!$D$2*coeffs!$D$8*A80/($D$2*coeffs!$D$6))^2*blanks!$CA$18^2+(1000*coeffs!$D$2*coeffs!$D$8/($D$2*coeffs!$D$6))^2*blanks!$CA$17^2)^0.5</f>
        <v>9686.6662581665587</v>
      </c>
      <c r="L80" s="10">
        <f t="shared" si="9"/>
        <v>607783330.22011805</v>
      </c>
      <c r="M80" s="1">
        <f t="shared" si="10"/>
        <v>227931641.14863643</v>
      </c>
      <c r="N80" s="10">
        <f t="shared" si="11"/>
        <v>211877354.88882464</v>
      </c>
    </row>
    <row r="81" spans="1:14" x14ac:dyDescent="0.25">
      <c r="A81">
        <v>-21.77</v>
      </c>
      <c r="B81">
        <v>0.77083333333333337</v>
      </c>
      <c r="C81" s="10">
        <f>-LN(1-B81)/0.000001-EXP(blanks!$BZ$18*b920_4!A81+blanks!$BZ$17)</f>
        <v>1437872.840351138</v>
      </c>
      <c r="D81" s="1">
        <f>C81*0.000001*coeffs!$D$8/($D$2*coeffs!$D$6/1000)</f>
        <v>29975.680936650457</v>
      </c>
      <c r="E81">
        <f t="shared" si="6"/>
        <v>1.4733057381095205</v>
      </c>
      <c r="F81">
        <v>1.2279</v>
      </c>
      <c r="G81">
        <v>1.7721</v>
      </c>
      <c r="H81">
        <f t="shared" si="7"/>
        <v>0.24540573810952049</v>
      </c>
      <c r="I81">
        <f t="shared" si="8"/>
        <v>0.29879426189047953</v>
      </c>
      <c r="J81" s="2">
        <f>((1000*coeffs!$D$8/($D$2*coeffs!$D$6))^2*H81^2+(1000*(E81-coeffs!$D$2*blanks!$BZ$18*A81-coeffs!$D$2*blanks!$BZ$17)/($D$2*coeffs!$D$6))^2*coeffs!$E$8^2+(1000*coeffs!$D$2*coeffs!$D$8*(E81/coeffs!$D$2-blanks!$BZ$18*A81-blanks!$BZ$17)/($D$2^2*coeffs!$D$6))^2*coeffs!$D$11^2+(1000*coeffs!$D$2*coeffs!$D$8*(E81/coeffs!$D$2-blanks!$BZ$18*A81-blanks!$BZ$17)/($D$2*coeffs!$D$6^2))^2*coeffs!$E$6^2 +(-1000*coeffs!$D$8*blanks!$BZ$18*A81/($D$2*coeffs!$D$6)-1000*coeffs!$D$8*blanks!$BZ$17/($D$2*coeffs!$D$6))^2*coeffs!$E$2^2 + (1000*coeffs!$D$2*coeffs!$D$8*A81/($D$2*coeffs!$D$6))^2*blanks!$CA$18^2+(1000*coeffs!$D$2*coeffs!$D$8/($D$2*coeffs!$D$6))^2*blanks!$CA$17^2)^0.5</f>
        <v>9177.3809234897162</v>
      </c>
      <c r="K81" s="10">
        <f>((1000*coeffs!$D$8/($D$2*coeffs!$D$6))^2*I81^2+(1000*(E81-coeffs!$D$2*blanks!$BZ$18*A81-coeffs!$D$2*blanks!$BZ$17)/($D$2*coeffs!$D$6))^2*coeffs!$E$8^2+(1000*coeffs!$D$2*coeffs!$D$8*(E81/coeffs!$D$2-blanks!$BZ$18*A81-blanks!$BZ$17)/($D$2^2*coeffs!$D$6))^2*coeffs!$D$11^2+(1000*coeffs!$D$2*coeffs!$D$8*(E81/coeffs!$D$2-blanks!$BZ$18*A81-blanks!$BZ$17)/($D$2*coeffs!$D$6^2))^2*coeffs!$E$6^2 +(-1000*coeffs!$D$8*blanks!$BZ$18*A81/($D$2*coeffs!$D$6)-1000*coeffs!$D$8*blanks!$BZ$17/($D$2*coeffs!$D$6))^2*coeffs!$E$2^2 + (1000*coeffs!$D$2*coeffs!$D$8*A81/($D$2*coeffs!$D$6))^2*blanks!$CA$18^2+(1000*coeffs!$D$2*coeffs!$D$8/($D$2*coeffs!$D$6))^2*blanks!$CA$17^2)^0.5</f>
        <v>9841.311912077821</v>
      </c>
      <c r="L81" s="10">
        <f t="shared" si="9"/>
        <v>627172329.51133978</v>
      </c>
      <c r="M81" s="1">
        <f t="shared" si="10"/>
        <v>232335728.10822472</v>
      </c>
      <c r="N81" s="10">
        <f t="shared" si="11"/>
        <v>220118733.20392275</v>
      </c>
    </row>
    <row r="82" spans="1:14" x14ac:dyDescent="0.25">
      <c r="A82">
        <v>-21.77</v>
      </c>
      <c r="B82">
        <v>0.78125</v>
      </c>
      <c r="C82" s="10">
        <f>-LN(1-B82)/0.000001-EXP(blanks!$BZ$18*b920_4!A82+blanks!$BZ$17)</f>
        <v>1484392.8559860308</v>
      </c>
      <c r="D82" s="1">
        <f>C82*0.000001*coeffs!$D$8/($D$2*coeffs!$D$6/1000)</f>
        <v>30945.494891477636</v>
      </c>
      <c r="E82">
        <f t="shared" si="6"/>
        <v>1.5198257537444133</v>
      </c>
      <c r="F82">
        <v>1.2583</v>
      </c>
      <c r="G82">
        <v>1.8160000000000001</v>
      </c>
      <c r="H82">
        <f t="shared" si="7"/>
        <v>0.26152575374441334</v>
      </c>
      <c r="I82">
        <f t="shared" si="8"/>
        <v>0.29617424625558675</v>
      </c>
      <c r="J82" s="2">
        <f>((1000*coeffs!$D$8/($D$2*coeffs!$D$6))^2*H82^2+(1000*(E82-coeffs!$D$2*blanks!$BZ$18*A82-coeffs!$D$2*blanks!$BZ$17)/($D$2*coeffs!$D$6))^2*coeffs!$E$8^2+(1000*coeffs!$D$2*coeffs!$D$8*(E82/coeffs!$D$2-blanks!$BZ$18*A82-blanks!$BZ$17)/($D$2^2*coeffs!$D$6))^2*coeffs!$D$11^2+(1000*coeffs!$D$2*coeffs!$D$8*(E82/coeffs!$D$2-blanks!$BZ$18*A82-blanks!$BZ$17)/($D$2*coeffs!$D$6^2))^2*coeffs!$E$6^2 +(-1000*coeffs!$D$8*blanks!$BZ$18*A82/($D$2*coeffs!$D$6)-1000*coeffs!$D$8*blanks!$BZ$17/($D$2*coeffs!$D$6))^2*coeffs!$E$2^2 + (1000*coeffs!$D$2*coeffs!$D$8*A82/($D$2*coeffs!$D$6))^2*blanks!$CA$18^2+(1000*coeffs!$D$2*coeffs!$D$8/($D$2*coeffs!$D$6))^2*blanks!$CA$17^2)^0.5</f>
        <v>9565.5433207556362</v>
      </c>
      <c r="K82" s="10">
        <f>((1000*coeffs!$D$8/($D$2*coeffs!$D$6))^2*I82^2+(1000*(E82-coeffs!$D$2*blanks!$BZ$18*A82-coeffs!$D$2*blanks!$BZ$17)/($D$2*coeffs!$D$6))^2*coeffs!$E$8^2+(1000*coeffs!$D$2*coeffs!$D$8*(E82/coeffs!$D$2-blanks!$BZ$18*A82-blanks!$BZ$17)/($D$2^2*coeffs!$D$6))^2*coeffs!$D$11^2+(1000*coeffs!$D$2*coeffs!$D$8*(E82/coeffs!$D$2-blanks!$BZ$18*A82-blanks!$BZ$17)/($D$2*coeffs!$D$6^2))^2*coeffs!$E$6^2 +(-1000*coeffs!$D$8*blanks!$BZ$18*A82/($D$2*coeffs!$D$6)-1000*coeffs!$D$8*blanks!$BZ$17/($D$2*coeffs!$D$6))^2*coeffs!$E$2^2 + (1000*coeffs!$D$2*coeffs!$D$8*A82/($D$2*coeffs!$D$6))^2*blanks!$CA$18^2+(1000*coeffs!$D$2*coeffs!$D$8/($D$2*coeffs!$D$6))^2*blanks!$CA$17^2)^0.5</f>
        <v>9994.8857075516789</v>
      </c>
      <c r="L82" s="10">
        <f t="shared" si="9"/>
        <v>647463460.79629707</v>
      </c>
      <c r="M82" s="1">
        <f t="shared" si="10"/>
        <v>236801646.07363036</v>
      </c>
      <c r="N82" s="10">
        <f t="shared" si="11"/>
        <v>228907539.18827334</v>
      </c>
    </row>
    <row r="83" spans="1:14" x14ac:dyDescent="0.25">
      <c r="A83">
        <v>-21.81</v>
      </c>
      <c r="B83">
        <v>0.79166666666666663</v>
      </c>
      <c r="C83" s="10">
        <f>-LN(1-B83)/0.000001-EXP(blanks!$BZ$18*b920_4!A83+blanks!$BZ$17)</f>
        <v>1532666.5599965069</v>
      </c>
      <c r="D83" s="1">
        <f>C83*0.000001*coeffs!$D$8/($D$2*coeffs!$D$6/1000)</f>
        <v>31951.868409663683</v>
      </c>
      <c r="E83">
        <f t="shared" si="6"/>
        <v>1.568615917913845</v>
      </c>
      <c r="F83">
        <v>1.2895000000000001</v>
      </c>
      <c r="G83">
        <v>1.907</v>
      </c>
      <c r="H83">
        <f t="shared" si="7"/>
        <v>0.27911591791384494</v>
      </c>
      <c r="I83">
        <f t="shared" si="8"/>
        <v>0.338384082086155</v>
      </c>
      <c r="J83" s="2">
        <f>((1000*coeffs!$D$8/($D$2*coeffs!$D$6))^2*H83^2+(1000*(E83-coeffs!$D$2*blanks!$BZ$18*A83-coeffs!$D$2*blanks!$BZ$17)/($D$2*coeffs!$D$6))^2*coeffs!$E$8^2+(1000*coeffs!$D$2*coeffs!$D$8*(E83/coeffs!$D$2-blanks!$BZ$18*A83-blanks!$BZ$17)/($D$2^2*coeffs!$D$6))^2*coeffs!$D$11^2+(1000*coeffs!$D$2*coeffs!$D$8*(E83/coeffs!$D$2-blanks!$BZ$18*A83-blanks!$BZ$17)/($D$2*coeffs!$D$6^2))^2*coeffs!$E$6^2 +(-1000*coeffs!$D$8*blanks!$BZ$18*A83/($D$2*coeffs!$D$6)-1000*coeffs!$D$8*blanks!$BZ$17/($D$2*coeffs!$D$6))^2*coeffs!$E$2^2 + (1000*coeffs!$D$2*coeffs!$D$8*A83/($D$2*coeffs!$D$6))^2*blanks!$CA$18^2+(1000*coeffs!$D$2*coeffs!$D$8/($D$2*coeffs!$D$6))^2*blanks!$CA$17^2)^0.5</f>
        <v>9983.1160166868322</v>
      </c>
      <c r="K83" s="10">
        <f>((1000*coeffs!$D$8/($D$2*coeffs!$D$6))^2*I83^2+(1000*(E83-coeffs!$D$2*blanks!$BZ$18*A83-coeffs!$D$2*blanks!$BZ$17)/($D$2*coeffs!$D$6))^2*coeffs!$E$8^2+(1000*coeffs!$D$2*coeffs!$D$8*(E83/coeffs!$D$2-blanks!$BZ$18*A83-blanks!$BZ$17)/($D$2^2*coeffs!$D$6))^2*coeffs!$D$11^2+(1000*coeffs!$D$2*coeffs!$D$8*(E83/coeffs!$D$2-blanks!$BZ$18*A83-blanks!$BZ$17)/($D$2*coeffs!$D$6^2))^2*coeffs!$E$6^2 +(-1000*coeffs!$D$8*blanks!$BZ$18*A83/($D$2*coeffs!$D$6)-1000*coeffs!$D$8*blanks!$BZ$17/($D$2*coeffs!$D$6))^2*coeffs!$E$2^2 + (1000*coeffs!$D$2*coeffs!$D$8*A83/($D$2*coeffs!$D$6))^2*blanks!$CA$18^2+(1000*coeffs!$D$2*coeffs!$D$8/($D$2*coeffs!$D$6))^2*blanks!$CA$17^2)^0.5</f>
        <v>10750.274791940101</v>
      </c>
      <c r="L83" s="10">
        <f t="shared" si="9"/>
        <v>668519517.04046237</v>
      </c>
      <c r="M83" s="1">
        <f t="shared" si="10"/>
        <v>252489450.71996495</v>
      </c>
      <c r="N83" s="10">
        <f t="shared" si="11"/>
        <v>238302339.77339053</v>
      </c>
    </row>
    <row r="84" spans="1:14" x14ac:dyDescent="0.25">
      <c r="A84">
        <v>-21.81</v>
      </c>
      <c r="B84">
        <v>0.80208333333333337</v>
      </c>
      <c r="C84" s="10">
        <f>-LN(1-B84)/0.000001-EXP(blanks!$BZ$18*b920_4!A84+blanks!$BZ$17)</f>
        <v>1583959.8543840579</v>
      </c>
      <c r="D84" s="1">
        <f>C84*0.000001*coeffs!$D$8/($D$2*coeffs!$D$6/1000)</f>
        <v>33021.192054705505</v>
      </c>
      <c r="E84">
        <f t="shared" si="6"/>
        <v>1.6199092123013961</v>
      </c>
      <c r="F84">
        <v>1.3541000000000001</v>
      </c>
      <c r="G84">
        <v>1.9542999999999999</v>
      </c>
      <c r="H84">
        <f t="shared" si="7"/>
        <v>0.26580921230139598</v>
      </c>
      <c r="I84">
        <f t="shared" si="8"/>
        <v>0.33439078769860386</v>
      </c>
      <c r="J84" s="2">
        <f>((1000*coeffs!$D$8/($D$2*coeffs!$D$6))^2*H84^2+(1000*(E84-coeffs!$D$2*blanks!$BZ$18*A84-coeffs!$D$2*blanks!$BZ$17)/($D$2*coeffs!$D$6))^2*coeffs!$E$8^2+(1000*coeffs!$D$2*coeffs!$D$8*(E84/coeffs!$D$2-blanks!$BZ$18*A84-blanks!$BZ$17)/($D$2^2*coeffs!$D$6))^2*coeffs!$D$11^2+(1000*coeffs!$D$2*coeffs!$D$8*(E84/coeffs!$D$2-blanks!$BZ$18*A84-blanks!$BZ$17)/($D$2*coeffs!$D$6^2))^2*coeffs!$E$6^2 +(-1000*coeffs!$D$8*blanks!$BZ$18*A84/($D$2*coeffs!$D$6)-1000*coeffs!$D$8*blanks!$BZ$17/($D$2*coeffs!$D$6))^2*coeffs!$E$2^2 + (1000*coeffs!$D$2*coeffs!$D$8*A84/($D$2*coeffs!$D$6))^2*blanks!$CA$18^2+(1000*coeffs!$D$2*coeffs!$D$8/($D$2*coeffs!$D$6))^2*blanks!$CA$17^2)^0.5</f>
        <v>10044.158432648299</v>
      </c>
      <c r="K84" s="10">
        <f>((1000*coeffs!$D$8/($D$2*coeffs!$D$6))^2*I84^2+(1000*(E84-coeffs!$D$2*blanks!$BZ$18*A84-coeffs!$D$2*blanks!$BZ$17)/($D$2*coeffs!$D$6))^2*coeffs!$E$8^2+(1000*coeffs!$D$2*coeffs!$D$8*(E84/coeffs!$D$2-blanks!$BZ$18*A84-blanks!$BZ$17)/($D$2^2*coeffs!$D$6))^2*coeffs!$D$11^2+(1000*coeffs!$D$2*coeffs!$D$8*(E84/coeffs!$D$2-blanks!$BZ$18*A84-blanks!$BZ$17)/($D$2*coeffs!$D$6^2))^2*coeffs!$E$6^2 +(-1000*coeffs!$D$8*blanks!$BZ$18*A84/($D$2*coeffs!$D$6)-1000*coeffs!$D$8*blanks!$BZ$17/($D$2*coeffs!$D$6))^2*coeffs!$E$2^2 + (1000*coeffs!$D$2*coeffs!$D$8*A84/($D$2*coeffs!$D$6))^2*blanks!$CA$18^2+(1000*coeffs!$D$2*coeffs!$D$8/($D$2*coeffs!$D$6))^2*blanks!$CA$17^2)^0.5</f>
        <v>10898.381414975838</v>
      </c>
      <c r="L84" s="10">
        <f t="shared" si="9"/>
        <v>690892660.21875298</v>
      </c>
      <c r="M84" s="1">
        <f t="shared" si="10"/>
        <v>257002103.17404783</v>
      </c>
      <c r="N84" s="10">
        <f t="shared" si="11"/>
        <v>241285593.59258762</v>
      </c>
    </row>
    <row r="85" spans="1:14" x14ac:dyDescent="0.25">
      <c r="A85">
        <v>-21.86</v>
      </c>
      <c r="B85">
        <v>0.8125</v>
      </c>
      <c r="C85" s="10">
        <f>-LN(1-B85)/0.000001-EXP(blanks!$BZ$18*b920_4!A85+blanks!$BZ$17)</f>
        <v>1637370.901690372</v>
      </c>
      <c r="D85" s="1">
        <f>C85*0.000001*coeffs!$D$8/($D$2*coeffs!$D$6/1000)</f>
        <v>34134.665004201808</v>
      </c>
      <c r="E85">
        <f t="shared" si="6"/>
        <v>1.6739764335716716</v>
      </c>
      <c r="F85">
        <v>1.3876999999999999</v>
      </c>
      <c r="G85">
        <v>2.0522</v>
      </c>
      <c r="H85">
        <f t="shared" si="7"/>
        <v>0.28627643357167165</v>
      </c>
      <c r="I85">
        <f t="shared" si="8"/>
        <v>0.37822356642832844</v>
      </c>
      <c r="J85" s="2">
        <f>((1000*coeffs!$D$8/($D$2*coeffs!$D$6))^2*H85^2+(1000*(E85-coeffs!$D$2*blanks!$BZ$18*A85-coeffs!$D$2*blanks!$BZ$17)/($D$2*coeffs!$D$6))^2*coeffs!$E$8^2+(1000*coeffs!$D$2*coeffs!$D$8*(E85/coeffs!$D$2-blanks!$BZ$18*A85-blanks!$BZ$17)/($D$2^2*coeffs!$D$6))^2*coeffs!$D$11^2+(1000*coeffs!$D$2*coeffs!$D$8*(E85/coeffs!$D$2-blanks!$BZ$18*A85-blanks!$BZ$17)/($D$2*coeffs!$D$6^2))^2*coeffs!$E$6^2 +(-1000*coeffs!$D$8*blanks!$BZ$18*A85/($D$2*coeffs!$D$6)-1000*coeffs!$D$8*blanks!$BZ$17/($D$2*coeffs!$D$6))^2*coeffs!$E$2^2 + (1000*coeffs!$D$2*coeffs!$D$8*A85/($D$2*coeffs!$D$6))^2*blanks!$CA$18^2+(1000*coeffs!$D$2*coeffs!$D$8/($D$2*coeffs!$D$6))^2*blanks!$CA$17^2)^0.5</f>
        <v>10514.696471362911</v>
      </c>
      <c r="K85" s="10">
        <f>((1000*coeffs!$D$8/($D$2*coeffs!$D$6))^2*I85^2+(1000*(E85-coeffs!$D$2*blanks!$BZ$18*A85-coeffs!$D$2*blanks!$BZ$17)/($D$2*coeffs!$D$6))^2*coeffs!$E$8^2+(1000*coeffs!$D$2*coeffs!$D$8*(E85/coeffs!$D$2-blanks!$BZ$18*A85-blanks!$BZ$17)/($D$2^2*coeffs!$D$6))^2*coeffs!$D$11^2+(1000*coeffs!$D$2*coeffs!$D$8*(E85/coeffs!$D$2-blanks!$BZ$18*A85-blanks!$BZ$17)/($D$2*coeffs!$D$6^2))^2*coeffs!$E$6^2 +(-1000*coeffs!$D$8*blanks!$BZ$18*A85/($D$2*coeffs!$D$6)-1000*coeffs!$D$8*blanks!$BZ$17/($D$2*coeffs!$D$6))^2*coeffs!$E$2^2 + (1000*coeffs!$D$2*coeffs!$D$8*A85/($D$2*coeffs!$D$6))^2*blanks!$CA$18^2+(1000*coeffs!$D$2*coeffs!$D$8/($D$2*coeffs!$D$6))^2*blanks!$CA$17^2)^0.5</f>
        <v>11709.520276140551</v>
      </c>
      <c r="L85" s="10">
        <f t="shared" si="9"/>
        <v>714189526.27024674</v>
      </c>
      <c r="M85" s="1">
        <f t="shared" si="10"/>
        <v>273937312.19799775</v>
      </c>
      <c r="N85" s="10">
        <f t="shared" si="11"/>
        <v>251828062.06185314</v>
      </c>
    </row>
    <row r="86" spans="1:14" x14ac:dyDescent="0.25">
      <c r="A86">
        <v>-21.86</v>
      </c>
      <c r="B86">
        <v>0.82291666666666663</v>
      </c>
      <c r="C86" s="10">
        <f>-LN(1-B86)/0.000001-EXP(blanks!$BZ$18*b920_4!A86+blanks!$BZ$17)</f>
        <v>1694529.3155303204</v>
      </c>
      <c r="D86" s="1">
        <f>C86*0.000001*coeffs!$D$8/($D$2*coeffs!$D$6/1000)</f>
        <v>35326.260205132719</v>
      </c>
      <c r="E86">
        <f t="shared" si="6"/>
        <v>1.7311348474116199</v>
      </c>
      <c r="F86">
        <v>1.4219999999999999</v>
      </c>
      <c r="G86">
        <v>2.1030000000000002</v>
      </c>
      <c r="H86">
        <f t="shared" si="7"/>
        <v>0.30913484741162001</v>
      </c>
      <c r="I86">
        <f t="shared" si="8"/>
        <v>0.37186515258838027</v>
      </c>
      <c r="J86" s="2">
        <f>((1000*coeffs!$D$8/($D$2*coeffs!$D$6))^2*H86^2+(1000*(E86-coeffs!$D$2*blanks!$BZ$18*A86-coeffs!$D$2*blanks!$BZ$17)/($D$2*coeffs!$D$6))^2*coeffs!$E$8^2+(1000*coeffs!$D$2*coeffs!$D$8*(E86/coeffs!$D$2-blanks!$BZ$18*A86-blanks!$BZ$17)/($D$2^2*coeffs!$D$6))^2*coeffs!$D$11^2+(1000*coeffs!$D$2*coeffs!$D$8*(E86/coeffs!$D$2-blanks!$BZ$18*A86-blanks!$BZ$17)/($D$2*coeffs!$D$6^2))^2*coeffs!$E$6^2 +(-1000*coeffs!$D$8*blanks!$BZ$18*A86/($D$2*coeffs!$D$6)-1000*coeffs!$D$8*blanks!$BZ$17/($D$2*coeffs!$D$6))^2*coeffs!$E$2^2 + (1000*coeffs!$D$2*coeffs!$D$8*A86/($D$2*coeffs!$D$6))^2*blanks!$CA$18^2+(1000*coeffs!$D$2*coeffs!$D$8/($D$2*coeffs!$D$6))^2*blanks!$CA$17^2)^0.5</f>
        <v>11030.822803569632</v>
      </c>
      <c r="K86" s="10">
        <f>((1000*coeffs!$D$8/($D$2*coeffs!$D$6))^2*I86^2+(1000*(E86-coeffs!$D$2*blanks!$BZ$18*A86-coeffs!$D$2*blanks!$BZ$17)/($D$2*coeffs!$D$6))^2*coeffs!$E$8^2+(1000*coeffs!$D$2*coeffs!$D$8*(E86/coeffs!$D$2-blanks!$BZ$18*A86-blanks!$BZ$17)/($D$2^2*coeffs!$D$6))^2*coeffs!$D$11^2+(1000*coeffs!$D$2*coeffs!$D$8*(E86/coeffs!$D$2-blanks!$BZ$18*A86-blanks!$BZ$17)/($D$2*coeffs!$D$6^2))^2*coeffs!$E$6^2 +(-1000*coeffs!$D$8*blanks!$BZ$18*A86/($D$2*coeffs!$D$6)-1000*coeffs!$D$8*blanks!$BZ$17/($D$2*coeffs!$D$6))^2*coeffs!$E$2^2 + (1000*coeffs!$D$2*coeffs!$D$8*A86/($D$2*coeffs!$D$6))^2*blanks!$CA$18^2+(1000*coeffs!$D$2*coeffs!$D$8/($D$2*coeffs!$D$6))^2*blanks!$CA$17^2)^0.5</f>
        <v>11842.516356544204</v>
      </c>
      <c r="L86" s="10">
        <f t="shared" si="9"/>
        <v>739120921.14270234</v>
      </c>
      <c r="M86" s="1">
        <f t="shared" si="10"/>
        <v>278351862.15480793</v>
      </c>
      <c r="N86" s="10">
        <f t="shared" si="11"/>
        <v>263348158.49849975</v>
      </c>
    </row>
    <row r="87" spans="1:14" x14ac:dyDescent="0.25">
      <c r="A87">
        <v>-21.86</v>
      </c>
      <c r="B87">
        <v>0.83333333333333337</v>
      </c>
      <c r="C87" s="10">
        <f>-LN(1-B87)/0.000001-EXP(blanks!$BZ$18*b920_4!A87+blanks!$BZ$17)</f>
        <v>1755153.9373467558</v>
      </c>
      <c r="D87" s="1">
        <f>C87*0.000001*coeffs!$D$8/($D$2*coeffs!$D$6/1000)</f>
        <v>36590.116277433786</v>
      </c>
      <c r="E87">
        <f t="shared" si="6"/>
        <v>1.7917594692280552</v>
      </c>
      <c r="F87">
        <v>1.4572000000000001</v>
      </c>
      <c r="G87">
        <v>2.2084999999999999</v>
      </c>
      <c r="H87">
        <f t="shared" si="7"/>
        <v>0.33455946922805513</v>
      </c>
      <c r="I87">
        <f t="shared" si="8"/>
        <v>0.41674053077194473</v>
      </c>
      <c r="J87" s="2">
        <f>((1000*coeffs!$D$8/($D$2*coeffs!$D$6))^2*H87^2+(1000*(E87-coeffs!$D$2*blanks!$BZ$18*A87-coeffs!$D$2*blanks!$BZ$17)/($D$2*coeffs!$D$6))^2*coeffs!$E$8^2+(1000*coeffs!$D$2*coeffs!$D$8*(E87/coeffs!$D$2-blanks!$BZ$18*A87-blanks!$BZ$17)/($D$2^2*coeffs!$D$6))^2*coeffs!$D$11^2+(1000*coeffs!$D$2*coeffs!$D$8*(E87/coeffs!$D$2-blanks!$BZ$18*A87-blanks!$BZ$17)/($D$2*coeffs!$D$6^2))^2*coeffs!$E$6^2 +(-1000*coeffs!$D$8*blanks!$BZ$18*A87/($D$2*coeffs!$D$6)-1000*coeffs!$D$8*blanks!$BZ$17/($D$2*coeffs!$D$6))^2*coeffs!$E$2^2 + (1000*coeffs!$D$2*coeffs!$D$8*A87/($D$2*coeffs!$D$6))^2*blanks!$CA$18^2+(1000*coeffs!$D$2*coeffs!$D$8/($D$2*coeffs!$D$6))^2*blanks!$CA$17^2)^0.5</f>
        <v>11597.562195692492</v>
      </c>
      <c r="K87" s="10">
        <f>((1000*coeffs!$D$8/($D$2*coeffs!$D$6))^2*I87^2+(1000*(E87-coeffs!$D$2*blanks!$BZ$18*A87-coeffs!$D$2*blanks!$BZ$17)/($D$2*coeffs!$D$6))^2*coeffs!$E$8^2+(1000*coeffs!$D$2*coeffs!$D$8*(E87/coeffs!$D$2-blanks!$BZ$18*A87-blanks!$BZ$17)/($D$2^2*coeffs!$D$6))^2*coeffs!$D$11^2+(1000*coeffs!$D$2*coeffs!$D$8*(E87/coeffs!$D$2-blanks!$BZ$18*A87-blanks!$BZ$17)/($D$2*coeffs!$D$6^2))^2*coeffs!$E$6^2 +(-1000*coeffs!$D$8*blanks!$BZ$18*A87/($D$2*coeffs!$D$6)-1000*coeffs!$D$8*blanks!$BZ$17/($D$2*coeffs!$D$6))^2*coeffs!$E$2^2 + (1000*coeffs!$D$2*coeffs!$D$8*A87/($D$2*coeffs!$D$6))^2*blanks!$CA$18^2+(1000*coeffs!$D$2*coeffs!$D$8/($D$2*coeffs!$D$6))^2*blanks!$CA$17^2)^0.5</f>
        <v>12701.860326022294</v>
      </c>
      <c r="L87" s="10">
        <f t="shared" si="9"/>
        <v>765564208.91011882</v>
      </c>
      <c r="M87" s="1">
        <f t="shared" si="10"/>
        <v>296453392.91985577</v>
      </c>
      <c r="N87" s="10">
        <f t="shared" si="11"/>
        <v>275930893.57379287</v>
      </c>
    </row>
    <row r="88" spans="1:14" x14ac:dyDescent="0.25">
      <c r="A88">
        <v>-21.95</v>
      </c>
      <c r="B88">
        <v>0.84375</v>
      </c>
      <c r="C88" s="10">
        <f>-LN(1-B88)/0.000001-EXP(blanks!$BZ$18*b920_4!A88+blanks!$BZ$17)</f>
        <v>1818481.0166185149</v>
      </c>
      <c r="D88" s="1">
        <f>C88*0.000001*coeffs!$D$8/($D$2*coeffs!$D$6/1000)</f>
        <v>37910.311130294809</v>
      </c>
      <c r="E88">
        <f t="shared" si="6"/>
        <v>1.8562979903656263</v>
      </c>
      <c r="F88">
        <v>1.5303</v>
      </c>
      <c r="G88">
        <v>2.2631000000000001</v>
      </c>
      <c r="H88">
        <f t="shared" si="7"/>
        <v>0.32599799036562627</v>
      </c>
      <c r="I88">
        <f t="shared" si="8"/>
        <v>0.40680200963437385</v>
      </c>
      <c r="J88" s="2">
        <f>((1000*coeffs!$D$8/($D$2*coeffs!$D$6))^2*H88^2+(1000*(E88-coeffs!$D$2*blanks!$BZ$18*A88-coeffs!$D$2*blanks!$BZ$17)/($D$2*coeffs!$D$6))^2*coeffs!$E$8^2+(1000*coeffs!$D$2*coeffs!$D$8*(E88/coeffs!$D$2-blanks!$BZ$18*A88-blanks!$BZ$17)/($D$2^2*coeffs!$D$6))^2*coeffs!$D$11^2+(1000*coeffs!$D$2*coeffs!$D$8*(E88/coeffs!$D$2-blanks!$BZ$18*A88-blanks!$BZ$17)/($D$2*coeffs!$D$6^2))^2*coeffs!$E$6^2 +(-1000*coeffs!$D$8*blanks!$BZ$18*A88/($D$2*coeffs!$D$6)-1000*coeffs!$D$8*blanks!$BZ$17/($D$2*coeffs!$D$6))^2*coeffs!$E$2^2 + (1000*coeffs!$D$2*coeffs!$D$8*A88/($D$2*coeffs!$D$6))^2*blanks!$CA$18^2+(1000*coeffs!$D$2*coeffs!$D$8/($D$2*coeffs!$D$6))^2*blanks!$CA$17^2)^0.5</f>
        <v>11761.892711450648</v>
      </c>
      <c r="K88" s="10">
        <f>((1000*coeffs!$D$8/($D$2*coeffs!$D$6))^2*I88^2+(1000*(E88-coeffs!$D$2*blanks!$BZ$18*A88-coeffs!$D$2*blanks!$BZ$17)/($D$2*coeffs!$D$6))^2*coeffs!$E$8^2+(1000*coeffs!$D$2*coeffs!$D$8*(E88/coeffs!$D$2-blanks!$BZ$18*A88-blanks!$BZ$17)/($D$2^2*coeffs!$D$6))^2*coeffs!$D$11^2+(1000*coeffs!$D$2*coeffs!$D$8*(E88/coeffs!$D$2-blanks!$BZ$18*A88-blanks!$BZ$17)/($D$2*coeffs!$D$6^2))^2*coeffs!$E$6^2 +(-1000*coeffs!$D$8*blanks!$BZ$18*A88/($D$2*coeffs!$D$6)-1000*coeffs!$D$8*blanks!$BZ$17/($D$2*coeffs!$D$6))^2*coeffs!$E$2^2 + (1000*coeffs!$D$2*coeffs!$D$8*A88/($D$2*coeffs!$D$6))^2*blanks!$CA$18^2+(1000*coeffs!$D$2*coeffs!$D$8/($D$2*coeffs!$D$6))^2*blanks!$CA$17^2)^0.5</f>
        <v>12809.239277812181</v>
      </c>
      <c r="L88" s="10">
        <f t="shared" si="9"/>
        <v>793186256.36343849</v>
      </c>
      <c r="M88" s="1">
        <f t="shared" si="10"/>
        <v>300585422.17506033</v>
      </c>
      <c r="N88" s="10">
        <f t="shared" si="11"/>
        <v>281222467.19454008</v>
      </c>
    </row>
    <row r="89" spans="1:14" x14ac:dyDescent="0.25">
      <c r="A89">
        <v>-22.07</v>
      </c>
      <c r="B89">
        <v>0.85416666666666663</v>
      </c>
      <c r="C89" s="10">
        <f>-LN(1-B89)/0.000001-EXP(blanks!$BZ$18*b920_4!A89+blanks!$BZ$17)</f>
        <v>1885796.0387716806</v>
      </c>
      <c r="D89" s="1">
        <f>C89*0.000001*coeffs!$D$8/($D$2*coeffs!$D$6/1000)</f>
        <v>39313.643587575301</v>
      </c>
      <c r="E89">
        <f t="shared" si="6"/>
        <v>1.9252908618525775</v>
      </c>
      <c r="F89">
        <v>1.5682</v>
      </c>
      <c r="G89">
        <v>2.3765999999999998</v>
      </c>
      <c r="H89">
        <f t="shared" si="7"/>
        <v>0.35709086185257743</v>
      </c>
      <c r="I89">
        <f t="shared" si="8"/>
        <v>0.45130913814742235</v>
      </c>
      <c r="J89" s="2">
        <f>((1000*coeffs!$D$8/($D$2*coeffs!$D$6))^2*H89^2+(1000*(E89-coeffs!$D$2*blanks!$BZ$18*A89-coeffs!$D$2*blanks!$BZ$17)/($D$2*coeffs!$D$6))^2*coeffs!$E$8^2+(1000*coeffs!$D$2*coeffs!$D$8*(E89/coeffs!$D$2-blanks!$BZ$18*A89-blanks!$BZ$17)/($D$2^2*coeffs!$D$6))^2*coeffs!$D$11^2+(1000*coeffs!$D$2*coeffs!$D$8*(E89/coeffs!$D$2-blanks!$BZ$18*A89-blanks!$BZ$17)/($D$2*coeffs!$D$6^2))^2*coeffs!$E$6^2 +(-1000*coeffs!$D$8*blanks!$BZ$18*A89/($D$2*coeffs!$D$6)-1000*coeffs!$D$8*blanks!$BZ$17/($D$2*coeffs!$D$6))^2*coeffs!$E$2^2 + (1000*coeffs!$D$2*coeffs!$D$8*A89/($D$2*coeffs!$D$6))^2*blanks!$CA$18^2+(1000*coeffs!$D$2*coeffs!$D$8/($D$2*coeffs!$D$6))^2*blanks!$CA$17^2)^0.5</f>
        <v>12431.826812862946</v>
      </c>
      <c r="K89" s="10">
        <f>((1000*coeffs!$D$8/($D$2*coeffs!$D$6))^2*I89^2+(1000*(E89-coeffs!$D$2*blanks!$BZ$18*A89-coeffs!$D$2*blanks!$BZ$17)/($D$2*coeffs!$D$6))^2*coeffs!$E$8^2+(1000*coeffs!$D$2*coeffs!$D$8*(E89/coeffs!$D$2-blanks!$BZ$18*A89-blanks!$BZ$17)/($D$2^2*coeffs!$D$6))^2*coeffs!$D$11^2+(1000*coeffs!$D$2*coeffs!$D$8*(E89/coeffs!$D$2-blanks!$BZ$18*A89-blanks!$BZ$17)/($D$2*coeffs!$D$6^2))^2*coeffs!$E$6^2 +(-1000*coeffs!$D$8*blanks!$BZ$18*A89/($D$2*coeffs!$D$6)-1000*coeffs!$D$8*blanks!$BZ$17/($D$2*coeffs!$D$6))^2*coeffs!$E$2^2 + (1000*coeffs!$D$2*coeffs!$D$8*A89/($D$2*coeffs!$D$6))^2*blanks!$CA$18^2+(1000*coeffs!$D$2*coeffs!$D$8/($D$2*coeffs!$D$6))^2*blanks!$CA$17^2)^0.5</f>
        <v>13698.636854728989</v>
      </c>
      <c r="L89" s="10">
        <f t="shared" si="9"/>
        <v>822547767.38871002</v>
      </c>
      <c r="M89" s="1">
        <f t="shared" si="10"/>
        <v>319482614.5773142</v>
      </c>
      <c r="N89" s="10">
        <f t="shared" si="11"/>
        <v>295936272.08177805</v>
      </c>
    </row>
    <row r="90" spans="1:14" x14ac:dyDescent="0.25">
      <c r="A90">
        <v>-22.19</v>
      </c>
      <c r="B90">
        <v>0.86458333333333337</v>
      </c>
      <c r="C90" s="10">
        <f>-LN(1-B90)/0.000001-EXP(blanks!$BZ$18*b920_4!A90+blanks!$BZ$17)</f>
        <v>1958151.7194005074</v>
      </c>
      <c r="D90" s="1">
        <f>C90*0.000001*coeffs!$D$8/($D$2*coeffs!$D$6/1000)</f>
        <v>40822.059864465431</v>
      </c>
      <c r="E90">
        <f t="shared" si="6"/>
        <v>1.9993988340062998</v>
      </c>
      <c r="F90">
        <v>1.607</v>
      </c>
      <c r="G90">
        <v>2.4956999999999998</v>
      </c>
      <c r="H90">
        <f t="shared" si="7"/>
        <v>0.39239883400629982</v>
      </c>
      <c r="I90">
        <f t="shared" si="8"/>
        <v>0.4963011659937</v>
      </c>
      <c r="J90" s="2">
        <f>((1000*coeffs!$D$8/($D$2*coeffs!$D$6))^2*H90^2+(1000*(E90-coeffs!$D$2*blanks!$BZ$18*A90-coeffs!$D$2*blanks!$BZ$17)/($D$2*coeffs!$D$6))^2*coeffs!$E$8^2+(1000*coeffs!$D$2*coeffs!$D$8*(E90/coeffs!$D$2-blanks!$BZ$18*A90-blanks!$BZ$17)/($D$2^2*coeffs!$D$6))^2*coeffs!$D$11^2+(1000*coeffs!$D$2*coeffs!$D$8*(E90/coeffs!$D$2-blanks!$BZ$18*A90-blanks!$BZ$17)/($D$2*coeffs!$D$6^2))^2*coeffs!$E$6^2 +(-1000*coeffs!$D$8*blanks!$BZ$18*A90/($D$2*coeffs!$D$6)-1000*coeffs!$D$8*blanks!$BZ$17/($D$2*coeffs!$D$6))^2*coeffs!$E$2^2 + (1000*coeffs!$D$2*coeffs!$D$8*A90/($D$2*coeffs!$D$6))^2*blanks!$CA$18^2+(1000*coeffs!$D$2*coeffs!$D$8/($D$2*coeffs!$D$6))^2*blanks!$CA$17^2)^0.5</f>
        <v>13184.450139077411</v>
      </c>
      <c r="K90" s="10">
        <f>((1000*coeffs!$D$8/($D$2*coeffs!$D$6))^2*I90^2+(1000*(E90-coeffs!$D$2*blanks!$BZ$18*A90-coeffs!$D$2*blanks!$BZ$17)/($D$2*coeffs!$D$6))^2*coeffs!$E$8^2+(1000*coeffs!$D$2*coeffs!$D$8*(E90/coeffs!$D$2-blanks!$BZ$18*A90-blanks!$BZ$17)/($D$2^2*coeffs!$D$6))^2*coeffs!$D$11^2+(1000*coeffs!$D$2*coeffs!$D$8*(E90/coeffs!$D$2-blanks!$BZ$18*A90-blanks!$BZ$17)/($D$2*coeffs!$D$6^2))^2*coeffs!$E$6^2 +(-1000*coeffs!$D$8*blanks!$BZ$18*A90/($D$2*coeffs!$D$6)-1000*coeffs!$D$8*blanks!$BZ$17/($D$2*coeffs!$D$6))^2*coeffs!$E$2^2 + (1000*coeffs!$D$2*coeffs!$D$8*A90/($D$2*coeffs!$D$6))^2*blanks!$CA$18^2+(1000*coeffs!$D$2*coeffs!$D$8/($D$2*coeffs!$D$6))^2*blanks!$CA$17^2)^0.5</f>
        <v>14627.38896951302</v>
      </c>
      <c r="L90" s="10">
        <f t="shared" si="9"/>
        <v>854107916.1722964</v>
      </c>
      <c r="M90" s="1">
        <f t="shared" si="10"/>
        <v>339328427.86606669</v>
      </c>
      <c r="N90" s="10">
        <f t="shared" si="11"/>
        <v>312371809.28674358</v>
      </c>
    </row>
    <row r="91" spans="1:14" x14ac:dyDescent="0.25">
      <c r="A91">
        <v>-22.22</v>
      </c>
      <c r="B91">
        <v>0.875</v>
      </c>
      <c r="C91" s="10">
        <f>-LN(1-B91)/0.000001-EXP(blanks!$BZ$18*b920_4!A91+blanks!$BZ$17)</f>
        <v>2037744.3387216888</v>
      </c>
      <c r="D91" s="1">
        <f>C91*0.000001*coeffs!$D$8/($D$2*coeffs!$D$6/1000)</f>
        <v>42481.346342886827</v>
      </c>
      <c r="E91">
        <f t="shared" ref="E91:E102" si="12">-LN(1-B91)</f>
        <v>2.0794415416798357</v>
      </c>
      <c r="F91">
        <v>1.6875</v>
      </c>
      <c r="G91">
        <v>2.5575000000000001</v>
      </c>
      <c r="H91">
        <f t="shared" ref="H91:H102" si="13">E91-F91</f>
        <v>0.39194154167983575</v>
      </c>
      <c r="I91">
        <f t="shared" ref="I91:I102" si="14">G91-E91</f>
        <v>0.47805845832016436</v>
      </c>
      <c r="J91" s="2">
        <f>((1000*coeffs!$D$8/($D$2*coeffs!$D$6))^2*H91^2+(1000*(E91-coeffs!$D$2*blanks!$BZ$18*A91-coeffs!$D$2*blanks!$BZ$17)/($D$2*coeffs!$D$6))^2*coeffs!$E$8^2+(1000*coeffs!$D$2*coeffs!$D$8*(E91/coeffs!$D$2-blanks!$BZ$18*A91-blanks!$BZ$17)/($D$2^2*coeffs!$D$6))^2*coeffs!$D$11^2+(1000*coeffs!$D$2*coeffs!$D$8*(E91/coeffs!$D$2-blanks!$BZ$18*A91-blanks!$BZ$17)/($D$2*coeffs!$D$6^2))^2*coeffs!$E$6^2 +(-1000*coeffs!$D$8*blanks!$BZ$18*A91/($D$2*coeffs!$D$6)-1000*coeffs!$D$8*blanks!$BZ$17/($D$2*coeffs!$D$6))^2*coeffs!$E$2^2 + (1000*coeffs!$D$2*coeffs!$D$8*A91/($D$2*coeffs!$D$6))^2*blanks!$CA$18^2+(1000*coeffs!$D$2*coeffs!$D$8/($D$2*coeffs!$D$6))^2*blanks!$CA$17^2)^0.5</f>
        <v>13505.74485335411</v>
      </c>
      <c r="K91" s="10">
        <f>((1000*coeffs!$D$8/($D$2*coeffs!$D$6))^2*I91^2+(1000*(E91-coeffs!$D$2*blanks!$BZ$18*A91-coeffs!$D$2*blanks!$BZ$17)/($D$2*coeffs!$D$6))^2*coeffs!$E$8^2+(1000*coeffs!$D$2*coeffs!$D$8*(E91/coeffs!$D$2-blanks!$BZ$18*A91-blanks!$BZ$17)/($D$2^2*coeffs!$D$6))^2*coeffs!$D$11^2+(1000*coeffs!$D$2*coeffs!$D$8*(E91/coeffs!$D$2-blanks!$BZ$18*A91-blanks!$BZ$17)/($D$2*coeffs!$D$6^2))^2*coeffs!$E$6^2 +(-1000*coeffs!$D$8*blanks!$BZ$18*A91/($D$2*coeffs!$D$6)-1000*coeffs!$D$8*blanks!$BZ$17/($D$2*coeffs!$D$6))^2*coeffs!$E$2^2 + (1000*coeffs!$D$2*coeffs!$D$8*A91/($D$2*coeffs!$D$6))^2*blanks!$CA$18^2+(1000*coeffs!$D$2*coeffs!$D$8/($D$2*coeffs!$D$6))^2*blanks!$CA$17^2)^0.5</f>
        <v>14661.742040678948</v>
      </c>
      <c r="L91" s="10">
        <f t="shared" si="9"/>
        <v>888824677.67631376</v>
      </c>
      <c r="M91" s="1">
        <f t="shared" si="10"/>
        <v>342587159.1882031</v>
      </c>
      <c r="N91" s="10">
        <f t="shared" si="11"/>
        <v>321110319.56374061</v>
      </c>
    </row>
    <row r="92" spans="1:14" x14ac:dyDescent="0.25">
      <c r="A92">
        <v>-22.22</v>
      </c>
      <c r="B92">
        <v>0.88541666666666663</v>
      </c>
      <c r="C92" s="10">
        <f>-LN(1-B92)/0.000001-EXP(blanks!$BZ$18*b920_4!A92+blanks!$BZ$17)</f>
        <v>2124755.7157113184</v>
      </c>
      <c r="D92" s="1">
        <f>C92*0.000001*coeffs!$D$8/($D$2*coeffs!$D$6/1000)</f>
        <v>44295.293446764794</v>
      </c>
      <c r="E92">
        <f t="shared" si="12"/>
        <v>2.1664529186694654</v>
      </c>
      <c r="F92">
        <v>1.7721</v>
      </c>
      <c r="G92">
        <v>2.7522000000000002</v>
      </c>
      <c r="H92">
        <f t="shared" si="13"/>
        <v>0.39435291866946542</v>
      </c>
      <c r="I92">
        <f t="shared" si="14"/>
        <v>0.58574708133053477</v>
      </c>
      <c r="J92" s="2">
        <f>((1000*coeffs!$D$8/($D$2*coeffs!$D$6))^2*H92^2+(1000*(E92-coeffs!$D$2*blanks!$BZ$18*A92-coeffs!$D$2*blanks!$BZ$17)/($D$2*coeffs!$D$6))^2*coeffs!$E$8^2+(1000*coeffs!$D$2*coeffs!$D$8*(E92/coeffs!$D$2-blanks!$BZ$18*A92-blanks!$BZ$17)/($D$2^2*coeffs!$D$6))^2*coeffs!$D$11^2+(1000*coeffs!$D$2*coeffs!$D$8*(E92/coeffs!$D$2-blanks!$BZ$18*A92-blanks!$BZ$17)/($D$2*coeffs!$D$6^2))^2*coeffs!$E$6^2 +(-1000*coeffs!$D$8*blanks!$BZ$18*A92/($D$2*coeffs!$D$6)-1000*coeffs!$D$8*blanks!$BZ$17/($D$2*coeffs!$D$6))^2*coeffs!$E$2^2 + (1000*coeffs!$D$2*coeffs!$D$8*A92/($D$2*coeffs!$D$6))^2*blanks!$CA$18^2+(1000*coeffs!$D$2*coeffs!$D$8/($D$2*coeffs!$D$6))^2*blanks!$CA$17^2)^0.5</f>
        <v>13896.380155531586</v>
      </c>
      <c r="K92" s="10">
        <f>((1000*coeffs!$D$8/($D$2*coeffs!$D$6))^2*I92^2+(1000*(E92-coeffs!$D$2*blanks!$BZ$18*A92-coeffs!$D$2*blanks!$BZ$17)/($D$2*coeffs!$D$6))^2*coeffs!$E$8^2+(1000*coeffs!$D$2*coeffs!$D$8*(E92/coeffs!$D$2-blanks!$BZ$18*A92-blanks!$BZ$17)/($D$2^2*coeffs!$D$6))^2*coeffs!$D$11^2+(1000*coeffs!$D$2*coeffs!$D$8*(E92/coeffs!$D$2-blanks!$BZ$18*A92-blanks!$BZ$17)/($D$2*coeffs!$D$6^2))^2*coeffs!$E$6^2 +(-1000*coeffs!$D$8*blanks!$BZ$18*A92/($D$2*coeffs!$D$6)-1000*coeffs!$D$8*blanks!$BZ$17/($D$2*coeffs!$D$6))^2*coeffs!$E$2^2 + (1000*coeffs!$D$2*coeffs!$D$8*A92/($D$2*coeffs!$D$6))^2*blanks!$CA$18^2+(1000*coeffs!$D$2*coeffs!$D$8/($D$2*coeffs!$D$6))^2*blanks!$CA$17^2)^0.5</f>
        <v>16572.127188708197</v>
      </c>
      <c r="L92" s="10">
        <f t="shared" si="9"/>
        <v>926777357.82238877</v>
      </c>
      <c r="M92" s="1">
        <f t="shared" si="10"/>
        <v>381464962.02187556</v>
      </c>
      <c r="N92" s="10">
        <f t="shared" si="11"/>
        <v>331401148.78249842</v>
      </c>
    </row>
    <row r="93" spans="1:14" x14ac:dyDescent="0.25">
      <c r="A93">
        <v>-22.33</v>
      </c>
      <c r="B93">
        <v>0.89583333333333337</v>
      </c>
      <c r="C93" s="10">
        <f>-LN(1-B93)/0.000001-EXP(blanks!$BZ$18*b920_4!A93+blanks!$BZ$17)</f>
        <v>2218373.1426982791</v>
      </c>
      <c r="D93" s="1">
        <f>C93*0.000001*coeffs!$D$8/($D$2*coeffs!$D$6/1000)</f>
        <v>46246.958463809009</v>
      </c>
      <c r="E93">
        <f t="shared" si="12"/>
        <v>2.2617630984737911</v>
      </c>
      <c r="F93">
        <v>1.8160000000000001</v>
      </c>
      <c r="G93">
        <v>2.8203</v>
      </c>
      <c r="H93">
        <f t="shared" si="13"/>
        <v>0.44576309847379103</v>
      </c>
      <c r="I93">
        <f t="shared" si="14"/>
        <v>0.55853690152620894</v>
      </c>
      <c r="J93" s="2">
        <f>((1000*coeffs!$D$8/($D$2*coeffs!$D$6))^2*H93^2+(1000*(E93-coeffs!$D$2*blanks!$BZ$18*A93-coeffs!$D$2*blanks!$BZ$17)/($D$2*coeffs!$D$6))^2*coeffs!$E$8^2+(1000*coeffs!$D$2*coeffs!$D$8*(E93/coeffs!$D$2-blanks!$BZ$18*A93-blanks!$BZ$17)/($D$2^2*coeffs!$D$6))^2*coeffs!$D$11^2+(1000*coeffs!$D$2*coeffs!$D$8*(E93/coeffs!$D$2-blanks!$BZ$18*A93-blanks!$BZ$17)/($D$2*coeffs!$D$6^2))^2*coeffs!$E$6^2 +(-1000*coeffs!$D$8*blanks!$BZ$18*A93/($D$2*coeffs!$D$6)-1000*coeffs!$D$8*blanks!$BZ$17/($D$2*coeffs!$D$6))^2*coeffs!$E$2^2 + (1000*coeffs!$D$2*coeffs!$D$8*A93/($D$2*coeffs!$D$6))^2*blanks!$CA$18^2+(1000*coeffs!$D$2*coeffs!$D$8/($D$2*coeffs!$D$6))^2*blanks!$CA$17^2)^0.5</f>
        <v>14938.793825054465</v>
      </c>
      <c r="K93" s="10">
        <f>((1000*coeffs!$D$8/($D$2*coeffs!$D$6))^2*I93^2+(1000*(E93-coeffs!$D$2*blanks!$BZ$18*A93-coeffs!$D$2*blanks!$BZ$17)/($D$2*coeffs!$D$6))^2*coeffs!$E$8^2+(1000*coeffs!$D$2*coeffs!$D$8*(E93/coeffs!$D$2-blanks!$BZ$18*A93-blanks!$BZ$17)/($D$2^2*coeffs!$D$6))^2*coeffs!$D$11^2+(1000*coeffs!$D$2*coeffs!$D$8*(E93/coeffs!$D$2-blanks!$BZ$18*A93-blanks!$BZ$17)/($D$2*coeffs!$D$6^2))^2*coeffs!$E$6^2 +(-1000*coeffs!$D$8*blanks!$BZ$18*A93/($D$2*coeffs!$D$6)-1000*coeffs!$D$8*blanks!$BZ$17/($D$2*coeffs!$D$6))^2*coeffs!$E$2^2 + (1000*coeffs!$D$2*coeffs!$D$8*A93/($D$2*coeffs!$D$6))^2*blanks!$CA$18^2+(1000*coeffs!$D$2*coeffs!$D$8/($D$2*coeffs!$D$6))^2*blanks!$CA$17^2)^0.5</f>
        <v>16504.261495438848</v>
      </c>
      <c r="L93" s="10">
        <f t="shared" si="9"/>
        <v>967611469.23931468</v>
      </c>
      <c r="M93" s="1">
        <f t="shared" si="10"/>
        <v>383158758.36326504</v>
      </c>
      <c r="N93" s="10">
        <f t="shared" si="11"/>
        <v>353924788.87675291</v>
      </c>
    </row>
    <row r="94" spans="1:14" x14ac:dyDescent="0.25">
      <c r="A94">
        <v>-22.47</v>
      </c>
      <c r="B94">
        <v>0.90625</v>
      </c>
      <c r="C94" s="10">
        <f>-LN(1-B94)/0.000001-EXP(blanks!$BZ$18*b920_4!A94+blanks!$BZ$17)</f>
        <v>2321479.493804798</v>
      </c>
      <c r="D94" s="1">
        <f>C94*0.000001*coeffs!$D$8/($D$2*coeffs!$D$6/1000)</f>
        <v>48396.441364227729</v>
      </c>
      <c r="E94">
        <f t="shared" si="12"/>
        <v>2.367123614131617</v>
      </c>
      <c r="F94">
        <v>1.907</v>
      </c>
      <c r="G94">
        <v>2.9617</v>
      </c>
      <c r="H94">
        <f t="shared" si="13"/>
        <v>0.46012361413161695</v>
      </c>
      <c r="I94">
        <f t="shared" si="14"/>
        <v>0.59457638586838302</v>
      </c>
      <c r="J94" s="2">
        <f>((1000*coeffs!$D$8/($D$2*coeffs!$D$6))^2*H94^2+(1000*(E94-coeffs!$D$2*blanks!$BZ$18*A94-coeffs!$D$2*blanks!$BZ$17)/($D$2*coeffs!$D$6))^2*coeffs!$E$8^2+(1000*coeffs!$D$2*coeffs!$D$8*(E94/coeffs!$D$2-blanks!$BZ$18*A94-blanks!$BZ$17)/($D$2^2*coeffs!$D$6))^2*coeffs!$D$11^2+(1000*coeffs!$D$2*coeffs!$D$8*(E94/coeffs!$D$2-blanks!$BZ$18*A94-blanks!$BZ$17)/($D$2*coeffs!$D$6^2))^2*coeffs!$E$6^2 +(-1000*coeffs!$D$8*blanks!$BZ$18*A94/($D$2*coeffs!$D$6)-1000*coeffs!$D$8*blanks!$BZ$17/($D$2*coeffs!$D$6))^2*coeffs!$E$2^2 + (1000*coeffs!$D$2*coeffs!$D$8*A94/($D$2*coeffs!$D$6))^2*blanks!$CA$18^2+(1000*coeffs!$D$2*coeffs!$D$8/($D$2*coeffs!$D$6))^2*blanks!$CA$17^2)^0.5</f>
        <v>15551.986724285885</v>
      </c>
      <c r="K94" s="10">
        <f>((1000*coeffs!$D$8/($D$2*coeffs!$D$6))^2*I94^2+(1000*(E94-coeffs!$D$2*blanks!$BZ$18*A94-coeffs!$D$2*blanks!$BZ$17)/($D$2*coeffs!$D$6))^2*coeffs!$E$8^2+(1000*coeffs!$D$2*coeffs!$D$8*(E94/coeffs!$D$2-blanks!$BZ$18*A94-blanks!$BZ$17)/($D$2^2*coeffs!$D$6))^2*coeffs!$D$11^2+(1000*coeffs!$D$2*coeffs!$D$8*(E94/coeffs!$D$2-blanks!$BZ$18*A94-blanks!$BZ$17)/($D$2*coeffs!$D$6^2))^2*coeffs!$E$6^2 +(-1000*coeffs!$D$8*blanks!$BZ$18*A94/($D$2*coeffs!$D$6)-1000*coeffs!$D$8*blanks!$BZ$17/($D$2*coeffs!$D$6))^2*coeffs!$E$2^2 + (1000*coeffs!$D$2*coeffs!$D$8*A94/($D$2*coeffs!$D$6))^2*blanks!$CA$18^2+(1000*coeffs!$D$2*coeffs!$D$8/($D$2*coeffs!$D$6))^2*blanks!$CA$17^2)^0.5</f>
        <v>17421.102576170993</v>
      </c>
      <c r="L94" s="10">
        <f t="shared" si="9"/>
        <v>1012584465.8744677</v>
      </c>
      <c r="M94" s="1">
        <f t="shared" si="10"/>
        <v>403793341.63832361</v>
      </c>
      <c r="N94" s="10">
        <f t="shared" si="11"/>
        <v>368876280.35440803</v>
      </c>
    </row>
    <row r="95" spans="1:14" x14ac:dyDescent="0.25">
      <c r="A95">
        <v>-22.5</v>
      </c>
      <c r="B95">
        <v>0.91666666666666663</v>
      </c>
      <c r="C95" s="10">
        <f>-LN(1-B95)/0.000001-EXP(blanks!$BZ$18*b920_4!A95+blanks!$BZ$17)</f>
        <v>2438764.4609996923</v>
      </c>
      <c r="D95" s="1">
        <f>C95*0.000001*coeffs!$D$8/($D$2*coeffs!$D$6/1000)</f>
        <v>50841.509284448759</v>
      </c>
      <c r="E95">
        <f t="shared" si="12"/>
        <v>2.4849066497879999</v>
      </c>
      <c r="F95">
        <v>2.0026000000000002</v>
      </c>
      <c r="G95">
        <v>3.1871999999999998</v>
      </c>
      <c r="H95">
        <f t="shared" si="13"/>
        <v>0.48230664978799975</v>
      </c>
      <c r="I95">
        <f t="shared" si="14"/>
        <v>0.7022933502119999</v>
      </c>
      <c r="J95" s="2">
        <f>((1000*coeffs!$D$8/($D$2*coeffs!$D$6))^2*H95^2+(1000*(E95-coeffs!$D$2*blanks!$BZ$18*A95-coeffs!$D$2*blanks!$BZ$17)/($D$2*coeffs!$D$6))^2*coeffs!$E$8^2+(1000*coeffs!$D$2*coeffs!$D$8*(E95/coeffs!$D$2-blanks!$BZ$18*A95-blanks!$BZ$17)/($D$2^2*coeffs!$D$6))^2*coeffs!$D$11^2+(1000*coeffs!$D$2*coeffs!$D$8*(E95/coeffs!$D$2-blanks!$BZ$18*A95-blanks!$BZ$17)/($D$2*coeffs!$D$6^2))^2*coeffs!$E$6^2 +(-1000*coeffs!$D$8*blanks!$BZ$18*A95/($D$2*coeffs!$D$6)-1000*coeffs!$D$8*blanks!$BZ$17/($D$2*coeffs!$D$6))^2*coeffs!$E$2^2 + (1000*coeffs!$D$2*coeffs!$D$8*A95/($D$2*coeffs!$D$6))^2*blanks!$CA$18^2+(1000*coeffs!$D$2*coeffs!$D$8/($D$2*coeffs!$D$6))^2*blanks!$CA$17^2)^0.5</f>
        <v>16316.672913228711</v>
      </c>
      <c r="K95" s="10">
        <f>((1000*coeffs!$D$8/($D$2*coeffs!$D$6))^2*I95^2+(1000*(E95-coeffs!$D$2*blanks!$BZ$18*A95-coeffs!$D$2*blanks!$BZ$17)/($D$2*coeffs!$D$6))^2*coeffs!$E$8^2+(1000*coeffs!$D$2*coeffs!$D$8*(E95/coeffs!$D$2-blanks!$BZ$18*A95-blanks!$BZ$17)/($D$2^2*coeffs!$D$6))^2*coeffs!$D$11^2+(1000*coeffs!$D$2*coeffs!$D$8*(E95/coeffs!$D$2-blanks!$BZ$18*A95-blanks!$BZ$17)/($D$2*coeffs!$D$6^2))^2*coeffs!$E$6^2 +(-1000*coeffs!$D$8*blanks!$BZ$18*A95/($D$2*coeffs!$D$6)-1000*coeffs!$D$8*blanks!$BZ$17/($D$2*coeffs!$D$6))^2*coeffs!$E$2^2 + (1000*coeffs!$D$2*coeffs!$D$8*A95/($D$2*coeffs!$D$6))^2*blanks!$CA$18^2+(1000*coeffs!$D$2*coeffs!$D$8/($D$2*coeffs!$D$6))^2*blanks!$CA$17^2)^0.5</f>
        <v>19480.525693146647</v>
      </c>
      <c r="L95" s="10">
        <f t="shared" si="9"/>
        <v>1063741900.6823465</v>
      </c>
      <c r="M95" s="1">
        <f t="shared" si="10"/>
        <v>446592385.52673721</v>
      </c>
      <c r="N95" s="10">
        <f t="shared" si="11"/>
        <v>387124518.0779264</v>
      </c>
    </row>
    <row r="96" spans="1:14" x14ac:dyDescent="0.25">
      <c r="A96">
        <v>-22.54</v>
      </c>
      <c r="B96">
        <v>0.92708333333333337</v>
      </c>
      <c r="C96" s="10">
        <f>-LN(1-B96)/0.000001-EXP(blanks!$BZ$18*b920_4!A96+blanks!$BZ$17)</f>
        <v>2571623.2977887131</v>
      </c>
      <c r="D96" s="1">
        <f>C96*0.000001*coeffs!$D$8/($D$2*coeffs!$D$6/1000)</f>
        <v>53611.24940988965</v>
      </c>
      <c r="E96">
        <f t="shared" si="12"/>
        <v>2.6184380424125235</v>
      </c>
      <c r="F96">
        <v>2.0522</v>
      </c>
      <c r="G96">
        <v>3.347</v>
      </c>
      <c r="H96">
        <f t="shared" si="13"/>
        <v>0.56623804241252351</v>
      </c>
      <c r="I96">
        <f t="shared" si="14"/>
        <v>0.72856195758747644</v>
      </c>
      <c r="J96" s="2">
        <f>((1000*coeffs!$D$8/($D$2*coeffs!$D$6))^2*H96^2+(1000*(E96-coeffs!$D$2*blanks!$BZ$18*A96-coeffs!$D$2*blanks!$BZ$17)/($D$2*coeffs!$D$6))^2*coeffs!$E$8^2+(1000*coeffs!$D$2*coeffs!$D$8*(E96/coeffs!$D$2-blanks!$BZ$18*A96-blanks!$BZ$17)/($D$2^2*coeffs!$D$6))^2*coeffs!$D$11^2+(1000*coeffs!$D$2*coeffs!$D$8*(E96/coeffs!$D$2-blanks!$BZ$18*A96-blanks!$BZ$17)/($D$2*coeffs!$D$6^2))^2*coeffs!$E$6^2 +(-1000*coeffs!$D$8*blanks!$BZ$18*A96/($D$2*coeffs!$D$6)-1000*coeffs!$D$8*blanks!$BZ$17/($D$2*coeffs!$D$6))^2*coeffs!$E$2^2 + (1000*coeffs!$D$2*coeffs!$D$8*A96/($D$2*coeffs!$D$6))^2*blanks!$CA$18^2+(1000*coeffs!$D$2*coeffs!$D$8/($D$2*coeffs!$D$6))^2*blanks!$CA$17^2)^0.5</f>
        <v>17964.031501337773</v>
      </c>
      <c r="K96" s="10">
        <f>((1000*coeffs!$D$8/($D$2*coeffs!$D$6))^2*I96^2+(1000*(E96-coeffs!$D$2*blanks!$BZ$18*A96-coeffs!$D$2*blanks!$BZ$17)/($D$2*coeffs!$D$6))^2*coeffs!$E$8^2+(1000*coeffs!$D$2*coeffs!$D$8*(E96/coeffs!$D$2-blanks!$BZ$18*A96-blanks!$BZ$17)/($D$2^2*coeffs!$D$6))^2*coeffs!$D$11^2+(1000*coeffs!$D$2*coeffs!$D$8*(E96/coeffs!$D$2-blanks!$BZ$18*A96-blanks!$BZ$17)/($D$2*coeffs!$D$6^2))^2*coeffs!$E$6^2 +(-1000*coeffs!$D$8*blanks!$BZ$18*A96/($D$2*coeffs!$D$6)-1000*coeffs!$D$8*blanks!$BZ$17/($D$2*coeffs!$D$6))^2*coeffs!$E$2^2 + (1000*coeffs!$D$2*coeffs!$D$8*A96/($D$2*coeffs!$D$6))^2*blanks!$CA$18^2+(1000*coeffs!$D$2*coeffs!$D$8/($D$2*coeffs!$D$6))^2*blanks!$CA$17^2)^0.5</f>
        <v>20348.241138809208</v>
      </c>
      <c r="L96" s="10">
        <f t="shared" si="9"/>
        <v>1121692356.2628195</v>
      </c>
      <c r="M96" s="1">
        <f t="shared" si="10"/>
        <v>467228991.40727788</v>
      </c>
      <c r="N96" s="10">
        <f t="shared" si="11"/>
        <v>422274797.44399089</v>
      </c>
    </row>
    <row r="97" spans="1:14" x14ac:dyDescent="0.25">
      <c r="A97">
        <v>-22.54</v>
      </c>
      <c r="B97">
        <v>0.9375</v>
      </c>
      <c r="C97" s="10">
        <f>-LN(1-B97)/0.000001-EXP(blanks!$BZ$18*b920_4!A97+blanks!$BZ$17)</f>
        <v>2725773.9776159707</v>
      </c>
      <c r="D97" s="1">
        <f>C97*0.000001*coeffs!$D$8/($D$2*coeffs!$D$6/1000)</f>
        <v>56824.865708213503</v>
      </c>
      <c r="E97">
        <f t="shared" si="12"/>
        <v>2.7725887222397811</v>
      </c>
      <c r="F97">
        <v>2.1551</v>
      </c>
      <c r="G97">
        <v>3.6017000000000001</v>
      </c>
      <c r="H97">
        <f t="shared" si="13"/>
        <v>0.61748872223978113</v>
      </c>
      <c r="I97">
        <f t="shared" si="14"/>
        <v>0.82911127776021898</v>
      </c>
      <c r="J97" s="2">
        <f>((1000*coeffs!$D$8/($D$2*coeffs!$D$6))^2*H97^2+(1000*(E97-coeffs!$D$2*blanks!$BZ$18*A97-coeffs!$D$2*blanks!$BZ$17)/($D$2*coeffs!$D$6))^2*coeffs!$E$8^2+(1000*coeffs!$D$2*coeffs!$D$8*(E97/coeffs!$D$2-blanks!$BZ$18*A97-blanks!$BZ$17)/($D$2^2*coeffs!$D$6))^2*coeffs!$D$11^2+(1000*coeffs!$D$2*coeffs!$D$8*(E97/coeffs!$D$2-blanks!$BZ$18*A97-blanks!$BZ$17)/($D$2*coeffs!$D$6^2))^2*coeffs!$E$6^2 +(-1000*coeffs!$D$8*blanks!$BZ$18*A97/($D$2*coeffs!$D$6)-1000*coeffs!$D$8*blanks!$BZ$17/($D$2*coeffs!$D$6))^2*coeffs!$E$2^2 + (1000*coeffs!$D$2*coeffs!$D$8*A97/($D$2*coeffs!$D$6))^2*blanks!$CA$18^2+(1000*coeffs!$D$2*coeffs!$D$8/($D$2*coeffs!$D$6))^2*blanks!$CA$17^2)^0.5</f>
        <v>19269.080063215988</v>
      </c>
      <c r="K97" s="10">
        <f>((1000*coeffs!$D$8/($D$2*coeffs!$D$6))^2*I97^2+(1000*(E97-coeffs!$D$2*blanks!$BZ$18*A97-coeffs!$D$2*blanks!$BZ$17)/($D$2*coeffs!$D$6))^2*coeffs!$E$8^2+(1000*coeffs!$D$2*coeffs!$D$8*(E97/coeffs!$D$2-blanks!$BZ$18*A97-blanks!$BZ$17)/($D$2^2*coeffs!$D$6))^2*coeffs!$D$11^2+(1000*coeffs!$D$2*coeffs!$D$8*(E97/coeffs!$D$2-blanks!$BZ$18*A97-blanks!$BZ$17)/($D$2*coeffs!$D$6^2))^2*coeffs!$E$6^2 +(-1000*coeffs!$D$8*blanks!$BZ$18*A97/($D$2*coeffs!$D$6)-1000*coeffs!$D$8*blanks!$BZ$17/($D$2*coeffs!$D$6))^2*coeffs!$E$2^2 + (1000*coeffs!$D$2*coeffs!$D$8*A97/($D$2*coeffs!$D$6))^2*blanks!$CA$18^2+(1000*coeffs!$D$2*coeffs!$D$8/($D$2*coeffs!$D$6))^2*blanks!$CA$17^2)^0.5</f>
        <v>22457.631378140941</v>
      </c>
      <c r="L97" s="10">
        <f t="shared" si="9"/>
        <v>1188929902.0665278</v>
      </c>
      <c r="M97" s="1">
        <f t="shared" si="10"/>
        <v>512254618.71031547</v>
      </c>
      <c r="N97" s="10">
        <f t="shared" si="11"/>
        <v>451842740.29306918</v>
      </c>
    </row>
    <row r="98" spans="1:14" x14ac:dyDescent="0.25">
      <c r="A98">
        <v>-22.61</v>
      </c>
      <c r="B98">
        <v>0.94791666666666663</v>
      </c>
      <c r="C98" s="10">
        <f>-LN(1-B98)/0.000001-EXP(blanks!$BZ$18*b920_4!A98+blanks!$BZ$17)</f>
        <v>2906894.8873797776</v>
      </c>
      <c r="D98" s="1">
        <f>C98*0.000001*coeffs!$D$8/($D$2*coeffs!$D$6/1000)</f>
        <v>60600.73687684194</v>
      </c>
      <c r="E98">
        <f t="shared" si="12"/>
        <v>2.9549102790337352</v>
      </c>
      <c r="F98">
        <v>2.3191999999999999</v>
      </c>
      <c r="G98">
        <v>3.8759000000000001</v>
      </c>
      <c r="H98">
        <f t="shared" si="13"/>
        <v>0.63571027903373523</v>
      </c>
      <c r="I98">
        <f t="shared" si="14"/>
        <v>0.92098972096626497</v>
      </c>
      <c r="J98" s="2">
        <f>((1000*coeffs!$D$8/($D$2*coeffs!$D$6))^2*H98^2+(1000*(E98-coeffs!$D$2*blanks!$BZ$18*A98-coeffs!$D$2*blanks!$BZ$17)/($D$2*coeffs!$D$6))^2*coeffs!$E$8^2+(1000*coeffs!$D$2*coeffs!$D$8*(E98/coeffs!$D$2-blanks!$BZ$18*A98-blanks!$BZ$17)/($D$2^2*coeffs!$D$6))^2*coeffs!$D$11^2+(1000*coeffs!$D$2*coeffs!$D$8*(E98/coeffs!$D$2-blanks!$BZ$18*A98-blanks!$BZ$17)/($D$2*coeffs!$D$6^2))^2*coeffs!$E$6^2 +(-1000*coeffs!$D$8*blanks!$BZ$18*A98/($D$2*coeffs!$D$6)-1000*coeffs!$D$8*blanks!$BZ$17/($D$2*coeffs!$D$6))^2*coeffs!$E$2^2 + (1000*coeffs!$D$2*coeffs!$D$8*A98/($D$2*coeffs!$D$6))^2*blanks!$CA$18^2+(1000*coeffs!$D$2*coeffs!$D$8/($D$2*coeffs!$D$6))^2*blanks!$CA$17^2)^0.5</f>
        <v>20227.425922054714</v>
      </c>
      <c r="K98" s="10">
        <f>((1000*coeffs!$D$8/($D$2*coeffs!$D$6))^2*I98^2+(1000*(E98-coeffs!$D$2*blanks!$BZ$18*A98-coeffs!$D$2*blanks!$BZ$17)/($D$2*coeffs!$D$6))^2*coeffs!$E$8^2+(1000*coeffs!$D$2*coeffs!$D$8*(E98/coeffs!$D$2-blanks!$BZ$18*A98-blanks!$BZ$17)/($D$2^2*coeffs!$D$6))^2*coeffs!$D$11^2+(1000*coeffs!$D$2*coeffs!$D$8*(E98/coeffs!$D$2-blanks!$BZ$18*A98-blanks!$BZ$17)/($D$2*coeffs!$D$6^2))^2*coeffs!$E$6^2 +(-1000*coeffs!$D$8*blanks!$BZ$18*A98/($D$2*coeffs!$D$6)-1000*coeffs!$D$8*blanks!$BZ$17/($D$2*coeffs!$D$6))^2*coeffs!$E$2^2 + (1000*coeffs!$D$2*coeffs!$D$8*A98/($D$2*coeffs!$D$6))^2*blanks!$CA$18^2+(1000*coeffs!$D$2*coeffs!$D$8/($D$2*coeffs!$D$6))^2*blanks!$CA$17^2)^0.5</f>
        <v>24538.857656918797</v>
      </c>
      <c r="L98" s="10">
        <f t="shared" si="9"/>
        <v>1267931340.6583018</v>
      </c>
      <c r="M98" s="1">
        <f t="shared" si="10"/>
        <v>557617654.48391724</v>
      </c>
      <c r="N98" s="10">
        <f t="shared" si="11"/>
        <v>475864353.19020426</v>
      </c>
    </row>
    <row r="99" spans="1:14" x14ac:dyDescent="0.25">
      <c r="A99">
        <v>-22.68</v>
      </c>
      <c r="B99">
        <v>0.95833333333333337</v>
      </c>
      <c r="C99" s="10">
        <f>-LN(1-B99)/0.000001-EXP(blanks!$BZ$18*b920_4!A99+blanks!$BZ$17)</f>
        <v>3128806.9989445265</v>
      </c>
      <c r="D99" s="1">
        <f>C99*0.000001*coeffs!$D$8/($D$2*coeffs!$D$6/1000)</f>
        <v>65226.992040420118</v>
      </c>
      <c r="E99">
        <f t="shared" si="12"/>
        <v>3.1780538303479466</v>
      </c>
      <c r="F99">
        <v>2.4354</v>
      </c>
      <c r="G99">
        <v>4.2743000000000002</v>
      </c>
      <c r="H99">
        <f t="shared" si="13"/>
        <v>0.74265383034794663</v>
      </c>
      <c r="I99">
        <f t="shared" si="14"/>
        <v>1.0962461696520536</v>
      </c>
      <c r="J99" s="2">
        <f>((1000*coeffs!$D$8/($D$2*coeffs!$D$6))^2*H99^2+(1000*(E99-coeffs!$D$2*blanks!$BZ$18*A99-coeffs!$D$2*blanks!$BZ$17)/($D$2*coeffs!$D$6))^2*coeffs!$E$8^2+(1000*coeffs!$D$2*coeffs!$D$8*(E99/coeffs!$D$2-blanks!$BZ$18*A99-blanks!$BZ$17)/($D$2^2*coeffs!$D$6))^2*coeffs!$D$11^2+(1000*coeffs!$D$2*coeffs!$D$8*(E99/coeffs!$D$2-blanks!$BZ$18*A99-blanks!$BZ$17)/($D$2*coeffs!$D$6^2))^2*coeffs!$E$6^2 +(-1000*coeffs!$D$8*blanks!$BZ$18*A99/($D$2*coeffs!$D$6)-1000*coeffs!$D$8*blanks!$BZ$17/($D$2*coeffs!$D$6))^2*coeffs!$E$2^2 + (1000*coeffs!$D$2*coeffs!$D$8*A99/($D$2*coeffs!$D$6))^2*blanks!$CA$18^2+(1000*coeffs!$D$2*coeffs!$D$8/($D$2*coeffs!$D$6))^2*blanks!$CA$17^2)^0.5</f>
        <v>22579.028096141366</v>
      </c>
      <c r="K99" s="10">
        <f>((1000*coeffs!$D$8/($D$2*coeffs!$D$6))^2*I99^2+(1000*(E99-coeffs!$D$2*blanks!$BZ$18*A99-coeffs!$D$2*blanks!$BZ$17)/($D$2*coeffs!$D$6))^2*coeffs!$E$8^2+(1000*coeffs!$D$2*coeffs!$D$8*(E99/coeffs!$D$2-blanks!$BZ$18*A99-blanks!$BZ$17)/($D$2^2*coeffs!$D$6))^2*coeffs!$D$11^2+(1000*coeffs!$D$2*coeffs!$D$8*(E99/coeffs!$D$2-blanks!$BZ$18*A99-blanks!$BZ$17)/($D$2*coeffs!$D$6^2))^2*coeffs!$E$6^2 +(-1000*coeffs!$D$8*blanks!$BZ$18*A99/($D$2*coeffs!$D$6)-1000*coeffs!$D$8*blanks!$BZ$17/($D$2*coeffs!$D$6))^2*coeffs!$E$2^2 + (1000*coeffs!$D$2*coeffs!$D$8*A99/($D$2*coeffs!$D$6))^2*blanks!$CA$18^2+(1000*coeffs!$D$2*coeffs!$D$8/($D$2*coeffs!$D$6))^2*blanks!$CA$17^2)^0.5</f>
        <v>28149.660240483576</v>
      </c>
      <c r="L99" s="10">
        <f t="shared" si="9"/>
        <v>1364725112.7159586</v>
      </c>
      <c r="M99" s="1">
        <f t="shared" si="10"/>
        <v>633816779.91148746</v>
      </c>
      <c r="N99" s="10">
        <f t="shared" si="11"/>
        <v>527273033.79701245</v>
      </c>
    </row>
    <row r="100" spans="1:14" x14ac:dyDescent="0.25">
      <c r="A100">
        <v>-22.77</v>
      </c>
      <c r="B100">
        <v>0.96875</v>
      </c>
      <c r="C100" s="10">
        <f>-LN(1-B100)/0.000001-EXP(blanks!$BZ$18*b920_4!A100+blanks!$BZ$17)</f>
        <v>3414859.2720120461</v>
      </c>
      <c r="D100" s="1">
        <f>C100*0.000001*coeffs!$D$8/($D$2*coeffs!$D$6/1000)</f>
        <v>71190.392577689898</v>
      </c>
      <c r="E100">
        <f t="shared" si="12"/>
        <v>3.4657359027997265</v>
      </c>
      <c r="F100">
        <v>2.6208</v>
      </c>
      <c r="G100">
        <v>4.8301999999999996</v>
      </c>
      <c r="H100">
        <f t="shared" si="13"/>
        <v>0.84493590279972652</v>
      </c>
      <c r="I100">
        <f t="shared" si="14"/>
        <v>1.3644640972002731</v>
      </c>
      <c r="J100" s="2">
        <f>((1000*coeffs!$D$8/($D$2*coeffs!$D$6))^2*H100^2+(1000*(E100-coeffs!$D$2*blanks!$BZ$18*A100-coeffs!$D$2*blanks!$BZ$17)/($D$2*coeffs!$D$6))^2*coeffs!$E$8^2+(1000*coeffs!$D$2*coeffs!$D$8*(E100/coeffs!$D$2-blanks!$BZ$18*A100-blanks!$BZ$17)/($D$2^2*coeffs!$D$6))^2*coeffs!$D$11^2+(1000*coeffs!$D$2*coeffs!$D$8*(E100/coeffs!$D$2-blanks!$BZ$18*A100-blanks!$BZ$17)/($D$2*coeffs!$D$6^2))^2*coeffs!$E$6^2 +(-1000*coeffs!$D$8*blanks!$BZ$18*A100/($D$2*coeffs!$D$6)-1000*coeffs!$D$8*blanks!$BZ$17/($D$2*coeffs!$D$6))^2*coeffs!$E$2^2 + (1000*coeffs!$D$2*coeffs!$D$8*A100/($D$2*coeffs!$D$6))^2*blanks!$CA$18^2+(1000*coeffs!$D$2*coeffs!$D$8/($D$2*coeffs!$D$6))^2*blanks!$CA$17^2)^0.5</f>
        <v>25129.663962841474</v>
      </c>
      <c r="K100" s="10">
        <f>((1000*coeffs!$D$8/($D$2*coeffs!$D$6))^2*I100^2+(1000*(E100-coeffs!$D$2*blanks!$BZ$18*A100-coeffs!$D$2*blanks!$BZ$17)/($D$2*coeffs!$D$6))^2*coeffs!$E$8^2+(1000*coeffs!$D$2*coeffs!$D$8*(E100/coeffs!$D$2-blanks!$BZ$18*A100-blanks!$BZ$17)/($D$2^2*coeffs!$D$6))^2*coeffs!$D$11^2+(1000*coeffs!$D$2*coeffs!$D$8*(E100/coeffs!$D$2-blanks!$BZ$18*A100-blanks!$BZ$17)/($D$2*coeffs!$D$6^2))^2*coeffs!$E$6^2 +(-1000*coeffs!$D$8*blanks!$BZ$18*A100/($D$2*coeffs!$D$6)-1000*coeffs!$D$8*blanks!$BZ$17/($D$2*coeffs!$D$6))^2*coeffs!$E$2^2 + (1000*coeffs!$D$2*coeffs!$D$8*A100/($D$2*coeffs!$D$6))^2*blanks!$CA$18^2+(1000*coeffs!$D$2*coeffs!$D$8/($D$2*coeffs!$D$6))^2*blanks!$CA$17^2)^0.5</f>
        <v>33620.860224514858</v>
      </c>
      <c r="L100" s="10">
        <f t="shared" si="9"/>
        <v>1489495582.9739258</v>
      </c>
      <c r="M100" s="1">
        <f t="shared" si="10"/>
        <v>748434805.01145935</v>
      </c>
      <c r="N100" s="10">
        <f t="shared" si="11"/>
        <v>584613491.25354707</v>
      </c>
    </row>
    <row r="101" spans="1:14" x14ac:dyDescent="0.25">
      <c r="A101">
        <v>-23.18</v>
      </c>
      <c r="B101">
        <v>0.97916666666666663</v>
      </c>
      <c r="C101" s="10">
        <f>-LN(1-B101)/0.000001-EXP(blanks!$BZ$18*b920_4!A101+blanks!$BZ$17)</f>
        <v>3812189.8540282971</v>
      </c>
      <c r="D101" s="1">
        <f>C101*0.000001*coeffs!$D$8/($D$2*coeffs!$D$6/1000)</f>
        <v>79473.638786015377</v>
      </c>
      <c r="E101">
        <f t="shared" si="12"/>
        <v>3.8712010109078894</v>
      </c>
      <c r="F101">
        <v>2.8203</v>
      </c>
      <c r="G101">
        <v>5.5937000000000001</v>
      </c>
      <c r="H101">
        <f t="shared" si="13"/>
        <v>1.0509010109078893</v>
      </c>
      <c r="I101">
        <f t="shared" si="14"/>
        <v>1.7224989890921107</v>
      </c>
      <c r="J101" s="2">
        <f>((1000*coeffs!$D$8/($D$2*coeffs!$D$6))^2*H101^2+(1000*(E101-coeffs!$D$2*blanks!$BZ$18*A101-coeffs!$D$2*blanks!$BZ$17)/($D$2*coeffs!$D$6))^2*coeffs!$E$8^2+(1000*coeffs!$D$2*coeffs!$D$8*(E101/coeffs!$D$2-blanks!$BZ$18*A101-blanks!$BZ$17)/($D$2^2*coeffs!$D$6))^2*coeffs!$D$11^2+(1000*coeffs!$D$2*coeffs!$D$8*(E101/coeffs!$D$2-blanks!$BZ$18*A101-blanks!$BZ$17)/($D$2*coeffs!$D$6^2))^2*coeffs!$E$6^2 +(-1000*coeffs!$D$8*blanks!$BZ$18*A101/($D$2*coeffs!$D$6)-1000*coeffs!$D$8*blanks!$BZ$17/($D$2*coeffs!$D$6))^2*coeffs!$E$2^2 + (1000*coeffs!$D$2*coeffs!$D$8*A101/($D$2*coeffs!$D$6))^2*blanks!$CA$18^2+(1000*coeffs!$D$2*coeffs!$D$8/($D$2*coeffs!$D$6))^2*blanks!$CA$17^2)^0.5</f>
        <v>29677.647937707847</v>
      </c>
      <c r="K101" s="10">
        <f>((1000*coeffs!$D$8/($D$2*coeffs!$D$6))^2*I101^2+(1000*(E101-coeffs!$D$2*blanks!$BZ$18*A101-coeffs!$D$2*blanks!$BZ$17)/($D$2*coeffs!$D$6))^2*coeffs!$E$8^2+(1000*coeffs!$D$2*coeffs!$D$8*(E101/coeffs!$D$2-blanks!$BZ$18*A101-blanks!$BZ$17)/($D$2^2*coeffs!$D$6))^2*coeffs!$D$11^2+(1000*coeffs!$D$2*coeffs!$D$8*(E101/coeffs!$D$2-blanks!$BZ$18*A101-blanks!$BZ$17)/($D$2*coeffs!$D$6^2))^2*coeffs!$E$6^2 +(-1000*coeffs!$D$8*blanks!$BZ$18*A101/($D$2*coeffs!$D$6)-1000*coeffs!$D$8*blanks!$BZ$17/($D$2*coeffs!$D$6))^2*coeffs!$E$2^2 + (1000*coeffs!$D$2*coeffs!$D$8*A101/($D$2*coeffs!$D$6))^2*blanks!$CA$18^2+(1000*coeffs!$D$2*coeffs!$D$8/($D$2*coeffs!$D$6))^2*blanks!$CA$17^2)^0.5</f>
        <v>41112.855325438177</v>
      </c>
      <c r="L101" s="10">
        <f t="shared" si="9"/>
        <v>1662803499.8606327</v>
      </c>
      <c r="M101" s="1">
        <f t="shared" si="10"/>
        <v>906280810.01832533</v>
      </c>
      <c r="N101" s="10">
        <f t="shared" si="11"/>
        <v>683356959.56668031</v>
      </c>
    </row>
    <row r="102" spans="1:14" x14ac:dyDescent="0.25">
      <c r="A102">
        <v>-23.18</v>
      </c>
      <c r="B102">
        <v>0.98958333333333337</v>
      </c>
      <c r="C102" s="10">
        <f>-LN(1-B102)/0.000001-EXP(blanks!$BZ$18*b920_4!A102+blanks!$BZ$17)</f>
        <v>4505337.0345882485</v>
      </c>
      <c r="D102" s="1">
        <f>C102*0.000001*coeffs!$D$8/($D$2*coeffs!$D$6/1000)</f>
        <v>93923.844773305565</v>
      </c>
      <c r="E102">
        <f t="shared" si="12"/>
        <v>4.5643481914678397</v>
      </c>
      <c r="F102">
        <v>3.1871999999999998</v>
      </c>
      <c r="G102">
        <v>7.6872999999999996</v>
      </c>
      <c r="H102">
        <f t="shared" si="13"/>
        <v>1.3771481914678398</v>
      </c>
      <c r="I102">
        <f t="shared" si="14"/>
        <v>3.1229518085321599</v>
      </c>
      <c r="J102" s="2">
        <f>((1000*coeffs!$D$8/($D$2*coeffs!$D$6))^2*H102^2+(1000*(E102-coeffs!$D$2*blanks!$BZ$18*A102-coeffs!$D$2*blanks!$BZ$17)/($D$2*coeffs!$D$6))^2*coeffs!$E$8^2+(1000*coeffs!$D$2*coeffs!$D$8*(E102/coeffs!$D$2-blanks!$BZ$18*A102-blanks!$BZ$17)/($D$2^2*coeffs!$D$6))^2*coeffs!$D$11^2+(1000*coeffs!$D$2*coeffs!$D$8*(E102/coeffs!$D$2-blanks!$BZ$18*A102-blanks!$BZ$17)/($D$2*coeffs!$D$6^2))^2*coeffs!$E$6^2 +(-1000*coeffs!$D$8*blanks!$BZ$18*A102/($D$2*coeffs!$D$6)-1000*coeffs!$D$8*blanks!$BZ$17/($D$2*coeffs!$D$6))^2*coeffs!$E$2^2 + (1000*coeffs!$D$2*coeffs!$D$8*A102/($D$2*coeffs!$D$6))^2*blanks!$CA$18^2+(1000*coeffs!$D$2*coeffs!$D$8/($D$2*coeffs!$D$6))^2*blanks!$CA$17^2)^0.5</f>
        <v>37167.279342202477</v>
      </c>
      <c r="K102" s="10">
        <f>((1000*coeffs!$D$8/($D$2*coeffs!$D$6))^2*I102^2+(1000*(E102-coeffs!$D$2*blanks!$BZ$18*A102-coeffs!$D$2*blanks!$BZ$17)/($D$2*coeffs!$D$6))^2*coeffs!$E$8^2+(1000*coeffs!$D$2*coeffs!$D$8*(E102/coeffs!$D$2-blanks!$BZ$18*A102-blanks!$BZ$17)/($D$2^2*coeffs!$D$6))^2*coeffs!$D$11^2+(1000*coeffs!$D$2*coeffs!$D$8*(E102/coeffs!$D$2-blanks!$BZ$18*A102-blanks!$BZ$17)/($D$2*coeffs!$D$6^2))^2*coeffs!$E$6^2 +(-1000*coeffs!$D$8*blanks!$BZ$18*A102/($D$2*coeffs!$D$6)-1000*coeffs!$D$8*blanks!$BZ$17/($D$2*coeffs!$D$6))^2*coeffs!$E$2^2 + (1000*coeffs!$D$2*coeffs!$D$8*A102/($D$2*coeffs!$D$6))^2*blanks!$CA$18^2+(1000*coeffs!$D$2*coeffs!$D$8/($D$2*coeffs!$D$6))^2*blanks!$CA$17^2)^0.5</f>
        <v>69251.780403421217</v>
      </c>
      <c r="L102" s="10">
        <f t="shared" si="9"/>
        <v>1965140896.9699905</v>
      </c>
      <c r="M102" s="1">
        <f t="shared" si="10"/>
        <v>1487657047.0863533</v>
      </c>
      <c r="N102" s="10">
        <f t="shared" si="11"/>
        <v>847606098.25625145</v>
      </c>
    </row>
    <row r="103" spans="1:14" x14ac:dyDescent="0.25">
      <c r="D103" s="1"/>
      <c r="J103" s="2"/>
    </row>
    <row r="104" spans="1:14" x14ac:dyDescent="0.25">
      <c r="D104" s="1"/>
      <c r="J104" s="2"/>
    </row>
    <row r="105" spans="1:14" x14ac:dyDescent="0.25">
      <c r="D105" s="1"/>
      <c r="J105" s="2"/>
    </row>
    <row r="106" spans="1:14" x14ac:dyDescent="0.25">
      <c r="D106" s="1"/>
      <c r="J106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activeCell="K8" sqref="K8:K100"/>
    </sheetView>
  </sheetViews>
  <sheetFormatPr defaultRowHeight="15" x14ac:dyDescent="0.25"/>
  <cols>
    <col min="3" max="3" width="15.7109375" customWidth="1"/>
  </cols>
  <sheetData>
    <row r="1" spans="1:14" x14ac:dyDescent="0.25">
      <c r="A1" s="6" t="s">
        <v>26</v>
      </c>
      <c r="B1" s="6"/>
      <c r="C1" s="6" t="s">
        <v>30</v>
      </c>
      <c r="D1" s="6"/>
    </row>
    <row r="2" spans="1:14" x14ac:dyDescent="0.25">
      <c r="A2" s="6" t="s">
        <v>0</v>
      </c>
      <c r="B2" s="6"/>
      <c r="C2" s="6"/>
      <c r="D2" s="7">
        <v>171</v>
      </c>
    </row>
    <row r="3" spans="1:14" x14ac:dyDescent="0.25">
      <c r="A3" t="s">
        <v>113</v>
      </c>
      <c r="D3">
        <f>'size dists'!D8</f>
        <v>85.727834278678742</v>
      </c>
      <c r="E3">
        <f>'size dists'!E8</f>
        <v>8.8394926004191703</v>
      </c>
    </row>
    <row r="4" spans="1:14" x14ac:dyDescent="0.25">
      <c r="A4" t="s">
        <v>114</v>
      </c>
      <c r="D4" s="10">
        <f>'size dists'!H8</f>
        <v>66.657649272993197</v>
      </c>
      <c r="E4" s="10">
        <f>'size dists'!I8</f>
        <v>8.81799369967578</v>
      </c>
    </row>
    <row r="5" spans="1:14" x14ac:dyDescent="0.25">
      <c r="A5" t="s">
        <v>115</v>
      </c>
      <c r="D5">
        <f>'size dists'!F8</f>
        <v>178.11657518409683</v>
      </c>
      <c r="E5">
        <f>'size dists'!G8</f>
        <v>8.5422824307061962</v>
      </c>
    </row>
    <row r="6" spans="1:14" x14ac:dyDescent="0.25">
      <c r="A6" t="s">
        <v>116</v>
      </c>
      <c r="D6">
        <f>'size dists'!J8</f>
        <v>7.3416679541752918</v>
      </c>
      <c r="E6">
        <f>'size dists'!K8</f>
        <v>1.8010046662605248</v>
      </c>
    </row>
    <row r="7" spans="1:14" x14ac:dyDescent="0.2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s="6" t="s">
        <v>182</v>
      </c>
      <c r="M7" s="10" t="s">
        <v>183</v>
      </c>
      <c r="N7" s="10" t="s">
        <v>185</v>
      </c>
    </row>
    <row r="8" spans="1:14" x14ac:dyDescent="0.25">
      <c r="A8">
        <v>-12.7</v>
      </c>
      <c r="B8">
        <v>1.0638297872340425E-2</v>
      </c>
      <c r="C8">
        <f>-LN(1-B8)/0.000001-EXP(blanks!$BZ$18*b920_6!A8+blanks!$BZ$17)</f>
        <v>9363.5970742895279</v>
      </c>
      <c r="D8" s="1">
        <f>C8*0.000001*coeffs!$D$8/($D$2*coeffs!$D$6/1000)</f>
        <v>68.493038708220169</v>
      </c>
      <c r="E8">
        <f>-LN(1-B8)</f>
        <v>1.0695289116747919E-2</v>
      </c>
      <c r="F8">
        <v>5.0000000000000001E-4</v>
      </c>
      <c r="G8">
        <v>1.7899999999999999E-2</v>
      </c>
      <c r="H8">
        <f>E8-F8</f>
        <v>1.0195289116747918E-2</v>
      </c>
      <c r="I8">
        <f>G8-E8</f>
        <v>7.2047108832520804E-3</v>
      </c>
      <c r="J8" s="2">
        <f>((1000*coeffs!$D$8/($D$2*coeffs!$D$6))^2*H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77.058058070720293</v>
      </c>
      <c r="K8">
        <f>((1000*coeffs!$D$8/($D$2*coeffs!$D$6))^2*I8^2+(1000*(E8-coeffs!$D$2*blanks!$BZ$18*A8-coeffs!$D$2*blanks!$BZ$17)/($D$2*coeffs!$D$6))^2*coeffs!$E$8^2+(1000*coeffs!$D$2*coeffs!$D$8*(E8/coeffs!$D$2-blanks!$BZ$18*A8-blanks!$BZ$17)/($D$2^2*coeffs!$D$6))^2*coeffs!$D$11^2+(1000*coeffs!$D$2*coeffs!$D$8*(E8/coeffs!$D$2-blanks!$BZ$18*A8-blanks!$BZ$17)/($D$2*coeffs!$D$6^2))^2*coeffs!$E$6^2 +(-1000*coeffs!$D$8*blanks!$BZ$18*A8/($D$2*coeffs!$D$6)-1000*coeffs!$D$8*blanks!$BZ$17/($D$2*coeffs!$D$6))^2*coeffs!$E$2^2 + (1000*coeffs!$D$2*coeffs!$D$8*A8/($D$2*coeffs!$D$6))^2*blanks!$CA$18^2+(1000*coeffs!$D$2*coeffs!$D$8/($D$2*coeffs!$D$6))^2*blanks!$CA$17^2)^0.5</f>
        <v>56.157555981948597</v>
      </c>
      <c r="L8" s="10">
        <f>1000000000000*D8/(1000000*$D$3)</f>
        <v>798959.16284980718</v>
      </c>
      <c r="M8" s="1">
        <f>((1/(0.000001*$D$3))^2*K8^2+(D8/(0.000001*$D$3)^2)^2*(0.000001*$E$3)^2)^0.5</f>
        <v>660227.78788881074</v>
      </c>
      <c r="N8" s="10">
        <f>((1/(0.000001*$D$3))^2*J8^2+(D8/(0.000001*$D$3)^2)^2*(0.000001*$E$3)^2)^0.5</f>
        <v>902635.84945837595</v>
      </c>
    </row>
    <row r="9" spans="1:14" x14ac:dyDescent="0.25">
      <c r="A9">
        <v>-13.34</v>
      </c>
      <c r="B9">
        <v>2.1276595744680851E-2</v>
      </c>
      <c r="C9" s="10">
        <f>-LN(1-B9)/0.000001-EXP(blanks!$BZ$18*b920_6!A9+blanks!$BZ$17)</f>
        <v>19827.574083182135</v>
      </c>
      <c r="D9" s="1">
        <f>C9*0.000001*coeffs!$D$8/($D$2*coeffs!$D$6/1000)</f>
        <v>145.03515992784645</v>
      </c>
      <c r="E9">
        <f t="shared" ref="E9:E72" si="0">-LN(1-B9)</f>
        <v>2.1506205220963619E-2</v>
      </c>
      <c r="F9">
        <v>1.24E-2</v>
      </c>
      <c r="G9">
        <v>2.98E-2</v>
      </c>
      <c r="H9">
        <f t="shared" ref="H9:H72" si="1">E9-F9</f>
        <v>9.1062052209636198E-3</v>
      </c>
      <c r="I9">
        <f t="shared" ref="I9:I72" si="2">G9-E9</f>
        <v>8.2937947790363807E-3</v>
      </c>
      <c r="J9" s="2">
        <f>((1000*coeffs!$D$8/($D$2*coeffs!$D$6))^2*H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77.189852002498426</v>
      </c>
      <c r="K9" s="10">
        <f>((1000*coeffs!$D$8/($D$2*coeffs!$D$6))^2*I9^2+(1000*(E9-coeffs!$D$2*blanks!$BZ$18*A9-coeffs!$D$2*blanks!$BZ$17)/($D$2*coeffs!$D$6))^2*coeffs!$E$8^2+(1000*coeffs!$D$2*coeffs!$D$8*(E9/coeffs!$D$2-blanks!$BZ$18*A9-blanks!$BZ$17)/($D$2^2*coeffs!$D$6))^2*coeffs!$D$11^2+(1000*coeffs!$D$2*coeffs!$D$8*(E9/coeffs!$D$2-blanks!$BZ$18*A9-blanks!$BZ$17)/($D$2*coeffs!$D$6^2))^2*coeffs!$E$6^2 +(-1000*coeffs!$D$8*blanks!$BZ$18*A9/($D$2*coeffs!$D$6)-1000*coeffs!$D$8*blanks!$BZ$17/($D$2*coeffs!$D$6))^2*coeffs!$E$2^2 + (1000*coeffs!$D$2*coeffs!$D$8*A9/($D$2*coeffs!$D$6))^2*blanks!$CA$18^2+(1000*coeffs!$D$2*coeffs!$D$8/($D$2*coeffs!$D$6))^2*blanks!$CA$17^2)^0.5</f>
        <v>72.124246530506866</v>
      </c>
      <c r="L9" s="10">
        <f t="shared" ref="L9:L72" si="3">1000000000000*D9/(1000000*$D$3)</f>
        <v>1691809.4472837737</v>
      </c>
      <c r="M9" s="1">
        <f t="shared" ref="M9:M72" si="4">((1/(0.000001*$D$3))^2*K9^2+(D9/(0.000001*$D$3)^2)^2*(0.000001*$E$3)^2)^0.5</f>
        <v>859211.49113480642</v>
      </c>
      <c r="N9" s="10">
        <f t="shared" ref="N9:N72" si="5">((1/(0.000001*$D$3))^2*J9^2+(D9/(0.000001*$D$3)^2)^2*(0.000001*$E$3)^2)^0.5</f>
        <v>917148.68360123015</v>
      </c>
    </row>
    <row r="10" spans="1:14" x14ac:dyDescent="0.25">
      <c r="A10">
        <v>-13.77</v>
      </c>
      <c r="B10">
        <v>3.1914893617021274E-2</v>
      </c>
      <c r="C10" s="10">
        <f>-LN(1-B10)/0.000001-EXP(blanks!$BZ$18*b920_6!A10+blanks!$BZ$17)</f>
        <v>30474.11454711949</v>
      </c>
      <c r="D10" s="1">
        <f>C10*0.000001*coeffs!$D$8/($D$2*coeffs!$D$6/1000)</f>
        <v>222.9127001850369</v>
      </c>
      <c r="E10">
        <f t="shared" si="0"/>
        <v>3.2435275753153844E-2</v>
      </c>
      <c r="F10">
        <v>2.3400000000000001E-2</v>
      </c>
      <c r="G10">
        <v>4.2000000000000003E-2</v>
      </c>
      <c r="H10">
        <f t="shared" si="1"/>
        <v>9.0352757531538437E-3</v>
      </c>
      <c r="I10">
        <f t="shared" si="2"/>
        <v>9.5647242468461582E-3</v>
      </c>
      <c r="J10" s="2">
        <f>((1000*coeffs!$D$8/($D$2*coeffs!$D$6))^2*H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88.479104000755342</v>
      </c>
      <c r="K10" s="10">
        <f>((1000*coeffs!$D$8/($D$2*coeffs!$D$6))^2*I10^2+(1000*(E10-coeffs!$D$2*blanks!$BZ$18*A10-coeffs!$D$2*blanks!$BZ$17)/($D$2*coeffs!$D$6))^2*coeffs!$E$8^2+(1000*coeffs!$D$2*coeffs!$D$8*(E10/coeffs!$D$2-blanks!$BZ$18*A10-blanks!$BZ$17)/($D$2^2*coeffs!$D$6))^2*coeffs!$D$11^2+(1000*coeffs!$D$2*coeffs!$D$8*(E10/coeffs!$D$2-blanks!$BZ$18*A10-blanks!$BZ$17)/($D$2*coeffs!$D$6^2))^2*coeffs!$E$6^2 +(-1000*coeffs!$D$8*blanks!$BZ$18*A10/($D$2*coeffs!$D$6)-1000*coeffs!$D$8*blanks!$BZ$17/($D$2*coeffs!$D$6))^2*coeffs!$E$2^2 + (1000*coeffs!$D$2*coeffs!$D$8*A10/($D$2*coeffs!$D$6))^2*blanks!$CA$18^2+(1000*coeffs!$D$2*coeffs!$D$8/($D$2*coeffs!$D$6))^2*blanks!$CA$17^2)^0.5</f>
        <v>91.408266209165603</v>
      </c>
      <c r="L10" s="10">
        <f t="shared" si="3"/>
        <v>2600237.1582187191</v>
      </c>
      <c r="M10" s="1">
        <f t="shared" si="4"/>
        <v>1099453.4030340514</v>
      </c>
      <c r="N10" s="10">
        <f t="shared" si="5"/>
        <v>1066349.3252400104</v>
      </c>
    </row>
    <row r="11" spans="1:14" x14ac:dyDescent="0.25">
      <c r="A11">
        <v>-13.86</v>
      </c>
      <c r="B11">
        <v>4.2553191489361701E-2</v>
      </c>
      <c r="C11" s="10">
        <f>-LN(1-B11)/0.000001-EXP(blanks!$BZ$18*b920_6!A11+blanks!$BZ$17)</f>
        <v>41459.047079297758</v>
      </c>
      <c r="D11" s="1">
        <f>C11*0.000001*coeffs!$D$8/($D$2*coeffs!$D$6/1000)</f>
        <v>303.26551792850665</v>
      </c>
      <c r="E11">
        <f t="shared" si="0"/>
        <v>4.348511193973878E-2</v>
      </c>
      <c r="F11">
        <v>3.3700000000000001E-2</v>
      </c>
      <c r="G11">
        <v>5.6399999999999999E-2</v>
      </c>
      <c r="H11">
        <f t="shared" si="1"/>
        <v>9.785111939738779E-3</v>
      </c>
      <c r="I11">
        <f t="shared" si="2"/>
        <v>1.2914888060261219E-2</v>
      </c>
      <c r="J11" s="2">
        <f>((1000*coeffs!$D$8/($D$2*coeffs!$D$6))^2*H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106.50375513085577</v>
      </c>
      <c r="K11" s="10">
        <f>((1000*coeffs!$D$8/($D$2*coeffs!$D$6))^2*I11^2+(1000*(E11-coeffs!$D$2*blanks!$BZ$18*A11-coeffs!$D$2*blanks!$BZ$17)/($D$2*coeffs!$D$6))^2*coeffs!$E$8^2+(1000*coeffs!$D$2*coeffs!$D$8*(E11/coeffs!$D$2-blanks!$BZ$18*A11-blanks!$BZ$17)/($D$2^2*coeffs!$D$6))^2*coeffs!$D$11^2+(1000*coeffs!$D$2*coeffs!$D$8*(E11/coeffs!$D$2-blanks!$BZ$18*A11-blanks!$BZ$17)/($D$2*coeffs!$D$6^2))^2*coeffs!$E$6^2 +(-1000*coeffs!$D$8*blanks!$BZ$18*A11/($D$2*coeffs!$D$6)-1000*coeffs!$D$8*blanks!$BZ$17/($D$2*coeffs!$D$6))^2*coeffs!$E$2^2 + (1000*coeffs!$D$2*coeffs!$D$8*A11/($D$2*coeffs!$D$6))^2*blanks!$CA$18^2+(1000*coeffs!$D$2*coeffs!$D$8/($D$2*coeffs!$D$6))^2*blanks!$CA$17^2)^0.5</f>
        <v>123.06289472458302</v>
      </c>
      <c r="L11" s="10">
        <f t="shared" si="3"/>
        <v>3537538.5425306535</v>
      </c>
      <c r="M11" s="1">
        <f t="shared" si="4"/>
        <v>1481124.3998654892</v>
      </c>
      <c r="N11" s="10">
        <f t="shared" si="5"/>
        <v>1294788.2751797263</v>
      </c>
    </row>
    <row r="12" spans="1:14" x14ac:dyDescent="0.25">
      <c r="A12">
        <v>-14.05</v>
      </c>
      <c r="B12">
        <v>5.3191489361702128E-2</v>
      </c>
      <c r="C12" s="10">
        <f>-LN(1-B12)/0.000001-EXP(blanks!$BZ$18*b920_6!A12+blanks!$BZ$17)</f>
        <v>52488.188537372422</v>
      </c>
      <c r="D12" s="1">
        <f>C12*0.000001*coeffs!$D$8/($D$2*coeffs!$D$6/1000)</f>
        <v>383.94171606186796</v>
      </c>
      <c r="E12">
        <f t="shared" si="0"/>
        <v>5.4658412537864083E-2</v>
      </c>
      <c r="F12">
        <v>4.5199999999999997E-2</v>
      </c>
      <c r="G12">
        <v>6.8500000000000005E-2</v>
      </c>
      <c r="H12">
        <f t="shared" si="1"/>
        <v>9.458412537864086E-3</v>
      </c>
      <c r="I12">
        <f t="shared" si="2"/>
        <v>1.3841587462135922E-2</v>
      </c>
      <c r="J12" s="2">
        <f>((1000*coeffs!$D$8/($D$2*coeffs!$D$6))^2*H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120.88689986533055</v>
      </c>
      <c r="K12" s="10">
        <f>((1000*coeffs!$D$8/($D$2*coeffs!$D$6))^2*I12^2+(1000*(E12-coeffs!$D$2*blanks!$BZ$18*A12-coeffs!$D$2*blanks!$BZ$17)/($D$2*coeffs!$D$6))^2*coeffs!$E$8^2+(1000*coeffs!$D$2*coeffs!$D$8*(E12/coeffs!$D$2-blanks!$BZ$18*A12-blanks!$BZ$17)/($D$2^2*coeffs!$D$6))^2*coeffs!$D$11^2+(1000*coeffs!$D$2*coeffs!$D$8*(E12/coeffs!$D$2-blanks!$BZ$18*A12-blanks!$BZ$17)/($D$2*coeffs!$D$6^2))^2*coeffs!$E$6^2 +(-1000*coeffs!$D$8*blanks!$BZ$18*A12/($D$2*coeffs!$D$6)-1000*coeffs!$D$8*blanks!$BZ$17/($D$2*coeffs!$D$6))^2*coeffs!$E$2^2 + (1000*coeffs!$D$2*coeffs!$D$8*A12/($D$2*coeffs!$D$6))^2*blanks!$CA$18^2+(1000*coeffs!$D$2*coeffs!$D$8/($D$2*coeffs!$D$6))^2*blanks!$CA$17^2)^0.5</f>
        <v>141.6974392679773</v>
      </c>
      <c r="L12" s="10">
        <f t="shared" si="3"/>
        <v>4478612.101803178</v>
      </c>
      <c r="M12" s="1">
        <f t="shared" si="4"/>
        <v>1716173.604970176</v>
      </c>
      <c r="N12" s="10">
        <f t="shared" si="5"/>
        <v>1483814.2726343432</v>
      </c>
    </row>
    <row r="13" spans="1:14" x14ac:dyDescent="0.25">
      <c r="A13">
        <v>-14.35</v>
      </c>
      <c r="B13">
        <v>6.3829787234042548E-2</v>
      </c>
      <c r="C13" s="10">
        <f>-LN(1-B13)/0.000001-EXP(blanks!$BZ$18*b920_6!A13+blanks!$BZ$17)</f>
        <v>63538.95556395733</v>
      </c>
      <c r="D13" s="1">
        <f>C13*0.000001*coeffs!$D$8/($D$2*coeffs!$D$6/1000)</f>
        <v>464.77610136297125</v>
      </c>
      <c r="E13">
        <f t="shared" si="0"/>
        <v>6.5957967791797398E-2</v>
      </c>
      <c r="F13">
        <v>5.6399999999999999E-2</v>
      </c>
      <c r="G13">
        <v>8.1299999999999997E-2</v>
      </c>
      <c r="H13">
        <f t="shared" si="1"/>
        <v>9.557967791797399E-3</v>
      </c>
      <c r="I13">
        <f t="shared" si="2"/>
        <v>1.5342032208202599E-2</v>
      </c>
      <c r="J13" s="2">
        <f>((1000*coeffs!$D$8/($D$2*coeffs!$D$6))^2*H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138.55661655549613</v>
      </c>
      <c r="K13" s="10">
        <f>((1000*coeffs!$D$8/($D$2*coeffs!$D$6))^2*I13^2+(1000*(E13-coeffs!$D$2*blanks!$BZ$18*A13-coeffs!$D$2*blanks!$BZ$17)/($D$2*coeffs!$D$6))^2*coeffs!$E$8^2+(1000*coeffs!$D$2*coeffs!$D$8*(E13/coeffs!$D$2-blanks!$BZ$18*A13-blanks!$BZ$17)/($D$2^2*coeffs!$D$6))^2*coeffs!$D$11^2+(1000*coeffs!$D$2*coeffs!$D$8*(E13/coeffs!$D$2-blanks!$BZ$18*A13-blanks!$BZ$17)/($D$2*coeffs!$D$6^2))^2*coeffs!$E$6^2 +(-1000*coeffs!$D$8*blanks!$BZ$18*A13/($D$2*coeffs!$D$6)-1000*coeffs!$D$8*blanks!$BZ$17/($D$2*coeffs!$D$6))^2*coeffs!$E$2^2 + (1000*coeffs!$D$2*coeffs!$D$8*A13/($D$2*coeffs!$D$6))^2*blanks!$CA$18^2+(1000*coeffs!$D$2*coeffs!$D$8/($D$2*coeffs!$D$6))^2*blanks!$CA$17^2)^0.5</f>
        <v>164.02478273806165</v>
      </c>
      <c r="L13" s="10">
        <f t="shared" si="3"/>
        <v>5421530.8863642327</v>
      </c>
      <c r="M13" s="1">
        <f t="shared" si="4"/>
        <v>1993313.0756794645</v>
      </c>
      <c r="N13" s="10">
        <f t="shared" si="5"/>
        <v>1710184.197650434</v>
      </c>
    </row>
    <row r="14" spans="1:14" x14ac:dyDescent="0.25">
      <c r="A14">
        <v>-14.46</v>
      </c>
      <c r="B14">
        <v>7.4468085106382975E-2</v>
      </c>
      <c r="C14" s="10">
        <f>-LN(1-B14)/0.000001-EXP(blanks!$BZ$18*b920_6!A14+blanks!$BZ$17)</f>
        <v>74869.448403364979</v>
      </c>
      <c r="D14" s="1">
        <f>C14*0.000001*coeffs!$D$8/($D$2*coeffs!$D$6/1000)</f>
        <v>547.65663097948539</v>
      </c>
      <c r="E14">
        <f t="shared" si="0"/>
        <v>7.7386663615420237E-2</v>
      </c>
      <c r="F14">
        <v>6.6900000000000001E-2</v>
      </c>
      <c r="G14">
        <v>9.4200000000000006E-2</v>
      </c>
      <c r="H14">
        <f t="shared" si="1"/>
        <v>1.0486663615420236E-2</v>
      </c>
      <c r="I14">
        <f t="shared" si="2"/>
        <v>1.6813336384579769E-2</v>
      </c>
      <c r="J14" s="2">
        <f>((1000*coeffs!$D$8/($D$2*coeffs!$D$6))^2*H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159.94566745054431</v>
      </c>
      <c r="K14" s="10">
        <f>((1000*coeffs!$D$8/($D$2*coeffs!$D$6))^2*I14^2+(1000*(E14-coeffs!$D$2*blanks!$BZ$18*A14-coeffs!$D$2*blanks!$BZ$17)/($D$2*coeffs!$D$6))^2*coeffs!$E$8^2+(1000*coeffs!$D$2*coeffs!$D$8*(E14/coeffs!$D$2-blanks!$BZ$18*A14-blanks!$BZ$17)/($D$2^2*coeffs!$D$6))^2*coeffs!$D$11^2+(1000*coeffs!$D$2*coeffs!$D$8*(E14/coeffs!$D$2-blanks!$BZ$18*A14-blanks!$BZ$17)/($D$2*coeffs!$D$6^2))^2*coeffs!$E$6^2 +(-1000*coeffs!$D$8*blanks!$BZ$18*A14/($D$2*coeffs!$D$6)-1000*coeffs!$D$8*blanks!$BZ$17/($D$2*coeffs!$D$6))^2*coeffs!$E$2^2 + (1000*coeffs!$D$2*coeffs!$D$8*A14/($D$2*coeffs!$D$6))^2*blanks!$CA$18^2+(1000*coeffs!$D$2*coeffs!$D$8/($D$2*coeffs!$D$6))^2*blanks!$CA$17^2)^0.5</f>
        <v>186.61237917843044</v>
      </c>
      <c r="L14" s="10">
        <f t="shared" si="3"/>
        <v>6388317.5818859143</v>
      </c>
      <c r="M14" s="1">
        <f t="shared" si="4"/>
        <v>2274280.9981977176</v>
      </c>
      <c r="N14" s="10">
        <f t="shared" si="5"/>
        <v>1978603.5838282797</v>
      </c>
    </row>
    <row r="15" spans="1:14" x14ac:dyDescent="0.25">
      <c r="A15">
        <v>-14.56</v>
      </c>
      <c r="B15">
        <v>8.5106382978723402E-2</v>
      </c>
      <c r="C15" s="10">
        <f>-LN(1-B15)/0.000001-EXP(blanks!$BZ$18*b920_6!A15+blanks!$BZ$17)</f>
        <v>86337.540058631886</v>
      </c>
      <c r="D15" s="1">
        <f>C15*0.000001*coeffs!$D$8/($D$2*coeffs!$D$6/1000)</f>
        <v>631.54367133605831</v>
      </c>
      <c r="E15">
        <f t="shared" si="0"/>
        <v>8.8947486016496172E-2</v>
      </c>
      <c r="F15">
        <v>7.7399999999999997E-2</v>
      </c>
      <c r="G15">
        <v>0.1091</v>
      </c>
      <c r="H15">
        <f t="shared" si="1"/>
        <v>1.1547486016496175E-2</v>
      </c>
      <c r="I15">
        <f t="shared" si="2"/>
        <v>2.0152513983503831E-2</v>
      </c>
      <c r="J15" s="2">
        <f>((1000*coeffs!$D$8/($D$2*coeffs!$D$6))^2*H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182.09461144090631</v>
      </c>
      <c r="K15" s="10">
        <f>((1000*coeffs!$D$8/($D$2*coeffs!$D$6))^2*I15^2+(1000*(E15-coeffs!$D$2*blanks!$BZ$18*A15-coeffs!$D$2*blanks!$BZ$17)/($D$2*coeffs!$D$6))^2*coeffs!$E$8^2+(1000*coeffs!$D$2*coeffs!$D$8*(E15/coeffs!$D$2-blanks!$BZ$18*A15-blanks!$BZ$17)/($D$2^2*coeffs!$D$6))^2*coeffs!$D$11^2+(1000*coeffs!$D$2*coeffs!$D$8*(E15/coeffs!$D$2-blanks!$BZ$18*A15-blanks!$BZ$17)/($D$2*coeffs!$D$6^2))^2*coeffs!$E$6^2 +(-1000*coeffs!$D$8*blanks!$BZ$18*A15/($D$2*coeffs!$D$6)-1000*coeffs!$D$8*blanks!$BZ$17/($D$2*coeffs!$D$6))^2*coeffs!$E$2^2 + (1000*coeffs!$D$2*coeffs!$D$8*A15/($D$2*coeffs!$D$6))^2*blanks!$CA$18^2+(1000*coeffs!$D$2*coeffs!$D$8/($D$2*coeffs!$D$6))^2*blanks!$CA$17^2)^0.5</f>
        <v>218.5267665149656</v>
      </c>
      <c r="L15" s="10">
        <f t="shared" si="3"/>
        <v>7366845.0468849493</v>
      </c>
      <c r="M15" s="1">
        <f t="shared" si="4"/>
        <v>2659847.0242836005</v>
      </c>
      <c r="N15" s="10">
        <f t="shared" si="5"/>
        <v>2255837.8336896263</v>
      </c>
    </row>
    <row r="16" spans="1:14" x14ac:dyDescent="0.25">
      <c r="A16">
        <v>-14.58</v>
      </c>
      <c r="B16">
        <v>9.5744680851063829E-2</v>
      </c>
      <c r="C16" s="10">
        <f>-LN(1-B16)/0.000001-EXP(blanks!$BZ$18*b920_6!A16+blanks!$BZ$17)</f>
        <v>98014.627705465944</v>
      </c>
      <c r="D16" s="1">
        <f>C16*0.000001*coeffs!$D$8/($D$2*coeffs!$D$6/1000)</f>
        <v>716.95948000962517</v>
      </c>
      <c r="E16">
        <f t="shared" si="0"/>
        <v>0.10064352577968741</v>
      </c>
      <c r="F16">
        <v>8.7499999999999994E-2</v>
      </c>
      <c r="G16">
        <v>0.1203</v>
      </c>
      <c r="H16">
        <f t="shared" si="1"/>
        <v>1.3143525779687415E-2</v>
      </c>
      <c r="I16">
        <f t="shared" si="2"/>
        <v>1.9656474220312595E-2</v>
      </c>
      <c r="J16" s="2">
        <f>((1000*coeffs!$D$8/($D$2*coeffs!$D$6))^2*H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206.30289629815613</v>
      </c>
      <c r="K16" s="10">
        <f>((1000*coeffs!$D$8/($D$2*coeffs!$D$6))^2*I16^2+(1000*(E16-coeffs!$D$2*blanks!$BZ$18*A16-coeffs!$D$2*blanks!$BZ$17)/($D$2*coeffs!$D$6))^2*coeffs!$E$8^2+(1000*coeffs!$D$2*coeffs!$D$8*(E16/coeffs!$D$2-blanks!$BZ$18*A16-blanks!$BZ$17)/($D$2^2*coeffs!$D$6))^2*coeffs!$D$11^2+(1000*coeffs!$D$2*coeffs!$D$8*(E16/coeffs!$D$2-blanks!$BZ$18*A16-blanks!$BZ$17)/($D$2*coeffs!$D$6^2))^2*coeffs!$E$6^2 +(-1000*coeffs!$D$8*blanks!$BZ$18*A16/($D$2*coeffs!$D$6)-1000*coeffs!$D$8*blanks!$BZ$17/($D$2*coeffs!$D$6))^2*coeffs!$E$2^2 + (1000*coeffs!$D$2*coeffs!$D$8*A16/($D$2*coeffs!$D$6))^2*blanks!$CA$18^2+(1000*coeffs!$D$2*coeffs!$D$8/($D$2*coeffs!$D$6))^2*blanks!$CA$17^2)^0.5</f>
        <v>232.36010616625771</v>
      </c>
      <c r="L16" s="10">
        <f t="shared" si="3"/>
        <v>8363205.3234772915</v>
      </c>
      <c r="M16" s="1">
        <f t="shared" si="4"/>
        <v>2844312.1204656973</v>
      </c>
      <c r="N16" s="10">
        <f t="shared" si="5"/>
        <v>2556326.9960680404</v>
      </c>
    </row>
    <row r="17" spans="1:14" x14ac:dyDescent="0.25">
      <c r="A17">
        <v>-15.41</v>
      </c>
      <c r="B17">
        <v>0.10638297872340426</v>
      </c>
      <c r="C17" s="10">
        <f>-LN(1-B17)/0.000001-EXP(blanks!$BZ$18*b920_6!A17+blanks!$BZ$17)</f>
        <v>108928.407779192</v>
      </c>
      <c r="D17" s="1">
        <f>C17*0.000001*coeffs!$D$8/($D$2*coeffs!$D$6/1000)</f>
        <v>796.79183023913765</v>
      </c>
      <c r="E17">
        <f t="shared" si="0"/>
        <v>0.11247798342669033</v>
      </c>
      <c r="F17">
        <v>9.8900000000000002E-2</v>
      </c>
      <c r="G17">
        <v>0.13589999999999999</v>
      </c>
      <c r="H17">
        <f t="shared" si="1"/>
        <v>1.3577983426690324E-2</v>
      </c>
      <c r="I17">
        <f t="shared" si="2"/>
        <v>2.3422016573309667E-2</v>
      </c>
      <c r="J17" s="2">
        <f>((1000*coeffs!$D$8/($D$2*coeffs!$D$6))^2*H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226.88809564735433</v>
      </c>
      <c r="K17" s="10">
        <f>((1000*coeffs!$D$8/($D$2*coeffs!$D$6))^2*I17^2+(1000*(E17-coeffs!$D$2*blanks!$BZ$18*A17-coeffs!$D$2*blanks!$BZ$17)/($D$2*coeffs!$D$6))^2*coeffs!$E$8^2+(1000*coeffs!$D$2*coeffs!$D$8*(E17/coeffs!$D$2-blanks!$BZ$18*A17-blanks!$BZ$17)/($D$2^2*coeffs!$D$6))^2*coeffs!$D$11^2+(1000*coeffs!$D$2*coeffs!$D$8*(E17/coeffs!$D$2-blanks!$BZ$18*A17-blanks!$BZ$17)/($D$2*coeffs!$D$6^2))^2*coeffs!$E$6^2 +(-1000*coeffs!$D$8*blanks!$BZ$18*A17/($D$2*coeffs!$D$6)-1000*coeffs!$D$8*blanks!$BZ$17/($D$2*coeffs!$D$6))^2*coeffs!$E$2^2 + (1000*coeffs!$D$2*coeffs!$D$8*A17/($D$2*coeffs!$D$6))^2*blanks!$CA$18^2+(1000*coeffs!$D$2*coeffs!$D$8/($D$2*coeffs!$D$6))^2*blanks!$CA$17^2)^0.5</f>
        <v>266.39609419486607</v>
      </c>
      <c r="L17" s="10">
        <f t="shared" si="3"/>
        <v>9294435.5464407969</v>
      </c>
      <c r="M17" s="1">
        <f t="shared" si="4"/>
        <v>3251888.8322950704</v>
      </c>
      <c r="N17" s="10">
        <f t="shared" si="5"/>
        <v>2814781.4639825942</v>
      </c>
    </row>
    <row r="18" spans="1:14" x14ac:dyDescent="0.25">
      <c r="A18">
        <v>-15.79</v>
      </c>
      <c r="B18">
        <v>0.11702127659574468</v>
      </c>
      <c r="C18" s="10">
        <f>-LN(1-B18)/0.000001-EXP(blanks!$BZ$18*b920_6!A18+blanks!$BZ$17)</f>
        <v>120381.5077551033</v>
      </c>
      <c r="D18" s="1">
        <f>C18*0.000001*coeffs!$D$8/($D$2*coeffs!$D$6/1000)</f>
        <v>880.56920914122259</v>
      </c>
      <c r="E18">
        <f t="shared" si="0"/>
        <v>0.12445417447340598</v>
      </c>
      <c r="F18">
        <v>0.1091</v>
      </c>
      <c r="G18">
        <v>0.14990000000000001</v>
      </c>
      <c r="H18">
        <f t="shared" si="1"/>
        <v>1.5354174473405979E-2</v>
      </c>
      <c r="I18">
        <f t="shared" si="2"/>
        <v>2.5445825526594024E-2</v>
      </c>
      <c r="J18" s="2">
        <f>((1000*coeffs!$D$8/($D$2*coeffs!$D$6))^2*H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252.11373961278011</v>
      </c>
      <c r="K18" s="10">
        <f>((1000*coeffs!$D$8/($D$2*coeffs!$D$6))^2*I18^2+(1000*(E18-coeffs!$D$2*blanks!$BZ$18*A18-coeffs!$D$2*blanks!$BZ$17)/($D$2*coeffs!$D$6))^2*coeffs!$E$8^2+(1000*coeffs!$D$2*coeffs!$D$8*(E18/coeffs!$D$2-blanks!$BZ$18*A18-blanks!$BZ$17)/($D$2^2*coeffs!$D$6))^2*coeffs!$D$11^2+(1000*coeffs!$D$2*coeffs!$D$8*(E18/coeffs!$D$2-blanks!$BZ$18*A18-blanks!$BZ$17)/($D$2*coeffs!$D$6^2))^2*coeffs!$E$6^2 +(-1000*coeffs!$D$8*blanks!$BZ$18*A18/($D$2*coeffs!$D$6)-1000*coeffs!$D$8*blanks!$BZ$17/($D$2*coeffs!$D$6))^2*coeffs!$E$2^2 + (1000*coeffs!$D$2*coeffs!$D$8*A18/($D$2*coeffs!$D$6))^2*blanks!$CA$18^2+(1000*coeffs!$D$2*coeffs!$D$8/($D$2*coeffs!$D$6))^2*blanks!$CA$17^2)^0.5</f>
        <v>292.56130142202738</v>
      </c>
      <c r="L18" s="10">
        <f t="shared" si="3"/>
        <v>10271683.829999981</v>
      </c>
      <c r="M18" s="1">
        <f t="shared" si="4"/>
        <v>3573247.9743665759</v>
      </c>
      <c r="N18" s="10">
        <f t="shared" si="5"/>
        <v>3125766.3444646825</v>
      </c>
    </row>
    <row r="19" spans="1:14" x14ac:dyDescent="0.25">
      <c r="A19">
        <v>-15.87</v>
      </c>
      <c r="B19">
        <v>0.1276595744680851</v>
      </c>
      <c r="C19" s="10">
        <f>-LN(1-B19)/0.000001-EXP(blanks!$BZ$18*b920_6!A19+blanks!$BZ$17)</f>
        <v>132383.2789054676</v>
      </c>
      <c r="D19" s="1">
        <f>C19*0.000001*coeffs!$D$8/($D$2*coeffs!$D$6/1000)</f>
        <v>968.36001960083172</v>
      </c>
      <c r="E19">
        <f t="shared" si="0"/>
        <v>0.13657553500575073</v>
      </c>
      <c r="F19">
        <v>0.1203</v>
      </c>
      <c r="G19">
        <v>0.1613</v>
      </c>
      <c r="H19">
        <f t="shared" si="1"/>
        <v>1.6275535005750727E-2</v>
      </c>
      <c r="I19">
        <f t="shared" si="2"/>
        <v>2.4724464994249268E-2</v>
      </c>
      <c r="J19" s="2">
        <f>((1000*coeffs!$D$8/($D$2*coeffs!$D$6))^2*H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274.82365551205544</v>
      </c>
      <c r="K19" s="10">
        <f>((1000*coeffs!$D$8/($D$2*coeffs!$D$6))^2*I19^2+(1000*(E19-coeffs!$D$2*blanks!$BZ$18*A19-coeffs!$D$2*blanks!$BZ$17)/($D$2*coeffs!$D$6))^2*coeffs!$E$8^2+(1000*coeffs!$D$2*coeffs!$D$8*(E19/coeffs!$D$2-blanks!$BZ$18*A19-blanks!$BZ$17)/($D$2^2*coeffs!$D$6))^2*coeffs!$D$11^2+(1000*coeffs!$D$2*coeffs!$D$8*(E19/coeffs!$D$2-blanks!$BZ$18*A19-blanks!$BZ$17)/($D$2*coeffs!$D$6^2))^2*coeffs!$E$6^2 +(-1000*coeffs!$D$8*blanks!$BZ$18*A19/($D$2*coeffs!$D$6)-1000*coeffs!$D$8*blanks!$BZ$17/($D$2*coeffs!$D$6))^2*coeffs!$E$2^2 + (1000*coeffs!$D$2*coeffs!$D$8*A19/($D$2*coeffs!$D$6))^2*blanks!$CA$18^2+(1000*coeffs!$D$2*coeffs!$D$8/($D$2*coeffs!$D$6))^2*blanks!$CA$17^2)^0.5</f>
        <v>306.69701530290359</v>
      </c>
      <c r="L19" s="10">
        <f t="shared" si="3"/>
        <v>11295748.081690094</v>
      </c>
      <c r="M19" s="1">
        <f t="shared" si="4"/>
        <v>3762385.8273886787</v>
      </c>
      <c r="N19" s="10">
        <f t="shared" si="5"/>
        <v>3410795.0154283834</v>
      </c>
    </row>
    <row r="20" spans="1:14" x14ac:dyDescent="0.25">
      <c r="A20">
        <v>-16.04</v>
      </c>
      <c r="B20">
        <v>0.13829787234042554</v>
      </c>
      <c r="C20" s="10">
        <f>-LN(1-B20)/0.000001-EXP(blanks!$BZ$18*b920_6!A20+blanks!$BZ$17)</f>
        <v>144387.45590849945</v>
      </c>
      <c r="D20" s="1">
        <f>C20*0.000001*coeffs!$D$8/($D$2*coeffs!$D$6/1000)</f>
        <v>1056.1684284426199</v>
      </c>
      <c r="E20">
        <f t="shared" si="0"/>
        <v>0.14884562759756517</v>
      </c>
      <c r="F20">
        <v>0.1326</v>
      </c>
      <c r="G20">
        <v>0.1779</v>
      </c>
      <c r="H20">
        <f t="shared" si="1"/>
        <v>1.6245627597565176E-2</v>
      </c>
      <c r="I20">
        <f t="shared" si="2"/>
        <v>2.905437240243483E-2</v>
      </c>
      <c r="J20" s="2">
        <f>((1000*coeffs!$D$8/($D$2*coeffs!$D$6))^2*H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294.95004496173829</v>
      </c>
      <c r="K20" s="10">
        <f>((1000*coeffs!$D$8/($D$2*coeffs!$D$6))^2*I20^2+(1000*(E20-coeffs!$D$2*blanks!$BZ$18*A20-coeffs!$D$2*blanks!$BZ$17)/($D$2*coeffs!$D$6))^2*coeffs!$E$8^2+(1000*coeffs!$D$2*coeffs!$D$8*(E20/coeffs!$D$2-blanks!$BZ$18*A20-blanks!$BZ$17)/($D$2^2*coeffs!$D$6))^2*coeffs!$D$11^2+(1000*coeffs!$D$2*coeffs!$D$8*(E20/coeffs!$D$2-blanks!$BZ$18*A20-blanks!$BZ$17)/($D$2*coeffs!$D$6^2))^2*coeffs!$E$6^2 +(-1000*coeffs!$D$8*blanks!$BZ$18*A20/($D$2*coeffs!$D$6)-1000*coeffs!$D$8*blanks!$BZ$17/($D$2*coeffs!$D$6))^2*coeffs!$E$2^2 + (1000*coeffs!$D$2*coeffs!$D$8*A20/($D$2*coeffs!$D$6))^2*blanks!$CA$18^2+(1000*coeffs!$D$2*coeffs!$D$8/($D$2*coeffs!$D$6))^2*blanks!$CA$17^2)^0.5</f>
        <v>343.57240528809365</v>
      </c>
      <c r="L20" s="10">
        <f t="shared" si="3"/>
        <v>12320017.615390735</v>
      </c>
      <c r="M20" s="1">
        <f t="shared" si="4"/>
        <v>4204222.8340717806</v>
      </c>
      <c r="N20" s="10">
        <f t="shared" si="5"/>
        <v>3667568.1157054394</v>
      </c>
    </row>
    <row r="21" spans="1:14" x14ac:dyDescent="0.25">
      <c r="A21">
        <v>-16.100000000000001</v>
      </c>
      <c r="B21">
        <v>0.14893617021276595</v>
      </c>
      <c r="C21" s="10">
        <f>-LN(1-B21)/0.000001-EXP(blanks!$BZ$18*b920_6!A21+blanks!$BZ$17)</f>
        <v>156712.14996128672</v>
      </c>
      <c r="D21" s="1">
        <f>C21*0.000001*coeffs!$D$8/($D$2*coeffs!$D$6/1000)</f>
        <v>1146.3213622059066</v>
      </c>
      <c r="E21">
        <f t="shared" si="0"/>
        <v>0.16126814759612226</v>
      </c>
      <c r="F21">
        <v>0.14269999999999999</v>
      </c>
      <c r="G21">
        <v>0.19139999999999999</v>
      </c>
      <c r="H21">
        <f t="shared" si="1"/>
        <v>1.856814759612227E-2</v>
      </c>
      <c r="I21">
        <f t="shared" si="2"/>
        <v>3.0131852403877724E-2</v>
      </c>
      <c r="J21" s="2">
        <f>((1000*coeffs!$D$8/($D$2*coeffs!$D$6))^2*H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322.48014462681692</v>
      </c>
      <c r="K21" s="10">
        <f>((1000*coeffs!$D$8/($D$2*coeffs!$D$6))^2*I21^2+(1000*(E21-coeffs!$D$2*blanks!$BZ$18*A21-coeffs!$D$2*blanks!$BZ$17)/($D$2*coeffs!$D$6))^2*coeffs!$E$8^2+(1000*coeffs!$D$2*coeffs!$D$8*(E21/coeffs!$D$2-blanks!$BZ$18*A21-blanks!$BZ$17)/($D$2^2*coeffs!$D$6))^2*coeffs!$D$11^2+(1000*coeffs!$D$2*coeffs!$D$8*(E21/coeffs!$D$2-blanks!$BZ$18*A21-blanks!$BZ$17)/($D$2*coeffs!$D$6^2))^2*coeffs!$E$6^2 +(-1000*coeffs!$D$8*blanks!$BZ$18*A21/($D$2*coeffs!$D$6)-1000*coeffs!$D$8*blanks!$BZ$17/($D$2*coeffs!$D$6))^2*coeffs!$E$2^2 + (1000*coeffs!$D$2*coeffs!$D$8*A21/($D$2*coeffs!$D$6))^2*blanks!$CA$18^2+(1000*coeffs!$D$2*coeffs!$D$8/($D$2*coeffs!$D$6))^2*blanks!$CA$17^2)^0.5</f>
        <v>366.2319219190461</v>
      </c>
      <c r="L21" s="10">
        <f t="shared" si="3"/>
        <v>13371635.616963282</v>
      </c>
      <c r="M21" s="1">
        <f t="shared" si="4"/>
        <v>4489012.7421589242</v>
      </c>
      <c r="N21" s="10">
        <f t="shared" si="5"/>
        <v>4006392.4367782013</v>
      </c>
    </row>
    <row r="22" spans="1:14" x14ac:dyDescent="0.25">
      <c r="A22">
        <v>-16.12</v>
      </c>
      <c r="B22">
        <v>0.15957446808510639</v>
      </c>
      <c r="C22" s="10">
        <f>-LN(1-B22)/0.000001-EXP(blanks!$BZ$18*b920_6!A22+blanks!$BZ$17)</f>
        <v>169257.84880217206</v>
      </c>
      <c r="D22" s="1">
        <f>C22*0.000001*coeffs!$D$8/($D$2*coeffs!$D$6/1000)</f>
        <v>1238.0909064860498</v>
      </c>
      <c r="E22">
        <f t="shared" si="0"/>
        <v>0.17384692980298236</v>
      </c>
      <c r="F22">
        <v>0.15359999999999999</v>
      </c>
      <c r="G22">
        <v>0.20599999999999999</v>
      </c>
      <c r="H22">
        <f t="shared" si="1"/>
        <v>2.0246929802982372E-2</v>
      </c>
      <c r="I22">
        <f t="shared" si="2"/>
        <v>3.215307019701763E-2</v>
      </c>
      <c r="J22" s="2">
        <f>((1000*coeffs!$D$8/($D$2*coeffs!$D$6))^2*H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348.34677115795631</v>
      </c>
      <c r="K22" s="10">
        <f>((1000*coeffs!$D$8/($D$2*coeffs!$D$6))^2*I22^2+(1000*(E22-coeffs!$D$2*blanks!$BZ$18*A22-coeffs!$D$2*blanks!$BZ$17)/($D$2*coeffs!$D$6))^2*coeffs!$E$8^2+(1000*coeffs!$D$2*coeffs!$D$8*(E22/coeffs!$D$2-blanks!$BZ$18*A22-blanks!$BZ$17)/($D$2^2*coeffs!$D$6))^2*coeffs!$D$11^2+(1000*coeffs!$D$2*coeffs!$D$8*(E22/coeffs!$D$2-blanks!$BZ$18*A22-blanks!$BZ$17)/($D$2*coeffs!$D$6^2))^2*coeffs!$E$6^2 +(-1000*coeffs!$D$8*blanks!$BZ$18*A22/($D$2*coeffs!$D$6)-1000*coeffs!$D$8*blanks!$BZ$17/($D$2*coeffs!$D$6))^2*coeffs!$E$2^2 + (1000*coeffs!$D$2*coeffs!$D$8*A22/($D$2*coeffs!$D$6))^2*blanks!$CA$18^2+(1000*coeffs!$D$2*coeffs!$D$8/($D$2*coeffs!$D$6))^2*blanks!$CA$17^2)^0.5</f>
        <v>393.35387454740749</v>
      </c>
      <c r="L22" s="10">
        <f t="shared" si="3"/>
        <v>14442111.09382911</v>
      </c>
      <c r="M22" s="1">
        <f t="shared" si="4"/>
        <v>4824001.3414054103</v>
      </c>
      <c r="N22" s="10">
        <f t="shared" si="5"/>
        <v>4327677.3708627969</v>
      </c>
    </row>
    <row r="23" spans="1:14" x14ac:dyDescent="0.25">
      <c r="A23">
        <v>-16.21</v>
      </c>
      <c r="B23">
        <v>0.1702127659574468</v>
      </c>
      <c r="C23" s="10">
        <f>-LN(1-B23)/0.000001-EXP(blanks!$BZ$18*b920_6!A23+blanks!$BZ$17)</f>
        <v>181845.00122701653</v>
      </c>
      <c r="D23" s="1">
        <f>C23*0.000001*coeffs!$D$8/($D$2*coeffs!$D$6/1000)</f>
        <v>1330.1636763223744</v>
      </c>
      <c r="E23">
        <f t="shared" si="0"/>
        <v>0.18658595558041219</v>
      </c>
      <c r="F23">
        <v>0.1653</v>
      </c>
      <c r="G23">
        <v>0.22170000000000001</v>
      </c>
      <c r="H23">
        <f t="shared" si="1"/>
        <v>2.1285955580412186E-2</v>
      </c>
      <c r="I23">
        <f t="shared" si="2"/>
        <v>3.511404441958782E-2</v>
      </c>
      <c r="J23" s="2">
        <f>((1000*coeffs!$D$8/($D$2*coeffs!$D$6))^2*H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372.50156791882188</v>
      </c>
      <c r="K23" s="10">
        <f>((1000*coeffs!$D$8/($D$2*coeffs!$D$6))^2*I23^2+(1000*(E23-coeffs!$D$2*blanks!$BZ$18*A23-coeffs!$D$2*blanks!$BZ$17)/($D$2*coeffs!$D$6))^2*coeffs!$E$8^2+(1000*coeffs!$D$2*coeffs!$D$8*(E23/coeffs!$D$2-blanks!$BZ$18*A23-blanks!$BZ$17)/($D$2^2*coeffs!$D$6))^2*coeffs!$D$11^2+(1000*coeffs!$D$2*coeffs!$D$8*(E23/coeffs!$D$2-blanks!$BZ$18*A23-blanks!$BZ$17)/($D$2*coeffs!$D$6^2))^2*coeffs!$E$6^2 +(-1000*coeffs!$D$8*blanks!$BZ$18*A23/($D$2*coeffs!$D$6)-1000*coeffs!$D$8*blanks!$BZ$17/($D$2*coeffs!$D$6))^2*coeffs!$E$2^2 + (1000*coeffs!$D$2*coeffs!$D$8*A23/($D$2*coeffs!$D$6))^2*blanks!$CA$18^2+(1000*coeffs!$D$2*coeffs!$D$8/($D$2*coeffs!$D$6))^2*blanks!$CA$17^2)^0.5</f>
        <v>424.83814363815947</v>
      </c>
      <c r="L23" s="10">
        <f t="shared" si="3"/>
        <v>15516123.643090768</v>
      </c>
      <c r="M23" s="1">
        <f t="shared" si="4"/>
        <v>5207515.1605775654</v>
      </c>
      <c r="N23" s="10">
        <f t="shared" si="5"/>
        <v>4630344.3238889705</v>
      </c>
    </row>
    <row r="24" spans="1:14" x14ac:dyDescent="0.25">
      <c r="A24">
        <v>-16.63</v>
      </c>
      <c r="B24">
        <v>0.18085106382978725</v>
      </c>
      <c r="C24" s="10">
        <f>-LN(1-B24)/0.000001-EXP(blanks!$BZ$18*b920_6!A24+blanks!$BZ$17)</f>
        <v>193970.45849390869</v>
      </c>
      <c r="D24" s="1">
        <f>C24*0.000001*coeffs!$D$8/($D$2*coeffs!$D$6/1000)</f>
        <v>1418.8592286135465</v>
      </c>
      <c r="E24">
        <f t="shared" si="0"/>
        <v>0.19948936041632004</v>
      </c>
      <c r="F24">
        <v>0.1779</v>
      </c>
      <c r="G24">
        <v>0.23849999999999999</v>
      </c>
      <c r="H24">
        <f t="shared" si="1"/>
        <v>2.1589360416320036E-2</v>
      </c>
      <c r="I24">
        <f t="shared" si="2"/>
        <v>3.9010639583679951E-2</v>
      </c>
      <c r="J24" s="2">
        <f>((1000*coeffs!$D$8/($D$2*coeffs!$D$6))^2*H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394.76527058301377</v>
      </c>
      <c r="K24" s="10">
        <f>((1000*coeffs!$D$8/($D$2*coeffs!$D$6))^2*I24^2+(1000*(E24-coeffs!$D$2*blanks!$BZ$18*A24-coeffs!$D$2*blanks!$BZ$17)/($D$2*coeffs!$D$6))^2*coeffs!$E$8^2+(1000*coeffs!$D$2*coeffs!$D$8*(E24/coeffs!$D$2-blanks!$BZ$18*A24-blanks!$BZ$17)/($D$2^2*coeffs!$D$6))^2*coeffs!$D$11^2+(1000*coeffs!$D$2*coeffs!$D$8*(E24/coeffs!$D$2-blanks!$BZ$18*A24-blanks!$BZ$17)/($D$2*coeffs!$D$6^2))^2*coeffs!$E$6^2 +(-1000*coeffs!$D$8*blanks!$BZ$18*A24/($D$2*coeffs!$D$6)-1000*coeffs!$D$8*blanks!$BZ$17/($D$2*coeffs!$D$6))^2*coeffs!$E$2^2 + (1000*coeffs!$D$2*coeffs!$D$8*A24/($D$2*coeffs!$D$6))^2*blanks!$CA$18^2+(1000*coeffs!$D$2*coeffs!$D$8/($D$2*coeffs!$D$6))^2*blanks!$CA$17^2)^0.5</f>
        <v>460.79076172510122</v>
      </c>
      <c r="L24" s="10">
        <f t="shared" si="3"/>
        <v>16550741.5479692</v>
      </c>
      <c r="M24" s="1">
        <f t="shared" si="4"/>
        <v>5639454.6315239556</v>
      </c>
      <c r="N24" s="10">
        <f t="shared" si="5"/>
        <v>4910923.0433531683</v>
      </c>
    </row>
    <row r="25" spans="1:14" x14ac:dyDescent="0.25">
      <c r="A25">
        <v>-16.829999999999998</v>
      </c>
      <c r="B25">
        <v>0.19148936170212766</v>
      </c>
      <c r="C25" s="10">
        <f>-LN(1-B25)/0.000001-EXP(blanks!$BZ$18*b920_6!A25+blanks!$BZ$17)</f>
        <v>206628.43293600235</v>
      </c>
      <c r="D25" s="1">
        <f>C25*0.000001*coeffs!$D$8/($D$2*coeffs!$D$6/1000)</f>
        <v>1511.4500488454994</v>
      </c>
      <c r="E25">
        <f t="shared" si="0"/>
        <v>0.21256144198367274</v>
      </c>
      <c r="F25">
        <v>0.18679999999999999</v>
      </c>
      <c r="G25">
        <v>0.2505</v>
      </c>
      <c r="H25">
        <f t="shared" si="1"/>
        <v>2.576144198367275E-2</v>
      </c>
      <c r="I25">
        <f t="shared" si="2"/>
        <v>3.7938558016327256E-2</v>
      </c>
      <c r="J25" s="2">
        <f>((1000*coeffs!$D$8/($D$2*coeffs!$D$6))^2*H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429.10042182652813</v>
      </c>
      <c r="K25" s="10">
        <f>((1000*coeffs!$D$8/($D$2*coeffs!$D$6))^2*I25^2+(1000*(E25-coeffs!$D$2*blanks!$BZ$18*A25-coeffs!$D$2*blanks!$BZ$17)/($D$2*coeffs!$D$6))^2*coeffs!$E$8^2+(1000*coeffs!$D$2*coeffs!$D$8*(E25/coeffs!$D$2-blanks!$BZ$18*A25-blanks!$BZ$17)/($D$2^2*coeffs!$D$6))^2*coeffs!$D$11^2+(1000*coeffs!$D$2*coeffs!$D$8*(E25/coeffs!$D$2-blanks!$BZ$18*A25-blanks!$BZ$17)/($D$2*coeffs!$D$6^2))^2*coeffs!$E$6^2 +(-1000*coeffs!$D$8*blanks!$BZ$18*A25/($D$2*coeffs!$D$6)-1000*coeffs!$D$8*blanks!$BZ$17/($D$2*coeffs!$D$6))^2*coeffs!$E$2^2 + (1000*coeffs!$D$2*coeffs!$D$8*A25/($D$2*coeffs!$D$6))^2*blanks!$CA$18^2+(1000*coeffs!$D$2*coeffs!$D$8/($D$2*coeffs!$D$6))^2*blanks!$CA$17^2)^0.5</f>
        <v>475.0066332318134</v>
      </c>
      <c r="L25" s="10">
        <f t="shared" si="3"/>
        <v>17630797.063322179</v>
      </c>
      <c r="M25" s="1">
        <f t="shared" si="4"/>
        <v>5831474.4603347089</v>
      </c>
      <c r="N25" s="10">
        <f t="shared" si="5"/>
        <v>5325289.3492577448</v>
      </c>
    </row>
    <row r="26" spans="1:14" x14ac:dyDescent="0.25">
      <c r="A26">
        <v>-17.03</v>
      </c>
      <c r="B26">
        <v>0.20212765957446807</v>
      </c>
      <c r="C26" s="10">
        <f>-LN(1-B26)/0.000001-EXP(blanks!$BZ$18*b920_6!A26+blanks!$BZ$17)</f>
        <v>219428.48030878321</v>
      </c>
      <c r="D26" s="1">
        <f>C26*0.000001*coeffs!$D$8/($D$2*coeffs!$D$6/1000)</f>
        <v>1605.080107167659</v>
      </c>
      <c r="E26">
        <f t="shared" si="0"/>
        <v>0.22580666873369348</v>
      </c>
      <c r="F26">
        <v>0.1961</v>
      </c>
      <c r="G26">
        <v>0.26960000000000001</v>
      </c>
      <c r="H26">
        <f t="shared" si="1"/>
        <v>2.9706668733693486E-2</v>
      </c>
      <c r="I26">
        <f t="shared" si="2"/>
        <v>4.3793331266306523E-2</v>
      </c>
      <c r="J26" s="2">
        <f>((1000*coeffs!$D$8/($D$2*coeffs!$D$6))^2*H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463.61055223765732</v>
      </c>
      <c r="K26" s="10">
        <f>((1000*coeffs!$D$8/($D$2*coeffs!$D$6))^2*I26^2+(1000*(E26-coeffs!$D$2*blanks!$BZ$18*A26-coeffs!$D$2*blanks!$BZ$17)/($D$2*coeffs!$D$6))^2*coeffs!$E$8^2+(1000*coeffs!$D$2*coeffs!$D$8*(E26/coeffs!$D$2-blanks!$BZ$18*A26-blanks!$BZ$17)/($D$2^2*coeffs!$D$6))^2*coeffs!$D$11^2+(1000*coeffs!$D$2*coeffs!$D$8*(E26/coeffs!$D$2-blanks!$BZ$18*A26-blanks!$BZ$17)/($D$2*coeffs!$D$6^2))^2*coeffs!$E$6^2 +(-1000*coeffs!$D$8*blanks!$BZ$18*A26/($D$2*coeffs!$D$6)-1000*coeffs!$D$8*blanks!$BZ$17/($D$2*coeffs!$D$6))^2*coeffs!$E$2^2 + (1000*coeffs!$D$2*coeffs!$D$8*A26/($D$2*coeffs!$D$6))^2*blanks!$CA$18^2+(1000*coeffs!$D$2*coeffs!$D$8/($D$2*coeffs!$D$6))^2*blanks!$CA$17^2)^0.5</f>
        <v>519.93640607491466</v>
      </c>
      <c r="L26" s="10">
        <f t="shared" si="3"/>
        <v>18722975.106894266</v>
      </c>
      <c r="M26" s="1">
        <f t="shared" si="4"/>
        <v>6364811.4297346901</v>
      </c>
      <c r="N26" s="10">
        <f t="shared" si="5"/>
        <v>5742192.2358592022</v>
      </c>
    </row>
    <row r="27" spans="1:14" x14ac:dyDescent="0.25">
      <c r="A27">
        <v>-17.21</v>
      </c>
      <c r="B27">
        <v>0.21276595744680851</v>
      </c>
      <c r="C27" s="10">
        <f>-LN(1-B27)/0.000001-EXP(blanks!$BZ$18*b920_6!A27+blanks!$BZ$17)</f>
        <v>232422.34900960355</v>
      </c>
      <c r="D27" s="1">
        <f>C27*0.000001*coeffs!$D$8/($D$2*coeffs!$D$6/1000)</f>
        <v>1700.1279338558174</v>
      </c>
      <c r="E27">
        <f t="shared" si="0"/>
        <v>0.23922968906583411</v>
      </c>
      <c r="F27">
        <v>0.21110000000000001</v>
      </c>
      <c r="G27">
        <v>0.28310000000000002</v>
      </c>
      <c r="H27">
        <f t="shared" si="1"/>
        <v>2.8129689065834101E-2</v>
      </c>
      <c r="I27">
        <f t="shared" si="2"/>
        <v>4.3870310934165907E-2</v>
      </c>
      <c r="J27" s="2">
        <f>((1000*coeffs!$D$8/($D$2*coeffs!$D$6))^2*H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480.19464075920615</v>
      </c>
      <c r="K27" s="10">
        <f>((1000*coeffs!$D$8/($D$2*coeffs!$D$6))^2*I27^2+(1000*(E27-coeffs!$D$2*blanks!$BZ$18*A27-coeffs!$D$2*blanks!$BZ$17)/($D$2*coeffs!$D$6))^2*coeffs!$E$8^2+(1000*coeffs!$D$2*coeffs!$D$8*(E27/coeffs!$D$2-blanks!$BZ$18*A27-blanks!$BZ$17)/($D$2^2*coeffs!$D$6))^2*coeffs!$D$11^2+(1000*coeffs!$D$2*coeffs!$D$8*(E27/coeffs!$D$2-blanks!$BZ$18*A27-blanks!$BZ$17)/($D$2*coeffs!$D$6^2))^2*coeffs!$E$6^2 +(-1000*coeffs!$D$8*blanks!$BZ$18*A27/($D$2*coeffs!$D$6)-1000*coeffs!$D$8*blanks!$BZ$17/($D$2*coeffs!$D$6))^2*coeffs!$E$2^2 + (1000*coeffs!$D$2*coeffs!$D$8*A27/($D$2*coeffs!$D$6))^2*blanks!$CA$18^2+(1000*coeffs!$D$2*coeffs!$D$8/($D$2*coeffs!$D$6))^2*blanks!$CA$17^2)^0.5</f>
        <v>539.65475942999672</v>
      </c>
      <c r="L27" s="10">
        <f t="shared" si="3"/>
        <v>19831691.167295173</v>
      </c>
      <c r="M27" s="1">
        <f t="shared" si="4"/>
        <v>6618777.9715236844</v>
      </c>
      <c r="N27" s="10">
        <f t="shared" si="5"/>
        <v>5962969.3008451266</v>
      </c>
    </row>
    <row r="28" spans="1:14" x14ac:dyDescent="0.25">
      <c r="A28">
        <v>-17.25</v>
      </c>
      <c r="B28">
        <v>0.22340425531914893</v>
      </c>
      <c r="C28" s="10">
        <f>-LN(1-B28)/0.000001-EXP(blanks!$BZ$18*b920_6!A28+blanks!$BZ$17)</f>
        <v>245928.7791515697</v>
      </c>
      <c r="D28" s="1">
        <f>C28*0.000001*coeffs!$D$8/($D$2*coeffs!$D$6/1000)</f>
        <v>1798.9250558575404</v>
      </c>
      <c r="E28">
        <f t="shared" si="0"/>
        <v>0.25283534112161266</v>
      </c>
      <c r="F28">
        <v>0.22170000000000001</v>
      </c>
      <c r="G28">
        <v>0.29730000000000001</v>
      </c>
      <c r="H28">
        <f t="shared" si="1"/>
        <v>3.1135341121612647E-2</v>
      </c>
      <c r="I28">
        <f t="shared" si="2"/>
        <v>4.4464658878387353E-2</v>
      </c>
      <c r="J28" s="2">
        <f>((1000*coeffs!$D$8/($D$2*coeffs!$D$6))^2*H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511.99542019814464</v>
      </c>
      <c r="K28" s="10">
        <f>((1000*coeffs!$D$8/($D$2*coeffs!$D$6))^2*I28^2+(1000*(E28-coeffs!$D$2*blanks!$BZ$18*A28-coeffs!$D$2*blanks!$BZ$17)/($D$2*coeffs!$D$6))^2*coeffs!$E$8^2+(1000*coeffs!$D$2*coeffs!$D$8*(E28/coeffs!$D$2-blanks!$BZ$18*A28-blanks!$BZ$17)/($D$2^2*coeffs!$D$6))^2*coeffs!$D$11^2+(1000*coeffs!$D$2*coeffs!$D$8*(E28/coeffs!$D$2-blanks!$BZ$18*A28-blanks!$BZ$17)/($D$2*coeffs!$D$6^2))^2*coeffs!$E$6^2 +(-1000*coeffs!$D$8*blanks!$BZ$18*A28/($D$2*coeffs!$D$6)-1000*coeffs!$D$8*blanks!$BZ$17/($D$2*coeffs!$D$6))^2*coeffs!$E$2^2 + (1000*coeffs!$D$2*coeffs!$D$8*A28/($D$2*coeffs!$D$6))^2*blanks!$CA$18^2+(1000*coeffs!$D$2*coeffs!$D$8/($D$2*coeffs!$D$6))^2*blanks!$CA$17^2)^0.5</f>
        <v>562.19011861051638</v>
      </c>
      <c r="L28" s="10">
        <f t="shared" si="3"/>
        <v>20984142.093333494</v>
      </c>
      <c r="M28" s="1">
        <f t="shared" si="4"/>
        <v>6905574.7436403185</v>
      </c>
      <c r="N28" s="10">
        <f t="shared" si="5"/>
        <v>6352195.3777665105</v>
      </c>
    </row>
    <row r="29" spans="1:14" x14ac:dyDescent="0.25">
      <c r="A29">
        <v>-17.25</v>
      </c>
      <c r="B29">
        <v>0.23404255319148937</v>
      </c>
      <c r="C29" s="10">
        <f>-LN(1-B29)/0.000001-EXP(blanks!$BZ$18*b920_6!A29+blanks!$BZ$17)</f>
        <v>259722.10128390559</v>
      </c>
      <c r="D29" s="1">
        <f>C29*0.000001*coeffs!$D$8/($D$2*coeffs!$D$6/1000)</f>
        <v>1899.8207414823639</v>
      </c>
      <c r="E29">
        <f t="shared" si="0"/>
        <v>0.26662866325394857</v>
      </c>
      <c r="F29">
        <v>0.23280000000000001</v>
      </c>
      <c r="G29">
        <v>0.31219999999999998</v>
      </c>
      <c r="H29">
        <f t="shared" si="1"/>
        <v>3.3828663253948565E-2</v>
      </c>
      <c r="I29">
        <f t="shared" si="2"/>
        <v>4.5571336746051405E-2</v>
      </c>
      <c r="J29" s="2">
        <f>((1000*coeffs!$D$8/($D$2*coeffs!$D$6))^2*H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543.20294070778755</v>
      </c>
      <c r="K29" s="10">
        <f>((1000*coeffs!$D$8/($D$2*coeffs!$D$6))^2*I29^2+(1000*(E29-coeffs!$D$2*blanks!$BZ$18*A29-coeffs!$D$2*blanks!$BZ$17)/($D$2*coeffs!$D$6))^2*coeffs!$E$8^2+(1000*coeffs!$D$2*coeffs!$D$8*(E29/coeffs!$D$2-blanks!$BZ$18*A29-blanks!$BZ$17)/($D$2^2*coeffs!$D$6))^2*coeffs!$D$11^2+(1000*coeffs!$D$2*coeffs!$D$8*(E29/coeffs!$D$2-blanks!$BZ$18*A29-blanks!$BZ$17)/($D$2*coeffs!$D$6^2))^2*coeffs!$E$6^2 +(-1000*coeffs!$D$8*blanks!$BZ$18*A29/($D$2*coeffs!$D$6)-1000*coeffs!$D$8*blanks!$BZ$17/($D$2*coeffs!$D$6))^2*coeffs!$E$2^2 + (1000*coeffs!$D$2*coeffs!$D$8*A29/($D$2*coeffs!$D$6))^2*blanks!$CA$18^2+(1000*coeffs!$D$2*coeffs!$D$8/($D$2*coeffs!$D$6))^2*blanks!$CA$17^2)^0.5</f>
        <v>587.33065660274838</v>
      </c>
      <c r="L29" s="10">
        <f t="shared" si="3"/>
        <v>22161072.392270453</v>
      </c>
      <c r="M29" s="1">
        <f t="shared" si="4"/>
        <v>7222129.0760496072</v>
      </c>
      <c r="N29" s="10">
        <f t="shared" si="5"/>
        <v>6735800.0066508083</v>
      </c>
    </row>
    <row r="30" spans="1:14" x14ac:dyDescent="0.25">
      <c r="A30">
        <v>-17.399999999999999</v>
      </c>
      <c r="B30">
        <v>0.24468085106382978</v>
      </c>
      <c r="C30" s="10">
        <f>-LN(1-B30)/0.000001-EXP(blanks!$BZ$18*b920_6!A30+blanks!$BZ$17)</f>
        <v>273323.2073872264</v>
      </c>
      <c r="D30" s="1">
        <f>C30*0.000001*coeffs!$D$8/($D$2*coeffs!$D$6/1000)</f>
        <v>1999.3104012165791</v>
      </c>
      <c r="E30">
        <f t="shared" si="0"/>
        <v>0.28061490522868843</v>
      </c>
      <c r="F30">
        <v>0.24440000000000001</v>
      </c>
      <c r="G30">
        <v>0.32779999999999998</v>
      </c>
      <c r="H30">
        <f t="shared" si="1"/>
        <v>3.6214905228688421E-2</v>
      </c>
      <c r="I30">
        <f t="shared" si="2"/>
        <v>4.7185094771311553E-2</v>
      </c>
      <c r="J30" s="2">
        <f>((1000*coeffs!$D$8/($D$2*coeffs!$D$6))^2*H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573.74936066275188</v>
      </c>
      <c r="K30" s="10">
        <f>((1000*coeffs!$D$8/($D$2*coeffs!$D$6))^2*I30^2+(1000*(E30-coeffs!$D$2*blanks!$BZ$18*A30-coeffs!$D$2*blanks!$BZ$17)/($D$2*coeffs!$D$6))^2*coeffs!$E$8^2+(1000*coeffs!$D$2*coeffs!$D$8*(E30/coeffs!$D$2-blanks!$BZ$18*A30-blanks!$BZ$17)/($D$2^2*coeffs!$D$6))^2*coeffs!$D$11^2+(1000*coeffs!$D$2*coeffs!$D$8*(E30/coeffs!$D$2-blanks!$BZ$18*A30-blanks!$BZ$17)/($D$2*coeffs!$D$6^2))^2*coeffs!$E$6^2 +(-1000*coeffs!$D$8*blanks!$BZ$18*A30/($D$2*coeffs!$D$6)-1000*coeffs!$D$8*blanks!$BZ$17/($D$2*coeffs!$D$6))^2*coeffs!$E$2^2 + (1000*coeffs!$D$2*coeffs!$D$8*A30/($D$2*coeffs!$D$6))^2*blanks!$CA$18^2+(1000*coeffs!$D$2*coeffs!$D$8/($D$2*coeffs!$D$6))^2*blanks!$CA$17^2)^0.5</f>
        <v>614.93273199372118</v>
      </c>
      <c r="L30" s="10">
        <f t="shared" si="3"/>
        <v>23321601.648273818</v>
      </c>
      <c r="M30" s="1">
        <f t="shared" si="4"/>
        <v>7565431.7301953575</v>
      </c>
      <c r="N30" s="10">
        <f t="shared" si="5"/>
        <v>7111588.3310957048</v>
      </c>
    </row>
    <row r="31" spans="1:14" x14ac:dyDescent="0.25">
      <c r="A31">
        <v>-17.559999999999999</v>
      </c>
      <c r="B31">
        <v>0.25531914893617019</v>
      </c>
      <c r="C31" s="10">
        <f>-LN(1-B31)/0.000001-EXP(blanks!$BZ$18*b920_6!A31+blanks!$BZ$17)</f>
        <v>287073.32980942942</v>
      </c>
      <c r="D31" s="1">
        <f>C31*0.000001*coeffs!$D$8/($D$2*coeffs!$D$6/1000)</f>
        <v>2099.8900886844081</v>
      </c>
      <c r="E31">
        <f t="shared" si="0"/>
        <v>0.29479954022064481</v>
      </c>
      <c r="F31">
        <v>0.25669999999999998</v>
      </c>
      <c r="G31">
        <v>0.34420000000000001</v>
      </c>
      <c r="H31">
        <f t="shared" si="1"/>
        <v>3.8099540220644823E-2</v>
      </c>
      <c r="I31">
        <f t="shared" si="2"/>
        <v>4.9400459779355199E-2</v>
      </c>
      <c r="J31" s="2">
        <f>((1000*coeffs!$D$8/($D$2*coeffs!$D$6))^2*H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602.93405120600357</v>
      </c>
      <c r="K31" s="10">
        <f>((1000*coeffs!$D$8/($D$2*coeffs!$D$6))^2*I31^2+(1000*(E31-coeffs!$D$2*blanks!$BZ$18*A31-coeffs!$D$2*blanks!$BZ$17)/($D$2*coeffs!$D$6))^2*coeffs!$E$8^2+(1000*coeffs!$D$2*coeffs!$D$8*(E31/coeffs!$D$2-blanks!$BZ$18*A31-blanks!$BZ$17)/($D$2^2*coeffs!$D$6))^2*coeffs!$D$11^2+(1000*coeffs!$D$2*coeffs!$D$8*(E31/coeffs!$D$2-blanks!$BZ$18*A31-blanks!$BZ$17)/($D$2*coeffs!$D$6^2))^2*coeffs!$E$6^2 +(-1000*coeffs!$D$8*blanks!$BZ$18*A31/($D$2*coeffs!$D$6)-1000*coeffs!$D$8*blanks!$BZ$17/($D$2*coeffs!$D$6))^2*coeffs!$E$2^2 + (1000*coeffs!$D$2*coeffs!$D$8*A31/($D$2*coeffs!$D$6))^2*blanks!$CA$18^2+(1000*coeffs!$D$2*coeffs!$D$8/($D$2*coeffs!$D$6))^2*blanks!$CA$17^2)^0.5</f>
        <v>645.32041316708273</v>
      </c>
      <c r="L31" s="10">
        <f t="shared" si="3"/>
        <v>24494845.884689156</v>
      </c>
      <c r="M31" s="1">
        <f t="shared" si="4"/>
        <v>7939968.375987119</v>
      </c>
      <c r="N31" s="10">
        <f t="shared" si="5"/>
        <v>7472876.0070100548</v>
      </c>
    </row>
    <row r="32" spans="1:14" x14ac:dyDescent="0.25">
      <c r="A32">
        <v>-17.64</v>
      </c>
      <c r="B32">
        <v>0.26595744680851063</v>
      </c>
      <c r="C32" s="10">
        <f>-LN(1-B32)/0.000001-EXP(blanks!$BZ$18*b920_6!A32+blanks!$BZ$17)</f>
        <v>301235.19558455731</v>
      </c>
      <c r="D32" s="1">
        <f>C32*0.000001*coeffs!$D$8/($D$2*coeffs!$D$6/1000)</f>
        <v>2203.4816051732842</v>
      </c>
      <c r="E32">
        <f t="shared" si="0"/>
        <v>0.30918827767274448</v>
      </c>
      <c r="F32">
        <v>0.26960000000000001</v>
      </c>
      <c r="G32">
        <v>0.36149999999999999</v>
      </c>
      <c r="H32">
        <f t="shared" si="1"/>
        <v>3.9588277672744476E-2</v>
      </c>
      <c r="I32">
        <f t="shared" si="2"/>
        <v>5.2311722327255505E-2</v>
      </c>
      <c r="J32" s="2">
        <f>((1000*coeffs!$D$8/($D$2*coeffs!$D$6))^2*H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631.11310686914123</v>
      </c>
      <c r="K32" s="10">
        <f>((1000*coeffs!$D$8/($D$2*coeffs!$D$6))^2*I32^2+(1000*(E32-coeffs!$D$2*blanks!$BZ$18*A32-coeffs!$D$2*blanks!$BZ$17)/($D$2*coeffs!$D$6))^2*coeffs!$E$8^2+(1000*coeffs!$D$2*coeffs!$D$8*(E32/coeffs!$D$2-blanks!$BZ$18*A32-blanks!$BZ$17)/($D$2^2*coeffs!$D$6))^2*coeffs!$D$11^2+(1000*coeffs!$D$2*coeffs!$D$8*(E32/coeffs!$D$2-blanks!$BZ$18*A32-blanks!$BZ$17)/($D$2*coeffs!$D$6^2))^2*coeffs!$E$6^2 +(-1000*coeffs!$D$8*blanks!$BZ$18*A32/($D$2*coeffs!$D$6)-1000*coeffs!$D$8*blanks!$BZ$17/($D$2*coeffs!$D$6))^2*coeffs!$E$2^2 + (1000*coeffs!$D$2*coeffs!$D$8*A32/($D$2*coeffs!$D$6))^2*blanks!$CA$18^2+(1000*coeffs!$D$2*coeffs!$D$8/($D$2*coeffs!$D$6))^2*blanks!$CA$17^2)^0.5</f>
        <v>678.87274686087562</v>
      </c>
      <c r="L32" s="10">
        <f t="shared" si="3"/>
        <v>25703222.573083352</v>
      </c>
      <c r="M32" s="1">
        <f t="shared" si="4"/>
        <v>8350657.6829740983</v>
      </c>
      <c r="N32" s="10">
        <f t="shared" si="5"/>
        <v>7824350.3256401895</v>
      </c>
    </row>
    <row r="33" spans="1:14" x14ac:dyDescent="0.25">
      <c r="A33">
        <v>-17.7</v>
      </c>
      <c r="B33">
        <v>0.27659574468085107</v>
      </c>
      <c r="C33" s="10">
        <f>-LN(1-B33)/0.000001-EXP(blanks!$BZ$18*b920_6!A33+blanks!$BZ$17)</f>
        <v>315659.48001810437</v>
      </c>
      <c r="D33" s="1">
        <f>C33*0.000001*coeffs!$D$8/($D$2*coeffs!$D$6/1000)</f>
        <v>2308.9926672370348</v>
      </c>
      <c r="E33">
        <f t="shared" si="0"/>
        <v>0.32378707709389731</v>
      </c>
      <c r="F33">
        <v>0.28310000000000002</v>
      </c>
      <c r="G33">
        <v>0.37959999999999999</v>
      </c>
      <c r="H33">
        <f t="shared" si="1"/>
        <v>4.0687077093897295E-2</v>
      </c>
      <c r="I33">
        <f t="shared" si="2"/>
        <v>5.581292290610268E-2</v>
      </c>
      <c r="J33" s="2">
        <f>((1000*coeffs!$D$8/($D$2*coeffs!$D$6))^2*H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658.34532130811078</v>
      </c>
      <c r="K33" s="10">
        <f>((1000*coeffs!$D$8/($D$2*coeffs!$D$6))^2*I33^2+(1000*(E33-coeffs!$D$2*blanks!$BZ$18*A33-coeffs!$D$2*blanks!$BZ$17)/($D$2*coeffs!$D$6))^2*coeffs!$E$8^2+(1000*coeffs!$D$2*coeffs!$D$8*(E33/coeffs!$D$2-blanks!$BZ$18*A33-blanks!$BZ$17)/($D$2^2*coeffs!$D$6))^2*coeffs!$D$11^2+(1000*coeffs!$D$2*coeffs!$D$8*(E33/coeffs!$D$2-blanks!$BZ$18*A33-blanks!$BZ$17)/($D$2*coeffs!$D$6^2))^2*coeffs!$E$6^2 +(-1000*coeffs!$D$8*blanks!$BZ$18*A33/($D$2*coeffs!$D$6)-1000*coeffs!$D$8*blanks!$BZ$17/($D$2*coeffs!$D$6))^2*coeffs!$E$2^2 + (1000*coeffs!$D$2*coeffs!$D$8*A33/($D$2*coeffs!$D$6))^2*blanks!$CA$18^2+(1000*coeffs!$D$2*coeffs!$D$8/($D$2*coeffs!$D$6))^2*blanks!$CA$17^2)^0.5</f>
        <v>715.20568394661416</v>
      </c>
      <c r="L33" s="10">
        <f t="shared" si="3"/>
        <v>26933990.420557044</v>
      </c>
      <c r="M33" s="1">
        <f t="shared" si="4"/>
        <v>8792851.8080458324</v>
      </c>
      <c r="N33" s="10">
        <f t="shared" si="5"/>
        <v>8166225.6987120053</v>
      </c>
    </row>
    <row r="34" spans="1:14" x14ac:dyDescent="0.25">
      <c r="A34">
        <v>-17.78</v>
      </c>
      <c r="B34">
        <v>0.28723404255319152</v>
      </c>
      <c r="C34" s="10">
        <f>-LN(1-B34)/0.000001-EXP(blanks!$BZ$18*b920_6!A34+blanks!$BZ$17)</f>
        <v>330235.9078480255</v>
      </c>
      <c r="D34" s="1">
        <f>C34*0.000001*coeffs!$D$8/($D$2*coeffs!$D$6/1000)</f>
        <v>2415.6166310472372</v>
      </c>
      <c r="E34">
        <f t="shared" si="0"/>
        <v>0.33860216287903788</v>
      </c>
      <c r="F34">
        <v>0.29730000000000001</v>
      </c>
      <c r="G34">
        <v>0.3987</v>
      </c>
      <c r="H34">
        <f t="shared" si="1"/>
        <v>4.1302162879037874E-2</v>
      </c>
      <c r="I34">
        <f t="shared" si="2"/>
        <v>6.0097837120962116E-2</v>
      </c>
      <c r="J34" s="2">
        <f>((1000*coeffs!$D$8/($D$2*coeffs!$D$6))^2*H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684.39446342645761</v>
      </c>
      <c r="K34" s="10">
        <f>((1000*coeffs!$D$8/($D$2*coeffs!$D$6))^2*I34^2+(1000*(E34-coeffs!$D$2*blanks!$BZ$18*A34-coeffs!$D$2*blanks!$BZ$17)/($D$2*coeffs!$D$6))^2*coeffs!$E$8^2+(1000*coeffs!$D$2*coeffs!$D$8*(E34/coeffs!$D$2-blanks!$BZ$18*A34-blanks!$BZ$17)/($D$2^2*coeffs!$D$6))^2*coeffs!$D$11^2+(1000*coeffs!$D$2*coeffs!$D$8*(E34/coeffs!$D$2-blanks!$BZ$18*A34-blanks!$BZ$17)/($D$2*coeffs!$D$6^2))^2*coeffs!$E$6^2 +(-1000*coeffs!$D$8*blanks!$BZ$18*A34/($D$2*coeffs!$D$6)-1000*coeffs!$D$8*blanks!$BZ$17/($D$2*coeffs!$D$6))^2*coeffs!$E$2^2 + (1000*coeffs!$D$2*coeffs!$D$8*A34/($D$2*coeffs!$D$6))^2*blanks!$CA$18^2+(1000*coeffs!$D$2*coeffs!$D$8/($D$2*coeffs!$D$6))^2*blanks!$CA$17^2)^0.5</f>
        <v>755.2304496295925</v>
      </c>
      <c r="L34" s="10">
        <f t="shared" si="3"/>
        <v>28177740.069750272</v>
      </c>
      <c r="M34" s="1">
        <f t="shared" si="4"/>
        <v>9276375.4450488258</v>
      </c>
      <c r="N34" s="10">
        <f t="shared" si="5"/>
        <v>8495604.2451291736</v>
      </c>
    </row>
    <row r="35" spans="1:14" x14ac:dyDescent="0.25">
      <c r="A35">
        <v>-17.829999999999998</v>
      </c>
      <c r="B35">
        <v>0.2978723404255319</v>
      </c>
      <c r="C35" s="10">
        <f>-LN(1-B35)/0.000001-EXP(blanks!$BZ$18*b920_6!A35+blanks!$BZ$17)</f>
        <v>345121.07820901292</v>
      </c>
      <c r="D35" s="1">
        <f>C35*0.000001*coeffs!$D$8/($D$2*coeffs!$D$6/1000)</f>
        <v>2524.4989912796077</v>
      </c>
      <c r="E35">
        <f t="shared" si="0"/>
        <v>0.35364004024357831</v>
      </c>
      <c r="F35">
        <v>0.30459999999999998</v>
      </c>
      <c r="G35">
        <v>0.41860000000000003</v>
      </c>
      <c r="H35">
        <f t="shared" si="1"/>
        <v>4.9040040243578331E-2</v>
      </c>
      <c r="I35">
        <f t="shared" si="2"/>
        <v>6.4959959756421715E-2</v>
      </c>
      <c r="J35" s="2">
        <f>((1000*coeffs!$D$8/($D$2*coeffs!$D$6))^2*H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734.87472364326891</v>
      </c>
      <c r="K35" s="10">
        <f>((1000*coeffs!$D$8/($D$2*coeffs!$D$6))^2*I35^2+(1000*(E35-coeffs!$D$2*blanks!$BZ$18*A35-coeffs!$D$2*blanks!$BZ$17)/($D$2*coeffs!$D$6))^2*coeffs!$E$8^2+(1000*coeffs!$D$2*coeffs!$D$8*(E35/coeffs!$D$2-blanks!$BZ$18*A35-blanks!$BZ$17)/($D$2^2*coeffs!$D$6))^2*coeffs!$D$11^2+(1000*coeffs!$D$2*coeffs!$D$8*(E35/coeffs!$D$2-blanks!$BZ$18*A35-blanks!$BZ$17)/($D$2*coeffs!$D$6^2))^2*coeffs!$E$6^2 +(-1000*coeffs!$D$8*blanks!$BZ$18*A35/($D$2*coeffs!$D$6)-1000*coeffs!$D$8*blanks!$BZ$17/($D$2*coeffs!$D$6))^2*coeffs!$E$2^2 + (1000*coeffs!$D$2*coeffs!$D$8*A35/($D$2*coeffs!$D$6))^2*blanks!$CA$18^2+(1000*coeffs!$D$2*coeffs!$D$8/($D$2*coeffs!$D$6))^2*blanks!$CA$17^2)^0.5</f>
        <v>798.21578804925173</v>
      </c>
      <c r="L35" s="10">
        <f t="shared" si="3"/>
        <v>29447833.513128564</v>
      </c>
      <c r="M35" s="1">
        <f t="shared" si="4"/>
        <v>9793635.2698109448</v>
      </c>
      <c r="N35" s="10">
        <f t="shared" si="5"/>
        <v>9094066.6372523513</v>
      </c>
    </row>
    <row r="36" spans="1:14" x14ac:dyDescent="0.25">
      <c r="A36">
        <v>-17.989999999999998</v>
      </c>
      <c r="B36">
        <v>0.30851063829787234</v>
      </c>
      <c r="C36" s="10">
        <f>-LN(1-B36)/0.000001-EXP(blanks!$BZ$18*b920_6!A36+blanks!$BZ$17)</f>
        <v>359880.90504706564</v>
      </c>
      <c r="D36" s="1">
        <f>C36*0.000001*coeffs!$D$8/($D$2*coeffs!$D$6/1000)</f>
        <v>2632.4644860488365</v>
      </c>
      <c r="E36">
        <f t="shared" si="0"/>
        <v>0.36890751237436686</v>
      </c>
      <c r="F36">
        <v>0.31990000000000002</v>
      </c>
      <c r="G36">
        <v>0.42899999999999999</v>
      </c>
      <c r="H36">
        <f t="shared" si="1"/>
        <v>4.9007512374366846E-2</v>
      </c>
      <c r="I36">
        <f t="shared" si="2"/>
        <v>6.0092487625633129E-2</v>
      </c>
      <c r="J36" s="2">
        <f>((1000*coeffs!$D$8/($D$2*coeffs!$D$6))^2*H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759.0492814117224</v>
      </c>
      <c r="K36" s="10">
        <f>((1000*coeffs!$D$8/($D$2*coeffs!$D$6))^2*I36^2+(1000*(E36-coeffs!$D$2*blanks!$BZ$18*A36-coeffs!$D$2*blanks!$BZ$17)/($D$2*coeffs!$D$6))^2*coeffs!$E$8^2+(1000*coeffs!$D$2*coeffs!$D$8*(E36/coeffs!$D$2-blanks!$BZ$18*A36-blanks!$BZ$17)/($D$2^2*coeffs!$D$6))^2*coeffs!$D$11^2+(1000*coeffs!$D$2*coeffs!$D$8*(E36/coeffs!$D$2-blanks!$BZ$18*A36-blanks!$BZ$17)/($D$2*coeffs!$D$6^2))^2*coeffs!$E$6^2 +(-1000*coeffs!$D$8*blanks!$BZ$18*A36/($D$2*coeffs!$D$6)-1000*coeffs!$D$8*blanks!$BZ$17/($D$2*coeffs!$D$6))^2*coeffs!$E$2^2 + (1000*coeffs!$D$2*coeffs!$D$8*A36/($D$2*coeffs!$D$6))^2*blanks!$CA$18^2+(1000*coeffs!$D$2*coeffs!$D$8/($D$2*coeffs!$D$6))^2*blanks!$CA$17^2)^0.5</f>
        <v>800.54053174863384</v>
      </c>
      <c r="L36" s="10">
        <f t="shared" si="3"/>
        <v>30707231.883303896</v>
      </c>
      <c r="M36" s="1">
        <f t="shared" si="4"/>
        <v>9860348.8883926943</v>
      </c>
      <c r="N36" s="10">
        <f t="shared" si="5"/>
        <v>9403276.2877185587</v>
      </c>
    </row>
    <row r="37" spans="1:14" x14ac:dyDescent="0.25">
      <c r="A37">
        <v>-17.989999999999998</v>
      </c>
      <c r="B37">
        <v>0.31914893617021278</v>
      </c>
      <c r="C37" s="10">
        <f>-LN(1-B37)/0.000001-EXP(blanks!$BZ$18*b920_6!A37+blanks!$BZ$17)</f>
        <v>375385.09158303082</v>
      </c>
      <c r="D37" s="1">
        <f>C37*0.000001*coeffs!$D$8/($D$2*coeffs!$D$6/1000)</f>
        <v>2745.8748389422949</v>
      </c>
      <c r="E37">
        <f t="shared" si="0"/>
        <v>0.38441169891033206</v>
      </c>
      <c r="F37">
        <v>0.33589999999999998</v>
      </c>
      <c r="G37">
        <v>0.45050000000000001</v>
      </c>
      <c r="H37">
        <f t="shared" si="1"/>
        <v>4.8511698910332079E-2</v>
      </c>
      <c r="I37">
        <f t="shared" si="2"/>
        <v>6.6088301089667956E-2</v>
      </c>
      <c r="J37" s="2">
        <f>((1000*coeffs!$D$8/($D$2*coeffs!$D$6))^2*H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782.29544656162193</v>
      </c>
      <c r="K37" s="10">
        <f>((1000*coeffs!$D$8/($D$2*coeffs!$D$6))^2*I37^2+(1000*(E37-coeffs!$D$2*blanks!$BZ$18*A37-coeffs!$D$2*blanks!$BZ$17)/($D$2*coeffs!$D$6))^2*coeffs!$E$8^2+(1000*coeffs!$D$2*coeffs!$D$8*(E37/coeffs!$D$2-blanks!$BZ$18*A37-blanks!$BZ$17)/($D$2^2*coeffs!$D$6))^2*coeffs!$D$11^2+(1000*coeffs!$D$2*coeffs!$D$8*(E37/coeffs!$D$2-blanks!$BZ$18*A37-blanks!$BZ$17)/($D$2*coeffs!$D$6^2))^2*coeffs!$E$6^2 +(-1000*coeffs!$D$8*blanks!$BZ$18*A37/($D$2*coeffs!$D$6)-1000*coeffs!$D$8*blanks!$BZ$17/($D$2*coeffs!$D$6))^2*coeffs!$E$2^2 + (1000*coeffs!$D$2*coeffs!$D$8*A37/($D$2*coeffs!$D$6))^2*blanks!$CA$18^2+(1000*coeffs!$D$2*coeffs!$D$8/($D$2*coeffs!$D$6))^2*blanks!$CA$17^2)^0.5</f>
        <v>848.38869929342377</v>
      </c>
      <c r="L37" s="10">
        <f t="shared" si="3"/>
        <v>32030143.558930635</v>
      </c>
      <c r="M37" s="1">
        <f t="shared" si="4"/>
        <v>10432852.864299161</v>
      </c>
      <c r="N37" s="10">
        <f t="shared" si="5"/>
        <v>9704606.0341631472</v>
      </c>
    </row>
    <row r="38" spans="1:14" x14ac:dyDescent="0.25">
      <c r="A38">
        <v>-18</v>
      </c>
      <c r="B38">
        <v>0.32978723404255317</v>
      </c>
      <c r="C38" s="10">
        <f>-LN(1-B38)/0.000001-EXP(blanks!$BZ$18*b920_6!A38+blanks!$BZ$17)</f>
        <v>391100.73448821553</v>
      </c>
      <c r="D38" s="1">
        <f>C38*0.000001*coeffs!$D$8/($D$2*coeffs!$D$6/1000)</f>
        <v>2860.8319573754434</v>
      </c>
      <c r="E38">
        <f t="shared" si="0"/>
        <v>0.4001600558784712</v>
      </c>
      <c r="F38">
        <v>0.34420000000000001</v>
      </c>
      <c r="G38">
        <v>0.47310000000000002</v>
      </c>
      <c r="H38">
        <f t="shared" si="1"/>
        <v>5.5960055878471193E-2</v>
      </c>
      <c r="I38">
        <f t="shared" si="2"/>
        <v>7.2939944121528821E-2</v>
      </c>
      <c r="J38" s="2">
        <f>((1000*coeffs!$D$8/($D$2*coeffs!$D$6))^2*H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833.22467256337984</v>
      </c>
      <c r="K38" s="10">
        <f>((1000*coeffs!$D$8/($D$2*coeffs!$D$6))^2*I38^2+(1000*(E38-coeffs!$D$2*blanks!$BZ$18*A38-coeffs!$D$2*blanks!$BZ$17)/($D$2*coeffs!$D$6))^2*coeffs!$E$8^2+(1000*coeffs!$D$2*coeffs!$D$8*(E38/coeffs!$D$2-blanks!$BZ$18*A38-blanks!$BZ$17)/($D$2^2*coeffs!$D$6))^2*coeffs!$D$11^2+(1000*coeffs!$D$2*coeffs!$D$8*(E38/coeffs!$D$2-blanks!$BZ$18*A38-blanks!$BZ$17)/($D$2*coeffs!$D$6^2))^2*coeffs!$E$6^2 +(-1000*coeffs!$D$8*blanks!$BZ$18*A38/($D$2*coeffs!$D$6)-1000*coeffs!$D$8*blanks!$BZ$17/($D$2*coeffs!$D$6))^2*coeffs!$E$2^2 + (1000*coeffs!$D$2*coeffs!$D$8*A38/($D$2*coeffs!$D$6))^2*blanks!$CA$18^2+(1000*coeffs!$D$2*coeffs!$D$8/($D$2*coeffs!$D$6))^2*blanks!$CA$17^2)^0.5</f>
        <v>900.76283113433487</v>
      </c>
      <c r="L38" s="10">
        <f t="shared" si="3"/>
        <v>33371097.98056519</v>
      </c>
      <c r="M38" s="1">
        <f t="shared" si="4"/>
        <v>11056313.823285628</v>
      </c>
      <c r="N38" s="10">
        <f t="shared" si="5"/>
        <v>10310533.310563253</v>
      </c>
    </row>
    <row r="39" spans="1:14" x14ac:dyDescent="0.25">
      <c r="A39">
        <v>-18</v>
      </c>
      <c r="B39">
        <v>0.34042553191489361</v>
      </c>
      <c r="C39" s="10">
        <f>-LN(1-B39)/0.000001-EXP(blanks!$BZ$18*b920_6!A39+blanks!$BZ$17)</f>
        <v>407101.07583465677</v>
      </c>
      <c r="D39" s="1">
        <f>C39*0.000001*coeffs!$D$8/($D$2*coeffs!$D$6/1000)</f>
        <v>2977.8715940120601</v>
      </c>
      <c r="E39">
        <f t="shared" si="0"/>
        <v>0.41616039722491244</v>
      </c>
      <c r="F39">
        <v>0.36149999999999999</v>
      </c>
      <c r="G39">
        <v>0.49680000000000002</v>
      </c>
      <c r="H39">
        <f t="shared" si="1"/>
        <v>5.4660397224912449E-2</v>
      </c>
      <c r="I39">
        <f t="shared" si="2"/>
        <v>8.0639602775087582E-2</v>
      </c>
      <c r="J39" s="2">
        <f>((1000*coeffs!$D$8/($D$2*coeffs!$D$6))^2*H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854.12726386881297</v>
      </c>
      <c r="K39" s="10">
        <f>((1000*coeffs!$D$8/($D$2*coeffs!$D$6))^2*I39^2+(1000*(E39-coeffs!$D$2*blanks!$BZ$18*A39-coeffs!$D$2*blanks!$BZ$17)/($D$2*coeffs!$D$6))^2*coeffs!$E$8^2+(1000*coeffs!$D$2*coeffs!$D$8*(E39/coeffs!$D$2-blanks!$BZ$18*A39-blanks!$BZ$17)/($D$2^2*coeffs!$D$6))^2*coeffs!$D$11^2+(1000*coeffs!$D$2*coeffs!$D$8*(E39/coeffs!$D$2-blanks!$BZ$18*A39-blanks!$BZ$17)/($D$2*coeffs!$D$6^2))^2*coeffs!$E$6^2 +(-1000*coeffs!$D$8*blanks!$BZ$18*A39/($D$2*coeffs!$D$6)-1000*coeffs!$D$8*blanks!$BZ$17/($D$2*coeffs!$D$6))^2*coeffs!$E$2^2 + (1000*coeffs!$D$2*coeffs!$D$8*A39/($D$2*coeffs!$D$6))^2*blanks!$CA$18^2+(1000*coeffs!$D$2*coeffs!$D$8/($D$2*coeffs!$D$6))^2*blanks!$CA$17^2)^0.5</f>
        <v>957.91878266813114</v>
      </c>
      <c r="L39" s="10">
        <f t="shared" si="3"/>
        <v>34736344.608120851</v>
      </c>
      <c r="M39" s="1">
        <f t="shared" si="4"/>
        <v>11733960.180280525</v>
      </c>
      <c r="N39" s="10">
        <f t="shared" si="5"/>
        <v>10587483.816156512</v>
      </c>
    </row>
    <row r="40" spans="1:14" x14ac:dyDescent="0.25">
      <c r="A40">
        <v>-18.100000000000001</v>
      </c>
      <c r="B40">
        <v>0.35106382978723405</v>
      </c>
      <c r="C40" s="10">
        <f>-LN(1-B40)/0.000001-EXP(blanks!$BZ$18*b920_6!A40+blanks!$BZ$17)</f>
        <v>423027.86376814113</v>
      </c>
      <c r="D40" s="1">
        <f>C40*0.000001*coeffs!$D$8/($D$2*coeffs!$D$6/1000)</f>
        <v>3094.3732005817265</v>
      </c>
      <c r="E40">
        <f t="shared" si="0"/>
        <v>0.43242091809669264</v>
      </c>
      <c r="F40">
        <v>0.37959999999999999</v>
      </c>
      <c r="G40">
        <v>0.5091</v>
      </c>
      <c r="H40">
        <f t="shared" si="1"/>
        <v>5.2820918096692648E-2</v>
      </c>
      <c r="I40">
        <f t="shared" si="2"/>
        <v>7.6679081903307356E-2</v>
      </c>
      <c r="J40" s="2">
        <f>((1000*coeffs!$D$8/($D$2*coeffs!$D$6))^2*H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874.26615826408465</v>
      </c>
      <c r="K40" s="10">
        <f>((1000*coeffs!$D$8/($D$2*coeffs!$D$6))^2*I40^2+(1000*(E40-coeffs!$D$2*blanks!$BZ$18*A40-coeffs!$D$2*blanks!$BZ$17)/($D$2*coeffs!$D$6))^2*coeffs!$E$8^2+(1000*coeffs!$D$2*coeffs!$D$8*(E40/coeffs!$D$2-blanks!$BZ$18*A40-blanks!$BZ$17)/($D$2^2*coeffs!$D$6))^2*coeffs!$D$11^2+(1000*coeffs!$D$2*coeffs!$D$8*(E40/coeffs!$D$2-blanks!$BZ$18*A40-blanks!$BZ$17)/($D$2*coeffs!$D$6^2))^2*coeffs!$E$6^2 +(-1000*coeffs!$D$8*blanks!$BZ$18*A40/($D$2*coeffs!$D$6)-1000*coeffs!$D$8*blanks!$BZ$17/($D$2*coeffs!$D$6))^2*coeffs!$E$2^2 + (1000*coeffs!$D$2*coeffs!$D$8*A40/($D$2*coeffs!$D$6))^2*blanks!$CA$18^2+(1000*coeffs!$D$2*coeffs!$D$8/($D$2*coeffs!$D$6))^2*blanks!$CA$17^2)^0.5</f>
        <v>964.18725379895284</v>
      </c>
      <c r="L40" s="10">
        <f t="shared" si="3"/>
        <v>36095315.210258655</v>
      </c>
      <c r="M40" s="1">
        <f t="shared" si="4"/>
        <v>11846884.303057021</v>
      </c>
      <c r="N40" s="10">
        <f t="shared" si="5"/>
        <v>10856079.849158028</v>
      </c>
    </row>
    <row r="41" spans="1:14" x14ac:dyDescent="0.25">
      <c r="A41">
        <v>-18.100000000000001</v>
      </c>
      <c r="B41">
        <v>0.36170212765957449</v>
      </c>
      <c r="C41" s="10">
        <f>-LN(1-B41)/0.000001-EXP(blanks!$BZ$18*b920_6!A41+blanks!$BZ$17)</f>
        <v>439557.16571935161</v>
      </c>
      <c r="D41" s="1">
        <f>C41*0.000001*coeffs!$D$8/($D$2*coeffs!$D$6/1000)</f>
        <v>3215.2820894822053</v>
      </c>
      <c r="E41">
        <f t="shared" si="0"/>
        <v>0.44895022004790314</v>
      </c>
      <c r="F41">
        <v>0.38900000000000001</v>
      </c>
      <c r="G41">
        <v>0.52170000000000005</v>
      </c>
      <c r="H41">
        <f t="shared" si="1"/>
        <v>5.9950220047903124E-2</v>
      </c>
      <c r="I41">
        <f t="shared" si="2"/>
        <v>7.2749779952096916E-2</v>
      </c>
      <c r="J41" s="2">
        <f>((1000*coeffs!$D$8/($D$2*coeffs!$D$6))^2*H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924.81307888312324</v>
      </c>
      <c r="K41" s="10">
        <f>((1000*coeffs!$D$8/($D$2*coeffs!$D$6))^2*I41^2+(1000*(E41-coeffs!$D$2*blanks!$BZ$18*A41-coeffs!$D$2*blanks!$BZ$17)/($D$2*coeffs!$D$6))^2*coeffs!$E$8^2+(1000*coeffs!$D$2*coeffs!$D$8*(E41/coeffs!$D$2-blanks!$BZ$18*A41-blanks!$BZ$17)/($D$2^2*coeffs!$D$6))^2*coeffs!$D$11^2+(1000*coeffs!$D$2*coeffs!$D$8*(E41/coeffs!$D$2-blanks!$BZ$18*A41-blanks!$BZ$17)/($D$2*coeffs!$D$6^2))^2*coeffs!$E$6^2 +(-1000*coeffs!$D$8*blanks!$BZ$18*A41/($D$2*coeffs!$D$6)-1000*coeffs!$D$8*blanks!$BZ$17/($D$2*coeffs!$D$6))^2*coeffs!$E$2^2 + (1000*coeffs!$D$2*coeffs!$D$8*A41/($D$2*coeffs!$D$6))^2*blanks!$CA$18^2+(1000*coeffs!$D$2*coeffs!$D$8/($D$2*coeffs!$D$6))^2*blanks!$CA$17^2)^0.5</f>
        <v>972.70771200970717</v>
      </c>
      <c r="L41" s="10">
        <f t="shared" si="3"/>
        <v>37505695.980026335</v>
      </c>
      <c r="M41" s="1">
        <f t="shared" si="4"/>
        <v>11987405.075923497</v>
      </c>
      <c r="N41" s="10">
        <f t="shared" si="5"/>
        <v>11460011.680822166</v>
      </c>
    </row>
    <row r="42" spans="1:14" x14ac:dyDescent="0.25">
      <c r="A42">
        <v>-18.100000000000001</v>
      </c>
      <c r="B42">
        <v>0.37234042553191488</v>
      </c>
      <c r="C42" s="10">
        <f>-LN(1-B42)/0.000001-EXP(blanks!$BZ$18*b920_6!A42+blanks!$BZ$17)</f>
        <v>456364.28403573303</v>
      </c>
      <c r="D42" s="1">
        <f>C42*0.000001*coeffs!$D$8/($D$2*coeffs!$D$6/1000)</f>
        <v>3338.2231554298651</v>
      </c>
      <c r="E42">
        <f t="shared" si="0"/>
        <v>0.46575733836428451</v>
      </c>
      <c r="F42">
        <v>0.3987</v>
      </c>
      <c r="G42">
        <v>0.54790000000000005</v>
      </c>
      <c r="H42">
        <f t="shared" si="1"/>
        <v>6.7057338364284513E-2</v>
      </c>
      <c r="I42">
        <f t="shared" si="2"/>
        <v>8.2142661635715541E-2</v>
      </c>
      <c r="J42" s="2">
        <f>((1000*coeffs!$D$8/($D$2*coeffs!$D$6))^2*H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976.80368705186731</v>
      </c>
      <c r="K42" s="10">
        <f>((1000*coeffs!$D$8/($D$2*coeffs!$D$6))^2*I42^2+(1000*(E42-coeffs!$D$2*blanks!$BZ$18*A42-coeffs!$D$2*blanks!$BZ$17)/($D$2*coeffs!$D$6))^2*coeffs!$E$8^2+(1000*coeffs!$D$2*coeffs!$D$8*(E42/coeffs!$D$2-blanks!$BZ$18*A42-blanks!$BZ$17)/($D$2^2*coeffs!$D$6))^2*coeffs!$D$11^2+(1000*coeffs!$D$2*coeffs!$D$8*(E42/coeffs!$D$2-blanks!$BZ$18*A42-blanks!$BZ$17)/($D$2*coeffs!$D$6^2))^2*coeffs!$E$6^2 +(-1000*coeffs!$D$8*blanks!$BZ$18*A42/($D$2*coeffs!$D$6)-1000*coeffs!$D$8*blanks!$BZ$17/($D$2*coeffs!$D$6))^2*coeffs!$E$2^2 + (1000*coeffs!$D$2*coeffs!$D$8*A42/($D$2*coeffs!$D$6))^2*blanks!$CA$18^2+(1000*coeffs!$D$2*coeffs!$D$8/($D$2*coeffs!$D$6))^2*blanks!$CA$17^2)^0.5</f>
        <v>1036.6167985727122</v>
      </c>
      <c r="L42" s="10">
        <f t="shared" si="3"/>
        <v>38939781.735045068</v>
      </c>
      <c r="M42" s="1">
        <f t="shared" si="4"/>
        <v>12741134.563517621</v>
      </c>
      <c r="N42" s="10">
        <f t="shared" si="5"/>
        <v>12080975.677441726</v>
      </c>
    </row>
    <row r="43" spans="1:14" x14ac:dyDescent="0.25">
      <c r="A43">
        <v>-18.16</v>
      </c>
      <c r="B43">
        <v>0.38297872340425532</v>
      </c>
      <c r="C43" s="10">
        <f>-LN(1-B43)/0.000001-EXP(blanks!$BZ$18*b920_6!A43+blanks!$BZ$17)</f>
        <v>473252.60500469792</v>
      </c>
      <c r="D43" s="1">
        <f>C43*0.000001*coeffs!$D$8/($D$2*coeffs!$D$6/1000)</f>
        <v>3461.7582042649228</v>
      </c>
      <c r="E43">
        <f t="shared" si="0"/>
        <v>0.48285177172358457</v>
      </c>
      <c r="F43">
        <v>0.41860000000000003</v>
      </c>
      <c r="G43">
        <v>0.56140000000000001</v>
      </c>
      <c r="H43">
        <f t="shared" si="1"/>
        <v>6.4251771723584539E-2</v>
      </c>
      <c r="I43">
        <f t="shared" si="2"/>
        <v>7.8548228276415444E-2</v>
      </c>
      <c r="J43" s="2">
        <f>((1000*coeffs!$D$8/($D$2*coeffs!$D$6))^2*H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993.86746388132178</v>
      </c>
      <c r="K43" s="10">
        <f>((1000*coeffs!$D$8/($D$2*coeffs!$D$6))^2*I43^2+(1000*(E43-coeffs!$D$2*blanks!$BZ$18*A43-coeffs!$D$2*blanks!$BZ$17)/($D$2*coeffs!$D$6))^2*coeffs!$E$8^2+(1000*coeffs!$D$2*coeffs!$D$8*(E43/coeffs!$D$2-blanks!$BZ$18*A43-blanks!$BZ$17)/($D$2^2*coeffs!$D$6))^2*coeffs!$D$11^2+(1000*coeffs!$D$2*coeffs!$D$8*(E43/coeffs!$D$2-blanks!$BZ$18*A43-blanks!$BZ$17)/($D$2*coeffs!$D$6^2))^2*coeffs!$E$6^2 +(-1000*coeffs!$D$8*blanks!$BZ$18*A43/($D$2*coeffs!$D$6)-1000*coeffs!$D$8*blanks!$BZ$17/($D$2*coeffs!$D$6))^2*coeffs!$E$2^2 + (1000*coeffs!$D$2*coeffs!$D$8*A43/($D$2*coeffs!$D$6))^2*blanks!$CA$18^2+(1000*coeffs!$D$2*coeffs!$D$8/($D$2*coeffs!$D$6))^2*blanks!$CA$17^2)^0.5</f>
        <v>1047.3815438701686</v>
      </c>
      <c r="L43" s="10">
        <f t="shared" si="3"/>
        <v>40380796.195220016</v>
      </c>
      <c r="M43" s="1">
        <f t="shared" si="4"/>
        <v>12907527.687419841</v>
      </c>
      <c r="N43" s="10">
        <f t="shared" si="5"/>
        <v>12318311.426541345</v>
      </c>
    </row>
    <row r="44" spans="1:14" x14ac:dyDescent="0.25">
      <c r="A44">
        <v>-18.23</v>
      </c>
      <c r="B44">
        <v>0.39361702127659576</v>
      </c>
      <c r="C44" s="10">
        <f>-LN(1-B44)/0.000001-EXP(blanks!$BZ$18*b920_6!A44+blanks!$BZ$17)</f>
        <v>490398.16008688894</v>
      </c>
      <c r="D44" s="1">
        <f>C44*0.000001*coeffs!$D$8/($D$2*coeffs!$D$6/1000)</f>
        <v>3587.1748746535868</v>
      </c>
      <c r="E44">
        <f t="shared" si="0"/>
        <v>0.50024351443545367</v>
      </c>
      <c r="F44">
        <v>0.42899999999999999</v>
      </c>
      <c r="G44">
        <v>0.58960000000000001</v>
      </c>
      <c r="H44">
        <f t="shared" si="1"/>
        <v>7.1243514435453681E-2</v>
      </c>
      <c r="I44">
        <f t="shared" si="2"/>
        <v>8.935648556454634E-2</v>
      </c>
      <c r="J44" s="2">
        <f>((1000*coeffs!$D$8/($D$2*coeffs!$D$6))^2*H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1046.2796788462726</v>
      </c>
      <c r="K44" s="10">
        <f>((1000*coeffs!$D$8/($D$2*coeffs!$D$6))^2*I44^2+(1000*(E44-coeffs!$D$2*blanks!$BZ$18*A44-coeffs!$D$2*blanks!$BZ$17)/($D$2*coeffs!$D$6))^2*coeffs!$E$8^2+(1000*coeffs!$D$2*coeffs!$D$8*(E44/coeffs!$D$2-blanks!$BZ$18*A44-blanks!$BZ$17)/($D$2^2*coeffs!$D$6))^2*coeffs!$D$11^2+(1000*coeffs!$D$2*coeffs!$D$8*(E44/coeffs!$D$2-blanks!$BZ$18*A44-blanks!$BZ$17)/($D$2*coeffs!$D$6^2))^2*coeffs!$E$6^2 +(-1000*coeffs!$D$8*blanks!$BZ$18*A44/($D$2*coeffs!$D$6)-1000*coeffs!$D$8*blanks!$BZ$17/($D$2*coeffs!$D$6))^2*coeffs!$E$2^2 + (1000*coeffs!$D$2*coeffs!$D$8*A44/($D$2*coeffs!$D$6))^2*blanks!$CA$18^2+(1000*coeffs!$D$2*coeffs!$D$8/($D$2*coeffs!$D$6))^2*blanks!$CA$17^2)^0.5</f>
        <v>1118.1899895884346</v>
      </c>
      <c r="L44" s="10">
        <f t="shared" si="3"/>
        <v>41843759.437484689</v>
      </c>
      <c r="M44" s="1">
        <f t="shared" si="4"/>
        <v>13738558.234520055</v>
      </c>
      <c r="N44" s="10">
        <f t="shared" si="5"/>
        <v>12944856.06843088</v>
      </c>
    </row>
    <row r="45" spans="1:14" x14ac:dyDescent="0.25">
      <c r="A45">
        <v>-18.27</v>
      </c>
      <c r="B45">
        <v>0.40425531914893614</v>
      </c>
      <c r="C45" s="10">
        <f>-LN(1-B45)/0.000001-EXP(blanks!$BZ$18*b920_6!A45+blanks!$BZ$17)</f>
        <v>507954.23401286895</v>
      </c>
      <c r="D45" s="1">
        <f>C45*0.000001*coeffs!$D$8/($D$2*coeffs!$D$6/1000)</f>
        <v>3715.5944169978693</v>
      </c>
      <c r="E45">
        <f t="shared" si="0"/>
        <v>0.51794309153485474</v>
      </c>
      <c r="F45">
        <v>0.45050000000000001</v>
      </c>
      <c r="G45">
        <v>0.60419999999999996</v>
      </c>
      <c r="H45">
        <f t="shared" si="1"/>
        <v>6.7443091534854727E-2</v>
      </c>
      <c r="I45">
        <f t="shared" si="2"/>
        <v>8.6256908465145221E-2</v>
      </c>
      <c r="J45" s="2">
        <f>((1000*coeffs!$D$8/($D$2*coeffs!$D$6))^2*H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1061.0264896963361</v>
      </c>
      <c r="K45" s="10">
        <f>((1000*coeffs!$D$8/($D$2*coeffs!$D$6))^2*I45^2+(1000*(E45-coeffs!$D$2*blanks!$BZ$18*A45-coeffs!$D$2*blanks!$BZ$17)/($D$2*coeffs!$D$6))^2*coeffs!$E$8^2+(1000*coeffs!$D$2*coeffs!$D$8*(E45/coeffs!$D$2-blanks!$BZ$18*A45-blanks!$BZ$17)/($D$2^2*coeffs!$D$6))^2*coeffs!$D$11^2+(1000*coeffs!$D$2*coeffs!$D$8*(E45/coeffs!$D$2-blanks!$BZ$18*A45-blanks!$BZ$17)/($D$2*coeffs!$D$6^2))^2*coeffs!$E$6^2 +(-1000*coeffs!$D$8*blanks!$BZ$18*A45/($D$2*coeffs!$D$6)-1000*coeffs!$D$8*blanks!$BZ$17/($D$2*coeffs!$D$6))^2*coeffs!$E$2^2 + (1000*coeffs!$D$2*coeffs!$D$8*A45/($D$2*coeffs!$D$6))^2*blanks!$CA$18^2+(1000*coeffs!$D$2*coeffs!$D$8/($D$2*coeffs!$D$6))^2*blanks!$CA$17^2)^0.5</f>
        <v>1131.5924181856144</v>
      </c>
      <c r="L45" s="10">
        <f t="shared" si="3"/>
        <v>43341750.649146751</v>
      </c>
      <c r="M45" s="1">
        <f t="shared" si="4"/>
        <v>13935834.697929574</v>
      </c>
      <c r="N45" s="10">
        <f t="shared" si="5"/>
        <v>13158816.950059712</v>
      </c>
    </row>
    <row r="46" spans="1:14" x14ac:dyDescent="0.25">
      <c r="A46">
        <v>-18.37</v>
      </c>
      <c r="B46">
        <v>0.41489361702127658</v>
      </c>
      <c r="C46" s="10">
        <f>-LN(1-B46)/0.000001-EXP(blanks!$BZ$18*b920_6!A46+blanks!$BZ$17)</f>
        <v>525604.76374479954</v>
      </c>
      <c r="D46" s="1">
        <f>C46*0.000001*coeffs!$D$8/($D$2*coeffs!$D$6/1000)</f>
        <v>3844.7048866772193</v>
      </c>
      <c r="E46">
        <f t="shared" si="0"/>
        <v>0.53596159703753299</v>
      </c>
      <c r="F46">
        <v>0.4617</v>
      </c>
      <c r="G46">
        <v>0.63449999999999995</v>
      </c>
      <c r="H46">
        <f t="shared" si="1"/>
        <v>7.4261597037532989E-2</v>
      </c>
      <c r="I46">
        <f t="shared" si="2"/>
        <v>9.8538402962466964E-2</v>
      </c>
      <c r="J46" s="2">
        <f>((1000*coeffs!$D$8/($D$2*coeffs!$D$6))^2*H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1113.5253793870363</v>
      </c>
      <c r="K46" s="10">
        <f>((1000*coeffs!$D$8/($D$2*coeffs!$D$6))^2*I46^2+(1000*(E46-coeffs!$D$2*blanks!$BZ$18*A46-coeffs!$D$2*blanks!$BZ$17)/($D$2*coeffs!$D$6))^2*coeffs!$E$8^2+(1000*coeffs!$D$2*coeffs!$D$8*(E46/coeffs!$D$2-blanks!$BZ$18*A46-blanks!$BZ$17)/($D$2^2*coeffs!$D$6))^2*coeffs!$D$11^2+(1000*coeffs!$D$2*coeffs!$D$8*(E46/coeffs!$D$2-blanks!$BZ$18*A46-blanks!$BZ$17)/($D$2*coeffs!$D$6^2))^2*coeffs!$E$6^2 +(-1000*coeffs!$D$8*blanks!$BZ$18*A46/($D$2*coeffs!$D$6)-1000*coeffs!$D$8*blanks!$BZ$17/($D$2*coeffs!$D$6))^2*coeffs!$E$2^2 + (1000*coeffs!$D$2*coeffs!$D$8*A46/($D$2*coeffs!$D$6))^2*blanks!$CA$18^2+(1000*coeffs!$D$2*coeffs!$D$8/($D$2*coeffs!$D$6))^2*blanks!$CA$17^2)^0.5</f>
        <v>1210.124255526232</v>
      </c>
      <c r="L46" s="10">
        <f t="shared" si="3"/>
        <v>44847801.405773185</v>
      </c>
      <c r="M46" s="1">
        <f t="shared" si="4"/>
        <v>14854037.320577884</v>
      </c>
      <c r="N46" s="10">
        <f t="shared" si="5"/>
        <v>13787687.128614459</v>
      </c>
    </row>
    <row r="47" spans="1:14" x14ac:dyDescent="0.25">
      <c r="A47">
        <v>-18.37</v>
      </c>
      <c r="B47">
        <v>0.42553191489361702</v>
      </c>
      <c r="C47" s="10">
        <f>-LN(1-B47)/0.000001-EXP(blanks!$BZ$18*b920_6!A47+blanks!$BZ$17)</f>
        <v>543953.90241299593</v>
      </c>
      <c r="D47" s="1">
        <f>C47*0.000001*coeffs!$D$8/($D$2*coeffs!$D$6/1000)</f>
        <v>3978.9255558380223</v>
      </c>
      <c r="E47">
        <f t="shared" si="0"/>
        <v>0.55431073570572942</v>
      </c>
      <c r="F47">
        <v>0.47310000000000002</v>
      </c>
      <c r="G47">
        <v>0.6502</v>
      </c>
      <c r="H47">
        <f t="shared" si="1"/>
        <v>8.1210735705729398E-2</v>
      </c>
      <c r="I47">
        <f t="shared" si="2"/>
        <v>9.5889264294270582E-2</v>
      </c>
      <c r="J47" s="2">
        <f>((1000*coeffs!$D$8/($D$2*coeffs!$D$6))^2*H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1167.7119139515073</v>
      </c>
      <c r="K47" s="10">
        <f>((1000*coeffs!$D$8/($D$2*coeffs!$D$6))^2*I47^2+(1000*(E47-coeffs!$D$2*blanks!$BZ$18*A47-coeffs!$D$2*blanks!$BZ$17)/($D$2*coeffs!$D$6))^2*coeffs!$E$8^2+(1000*coeffs!$D$2*coeffs!$D$8*(E47/coeffs!$D$2-blanks!$BZ$18*A47-blanks!$BZ$17)/($D$2^2*coeffs!$D$6))^2*coeffs!$D$11^2+(1000*coeffs!$D$2*coeffs!$D$8*(E47/coeffs!$D$2-blanks!$BZ$18*A47-blanks!$BZ$17)/($D$2*coeffs!$D$6^2))^2*coeffs!$E$6^2 +(-1000*coeffs!$D$8*blanks!$BZ$18*A47/($D$2*coeffs!$D$6)-1000*coeffs!$D$8*blanks!$BZ$17/($D$2*coeffs!$D$6))^2*coeffs!$E$2^2 + (1000*coeffs!$D$2*coeffs!$D$8*A47/($D$2*coeffs!$D$6))^2*blanks!$CA$18^2+(1000*coeffs!$D$2*coeffs!$D$8/($D$2*coeffs!$D$6))^2*blanks!$CA$17^2)^0.5</f>
        <v>1225.8242748920645</v>
      </c>
      <c r="L47" s="10">
        <f t="shared" si="3"/>
        <v>46413461.734068505</v>
      </c>
      <c r="M47" s="1">
        <f t="shared" si="4"/>
        <v>15078640.613800062</v>
      </c>
      <c r="N47" s="10">
        <f t="shared" si="5"/>
        <v>14437421.593344895</v>
      </c>
    </row>
    <row r="48" spans="1:14" x14ac:dyDescent="0.25">
      <c r="A48">
        <v>-18.37</v>
      </c>
      <c r="B48">
        <v>0.43617021276595747</v>
      </c>
      <c r="C48" s="10">
        <f>-LN(1-B48)/0.000001-EXP(blanks!$BZ$18*b920_6!A48+blanks!$BZ$17)</f>
        <v>562646.03542514856</v>
      </c>
      <c r="D48" s="1">
        <f>C48*0.000001*coeffs!$D$8/($D$2*coeffs!$D$6/1000)</f>
        <v>4115.6551673092326</v>
      </c>
      <c r="E48">
        <f t="shared" si="0"/>
        <v>0.57300286871788209</v>
      </c>
      <c r="F48">
        <v>0.49680000000000002</v>
      </c>
      <c r="G48">
        <v>0.68279999999999996</v>
      </c>
      <c r="H48">
        <f t="shared" si="1"/>
        <v>7.6202868717882066E-2</v>
      </c>
      <c r="I48">
        <f t="shared" si="2"/>
        <v>0.10979713128211788</v>
      </c>
      <c r="J48" s="2">
        <f>((1000*coeffs!$D$8/($D$2*coeffs!$D$6))^2*H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1179.272173959786</v>
      </c>
      <c r="K48" s="10">
        <f>((1000*coeffs!$D$8/($D$2*coeffs!$D$6))^2*I48^2+(1000*(E48-coeffs!$D$2*blanks!$BZ$18*A48-coeffs!$D$2*blanks!$BZ$17)/($D$2*coeffs!$D$6))^2*coeffs!$E$8^2+(1000*coeffs!$D$2*coeffs!$D$8*(E48/coeffs!$D$2-blanks!$BZ$18*A48-blanks!$BZ$17)/($D$2^2*coeffs!$D$6))^2*coeffs!$D$11^2+(1000*coeffs!$D$2*coeffs!$D$8*(E48/coeffs!$D$2-blanks!$BZ$18*A48-blanks!$BZ$17)/($D$2*coeffs!$D$6^2))^2*coeffs!$E$6^2 +(-1000*coeffs!$D$8*blanks!$BZ$18*A48/($D$2*coeffs!$D$6)-1000*coeffs!$D$8*blanks!$BZ$17/($D$2*coeffs!$D$6))^2*coeffs!$E$2^2 + (1000*coeffs!$D$2*coeffs!$D$8*A48/($D$2*coeffs!$D$6))^2*blanks!$CA$18^2+(1000*coeffs!$D$2*coeffs!$D$8/($D$2*coeffs!$D$6))^2*blanks!$CA$17^2)^0.5</f>
        <v>1313.4004217731645</v>
      </c>
      <c r="L48" s="10">
        <f t="shared" si="3"/>
        <v>48008388.429950476</v>
      </c>
      <c r="M48" s="1">
        <f t="shared" si="4"/>
        <v>16100457.632857513</v>
      </c>
      <c r="N48" s="10">
        <f t="shared" si="5"/>
        <v>14619576.888331274</v>
      </c>
    </row>
    <row r="49" spans="1:14" x14ac:dyDescent="0.25">
      <c r="A49">
        <v>-18.559999999999999</v>
      </c>
      <c r="B49">
        <v>0.44680851063829785</v>
      </c>
      <c r="C49" s="10">
        <f>-LN(1-B49)/0.000001-EXP(blanks!$BZ$18*b920_6!A49+blanks!$BZ$17)</f>
        <v>580957.31806382455</v>
      </c>
      <c r="D49" s="1">
        <f>C49*0.000001*coeffs!$D$8/($D$2*coeffs!$D$6/1000)</f>
        <v>4249.5989263814554</v>
      </c>
      <c r="E49">
        <f t="shared" si="0"/>
        <v>0.59205106368857652</v>
      </c>
      <c r="F49">
        <v>0.5091</v>
      </c>
      <c r="G49">
        <v>0.69969999999999999</v>
      </c>
      <c r="H49">
        <f t="shared" si="1"/>
        <v>8.2951063688576521E-2</v>
      </c>
      <c r="I49">
        <f t="shared" si="2"/>
        <v>0.10764893631142347</v>
      </c>
      <c r="J49" s="2">
        <f>((1000*coeffs!$D$8/($D$2*coeffs!$D$6))^2*H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1233.3471981930027</v>
      </c>
      <c r="K49" s="10">
        <f>((1000*coeffs!$D$8/($D$2*coeffs!$D$6))^2*I49^2+(1000*(E49-coeffs!$D$2*blanks!$BZ$18*A49-coeffs!$D$2*blanks!$BZ$17)/($D$2*coeffs!$D$6))^2*coeffs!$E$8^2+(1000*coeffs!$D$2*coeffs!$D$8*(E49/coeffs!$D$2-blanks!$BZ$18*A49-blanks!$BZ$17)/($D$2^2*coeffs!$D$6))^2*coeffs!$D$11^2+(1000*coeffs!$D$2*coeffs!$D$8*(E49/coeffs!$D$2-blanks!$BZ$18*A49-blanks!$BZ$17)/($D$2*coeffs!$D$6^2))^2*coeffs!$E$6^2 +(-1000*coeffs!$D$8*blanks!$BZ$18*A49/($D$2*coeffs!$D$6)-1000*coeffs!$D$8*blanks!$BZ$17/($D$2*coeffs!$D$6))^2*coeffs!$E$2^2 + (1000*coeffs!$D$2*coeffs!$D$8*A49/($D$2*coeffs!$D$6))^2*blanks!$CA$18^2+(1000*coeffs!$D$2*coeffs!$D$8/($D$2*coeffs!$D$6))^2*blanks!$CA$17^2)^0.5</f>
        <v>1331.5491364425566</v>
      </c>
      <c r="L49" s="10">
        <f t="shared" si="3"/>
        <v>49570818.651117697</v>
      </c>
      <c r="M49" s="1">
        <f t="shared" si="4"/>
        <v>16351675.234330025</v>
      </c>
      <c r="N49" s="10">
        <f t="shared" si="5"/>
        <v>15267768.417412693</v>
      </c>
    </row>
    <row r="50" spans="1:14" x14ac:dyDescent="0.25">
      <c r="A50">
        <v>-18.579999999999998</v>
      </c>
      <c r="B50">
        <v>0.45744680851063829</v>
      </c>
      <c r="C50" s="10">
        <f>-LN(1-B50)/0.000001-EXP(blanks!$BZ$18*b920_6!A50+blanks!$BZ$17)</f>
        <v>600294.84671349276</v>
      </c>
      <c r="D50" s="1">
        <f>C50*0.000001*coeffs!$D$8/($D$2*coeffs!$D$6/1000)</f>
        <v>4391.0494915664731</v>
      </c>
      <c r="E50">
        <f t="shared" si="0"/>
        <v>0.61146914954567799</v>
      </c>
      <c r="F50">
        <v>0.52170000000000005</v>
      </c>
      <c r="G50">
        <v>0.71699999999999997</v>
      </c>
      <c r="H50">
        <f t="shared" si="1"/>
        <v>8.976914954567794E-2</v>
      </c>
      <c r="I50">
        <f t="shared" si="2"/>
        <v>0.10553085045432198</v>
      </c>
      <c r="J50" s="2">
        <f>((1000*coeffs!$D$8/($D$2*coeffs!$D$6))^2*H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1288.8081626299722</v>
      </c>
      <c r="K50" s="10">
        <f>((1000*coeffs!$D$8/($D$2*coeffs!$D$6))^2*I50^2+(1000*(E50-coeffs!$D$2*blanks!$BZ$18*A50-coeffs!$D$2*blanks!$BZ$17)/($D$2*coeffs!$D$6))^2*coeffs!$E$8^2+(1000*coeffs!$D$2*coeffs!$D$8*(E50/coeffs!$D$2-blanks!$BZ$18*A50-blanks!$BZ$17)/($D$2^2*coeffs!$D$6))^2*coeffs!$D$11^2+(1000*coeffs!$D$2*coeffs!$D$8*(E50/coeffs!$D$2-blanks!$BZ$18*A50-blanks!$BZ$17)/($D$2*coeffs!$D$6^2))^2*coeffs!$E$6^2 +(-1000*coeffs!$D$8*blanks!$BZ$18*A50/($D$2*coeffs!$D$6)-1000*coeffs!$D$8*blanks!$BZ$17/($D$2*coeffs!$D$6))^2*coeffs!$E$2^2 + (1000*coeffs!$D$2*coeffs!$D$8*A50/($D$2*coeffs!$D$6))^2*blanks!$CA$18^2+(1000*coeffs!$D$2*coeffs!$D$8/($D$2*coeffs!$D$6))^2*blanks!$CA$17^2)^0.5</f>
        <v>1351.1971530588894</v>
      </c>
      <c r="L50" s="10">
        <f t="shared" si="3"/>
        <v>51220814.435744643</v>
      </c>
      <c r="M50" s="1">
        <f t="shared" si="4"/>
        <v>16622805.60994428</v>
      </c>
      <c r="N50" s="10">
        <f t="shared" si="5"/>
        <v>15934436.3835022</v>
      </c>
    </row>
    <row r="51" spans="1:14" x14ac:dyDescent="0.25">
      <c r="A51">
        <v>-18.77</v>
      </c>
      <c r="B51">
        <v>0.46808510638297873</v>
      </c>
      <c r="C51" s="10">
        <f>-LN(1-B51)/0.000001-EXP(blanks!$BZ$18*b920_6!A51+blanks!$BZ$17)</f>
        <v>619302.39685375046</v>
      </c>
      <c r="D51" s="1">
        <f>C51*0.000001*coeffs!$D$8/($D$2*coeffs!$D$6/1000)</f>
        <v>4530.086322944001</v>
      </c>
      <c r="E51">
        <f t="shared" si="0"/>
        <v>0.63127177684185787</v>
      </c>
      <c r="F51">
        <v>0.54790000000000005</v>
      </c>
      <c r="G51">
        <v>0.73470000000000002</v>
      </c>
      <c r="H51">
        <f t="shared" si="1"/>
        <v>8.3371776841857814E-2</v>
      </c>
      <c r="I51">
        <f t="shared" si="2"/>
        <v>0.10342822315814215</v>
      </c>
      <c r="J51" s="2">
        <f>((1000*coeffs!$D$8/($D$2*coeffs!$D$6))^2*H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1297.1922275533984</v>
      </c>
      <c r="K51" s="10">
        <f>((1000*coeffs!$D$8/($D$2*coeffs!$D$6))^2*I51^2+(1000*(E51-coeffs!$D$2*blanks!$BZ$18*A51-coeffs!$D$2*blanks!$BZ$17)/($D$2*coeffs!$D$6))^2*coeffs!$E$8^2+(1000*coeffs!$D$2*coeffs!$D$8*(E51/coeffs!$D$2-blanks!$BZ$18*A51-blanks!$BZ$17)/($D$2^2*coeffs!$D$6))^2*coeffs!$D$11^2+(1000*coeffs!$D$2*coeffs!$D$8*(E51/coeffs!$D$2-blanks!$BZ$18*A51-blanks!$BZ$17)/($D$2*coeffs!$D$6^2))^2*coeffs!$E$6^2 +(-1000*coeffs!$D$8*blanks!$BZ$18*A51/($D$2*coeffs!$D$6)-1000*coeffs!$D$8*blanks!$BZ$17/($D$2*coeffs!$D$6))^2*coeffs!$E$2^2 + (1000*coeffs!$D$2*coeffs!$D$8*A51/($D$2*coeffs!$D$6))^2*blanks!$CA$18^2+(1000*coeffs!$D$2*coeffs!$D$8/($D$2*coeffs!$D$6))^2*blanks!$CA$17^2)^0.5</f>
        <v>1372.2873430568397</v>
      </c>
      <c r="L51" s="10">
        <f t="shared" si="3"/>
        <v>52842654.443105102</v>
      </c>
      <c r="M51" s="1">
        <f t="shared" si="4"/>
        <v>16909395.223387312</v>
      </c>
      <c r="N51" s="10">
        <f t="shared" si="5"/>
        <v>16082623.340790201</v>
      </c>
    </row>
    <row r="52" spans="1:14" x14ac:dyDescent="0.25">
      <c r="A52">
        <v>-18.77</v>
      </c>
      <c r="B52">
        <v>0.47872340425531917</v>
      </c>
      <c r="C52" s="10">
        <f>-LN(1-B52)/0.000001-EXP(blanks!$BZ$18*b920_6!A52+blanks!$BZ$17)</f>
        <v>639505.10417127004</v>
      </c>
      <c r="D52" s="1">
        <f>C52*0.000001*coeffs!$D$8/($D$2*coeffs!$D$6/1000)</f>
        <v>4677.8655154200624</v>
      </c>
      <c r="E52">
        <f t="shared" si="0"/>
        <v>0.65147448415937748</v>
      </c>
      <c r="F52">
        <v>0.56140000000000001</v>
      </c>
      <c r="G52">
        <v>0.77159999999999995</v>
      </c>
      <c r="H52">
        <f t="shared" si="1"/>
        <v>9.0074484159377466E-2</v>
      </c>
      <c r="I52">
        <f t="shared" si="2"/>
        <v>0.12012551584062248</v>
      </c>
      <c r="J52" s="2">
        <f>((1000*coeffs!$D$8/($D$2*coeffs!$D$6))^2*H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1352.8317674959551</v>
      </c>
      <c r="K52" s="10">
        <f>((1000*coeffs!$D$8/($D$2*coeffs!$D$6))^2*I52^2+(1000*(E52-coeffs!$D$2*blanks!$BZ$18*A52-coeffs!$D$2*blanks!$BZ$17)/($D$2*coeffs!$D$6))^2*coeffs!$E$8^2+(1000*coeffs!$D$2*coeffs!$D$8*(E52/coeffs!$D$2-blanks!$BZ$18*A52-blanks!$BZ$17)/($D$2^2*coeffs!$D$6))^2*coeffs!$D$11^2+(1000*coeffs!$D$2*coeffs!$D$8*(E52/coeffs!$D$2-blanks!$BZ$18*A52-blanks!$BZ$17)/($D$2*coeffs!$D$6^2))^2*coeffs!$E$6^2 +(-1000*coeffs!$D$8*blanks!$BZ$18*A52/($D$2*coeffs!$D$6)-1000*coeffs!$D$8*blanks!$BZ$17/($D$2*coeffs!$D$6))^2*coeffs!$E$2^2 + (1000*coeffs!$D$2*coeffs!$D$8*A52/($D$2*coeffs!$D$6))^2*blanks!$CA$18^2+(1000*coeffs!$D$2*coeffs!$D$8/($D$2*coeffs!$D$6))^2*blanks!$CA$17^2)^0.5</f>
        <v>1472.4606717079719</v>
      </c>
      <c r="L52" s="10">
        <f t="shared" si="3"/>
        <v>54566472.54395283</v>
      </c>
      <c r="M52" s="1">
        <f t="shared" si="4"/>
        <v>18074048.226704154</v>
      </c>
      <c r="N52" s="10">
        <f t="shared" si="5"/>
        <v>16753567.448247768</v>
      </c>
    </row>
    <row r="53" spans="1:14" x14ac:dyDescent="0.25">
      <c r="A53">
        <v>-18.8</v>
      </c>
      <c r="B53">
        <v>0.48936170212765956</v>
      </c>
      <c r="C53" s="10">
        <f>-LN(1-B53)/0.000001-EXP(blanks!$BZ$18*b920_6!A53+blanks!$BZ$17)</f>
        <v>659993.78154665045</v>
      </c>
      <c r="D53" s="1">
        <f>C53*0.000001*coeffs!$D$8/($D$2*coeffs!$D$6/1000)</f>
        <v>4827.7365277477302</v>
      </c>
      <c r="E53">
        <f t="shared" si="0"/>
        <v>0.67209377136211279</v>
      </c>
      <c r="F53">
        <v>0.57530000000000003</v>
      </c>
      <c r="G53">
        <v>0.79069999999999996</v>
      </c>
      <c r="H53">
        <f t="shared" si="1"/>
        <v>9.6793771362112757E-2</v>
      </c>
      <c r="I53">
        <f t="shared" si="2"/>
        <v>0.11860622863788717</v>
      </c>
      <c r="J53" s="2">
        <f>((1000*coeffs!$D$8/($D$2*coeffs!$D$6))^2*H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1409.6473566840548</v>
      </c>
      <c r="K53" s="10">
        <f>((1000*coeffs!$D$8/($D$2*coeffs!$D$6))^2*I53^2+(1000*(E53-coeffs!$D$2*blanks!$BZ$18*A53-coeffs!$D$2*blanks!$BZ$17)/($D$2*coeffs!$D$6))^2*coeffs!$E$8^2+(1000*coeffs!$D$2*coeffs!$D$8*(E53/coeffs!$D$2-blanks!$BZ$18*A53-blanks!$BZ$17)/($D$2^2*coeffs!$D$6))^2*coeffs!$D$11^2+(1000*coeffs!$D$2*coeffs!$D$8*(E53/coeffs!$D$2-blanks!$BZ$18*A53-blanks!$BZ$17)/($D$2*coeffs!$D$6^2))^2*coeffs!$E$6^2 +(-1000*coeffs!$D$8*blanks!$BZ$18*A53/($D$2*coeffs!$D$6)-1000*coeffs!$D$8*blanks!$BZ$17/($D$2*coeffs!$D$6))^2*coeffs!$E$2^2 + (1000*coeffs!$D$2*coeffs!$D$8*A53/($D$2*coeffs!$D$6))^2*blanks!$CA$18^2+(1000*coeffs!$D$2*coeffs!$D$8/($D$2*coeffs!$D$6))^2*blanks!$CA$17^2)^0.5</f>
        <v>1496.1621909382679</v>
      </c>
      <c r="L53" s="10">
        <f t="shared" si="3"/>
        <v>56314691.352799401</v>
      </c>
      <c r="M53" s="1">
        <f t="shared" si="4"/>
        <v>18393097.211256247</v>
      </c>
      <c r="N53" s="10">
        <f t="shared" si="5"/>
        <v>17438437.461656522</v>
      </c>
    </row>
    <row r="54" spans="1:14" x14ac:dyDescent="0.25">
      <c r="A54">
        <v>-18.8</v>
      </c>
      <c r="B54">
        <v>0.5</v>
      </c>
      <c r="C54" s="10">
        <f>-LN(1-B54)/0.000001-EXP(blanks!$BZ$18*b920_6!A54+blanks!$BZ$17)</f>
        <v>681047.19074448291</v>
      </c>
      <c r="D54" s="1">
        <f>C54*0.000001*coeffs!$D$8/($D$2*coeffs!$D$6/1000)</f>
        <v>4981.7384524019417</v>
      </c>
      <c r="E54">
        <f t="shared" si="0"/>
        <v>0.69314718055994529</v>
      </c>
      <c r="F54">
        <v>0.58960000000000001</v>
      </c>
      <c r="G54">
        <v>0.81020000000000003</v>
      </c>
      <c r="H54">
        <f t="shared" si="1"/>
        <v>0.10354718055994527</v>
      </c>
      <c r="I54">
        <f t="shared" si="2"/>
        <v>0.11705281944005475</v>
      </c>
      <c r="J54" s="2">
        <f>((1000*coeffs!$D$8/($D$2*coeffs!$D$6))^2*H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1467.6658184728021</v>
      </c>
      <c r="K54" s="10">
        <f>((1000*coeffs!$D$8/($D$2*coeffs!$D$6))^2*I54^2+(1000*(E54-coeffs!$D$2*blanks!$BZ$18*A54-coeffs!$D$2*blanks!$BZ$17)/($D$2*coeffs!$D$6))^2*coeffs!$E$8^2+(1000*coeffs!$D$2*coeffs!$D$8*(E54/coeffs!$D$2-blanks!$BZ$18*A54-blanks!$BZ$17)/($D$2^2*coeffs!$D$6))^2*coeffs!$D$11^2+(1000*coeffs!$D$2*coeffs!$D$8*(E54/coeffs!$D$2-blanks!$BZ$18*A54-blanks!$BZ$17)/($D$2*coeffs!$D$6^2))^2*coeffs!$E$6^2 +(-1000*coeffs!$D$8*blanks!$BZ$18*A54/($D$2*coeffs!$D$6)-1000*coeffs!$D$8*blanks!$BZ$17/($D$2*coeffs!$D$6))^2*coeffs!$E$2^2 + (1000*coeffs!$D$2*coeffs!$D$8*A54/($D$2*coeffs!$D$6))^2*blanks!$CA$18^2+(1000*coeffs!$D$2*coeffs!$D$8/($D$2*coeffs!$D$6))^2*blanks!$CA$17^2)^0.5</f>
        <v>1521.0054397925328</v>
      </c>
      <c r="L54" s="10">
        <f t="shared" si="3"/>
        <v>58111096.522135556</v>
      </c>
      <c r="M54" s="1">
        <f t="shared" si="4"/>
        <v>18726735.430782221</v>
      </c>
      <c r="N54" s="10">
        <f t="shared" si="5"/>
        <v>18138340.066107243</v>
      </c>
    </row>
    <row r="55" spans="1:14" x14ac:dyDescent="0.25">
      <c r="A55">
        <v>-18.84</v>
      </c>
      <c r="B55">
        <v>0.51063829787234039</v>
      </c>
      <c r="C55" s="10">
        <f>-LN(1-B55)/0.000001-EXP(blanks!$BZ$18*b920_6!A55+blanks!$BZ$17)</f>
        <v>702377.02984642144</v>
      </c>
      <c r="D55" s="1">
        <f>C55*0.000001*coeffs!$D$8/($D$2*coeffs!$D$6/1000)</f>
        <v>5137.762412388498</v>
      </c>
      <c r="E55">
        <f t="shared" si="0"/>
        <v>0.71465338578090887</v>
      </c>
      <c r="F55">
        <v>0.61909999999999998</v>
      </c>
      <c r="G55">
        <v>0.85089999999999999</v>
      </c>
      <c r="H55">
        <f t="shared" si="1"/>
        <v>9.5553385780908884E-2</v>
      </c>
      <c r="I55">
        <f t="shared" si="2"/>
        <v>0.13624661421909112</v>
      </c>
      <c r="J55" s="2">
        <f>((1000*coeffs!$D$8/($D$2*coeffs!$D$6))^2*H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1472.5729796746853</v>
      </c>
      <c r="K55" s="10">
        <f>((1000*coeffs!$D$8/($D$2*coeffs!$D$6))^2*I55^2+(1000*(E55-coeffs!$D$2*blanks!$BZ$18*A55-coeffs!$D$2*blanks!$BZ$17)/($D$2*coeffs!$D$6))^2*coeffs!$E$8^2+(1000*coeffs!$D$2*coeffs!$D$8*(E55/coeffs!$D$2-blanks!$BZ$18*A55-blanks!$BZ$17)/($D$2^2*coeffs!$D$6))^2*coeffs!$D$11^2+(1000*coeffs!$D$2*coeffs!$D$8*(E55/coeffs!$D$2-blanks!$BZ$18*A55-blanks!$BZ$17)/($D$2*coeffs!$D$6^2))^2*coeffs!$E$6^2 +(-1000*coeffs!$D$8*blanks!$BZ$18*A55/($D$2*coeffs!$D$6)-1000*coeffs!$D$8*blanks!$BZ$17/($D$2*coeffs!$D$6))^2*coeffs!$E$2^2 + (1000*coeffs!$D$2*coeffs!$D$8*A55/($D$2*coeffs!$D$6))^2*blanks!$CA$18^2+(1000*coeffs!$D$2*coeffs!$D$8/($D$2*coeffs!$D$6))^2*blanks!$CA$17^2)^0.5</f>
        <v>1634.9869912179797</v>
      </c>
      <c r="L55" s="10">
        <f t="shared" si="3"/>
        <v>59931088.375415824</v>
      </c>
      <c r="M55" s="1">
        <f t="shared" si="4"/>
        <v>20047987.826827254</v>
      </c>
      <c r="N55" s="10">
        <f t="shared" si="5"/>
        <v>18255046.28459629</v>
      </c>
    </row>
    <row r="56" spans="1:14" x14ac:dyDescent="0.25">
      <c r="A56">
        <v>-18.89</v>
      </c>
      <c r="B56">
        <v>0.52127659574468088</v>
      </c>
      <c r="C56" s="10">
        <f>-LN(1-B56)/0.000001-EXP(blanks!$BZ$18*b920_6!A56+blanks!$BZ$17)</f>
        <v>724131.85954120511</v>
      </c>
      <c r="D56" s="1">
        <f>C56*0.000001*coeffs!$D$8/($D$2*coeffs!$D$6/1000)</f>
        <v>5296.8951025879651</v>
      </c>
      <c r="E56">
        <f t="shared" si="0"/>
        <v>0.7366322924996842</v>
      </c>
      <c r="F56">
        <v>0.63449999999999995</v>
      </c>
      <c r="G56">
        <v>0.87190000000000001</v>
      </c>
      <c r="H56">
        <f t="shared" si="1"/>
        <v>0.10213229249968425</v>
      </c>
      <c r="I56">
        <f t="shared" si="2"/>
        <v>0.1352677075003158</v>
      </c>
      <c r="J56" s="2">
        <f>((1000*coeffs!$D$8/($D$2*coeffs!$D$6))^2*H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1530.6795401239083</v>
      </c>
      <c r="K56" s="10">
        <f>((1000*coeffs!$D$8/($D$2*coeffs!$D$6))^2*I56^2+(1000*(E56-coeffs!$D$2*blanks!$BZ$18*A56-coeffs!$D$2*blanks!$BZ$17)/($D$2*coeffs!$D$6))^2*coeffs!$E$8^2+(1000*coeffs!$D$2*coeffs!$D$8*(E56/coeffs!$D$2-blanks!$BZ$18*A56-blanks!$BZ$17)/($D$2^2*coeffs!$D$6))^2*coeffs!$D$11^2+(1000*coeffs!$D$2*coeffs!$D$8*(E56/coeffs!$D$2-blanks!$BZ$18*A56-blanks!$BZ$17)/($D$2*coeffs!$D$6^2))^2*coeffs!$E$6^2 +(-1000*coeffs!$D$8*blanks!$BZ$18*A56/($D$2*coeffs!$D$6)-1000*coeffs!$D$8*blanks!$BZ$17/($D$2*coeffs!$D$6))^2*coeffs!$E$2^2 + (1000*coeffs!$D$2*coeffs!$D$8*A56/($D$2*coeffs!$D$6))^2*blanks!$CA$18^2+(1000*coeffs!$D$2*coeffs!$D$8/($D$2*coeffs!$D$6))^2*blanks!$CA$17^2)^0.5</f>
        <v>1662.4925386447414</v>
      </c>
      <c r="L56" s="10">
        <f t="shared" si="3"/>
        <v>61787343.015911795</v>
      </c>
      <c r="M56" s="1">
        <f t="shared" si="4"/>
        <v>20412379.313912742</v>
      </c>
      <c r="N56" s="10">
        <f t="shared" si="5"/>
        <v>18957688.504392505</v>
      </c>
    </row>
    <row r="57" spans="1:14" x14ac:dyDescent="0.25">
      <c r="A57">
        <v>-18.940000000000001</v>
      </c>
      <c r="B57">
        <v>0.53191489361702127</v>
      </c>
      <c r="C57" s="10">
        <f>-LN(1-B57)/0.000001-EXP(blanks!$BZ$18*b920_6!A57+blanks!$BZ$17)</f>
        <v>746376.54835160298</v>
      </c>
      <c r="D57" s="1">
        <f>C57*0.000001*coeffs!$D$8/($D$2*coeffs!$D$6/1000)</f>
        <v>5459.6110246481312</v>
      </c>
      <c r="E57">
        <f t="shared" si="0"/>
        <v>0.7591051483517427</v>
      </c>
      <c r="F57">
        <v>0.6502</v>
      </c>
      <c r="G57">
        <v>0.89349999999999996</v>
      </c>
      <c r="H57">
        <f t="shared" si="1"/>
        <v>0.1089051483517427</v>
      </c>
      <c r="I57">
        <f t="shared" si="2"/>
        <v>0.13439485164825726</v>
      </c>
      <c r="J57" s="2">
        <f>((1000*coeffs!$D$8/($D$2*coeffs!$D$6))^2*H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1590.6044172162103</v>
      </c>
      <c r="K57" s="10">
        <f>((1000*coeffs!$D$8/($D$2*coeffs!$D$6))^2*I57^2+(1000*(E57-coeffs!$D$2*blanks!$BZ$18*A57-coeffs!$D$2*blanks!$BZ$17)/($D$2*coeffs!$D$6))^2*coeffs!$E$8^2+(1000*coeffs!$D$2*coeffs!$D$8*(E57/coeffs!$D$2-blanks!$BZ$18*A57-blanks!$BZ$17)/($D$2^2*coeffs!$D$6))^2*coeffs!$D$11^2+(1000*coeffs!$D$2*coeffs!$D$8*(E57/coeffs!$D$2-blanks!$BZ$18*A57-blanks!$BZ$17)/($D$2*coeffs!$D$6^2))^2*coeffs!$E$6^2 +(-1000*coeffs!$D$8*blanks!$BZ$18*A57/($D$2*coeffs!$D$6)-1000*coeffs!$D$8*blanks!$BZ$17/($D$2*coeffs!$D$6))^2*coeffs!$E$2^2 + (1000*coeffs!$D$2*coeffs!$D$8*A57/($D$2*coeffs!$D$6))^2*blanks!$CA$18^2+(1000*coeffs!$D$2*coeffs!$D$8/($D$2*coeffs!$D$6))^2*blanks!$CA$17^2)^0.5</f>
        <v>1691.7007419925255</v>
      </c>
      <c r="L57" s="10">
        <f t="shared" si="3"/>
        <v>63685395.421285987</v>
      </c>
      <c r="M57" s="1">
        <f t="shared" si="4"/>
        <v>20797303.742233578</v>
      </c>
      <c r="N57" s="10">
        <f t="shared" si="5"/>
        <v>19681882.674213685</v>
      </c>
    </row>
    <row r="58" spans="1:14" x14ac:dyDescent="0.25">
      <c r="A58">
        <v>-18.96</v>
      </c>
      <c r="B58">
        <v>0.54255319148936165</v>
      </c>
      <c r="C58" s="10">
        <f>-LN(1-B58)/0.000001-EXP(blanks!$BZ$18*b920_6!A58+blanks!$BZ$17)</f>
        <v>769273.63787771494</v>
      </c>
      <c r="D58" s="1">
        <f>C58*0.000001*coeffs!$D$8/($D$2*coeffs!$D$6/1000)</f>
        <v>5627.0991413168595</v>
      </c>
      <c r="E58">
        <f t="shared" si="0"/>
        <v>0.78209466657644133</v>
      </c>
      <c r="F58">
        <v>0.6663</v>
      </c>
      <c r="G58">
        <v>0.91559999999999997</v>
      </c>
      <c r="H58">
        <f t="shared" si="1"/>
        <v>0.11579466657644133</v>
      </c>
      <c r="I58">
        <f t="shared" si="2"/>
        <v>0.13350533342355864</v>
      </c>
      <c r="J58" s="2">
        <f>((1000*coeffs!$D$8/($D$2*coeffs!$D$6))^2*H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1652.0891254000562</v>
      </c>
      <c r="K58" s="10">
        <f>((1000*coeffs!$D$8/($D$2*coeffs!$D$6))^2*I58^2+(1000*(E58-coeffs!$D$2*blanks!$BZ$18*A58-coeffs!$D$2*blanks!$BZ$17)/($D$2*coeffs!$D$6))^2*coeffs!$E$8^2+(1000*coeffs!$D$2*coeffs!$D$8*(E58/coeffs!$D$2-blanks!$BZ$18*A58-blanks!$BZ$17)/($D$2^2*coeffs!$D$6))^2*coeffs!$D$11^2+(1000*coeffs!$D$2*coeffs!$D$8*(E58/coeffs!$D$2-blanks!$BZ$18*A58-blanks!$BZ$17)/($D$2*coeffs!$D$6^2))^2*coeffs!$E$6^2 +(-1000*coeffs!$D$8*blanks!$BZ$18*A58/($D$2*coeffs!$D$6)-1000*coeffs!$D$8*blanks!$BZ$17/($D$2*coeffs!$D$6))^2*coeffs!$E$2^2 + (1000*coeffs!$D$2*coeffs!$D$8*A58/($D$2*coeffs!$D$6))^2*blanks!$CA$18^2+(1000*coeffs!$D$2*coeffs!$D$8/($D$2*coeffs!$D$6))^2*blanks!$CA$17^2)^0.5</f>
        <v>1722.104690903054</v>
      </c>
      <c r="L58" s="10">
        <f t="shared" si="3"/>
        <v>65639114.631365038</v>
      </c>
      <c r="M58" s="1">
        <f t="shared" si="4"/>
        <v>21197572.445378523</v>
      </c>
      <c r="N58" s="10">
        <f t="shared" si="5"/>
        <v>20425266.781621829</v>
      </c>
    </row>
    <row r="59" spans="1:14" x14ac:dyDescent="0.25">
      <c r="A59">
        <v>-19.010000000000002</v>
      </c>
      <c r="B59">
        <v>0.55319148936170215</v>
      </c>
      <c r="C59" s="10">
        <f>-LN(1-B59)/0.000001-EXP(blanks!$BZ$18*b920_6!A59+blanks!$BZ$17)</f>
        <v>792570.11649840395</v>
      </c>
      <c r="D59" s="1">
        <f>C59*0.000001*coeffs!$D$8/($D$2*coeffs!$D$6/1000)</f>
        <v>5797.5087178153399</v>
      </c>
      <c r="E59">
        <f t="shared" si="0"/>
        <v>0.80562516398663564</v>
      </c>
      <c r="F59">
        <v>0.68279999999999996</v>
      </c>
      <c r="G59">
        <v>0.96150000000000002</v>
      </c>
      <c r="H59">
        <f t="shared" si="1"/>
        <v>0.12282516398663568</v>
      </c>
      <c r="I59">
        <f t="shared" si="2"/>
        <v>0.15587483601336438</v>
      </c>
      <c r="J59" s="2">
        <f>((1000*coeffs!$D$8/($D$2*coeffs!$D$6))^2*H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1715.2402061333948</v>
      </c>
      <c r="K59" s="10">
        <f>((1000*coeffs!$D$8/($D$2*coeffs!$D$6))^2*I59^2+(1000*(E59-coeffs!$D$2*blanks!$BZ$18*A59-coeffs!$D$2*blanks!$BZ$17)/($D$2*coeffs!$D$6))^2*coeffs!$E$8^2+(1000*coeffs!$D$2*coeffs!$D$8*(E59/coeffs!$D$2-blanks!$BZ$18*A59-blanks!$BZ$17)/($D$2^2*coeffs!$D$6))^2*coeffs!$D$11^2+(1000*coeffs!$D$2*coeffs!$D$8*(E59/coeffs!$D$2-blanks!$BZ$18*A59-blanks!$BZ$17)/($D$2*coeffs!$D$6^2))^2*coeffs!$E$6^2 +(-1000*coeffs!$D$8*blanks!$BZ$18*A59/($D$2*coeffs!$D$6)-1000*coeffs!$D$8*blanks!$BZ$17/($D$2*coeffs!$D$6))^2*coeffs!$E$2^2 + (1000*coeffs!$D$2*coeffs!$D$8*A59/($D$2*coeffs!$D$6))^2*blanks!$CA$18^2+(1000*coeffs!$D$2*coeffs!$D$8/($D$2*coeffs!$D$6))^2*blanks!$CA$17^2)^0.5</f>
        <v>1853.3470609909734</v>
      </c>
      <c r="L59" s="10">
        <f t="shared" si="3"/>
        <v>67626912.15281558</v>
      </c>
      <c r="M59" s="1">
        <f t="shared" si="4"/>
        <v>22715712.333728991</v>
      </c>
      <c r="N59" s="10">
        <f t="shared" si="5"/>
        <v>21188273.229026534</v>
      </c>
    </row>
    <row r="60" spans="1:14" x14ac:dyDescent="0.25">
      <c r="A60">
        <v>-19.010000000000002</v>
      </c>
      <c r="B60">
        <v>0.56382978723404253</v>
      </c>
      <c r="C60" s="10">
        <f>-LN(1-B60)/0.000001-EXP(blanks!$BZ$18*b920_6!A60+blanks!$BZ$17)</f>
        <v>816667.66807746445</v>
      </c>
      <c r="D60" s="1">
        <f>C60*0.000001*coeffs!$D$8/($D$2*coeffs!$D$6/1000)</f>
        <v>5973.7779997999178</v>
      </c>
      <c r="E60">
        <f t="shared" si="0"/>
        <v>0.8297227155656961</v>
      </c>
      <c r="F60">
        <v>0.69969999999999999</v>
      </c>
      <c r="G60">
        <v>0.98529999999999995</v>
      </c>
      <c r="H60">
        <f t="shared" si="1"/>
        <v>0.13002271556569611</v>
      </c>
      <c r="I60">
        <f t="shared" si="2"/>
        <v>0.15557728443430385</v>
      </c>
      <c r="J60" s="2">
        <f>((1000*coeffs!$D$8/($D$2*coeffs!$D$6))^2*H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1780.1821245385695</v>
      </c>
      <c r="K60" s="10">
        <f>((1000*coeffs!$D$8/($D$2*coeffs!$D$6))^2*I60^2+(1000*(E60-coeffs!$D$2*blanks!$BZ$18*A60-coeffs!$D$2*blanks!$BZ$17)/($D$2*coeffs!$D$6))^2*coeffs!$E$8^2+(1000*coeffs!$D$2*coeffs!$D$8*(E60/coeffs!$D$2-blanks!$BZ$18*A60-blanks!$BZ$17)/($D$2^2*coeffs!$D$6))^2*coeffs!$D$11^2+(1000*coeffs!$D$2*coeffs!$D$8*(E60/coeffs!$D$2-blanks!$BZ$18*A60-blanks!$BZ$17)/($D$2*coeffs!$D$6^2))^2*coeffs!$E$6^2 +(-1000*coeffs!$D$8*blanks!$BZ$18*A60/($D$2*coeffs!$D$6)-1000*coeffs!$D$8*blanks!$BZ$17/($D$2*coeffs!$D$6))^2*coeffs!$E$2^2 + (1000*coeffs!$D$2*coeffs!$D$8*A60/($D$2*coeffs!$D$6))^2*blanks!$CA$18^2+(1000*coeffs!$D$2*coeffs!$D$8/($D$2*coeffs!$D$6))^2*blanks!$CA$17^2)^0.5</f>
        <v>1886.6796832182924</v>
      </c>
      <c r="L60" s="10">
        <f t="shared" si="3"/>
        <v>69683062.100702673</v>
      </c>
      <c r="M60" s="1">
        <f t="shared" si="4"/>
        <v>23150987.13970761</v>
      </c>
      <c r="N60" s="10">
        <f t="shared" si="5"/>
        <v>21973438.64370396</v>
      </c>
    </row>
    <row r="61" spans="1:14" x14ac:dyDescent="0.25">
      <c r="A61">
        <v>-19.059999999999999</v>
      </c>
      <c r="B61">
        <v>0.57446808510638303</v>
      </c>
      <c r="C61" s="10">
        <f>-LN(1-B61)/0.000001-EXP(blanks!$BZ$18*b920_6!A61+blanks!$BZ$17)</f>
        <v>841121.99039628927</v>
      </c>
      <c r="D61" s="1">
        <f>C61*0.000001*coeffs!$D$8/($D$2*coeffs!$D$6/1000)</f>
        <v>6152.6569959674944</v>
      </c>
      <c r="E61">
        <f t="shared" si="0"/>
        <v>0.85441532815606769</v>
      </c>
      <c r="F61">
        <v>0.73470000000000002</v>
      </c>
      <c r="G61">
        <v>1.0097</v>
      </c>
      <c r="H61">
        <f t="shared" si="1"/>
        <v>0.11971532815606767</v>
      </c>
      <c r="I61">
        <f t="shared" si="2"/>
        <v>0.15528467184393235</v>
      </c>
      <c r="J61" s="2">
        <f>((1000*coeffs!$D$8/($D$2*coeffs!$D$6))^2*H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1779.916215299776</v>
      </c>
      <c r="K61" s="10">
        <f>((1000*coeffs!$D$8/($D$2*coeffs!$D$6))^2*I61^2+(1000*(E61-coeffs!$D$2*blanks!$BZ$18*A61-coeffs!$D$2*blanks!$BZ$17)/($D$2*coeffs!$D$6))^2*coeffs!$E$8^2+(1000*coeffs!$D$2*coeffs!$D$8*(E61/coeffs!$D$2-blanks!$BZ$18*A61-blanks!$BZ$17)/($D$2^2*coeffs!$D$6))^2*coeffs!$D$11^2+(1000*coeffs!$D$2*coeffs!$D$8*(E61/coeffs!$D$2-blanks!$BZ$18*A61-blanks!$BZ$17)/($D$2*coeffs!$D$6^2))^2*coeffs!$E$6^2 +(-1000*coeffs!$D$8*blanks!$BZ$18*A61/($D$2*coeffs!$D$6)-1000*coeffs!$D$8*blanks!$BZ$17/($D$2*coeffs!$D$6))^2*coeffs!$E$2^2 + (1000*coeffs!$D$2*coeffs!$D$8*A61/($D$2*coeffs!$D$6))^2*blanks!$CA$18^2+(1000*coeffs!$D$2*coeffs!$D$8/($D$2*coeffs!$D$6))^2*blanks!$CA$17^2)^0.5</f>
        <v>1921.3225537715698</v>
      </c>
      <c r="L61" s="10">
        <f t="shared" si="3"/>
        <v>71769653.902218238</v>
      </c>
      <c r="M61" s="1">
        <f t="shared" si="4"/>
        <v>23602041.754806533</v>
      </c>
      <c r="N61" s="10">
        <f t="shared" si="5"/>
        <v>22041806.741916686</v>
      </c>
    </row>
    <row r="62" spans="1:14" x14ac:dyDescent="0.25">
      <c r="A62">
        <v>-19.059999999999999</v>
      </c>
      <c r="B62">
        <v>0.58510638297872342</v>
      </c>
      <c r="C62" s="10">
        <f>-LN(1-B62)/0.000001-EXP(blanks!$BZ$18*b920_6!A62+blanks!$BZ$17)</f>
        <v>866439.7983805791</v>
      </c>
      <c r="D62" s="1">
        <f>C62*0.000001*coeffs!$D$8/($D$2*coeffs!$D$6/1000)</f>
        <v>6337.8522354163069</v>
      </c>
      <c r="E62">
        <f t="shared" si="0"/>
        <v>0.87973313614035753</v>
      </c>
      <c r="F62">
        <v>0.75290000000000001</v>
      </c>
      <c r="G62">
        <v>1.0347</v>
      </c>
      <c r="H62">
        <f t="shared" si="1"/>
        <v>0.12683313614035752</v>
      </c>
      <c r="I62">
        <f t="shared" si="2"/>
        <v>0.15496686385964242</v>
      </c>
      <c r="J62" s="2">
        <f>((1000*coeffs!$D$8/($D$2*coeffs!$D$6))^2*H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1845.6475641764152</v>
      </c>
      <c r="K62" s="10">
        <f>((1000*coeffs!$D$8/($D$2*coeffs!$D$6))^2*I62^2+(1000*(E62-coeffs!$D$2*blanks!$BZ$18*A62-coeffs!$D$2*blanks!$BZ$17)/($D$2*coeffs!$D$6))^2*coeffs!$E$8^2+(1000*coeffs!$D$2*coeffs!$D$8*(E62/coeffs!$D$2-blanks!$BZ$18*A62-blanks!$BZ$17)/($D$2^2*coeffs!$D$6))^2*coeffs!$D$11^2+(1000*coeffs!$D$2*coeffs!$D$8*(E62/coeffs!$D$2-blanks!$BZ$18*A62-blanks!$BZ$17)/($D$2*coeffs!$D$6^2))^2*coeffs!$E$6^2 +(-1000*coeffs!$D$8*blanks!$BZ$18*A62/($D$2*coeffs!$D$6)-1000*coeffs!$D$8*blanks!$BZ$17/($D$2*coeffs!$D$6))^2*coeffs!$E$2^2 + (1000*coeffs!$D$2*coeffs!$D$8*A62/($D$2*coeffs!$D$6))^2*blanks!$CA$18^2+(1000*coeffs!$D$2*coeffs!$D$8/($D$2*coeffs!$D$6))^2*blanks!$CA$17^2)^0.5</f>
        <v>1957.1969375973977</v>
      </c>
      <c r="L62" s="10">
        <f t="shared" si="3"/>
        <v>73929923.562674046</v>
      </c>
      <c r="M62" s="1">
        <f t="shared" si="4"/>
        <v>24069383.37514938</v>
      </c>
      <c r="N62" s="10">
        <f t="shared" si="5"/>
        <v>22838880.483899001</v>
      </c>
    </row>
    <row r="63" spans="1:14" x14ac:dyDescent="0.25">
      <c r="A63">
        <v>-19.2</v>
      </c>
      <c r="B63">
        <v>0.5957446808510638</v>
      </c>
      <c r="C63" s="10">
        <f>-LN(1-B63)/0.000001-EXP(blanks!$BZ$18*b920_6!A63+blanks!$BZ$17)</f>
        <v>891724.67862370249</v>
      </c>
      <c r="D63" s="1">
        <f>C63*0.000001*coeffs!$D$8/($D$2*coeffs!$D$6/1000)</f>
        <v>6522.8066143248379</v>
      </c>
      <c r="E63">
        <f t="shared" si="0"/>
        <v>0.90570862254361806</v>
      </c>
      <c r="F63">
        <v>0.77159999999999995</v>
      </c>
      <c r="G63">
        <v>1.0866</v>
      </c>
      <c r="H63">
        <f t="shared" si="1"/>
        <v>0.13410862254361811</v>
      </c>
      <c r="I63">
        <f t="shared" si="2"/>
        <v>0.18089137745638195</v>
      </c>
      <c r="J63" s="2">
        <f>((1000*coeffs!$D$8/($D$2*coeffs!$D$6))^2*H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1913.2551655428529</v>
      </c>
      <c r="K63" s="10">
        <f>((1000*coeffs!$D$8/($D$2*coeffs!$D$6))^2*I63^2+(1000*(E63-coeffs!$D$2*blanks!$BZ$18*A63-coeffs!$D$2*blanks!$BZ$17)/($D$2*coeffs!$D$6))^2*coeffs!$E$8^2+(1000*coeffs!$D$2*coeffs!$D$8*(E63/coeffs!$D$2-blanks!$BZ$18*A63-blanks!$BZ$17)/($D$2^2*coeffs!$D$6))^2*coeffs!$D$11^2+(1000*coeffs!$D$2*coeffs!$D$8*(E63/coeffs!$D$2-blanks!$BZ$18*A63-blanks!$BZ$17)/($D$2*coeffs!$D$6^2))^2*coeffs!$E$6^2 +(-1000*coeffs!$D$8*blanks!$BZ$18*A63/($D$2*coeffs!$D$6)-1000*coeffs!$D$8*blanks!$BZ$17/($D$2*coeffs!$D$6))^2*coeffs!$E$2^2 + (1000*coeffs!$D$2*coeffs!$D$8*A63/($D$2*coeffs!$D$6))^2*blanks!$CA$18^2+(1000*coeffs!$D$2*coeffs!$D$8/($D$2*coeffs!$D$6))^2*blanks!$CA$17^2)^0.5</f>
        <v>2109.2769163341272</v>
      </c>
      <c r="L63" s="10">
        <f t="shared" si="3"/>
        <v>76087383.627596393</v>
      </c>
      <c r="M63" s="1">
        <f t="shared" si="4"/>
        <v>25824886.985065952</v>
      </c>
      <c r="N63" s="10">
        <f t="shared" si="5"/>
        <v>23656597.022312794</v>
      </c>
    </row>
    <row r="64" spans="1:14" x14ac:dyDescent="0.25">
      <c r="A64">
        <v>-19.3</v>
      </c>
      <c r="B64">
        <v>0.6063829787234043</v>
      </c>
      <c r="C64" s="10">
        <f>-LN(1-B64)/0.000001-EXP(blanks!$BZ$18*b920_6!A64+blanks!$BZ$17)</f>
        <v>917877.77644773351</v>
      </c>
      <c r="D64" s="1">
        <f>C64*0.000001*coeffs!$D$8/($D$2*coeffs!$D$6/1000)</f>
        <v>6714.1118496301642</v>
      </c>
      <c r="E64">
        <f t="shared" si="0"/>
        <v>0.93237686962577959</v>
      </c>
      <c r="F64">
        <v>0.79069999999999996</v>
      </c>
      <c r="G64">
        <v>1.1134999999999999</v>
      </c>
      <c r="H64">
        <f t="shared" si="1"/>
        <v>0.14167686962577963</v>
      </c>
      <c r="I64">
        <f t="shared" si="2"/>
        <v>0.18112313037422034</v>
      </c>
      <c r="J64" s="2">
        <f>((1000*coeffs!$D$8/($D$2*coeffs!$D$6))^2*H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1983.2953887579847</v>
      </c>
      <c r="K64" s="10">
        <f>((1000*coeffs!$D$8/($D$2*coeffs!$D$6))^2*I64^2+(1000*(E64-coeffs!$D$2*blanks!$BZ$18*A64-coeffs!$D$2*blanks!$BZ$17)/($D$2*coeffs!$D$6))^2*coeffs!$E$8^2+(1000*coeffs!$D$2*coeffs!$D$8*(E64/coeffs!$D$2-blanks!$BZ$18*A64-blanks!$BZ$17)/($D$2^2*coeffs!$D$6))^2*coeffs!$D$11^2+(1000*coeffs!$D$2*coeffs!$D$8*(E64/coeffs!$D$2-blanks!$BZ$18*A64-blanks!$BZ$17)/($D$2*coeffs!$D$6^2))^2*coeffs!$E$6^2 +(-1000*coeffs!$D$8*blanks!$BZ$18*A64/($D$2*coeffs!$D$6)-1000*coeffs!$D$8*blanks!$BZ$17/($D$2*coeffs!$D$6))^2*coeffs!$E$2^2 + (1000*coeffs!$D$2*coeffs!$D$8*A64/($D$2*coeffs!$D$6))^2*blanks!$CA$18^2+(1000*coeffs!$D$2*coeffs!$D$8/($D$2*coeffs!$D$6))^2*blanks!$CA$17^2)^0.5</f>
        <v>2148.2024568903021</v>
      </c>
      <c r="L64" s="10">
        <f t="shared" si="3"/>
        <v>78318925.307320192</v>
      </c>
      <c r="M64" s="1">
        <f t="shared" si="4"/>
        <v>26327514.154387247</v>
      </c>
      <c r="N64" s="10">
        <f t="shared" si="5"/>
        <v>24503734.710583027</v>
      </c>
    </row>
    <row r="65" spans="1:14" x14ac:dyDescent="0.25">
      <c r="A65">
        <v>-19.32</v>
      </c>
      <c r="B65">
        <v>0.61702127659574468</v>
      </c>
      <c r="C65" s="10">
        <f>-LN(1-B65)/0.000001-EXP(blanks!$BZ$18*b920_6!A65+blanks!$BZ$17)</f>
        <v>945171.46550526645</v>
      </c>
      <c r="D65" s="1">
        <f>C65*0.000001*coeffs!$D$8/($D$2*coeffs!$D$6/1000)</f>
        <v>6913.7603059099411</v>
      </c>
      <c r="E65">
        <f t="shared" si="0"/>
        <v>0.95977584381389391</v>
      </c>
      <c r="F65">
        <v>0.81020000000000003</v>
      </c>
      <c r="G65">
        <v>1.1411</v>
      </c>
      <c r="H65">
        <f t="shared" si="1"/>
        <v>0.14957584381389388</v>
      </c>
      <c r="I65">
        <f t="shared" si="2"/>
        <v>0.18132415618610609</v>
      </c>
      <c r="J65" s="2">
        <f>((1000*coeffs!$D$8/($D$2*coeffs!$D$6))^2*H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2055.9873603286142</v>
      </c>
      <c r="K65" s="10">
        <f>((1000*coeffs!$D$8/($D$2*coeffs!$D$6))^2*I65^2+(1000*(E65-coeffs!$D$2*blanks!$BZ$18*A65-coeffs!$D$2*blanks!$BZ$17)/($D$2*coeffs!$D$6))^2*coeffs!$E$8^2+(1000*coeffs!$D$2*coeffs!$D$8*(E65/coeffs!$D$2-blanks!$BZ$18*A65-blanks!$BZ$17)/($D$2^2*coeffs!$D$6))^2*coeffs!$D$11^2+(1000*coeffs!$D$2*coeffs!$D$8*(E65/coeffs!$D$2-blanks!$BZ$18*A65-blanks!$BZ$17)/($D$2*coeffs!$D$6^2))^2*coeffs!$E$6^2 +(-1000*coeffs!$D$8*blanks!$BZ$18*A65/($D$2*coeffs!$D$6)-1000*coeffs!$D$8*blanks!$BZ$17/($D$2*coeffs!$D$6))^2*coeffs!$E$2^2 + (1000*coeffs!$D$2*coeffs!$D$8*A65/($D$2*coeffs!$D$6))^2*blanks!$CA$18^2+(1000*coeffs!$D$2*coeffs!$D$8/($D$2*coeffs!$D$6))^2*blanks!$CA$17^2)^0.5</f>
        <v>2188.4237707091434</v>
      </c>
      <c r="L65" s="10">
        <f t="shared" si="3"/>
        <v>80647789.181692332</v>
      </c>
      <c r="M65" s="1">
        <f t="shared" si="4"/>
        <v>26847862.259712968</v>
      </c>
      <c r="N65" s="10">
        <f t="shared" si="5"/>
        <v>25383495.627165586</v>
      </c>
    </row>
    <row r="66" spans="1:14" x14ac:dyDescent="0.25">
      <c r="A66">
        <v>-19.399999999999999</v>
      </c>
      <c r="B66">
        <v>0.62765957446808507</v>
      </c>
      <c r="C66" s="10">
        <f>-LN(1-B66)/0.000001-EXP(blanks!$BZ$18*b920_6!A66+blanks!$BZ$17)</f>
        <v>972913.5009543671</v>
      </c>
      <c r="D66" s="1">
        <f>C66*0.000001*coeffs!$D$8/($D$2*coeffs!$D$6/1000)</f>
        <v>7116.6883358950672</v>
      </c>
      <c r="E66">
        <f t="shared" si="0"/>
        <v>0.98794672078059009</v>
      </c>
      <c r="F66">
        <v>0.83030000000000004</v>
      </c>
      <c r="G66">
        <v>1.1693</v>
      </c>
      <c r="H66">
        <f t="shared" si="1"/>
        <v>0.15764672078059005</v>
      </c>
      <c r="I66">
        <f t="shared" si="2"/>
        <v>0.18135327921940991</v>
      </c>
      <c r="J66" s="2">
        <f>((1000*coeffs!$D$8/($D$2*coeffs!$D$6))^2*H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2130.7830181306417</v>
      </c>
      <c r="K66" s="10">
        <f>((1000*coeffs!$D$8/($D$2*coeffs!$D$6))^2*I66^2+(1000*(E66-coeffs!$D$2*blanks!$BZ$18*A66-coeffs!$D$2*blanks!$BZ$17)/($D$2*coeffs!$D$6))^2*coeffs!$E$8^2+(1000*coeffs!$D$2*coeffs!$D$8*(E66/coeffs!$D$2-blanks!$BZ$18*A66-blanks!$BZ$17)/($D$2^2*coeffs!$D$6))^2*coeffs!$D$11^2+(1000*coeffs!$D$2*coeffs!$D$8*(E66/coeffs!$D$2-blanks!$BZ$18*A66-blanks!$BZ$17)/($D$2*coeffs!$D$6^2))^2*coeffs!$E$6^2 +(-1000*coeffs!$D$8*blanks!$BZ$18*A66/($D$2*coeffs!$D$6)-1000*coeffs!$D$8*blanks!$BZ$17/($D$2*coeffs!$D$6))^2*coeffs!$E$2^2 + (1000*coeffs!$D$2*coeffs!$D$8*A66/($D$2*coeffs!$D$6))^2*blanks!$CA$18^2+(1000*coeffs!$D$2*coeffs!$D$8/($D$2*coeffs!$D$6))^2*blanks!$CA$17^2)^0.5</f>
        <v>2229.404267153599</v>
      </c>
      <c r="L66" s="10">
        <f t="shared" si="3"/>
        <v>83014908.702354208</v>
      </c>
      <c r="M66" s="1">
        <f t="shared" si="4"/>
        <v>27378112.113249235</v>
      </c>
      <c r="N66" s="10">
        <f t="shared" si="5"/>
        <v>26287844.624969363</v>
      </c>
    </row>
    <row r="67" spans="1:14" x14ac:dyDescent="0.25">
      <c r="A67">
        <v>-19.5</v>
      </c>
      <c r="B67">
        <v>0.63829787234042556</v>
      </c>
      <c r="C67" s="10">
        <f>-LN(1-B67)/0.000001-EXP(blanks!$BZ$18*b920_6!A67+blanks!$BZ$17)</f>
        <v>1001347.2346884519</v>
      </c>
      <c r="D67" s="1">
        <f>C67*0.000001*coeffs!$D$8/($D$2*coeffs!$D$6/1000)</f>
        <v>7324.6760151829076</v>
      </c>
      <c r="E67">
        <f t="shared" si="0"/>
        <v>1.0169342576538425</v>
      </c>
      <c r="F67">
        <v>0.85089999999999999</v>
      </c>
      <c r="G67">
        <v>1.1982999999999999</v>
      </c>
      <c r="H67">
        <f t="shared" si="1"/>
        <v>0.1660342576538425</v>
      </c>
      <c r="I67">
        <f t="shared" si="2"/>
        <v>0.18136574234615743</v>
      </c>
      <c r="J67" s="2">
        <f>((1000*coeffs!$D$8/($D$2*coeffs!$D$6))^2*H67^2+(1000*(E67-coeffs!$D$2*blanks!$BZ$18*A67-coeffs!$D$2*blanks!$BZ$17)/($D$2*coeffs!$D$6))^2*coeffs!$E$8^2+(1000*coeffs!$D$2*coeffs!$D$8*(E67/coeffs!$D$2-blanks!$BZ$18*A67-blanks!$BZ$17)/($D$2^2*coeffs!$D$6))^2*coeffs!$D$11^2+(1000*coeffs!$D$2*coeffs!$D$8*(E67/coeffs!$D$2-blanks!$BZ$18*A67-blanks!$BZ$17)/($D$2*coeffs!$D$6^2))^2*coeffs!$E$6^2 +(-1000*coeffs!$D$8*blanks!$BZ$18*A67/($D$2*coeffs!$D$6)-1000*coeffs!$D$8*blanks!$BZ$17/($D$2*coeffs!$D$6))^2*coeffs!$E$2^2 + (1000*coeffs!$D$2*coeffs!$D$8*A67/($D$2*coeffs!$D$6))^2*blanks!$CA$18^2+(1000*coeffs!$D$2*coeffs!$D$8/($D$2*coeffs!$D$6))^2*blanks!$CA$17^2)^0.5</f>
        <v>2208.3166034371911</v>
      </c>
      <c r="K67" s="10">
        <f>((1000*coeffs!$D$8/($D$2*coeffs!$D$6))^2*I67^2+(1000*(E67-coeffs!$D$2*blanks!$BZ$18*A67-coeffs!$D$2*blanks!$BZ$17)/($D$2*coeffs!$D$6))^2*coeffs!$E$8^2+(1000*coeffs!$D$2*coeffs!$D$8*(E67/coeffs!$D$2-blanks!$BZ$18*A67-blanks!$BZ$17)/($D$2^2*coeffs!$D$6))^2*coeffs!$D$11^2+(1000*coeffs!$D$2*coeffs!$D$8*(E67/coeffs!$D$2-blanks!$BZ$18*A67-blanks!$BZ$17)/($D$2*coeffs!$D$6^2))^2*coeffs!$E$6^2 +(-1000*coeffs!$D$8*blanks!$BZ$18*A67/($D$2*coeffs!$D$6)-1000*coeffs!$D$8*blanks!$BZ$17/($D$2*coeffs!$D$6))^2*coeffs!$E$2^2 + (1000*coeffs!$D$2*coeffs!$D$8*A67/($D$2*coeffs!$D$6))^2*blanks!$CA$18^2+(1000*coeffs!$D$2*coeffs!$D$8/($D$2*coeffs!$D$6))^2*blanks!$CA$17^2)^0.5</f>
        <v>2271.9258057005304</v>
      </c>
      <c r="L67" s="10">
        <f t="shared" si="3"/>
        <v>85441048.135805041</v>
      </c>
      <c r="M67" s="1">
        <f t="shared" si="4"/>
        <v>27927587.839666758</v>
      </c>
      <c r="N67" s="10">
        <f t="shared" si="5"/>
        <v>27224489.81241313</v>
      </c>
    </row>
    <row r="68" spans="1:14" x14ac:dyDescent="0.25">
      <c r="A68">
        <v>-19.579999999999998</v>
      </c>
      <c r="B68">
        <v>0.64893617021276595</v>
      </c>
      <c r="C68" s="10">
        <f>-LN(1-B68)/0.000001-EXP(blanks!$BZ$18*b920_6!A68+blanks!$BZ$17)</f>
        <v>1030742.5020402006</v>
      </c>
      <c r="D68" s="1">
        <f>C68*0.000001*coeffs!$D$8/($D$2*coeffs!$D$6/1000)</f>
        <v>7539.6971409947073</v>
      </c>
      <c r="E68">
        <f t="shared" si="0"/>
        <v>1.0467872208035236</v>
      </c>
      <c r="F68">
        <v>0.89349999999999996</v>
      </c>
      <c r="G68">
        <v>1.2583</v>
      </c>
      <c r="H68">
        <f t="shared" si="1"/>
        <v>0.15328722080352364</v>
      </c>
      <c r="I68">
        <f t="shared" si="2"/>
        <v>0.21151277919647637</v>
      </c>
      <c r="J68" s="2">
        <f>((1000*coeffs!$D$8/($D$2*coeffs!$D$6))^2*H68^2+(1000*(E68-coeffs!$D$2*blanks!$BZ$18*A68-coeffs!$D$2*blanks!$BZ$17)/($D$2*coeffs!$D$6))^2*coeffs!$E$8^2+(1000*coeffs!$D$2*coeffs!$D$8*(E68/coeffs!$D$2-blanks!$BZ$18*A68-blanks!$BZ$17)/($D$2^2*coeffs!$D$6))^2*coeffs!$D$11^2+(1000*coeffs!$D$2*coeffs!$D$8*(E68/coeffs!$D$2-blanks!$BZ$18*A68-blanks!$BZ$17)/($D$2*coeffs!$D$6^2))^2*coeffs!$E$6^2 +(-1000*coeffs!$D$8*blanks!$BZ$18*A68/($D$2*coeffs!$D$6)-1000*coeffs!$D$8*blanks!$BZ$17/($D$2*coeffs!$D$6))^2*coeffs!$E$2^2 + (1000*coeffs!$D$2*coeffs!$D$8*A68/($D$2*coeffs!$D$6))^2*blanks!$CA$18^2+(1000*coeffs!$D$2*coeffs!$D$8/($D$2*coeffs!$D$6))^2*blanks!$CA$17^2)^0.5</f>
        <v>2204.8844303908982</v>
      </c>
      <c r="K68" s="10">
        <f>((1000*coeffs!$D$8/($D$2*coeffs!$D$6))^2*I68^2+(1000*(E68-coeffs!$D$2*blanks!$BZ$18*A68-coeffs!$D$2*blanks!$BZ$17)/($D$2*coeffs!$D$6))^2*coeffs!$E$8^2+(1000*coeffs!$D$2*coeffs!$D$8*(E68/coeffs!$D$2-blanks!$BZ$18*A68-blanks!$BZ$17)/($D$2^2*coeffs!$D$6))^2*coeffs!$D$11^2+(1000*coeffs!$D$2*coeffs!$D$8*(E68/coeffs!$D$2-blanks!$BZ$18*A68-blanks!$BZ$17)/($D$2*coeffs!$D$6^2))^2*coeffs!$E$6^2 +(-1000*coeffs!$D$8*blanks!$BZ$18*A68/($D$2*coeffs!$D$6)-1000*coeffs!$D$8*blanks!$BZ$17/($D$2*coeffs!$D$6))^2*coeffs!$E$2^2 + (1000*coeffs!$D$2*coeffs!$D$8*A68/($D$2*coeffs!$D$6))^2*blanks!$CA$18^2+(1000*coeffs!$D$2*coeffs!$D$8/($D$2*coeffs!$D$6))^2*blanks!$CA$17^2)^0.5</f>
        <v>2449.0880596144539</v>
      </c>
      <c r="L68" s="10">
        <f t="shared" si="3"/>
        <v>87949231.476968437</v>
      </c>
      <c r="M68" s="1">
        <f t="shared" si="4"/>
        <v>29972976.042676628</v>
      </c>
      <c r="N68" s="10">
        <f t="shared" si="5"/>
        <v>27271516.217750162</v>
      </c>
    </row>
    <row r="69" spans="1:14" x14ac:dyDescent="0.25">
      <c r="A69">
        <v>-19.600000000000001</v>
      </c>
      <c r="B69">
        <v>0.65957446808510634</v>
      </c>
      <c r="C69" s="10">
        <f>-LN(1-B69)/0.000001-EXP(blanks!$BZ$18*b920_6!A69+blanks!$BZ$17)</f>
        <v>1061397.6520198665</v>
      </c>
      <c r="D69" s="1">
        <f>C69*0.000001*coeffs!$D$8/($D$2*coeffs!$D$6/1000)</f>
        <v>7763.9340830058909</v>
      </c>
      <c r="E69">
        <f t="shared" si="0"/>
        <v>1.0775588794702773</v>
      </c>
      <c r="F69">
        <v>0.91559999999999997</v>
      </c>
      <c r="G69">
        <v>1.2895000000000001</v>
      </c>
      <c r="H69">
        <f t="shared" si="1"/>
        <v>0.16195887947027732</v>
      </c>
      <c r="I69">
        <f t="shared" si="2"/>
        <v>0.2119411205297228</v>
      </c>
      <c r="J69" s="2">
        <f>((1000*coeffs!$D$8/($D$2*coeffs!$D$6))^2*H69^2+(1000*(E69-coeffs!$D$2*blanks!$BZ$18*A69-coeffs!$D$2*blanks!$BZ$17)/($D$2*coeffs!$D$6))^2*coeffs!$E$8^2+(1000*coeffs!$D$2*coeffs!$D$8*(E69/coeffs!$D$2-blanks!$BZ$18*A69-blanks!$BZ$17)/($D$2^2*coeffs!$D$6))^2*coeffs!$D$11^2+(1000*coeffs!$D$2*coeffs!$D$8*(E69/coeffs!$D$2-blanks!$BZ$18*A69-blanks!$BZ$17)/($D$2*coeffs!$D$6^2))^2*coeffs!$E$6^2 +(-1000*coeffs!$D$8*blanks!$BZ$18*A69/($D$2*coeffs!$D$6)-1000*coeffs!$D$8*blanks!$BZ$17/($D$2*coeffs!$D$6))^2*coeffs!$E$2^2 + (1000*coeffs!$D$2*coeffs!$D$8*A69/($D$2*coeffs!$D$6))^2*blanks!$CA$18^2+(1000*coeffs!$D$2*coeffs!$D$8/($D$2*coeffs!$D$6))^2*blanks!$CA$17^2)^0.5</f>
        <v>2285.3458740924216</v>
      </c>
      <c r="K69" s="10">
        <f>((1000*coeffs!$D$8/($D$2*coeffs!$D$6))^2*I69^2+(1000*(E69-coeffs!$D$2*blanks!$BZ$18*A69-coeffs!$D$2*blanks!$BZ$17)/($D$2*coeffs!$D$6))^2*coeffs!$E$8^2+(1000*coeffs!$D$2*coeffs!$D$8*(E69/coeffs!$D$2-blanks!$BZ$18*A69-blanks!$BZ$17)/($D$2^2*coeffs!$D$6))^2*coeffs!$D$11^2+(1000*coeffs!$D$2*coeffs!$D$8*(E69/coeffs!$D$2-blanks!$BZ$18*A69-blanks!$BZ$17)/($D$2*coeffs!$D$6^2))^2*coeffs!$E$6^2 +(-1000*coeffs!$D$8*blanks!$BZ$18*A69/($D$2*coeffs!$D$6)-1000*coeffs!$D$8*blanks!$BZ$17/($D$2*coeffs!$D$6))^2*coeffs!$E$2^2 + (1000*coeffs!$D$2*coeffs!$D$8*A69/($D$2*coeffs!$D$6))^2*blanks!$CA$18^2+(1000*coeffs!$D$2*coeffs!$D$8/($D$2*coeffs!$D$6))^2*blanks!$CA$17^2)^0.5</f>
        <v>2494.5453583478757</v>
      </c>
      <c r="L69" s="10">
        <f t="shared" si="3"/>
        <v>90564915.681497023</v>
      </c>
      <c r="M69" s="1">
        <f t="shared" si="4"/>
        <v>30560129.473690759</v>
      </c>
      <c r="N69" s="10">
        <f t="shared" si="5"/>
        <v>28246417.80051231</v>
      </c>
    </row>
    <row r="70" spans="1:14" x14ac:dyDescent="0.25">
      <c r="A70">
        <v>-19.62</v>
      </c>
      <c r="B70">
        <v>0.67021276595744683</v>
      </c>
      <c r="C70" s="10">
        <f>-LN(1-B70)/0.000001-EXP(blanks!$BZ$18*b920_6!A70+blanks!$BZ$17)</f>
        <v>1093028.9956198055</v>
      </c>
      <c r="D70" s="1">
        <f>C70*0.000001*coeffs!$D$8/($D$2*coeffs!$D$6/1000)</f>
        <v>7995.3117068394131</v>
      </c>
      <c r="E70">
        <f t="shared" si="0"/>
        <v>1.1093075777848578</v>
      </c>
      <c r="F70">
        <v>0.93830000000000002</v>
      </c>
      <c r="G70">
        <v>1.3213999999999999</v>
      </c>
      <c r="H70">
        <f t="shared" si="1"/>
        <v>0.17100757778485776</v>
      </c>
      <c r="I70">
        <f t="shared" si="2"/>
        <v>0.21209242221514213</v>
      </c>
      <c r="J70" s="2">
        <f>((1000*coeffs!$D$8/($D$2*coeffs!$D$6))^2*H70^2+(1000*(E70-coeffs!$D$2*blanks!$BZ$18*A70-coeffs!$D$2*blanks!$BZ$17)/($D$2*coeffs!$D$6))^2*coeffs!$E$8^2+(1000*coeffs!$D$2*coeffs!$D$8*(E70/coeffs!$D$2-blanks!$BZ$18*A70-blanks!$BZ$17)/($D$2^2*coeffs!$D$6))^2*coeffs!$D$11^2+(1000*coeffs!$D$2*coeffs!$D$8*(E70/coeffs!$D$2-blanks!$BZ$18*A70-blanks!$BZ$17)/($D$2*coeffs!$D$6^2))^2*coeffs!$E$6^2 +(-1000*coeffs!$D$8*blanks!$BZ$18*A70/($D$2*coeffs!$D$6)-1000*coeffs!$D$8*blanks!$BZ$17/($D$2*coeffs!$D$6))^2*coeffs!$E$2^2 + (1000*coeffs!$D$2*coeffs!$D$8*A70/($D$2*coeffs!$D$6))^2*blanks!$CA$18^2+(1000*coeffs!$D$2*coeffs!$D$8/($D$2*coeffs!$D$6))^2*blanks!$CA$17^2)^0.5</f>
        <v>2369.0486950568143</v>
      </c>
      <c r="K70" s="10">
        <f>((1000*coeffs!$D$8/($D$2*coeffs!$D$6))^2*I70^2+(1000*(E70-coeffs!$D$2*blanks!$BZ$18*A70-coeffs!$D$2*blanks!$BZ$17)/($D$2*coeffs!$D$6))^2*coeffs!$E$8^2+(1000*coeffs!$D$2*coeffs!$D$8*(E70/coeffs!$D$2-blanks!$BZ$18*A70-blanks!$BZ$17)/($D$2^2*coeffs!$D$6))^2*coeffs!$D$11^2+(1000*coeffs!$D$2*coeffs!$D$8*(E70/coeffs!$D$2-blanks!$BZ$18*A70-blanks!$BZ$17)/($D$2*coeffs!$D$6^2))^2*coeffs!$E$6^2 +(-1000*coeffs!$D$8*blanks!$BZ$18*A70/($D$2*coeffs!$D$6)-1000*coeffs!$D$8*blanks!$BZ$17/($D$2*coeffs!$D$6))^2*coeffs!$E$2^2 + (1000*coeffs!$D$2*coeffs!$D$8*A70/($D$2*coeffs!$D$6))^2*blanks!$CA$18^2+(1000*coeffs!$D$2*coeffs!$D$8/($D$2*coeffs!$D$6))^2*blanks!$CA$17^2)^0.5</f>
        <v>2540.5835082044055</v>
      </c>
      <c r="L70" s="10">
        <f t="shared" si="3"/>
        <v>93263894.67449683</v>
      </c>
      <c r="M70" s="1">
        <f t="shared" si="4"/>
        <v>31156671.9555884</v>
      </c>
      <c r="N70" s="10">
        <f t="shared" si="5"/>
        <v>29259961.644839261</v>
      </c>
    </row>
    <row r="71" spans="1:14" x14ac:dyDescent="0.25">
      <c r="A71">
        <v>-19.649999999999999</v>
      </c>
      <c r="B71">
        <v>0.68085106382978722</v>
      </c>
      <c r="C71" s="10">
        <f>-LN(1-B71)/0.000001-EXP(blanks!$BZ$18*b920_6!A71+blanks!$BZ$17)</f>
        <v>1125641.186618234</v>
      </c>
      <c r="D71" s="1">
        <f>C71*0.000001*coeffs!$D$8/($D$2*coeffs!$D$6/1000)</f>
        <v>8233.8640540509932</v>
      </c>
      <c r="E71">
        <f t="shared" si="0"/>
        <v>1.1420974006078484</v>
      </c>
      <c r="F71">
        <v>0.96150000000000002</v>
      </c>
      <c r="G71">
        <v>1.3541000000000001</v>
      </c>
      <c r="H71">
        <f t="shared" si="1"/>
        <v>0.18059740060784835</v>
      </c>
      <c r="I71">
        <f t="shared" si="2"/>
        <v>0.21200259939215171</v>
      </c>
      <c r="J71" s="2">
        <f>((1000*coeffs!$D$8/($D$2*coeffs!$D$6))^2*H71^2+(1000*(E71-coeffs!$D$2*blanks!$BZ$18*A71-coeffs!$D$2*blanks!$BZ$17)/($D$2*coeffs!$D$6))^2*coeffs!$E$8^2+(1000*coeffs!$D$2*coeffs!$D$8*(E71/coeffs!$D$2-blanks!$BZ$18*A71-blanks!$BZ$17)/($D$2^2*coeffs!$D$6))^2*coeffs!$D$11^2+(1000*coeffs!$D$2*coeffs!$D$8*(E71/coeffs!$D$2-blanks!$BZ$18*A71-blanks!$BZ$17)/($D$2*coeffs!$D$6^2))^2*coeffs!$E$6^2 +(-1000*coeffs!$D$8*blanks!$BZ$18*A71/($D$2*coeffs!$D$6)-1000*coeffs!$D$8*blanks!$BZ$17/($D$2*coeffs!$D$6))^2*coeffs!$E$2^2 + (1000*coeffs!$D$2*coeffs!$D$8*A71/($D$2*coeffs!$D$6))^2*blanks!$CA$18^2+(1000*coeffs!$D$2*coeffs!$D$8/($D$2*coeffs!$D$6))^2*blanks!$CA$17^2)^0.5</f>
        <v>2456.7523079236121</v>
      </c>
      <c r="K71" s="10">
        <f>((1000*coeffs!$D$8/($D$2*coeffs!$D$6))^2*I71^2+(1000*(E71-coeffs!$D$2*blanks!$BZ$18*A71-coeffs!$D$2*blanks!$BZ$17)/($D$2*coeffs!$D$6))^2*coeffs!$E$8^2+(1000*coeffs!$D$2*coeffs!$D$8*(E71/coeffs!$D$2-blanks!$BZ$18*A71-blanks!$BZ$17)/($D$2^2*coeffs!$D$6))^2*coeffs!$D$11^2+(1000*coeffs!$D$2*coeffs!$D$8*(E71/coeffs!$D$2-blanks!$BZ$18*A71-blanks!$BZ$17)/($D$2*coeffs!$D$6^2))^2*coeffs!$E$6^2 +(-1000*coeffs!$D$8*blanks!$BZ$18*A71/($D$2*coeffs!$D$6)-1000*coeffs!$D$8*blanks!$BZ$17/($D$2*coeffs!$D$6))^2*coeffs!$E$2^2 + (1000*coeffs!$D$2*coeffs!$D$8*A71/($D$2*coeffs!$D$6))^2*blanks!$CA$18^2+(1000*coeffs!$D$2*coeffs!$D$8/($D$2*coeffs!$D$6))^2*blanks!$CA$17^2)^0.5</f>
        <v>2587.5376970463076</v>
      </c>
      <c r="L71" s="10">
        <f t="shared" si="3"/>
        <v>96046565.544684783</v>
      </c>
      <c r="M71" s="1">
        <f t="shared" si="4"/>
        <v>31766371.682200555</v>
      </c>
      <c r="N71" s="10">
        <f t="shared" si="5"/>
        <v>30320547.580001235</v>
      </c>
    </row>
    <row r="72" spans="1:14" x14ac:dyDescent="0.25">
      <c r="A72">
        <v>-19.670000000000002</v>
      </c>
      <c r="B72">
        <v>0.69148936170212771</v>
      </c>
      <c r="C72" s="10">
        <f>-LN(1-B72)/0.000001-EXP(blanks!$BZ$18*b920_6!A72+blanks!$BZ$17)</f>
        <v>1159423.2415352226</v>
      </c>
      <c r="D72" s="1">
        <f>C72*0.000001*coeffs!$D$8/($D$2*coeffs!$D$6/1000)</f>
        <v>8480.9737466952665</v>
      </c>
      <c r="E72">
        <f t="shared" si="0"/>
        <v>1.1759989522835301</v>
      </c>
      <c r="F72">
        <v>0.98529999999999995</v>
      </c>
      <c r="G72">
        <v>1.3876999999999999</v>
      </c>
      <c r="H72">
        <f t="shared" si="1"/>
        <v>0.19069895228353018</v>
      </c>
      <c r="I72">
        <f t="shared" si="2"/>
        <v>0.2117010477164698</v>
      </c>
      <c r="J72" s="2">
        <f>((1000*coeffs!$D$8/($D$2*coeffs!$D$6))^2*H72^2+(1000*(E72-coeffs!$D$2*blanks!$BZ$18*A72-coeffs!$D$2*blanks!$BZ$17)/($D$2*coeffs!$D$6))^2*coeffs!$E$8^2+(1000*coeffs!$D$2*coeffs!$D$8*(E72/coeffs!$D$2-blanks!$BZ$18*A72-blanks!$BZ$17)/($D$2^2*coeffs!$D$6))^2*coeffs!$D$11^2+(1000*coeffs!$D$2*coeffs!$D$8*(E72/coeffs!$D$2-blanks!$BZ$18*A72-blanks!$BZ$17)/($D$2*coeffs!$D$6^2))^2*coeffs!$E$6^2 +(-1000*coeffs!$D$8*blanks!$BZ$18*A72/($D$2*coeffs!$D$6)-1000*coeffs!$D$8*blanks!$BZ$17/($D$2*coeffs!$D$6))^2*coeffs!$E$2^2 + (1000*coeffs!$D$2*coeffs!$D$8*A72/($D$2*coeffs!$D$6))^2*blanks!$CA$18^2+(1000*coeffs!$D$2*coeffs!$D$8/($D$2*coeffs!$D$6))^2*blanks!$CA$17^2)^0.5</f>
        <v>2548.4921611814061</v>
      </c>
      <c r="K72" s="10">
        <f>((1000*coeffs!$D$8/($D$2*coeffs!$D$6))^2*I72^2+(1000*(E72-coeffs!$D$2*blanks!$BZ$18*A72-coeffs!$D$2*blanks!$BZ$17)/($D$2*coeffs!$D$6))^2*coeffs!$E$8^2+(1000*coeffs!$D$2*coeffs!$D$8*(E72/coeffs!$D$2-blanks!$BZ$18*A72-blanks!$BZ$17)/($D$2^2*coeffs!$D$6))^2*coeffs!$D$11^2+(1000*coeffs!$D$2*coeffs!$D$8*(E72/coeffs!$D$2-blanks!$BZ$18*A72-blanks!$BZ$17)/($D$2*coeffs!$D$6^2))^2*coeffs!$E$6^2 +(-1000*coeffs!$D$8*blanks!$BZ$18*A72/($D$2*coeffs!$D$6)-1000*coeffs!$D$8*blanks!$BZ$17/($D$2*coeffs!$D$6))^2*coeffs!$E$2^2 + (1000*coeffs!$D$2*coeffs!$D$8*A72/($D$2*coeffs!$D$6))^2*blanks!$CA$18^2+(1000*coeffs!$D$2*coeffs!$D$8/($D$2*coeffs!$D$6))^2*blanks!$CA$17^2)^0.5</f>
        <v>2635.7180552961927</v>
      </c>
      <c r="L72" s="10">
        <f t="shared" si="3"/>
        <v>98929056.333393916</v>
      </c>
      <c r="M72" s="1">
        <f t="shared" si="4"/>
        <v>32393214.292445753</v>
      </c>
      <c r="N72" s="10">
        <f t="shared" si="5"/>
        <v>31429137.73280105</v>
      </c>
    </row>
    <row r="73" spans="1:14" x14ac:dyDescent="0.25">
      <c r="A73">
        <v>-19.72</v>
      </c>
      <c r="B73">
        <v>0.7021276595744681</v>
      </c>
      <c r="C73" s="10">
        <f>-LN(1-B73)/0.000001-EXP(blanks!$BZ$18*b920_6!A73+blanks!$BZ$17)</f>
        <v>1194212.0093550994</v>
      </c>
      <c r="D73" s="1">
        <f>C73*0.000001*coeffs!$D$8/($D$2*coeffs!$D$6/1000)</f>
        <v>8735.4473642584089</v>
      </c>
      <c r="E73">
        <f t="shared" ref="E73:E90" si="6">-LN(1-B73)</f>
        <v>1.2110902720948</v>
      </c>
      <c r="F73">
        <v>1.0097</v>
      </c>
      <c r="G73">
        <v>1.4572000000000001</v>
      </c>
      <c r="H73">
        <f t="shared" ref="H73:H90" si="7">E73-F73</f>
        <v>0.20139027209479998</v>
      </c>
      <c r="I73">
        <f t="shared" ref="I73:I90" si="8">G73-E73</f>
        <v>0.24610972790520003</v>
      </c>
      <c r="J73" s="2">
        <f>((1000*coeffs!$D$8/($D$2*coeffs!$D$6))^2*H73^2+(1000*(E73-coeffs!$D$2*blanks!$BZ$18*A73-coeffs!$D$2*blanks!$BZ$17)/($D$2*coeffs!$D$6))^2*coeffs!$E$8^2+(1000*coeffs!$D$2*coeffs!$D$8*(E73/coeffs!$D$2-blanks!$BZ$18*A73-blanks!$BZ$17)/($D$2^2*coeffs!$D$6))^2*coeffs!$D$11^2+(1000*coeffs!$D$2*coeffs!$D$8*(E73/coeffs!$D$2-blanks!$BZ$18*A73-blanks!$BZ$17)/($D$2*coeffs!$D$6^2))^2*coeffs!$E$6^2 +(-1000*coeffs!$D$8*blanks!$BZ$18*A73/($D$2*coeffs!$D$6)-1000*coeffs!$D$8*blanks!$BZ$17/($D$2*coeffs!$D$6))^2*coeffs!$E$2^2 + (1000*coeffs!$D$2*coeffs!$D$8*A73/($D$2*coeffs!$D$6))^2*blanks!$CA$18^2+(1000*coeffs!$D$2*coeffs!$D$8/($D$2*coeffs!$D$6))^2*blanks!$CA$17^2)^0.5</f>
        <v>2644.7380829833555</v>
      </c>
      <c r="K73" s="10">
        <f>((1000*coeffs!$D$8/($D$2*coeffs!$D$6))^2*I73^2+(1000*(E73-coeffs!$D$2*blanks!$BZ$18*A73-coeffs!$D$2*blanks!$BZ$17)/($D$2*coeffs!$D$6))^2*coeffs!$E$8^2+(1000*coeffs!$D$2*coeffs!$D$8*(E73/coeffs!$D$2-blanks!$BZ$18*A73-blanks!$BZ$17)/($D$2^2*coeffs!$D$6))^2*coeffs!$D$11^2+(1000*coeffs!$D$2*coeffs!$D$8*(E73/coeffs!$D$2-blanks!$BZ$18*A73-blanks!$BZ$17)/($D$2*coeffs!$D$6^2))^2*coeffs!$E$6^2 +(-1000*coeffs!$D$8*blanks!$BZ$18*A73/($D$2*coeffs!$D$6)-1000*coeffs!$D$8*blanks!$BZ$17/($D$2*coeffs!$D$6))^2*coeffs!$E$2^2 + (1000*coeffs!$D$2*coeffs!$D$8*A73/($D$2*coeffs!$D$6))^2*blanks!$CA$18^2+(1000*coeffs!$D$2*coeffs!$D$8/($D$2*coeffs!$D$6))^2*blanks!$CA$17^2)^0.5</f>
        <v>2839.9668082250855</v>
      </c>
      <c r="L73" s="10">
        <f t="shared" ref="L73:L100" si="9">1000000000000*D73/(1000000*$D$3)</f>
        <v>101897446.00174731</v>
      </c>
      <c r="M73" s="1">
        <f t="shared" ref="M73:M100" si="10">((1/(0.000001*$D$3))^2*K73^2+(D73/(0.000001*$D$3)^2)^2*(0.000001*$E$3)^2)^0.5</f>
        <v>34753951.454730749</v>
      </c>
      <c r="N73" s="10">
        <f t="shared" ref="N73:N100" si="11">((1/(0.000001*$D$3))^2*J73^2+(D73/(0.000001*$D$3)^2)^2*(0.000001*$E$3)^2)^0.5</f>
        <v>32590477.845817126</v>
      </c>
    </row>
    <row r="74" spans="1:14" x14ac:dyDescent="0.25">
      <c r="A74">
        <v>-19.75</v>
      </c>
      <c r="B74">
        <v>0.71276595744680848</v>
      </c>
      <c r="C74" s="10">
        <f>-LN(1-B74)/0.000001-EXP(blanks!$BZ$18*b920_6!A74+blanks!$BZ$17)</f>
        <v>1230395.4779893402</v>
      </c>
      <c r="D74" s="1">
        <f>C74*0.000001*coeffs!$D$8/($D$2*coeffs!$D$6/1000)</f>
        <v>9000.1229689539232</v>
      </c>
      <c r="E74">
        <f t="shared" si="6"/>
        <v>1.2474579162656747</v>
      </c>
      <c r="F74">
        <v>1.0347</v>
      </c>
      <c r="G74">
        <v>1.4933000000000001</v>
      </c>
      <c r="H74">
        <f t="shared" si="7"/>
        <v>0.21275791626567475</v>
      </c>
      <c r="I74">
        <f t="shared" si="8"/>
        <v>0.24584208373432537</v>
      </c>
      <c r="J74" s="2">
        <f>((1000*coeffs!$D$8/($D$2*coeffs!$D$6))^2*H74^2+(1000*(E74-coeffs!$D$2*blanks!$BZ$18*A74-coeffs!$D$2*blanks!$BZ$17)/($D$2*coeffs!$D$6))^2*coeffs!$E$8^2+(1000*coeffs!$D$2*coeffs!$D$8*(E74/coeffs!$D$2-blanks!$BZ$18*A74-blanks!$BZ$17)/($D$2^2*coeffs!$D$6))^2*coeffs!$D$11^2+(1000*coeffs!$D$2*coeffs!$D$8*(E74/coeffs!$D$2-blanks!$BZ$18*A74-blanks!$BZ$17)/($D$2*coeffs!$D$6^2))^2*coeffs!$E$6^2 +(-1000*coeffs!$D$8*blanks!$BZ$18*A74/($D$2*coeffs!$D$6)-1000*coeffs!$D$8*blanks!$BZ$17/($D$2*coeffs!$D$6))^2*coeffs!$E$2^2 + (1000*coeffs!$D$2*coeffs!$D$8*A74/($D$2*coeffs!$D$6))^2*blanks!$CA$18^2+(1000*coeffs!$D$2*coeffs!$D$8/($D$2*coeffs!$D$6))^2*blanks!$CA$17^2)^0.5</f>
        <v>2746.0230256108321</v>
      </c>
      <c r="K74" s="10">
        <f>((1000*coeffs!$D$8/($D$2*coeffs!$D$6))^2*I74^2+(1000*(E74-coeffs!$D$2*blanks!$BZ$18*A74-coeffs!$D$2*blanks!$BZ$17)/($D$2*coeffs!$D$6))^2*coeffs!$E$8^2+(1000*coeffs!$D$2*coeffs!$D$8*(E74/coeffs!$D$2-blanks!$BZ$18*A74-blanks!$BZ$17)/($D$2^2*coeffs!$D$6))^2*coeffs!$D$11^2+(1000*coeffs!$D$2*coeffs!$D$8*(E74/coeffs!$D$2-blanks!$BZ$18*A74-blanks!$BZ$17)/($D$2*coeffs!$D$6^2))^2*coeffs!$E$6^2 +(-1000*coeffs!$D$8*blanks!$BZ$18*A74/($D$2*coeffs!$D$6)-1000*coeffs!$D$8*blanks!$BZ$17/($D$2*coeffs!$D$6))^2*coeffs!$E$2^2 + (1000*coeffs!$D$2*coeffs!$D$8*A74/($D$2*coeffs!$D$6))^2*blanks!$CA$18^2+(1000*coeffs!$D$2*coeffs!$D$8/($D$2*coeffs!$D$6))^2*blanks!$CA$17^2)^0.5</f>
        <v>2890.0633382836818</v>
      </c>
      <c r="L74" s="10">
        <f t="shared" si="9"/>
        <v>104984840.04269698</v>
      </c>
      <c r="M74" s="1">
        <f t="shared" si="10"/>
        <v>35407442.742757246</v>
      </c>
      <c r="N74" s="10">
        <f t="shared" si="11"/>
        <v>33811591.318649977</v>
      </c>
    </row>
    <row r="75" spans="1:14" x14ac:dyDescent="0.25">
      <c r="A75">
        <v>-19.850000000000001</v>
      </c>
      <c r="B75">
        <v>0.72340425531914898</v>
      </c>
      <c r="C75" s="10">
        <f>-LN(1-B75)/0.000001-EXP(blanks!$BZ$18*b920_6!A75+blanks!$BZ$17)</f>
        <v>1267507.2492166476</v>
      </c>
      <c r="D75" s="1">
        <f>C75*0.000001*coeffs!$D$8/($D$2*coeffs!$D$6/1000)</f>
        <v>9271.5889411690332</v>
      </c>
      <c r="E75">
        <f t="shared" si="6"/>
        <v>1.2851982442485219</v>
      </c>
      <c r="F75">
        <v>1.0866</v>
      </c>
      <c r="G75">
        <v>1.5303</v>
      </c>
      <c r="H75">
        <f t="shared" si="7"/>
        <v>0.1985982442485219</v>
      </c>
      <c r="I75">
        <f t="shared" si="8"/>
        <v>0.24510175575147808</v>
      </c>
      <c r="J75" s="2">
        <f>((1000*coeffs!$D$8/($D$2*coeffs!$D$6))^2*H75^2+(1000*(E75-coeffs!$D$2*blanks!$BZ$18*A75-coeffs!$D$2*blanks!$BZ$17)/($D$2*coeffs!$D$6))^2*coeffs!$E$8^2+(1000*coeffs!$D$2*coeffs!$D$8*(E75/coeffs!$D$2-blanks!$BZ$18*A75-blanks!$BZ$17)/($D$2^2*coeffs!$D$6))^2*coeffs!$D$11^2+(1000*coeffs!$D$2*coeffs!$D$8*(E75/coeffs!$D$2-blanks!$BZ$18*A75-blanks!$BZ$17)/($D$2*coeffs!$D$6^2))^2*coeffs!$E$6^2 +(-1000*coeffs!$D$8*blanks!$BZ$18*A75/($D$2*coeffs!$D$6)-1000*coeffs!$D$8*blanks!$BZ$17/($D$2*coeffs!$D$6))^2*coeffs!$E$2^2 + (1000*coeffs!$D$2*coeffs!$D$8*A75/($D$2*coeffs!$D$6))^2*blanks!$CA$18^2+(1000*coeffs!$D$2*coeffs!$D$8/($D$2*coeffs!$D$6))^2*blanks!$CA$17^2)^0.5</f>
        <v>2746.5222157275762</v>
      </c>
      <c r="K75" s="10">
        <f>((1000*coeffs!$D$8/($D$2*coeffs!$D$6))^2*I75^2+(1000*(E75-coeffs!$D$2*blanks!$BZ$18*A75-coeffs!$D$2*blanks!$BZ$17)/($D$2*coeffs!$D$6))^2*coeffs!$E$8^2+(1000*coeffs!$D$2*coeffs!$D$8*(E75/coeffs!$D$2-blanks!$BZ$18*A75-blanks!$BZ$17)/($D$2^2*coeffs!$D$6))^2*coeffs!$D$11^2+(1000*coeffs!$D$2*coeffs!$D$8*(E75/coeffs!$D$2-blanks!$BZ$18*A75-blanks!$BZ$17)/($D$2*coeffs!$D$6^2))^2*coeffs!$E$6^2 +(-1000*coeffs!$D$8*blanks!$BZ$18*A75/($D$2*coeffs!$D$6)-1000*coeffs!$D$8*blanks!$BZ$17/($D$2*coeffs!$D$6))^2*coeffs!$E$2^2 + (1000*coeffs!$D$2*coeffs!$D$8*A75/($D$2*coeffs!$D$6))^2*blanks!$CA$18^2+(1000*coeffs!$D$2*coeffs!$D$8/($D$2*coeffs!$D$6))^2*blanks!$CA$17^2)^0.5</f>
        <v>2940.649366059738</v>
      </c>
      <c r="L75" s="10">
        <f t="shared" si="9"/>
        <v>108151442.51783529</v>
      </c>
      <c r="M75" s="1">
        <f t="shared" si="10"/>
        <v>36069326.292948194</v>
      </c>
      <c r="N75" s="10">
        <f t="shared" si="11"/>
        <v>33923037.056214318</v>
      </c>
    </row>
    <row r="76" spans="1:14" x14ac:dyDescent="0.25">
      <c r="A76">
        <v>-19.91</v>
      </c>
      <c r="B76">
        <v>0.73404255319148937</v>
      </c>
      <c r="C76" s="10">
        <f>-LN(1-B76)/0.000001-EXP(blanks!$BZ$18*b920_6!A76+blanks!$BZ$17)</f>
        <v>1306339.7677373965</v>
      </c>
      <c r="D76" s="1">
        <f>C76*0.000001*coeffs!$D$8/($D$2*coeffs!$D$6/1000)</f>
        <v>9555.6418722250346</v>
      </c>
      <c r="E76">
        <f t="shared" si="6"/>
        <v>1.3244189574018033</v>
      </c>
      <c r="F76">
        <v>1.1134999999999999</v>
      </c>
      <c r="G76">
        <v>1.607</v>
      </c>
      <c r="H76">
        <f t="shared" si="7"/>
        <v>0.21091895740180333</v>
      </c>
      <c r="I76">
        <f t="shared" si="8"/>
        <v>0.28258104259819672</v>
      </c>
      <c r="J76" s="2">
        <f>((1000*coeffs!$D$8/($D$2*coeffs!$D$6))^2*H76^2+(1000*(E76-coeffs!$D$2*blanks!$BZ$18*A76-coeffs!$D$2*blanks!$BZ$17)/($D$2*coeffs!$D$6))^2*coeffs!$E$8^2+(1000*coeffs!$D$2*coeffs!$D$8*(E76/coeffs!$D$2-blanks!$BZ$18*A76-blanks!$BZ$17)/($D$2^2*coeffs!$D$6))^2*coeffs!$D$11^2+(1000*coeffs!$D$2*coeffs!$D$8*(E76/coeffs!$D$2-blanks!$BZ$18*A76-blanks!$BZ$17)/($D$2*coeffs!$D$6^2))^2*coeffs!$E$6^2 +(-1000*coeffs!$D$8*blanks!$BZ$18*A76/($D$2*coeffs!$D$6)-1000*coeffs!$D$8*blanks!$BZ$17/($D$2*coeffs!$D$6))^2*coeffs!$E$2^2 + (1000*coeffs!$D$2*coeffs!$D$8*A76/($D$2*coeffs!$D$6))^2*blanks!$CA$18^2+(1000*coeffs!$D$2*coeffs!$D$8/($D$2*coeffs!$D$6))^2*blanks!$CA$17^2)^0.5</f>
        <v>2854.8231835021611</v>
      </c>
      <c r="K76" s="10">
        <f>((1000*coeffs!$D$8/($D$2*coeffs!$D$6))^2*I76^2+(1000*(E76-coeffs!$D$2*blanks!$BZ$18*A76-coeffs!$D$2*blanks!$BZ$17)/($D$2*coeffs!$D$6))^2*coeffs!$E$8^2+(1000*coeffs!$D$2*coeffs!$D$8*(E76/coeffs!$D$2-blanks!$BZ$18*A76-blanks!$BZ$17)/($D$2^2*coeffs!$D$6))^2*coeffs!$D$11^2+(1000*coeffs!$D$2*coeffs!$D$8*(E76/coeffs!$D$2-blanks!$BZ$18*A76-blanks!$BZ$17)/($D$2*coeffs!$D$6^2))^2*coeffs!$E$6^2 +(-1000*coeffs!$D$8*blanks!$BZ$18*A76/($D$2*coeffs!$D$6)-1000*coeffs!$D$8*blanks!$BZ$17/($D$2*coeffs!$D$6))^2*coeffs!$E$2^2 + (1000*coeffs!$D$2*coeffs!$D$8*A76/($D$2*coeffs!$D$6))^2*blanks!$CA$18^2+(1000*coeffs!$D$2*coeffs!$D$8/($D$2*coeffs!$D$6))^2*blanks!$CA$17^2)^0.5</f>
        <v>3168.9571551512345</v>
      </c>
      <c r="L76" s="10">
        <f t="shared" si="9"/>
        <v>111464869.63804713</v>
      </c>
      <c r="M76" s="1">
        <f t="shared" si="10"/>
        <v>38710855.744387895</v>
      </c>
      <c r="N76" s="10">
        <f t="shared" si="11"/>
        <v>35228571.272044063</v>
      </c>
    </row>
    <row r="77" spans="1:14" x14ac:dyDescent="0.25">
      <c r="A77">
        <v>-20.22</v>
      </c>
      <c r="B77">
        <v>0.74468085106382975</v>
      </c>
      <c r="C77" s="10">
        <f>-LN(1-B77)/0.000001-EXP(blanks!$BZ$18*b920_6!A77+blanks!$BZ$17)</f>
        <v>1345016.1824901251</v>
      </c>
      <c r="D77" s="1">
        <f>C77*0.000001*coeffs!$D$8/($D$2*coeffs!$D$6/1000)</f>
        <v>9838.5529321239683</v>
      </c>
      <c r="E77">
        <f t="shared" si="6"/>
        <v>1.3652409519220581</v>
      </c>
      <c r="F77">
        <v>1.1411</v>
      </c>
      <c r="G77">
        <v>1.6468</v>
      </c>
      <c r="H77">
        <f t="shared" si="7"/>
        <v>0.22414095192205807</v>
      </c>
      <c r="I77">
        <f t="shared" si="8"/>
        <v>0.28155904807794196</v>
      </c>
      <c r="J77" s="2">
        <f>((1000*coeffs!$D$8/($D$2*coeffs!$D$6))^2*H77^2+(1000*(E77-coeffs!$D$2*blanks!$BZ$18*A77-coeffs!$D$2*blanks!$BZ$17)/($D$2*coeffs!$D$6))^2*coeffs!$E$8^2+(1000*coeffs!$D$2*coeffs!$D$8*(E77/coeffs!$D$2-blanks!$BZ$18*A77-blanks!$BZ$17)/($D$2^2*coeffs!$D$6))^2*coeffs!$D$11^2+(1000*coeffs!$D$2*coeffs!$D$8*(E77/coeffs!$D$2-blanks!$BZ$18*A77-blanks!$BZ$17)/($D$2*coeffs!$D$6^2))^2*coeffs!$E$6^2 +(-1000*coeffs!$D$8*blanks!$BZ$18*A77/($D$2*coeffs!$D$6)-1000*coeffs!$D$8*blanks!$BZ$17/($D$2*coeffs!$D$6))^2*coeffs!$E$2^2 + (1000*coeffs!$D$2*coeffs!$D$8*A77/($D$2*coeffs!$D$6))^2*blanks!$CA$18^2+(1000*coeffs!$D$2*coeffs!$D$8/($D$2*coeffs!$D$6))^2*blanks!$CA$17^2)^0.5</f>
        <v>2969.6731461904988</v>
      </c>
      <c r="K77" s="10">
        <f>((1000*coeffs!$D$8/($D$2*coeffs!$D$6))^2*I77^2+(1000*(E77-coeffs!$D$2*blanks!$BZ$18*A77-coeffs!$D$2*blanks!$BZ$17)/($D$2*coeffs!$D$6))^2*coeffs!$E$8^2+(1000*coeffs!$D$2*coeffs!$D$8*(E77/coeffs!$D$2-blanks!$BZ$18*A77-blanks!$BZ$17)/($D$2^2*coeffs!$D$6))^2*coeffs!$D$11^2+(1000*coeffs!$D$2*coeffs!$D$8*(E77/coeffs!$D$2-blanks!$BZ$18*A77-blanks!$BZ$17)/($D$2*coeffs!$D$6^2))^2*coeffs!$E$6^2 +(-1000*coeffs!$D$8*blanks!$BZ$18*A77/($D$2*coeffs!$D$6)-1000*coeffs!$D$8*blanks!$BZ$17/($D$2*coeffs!$D$6))^2*coeffs!$E$2^2 + (1000*coeffs!$D$2*coeffs!$D$8*A77/($D$2*coeffs!$D$6))^2*blanks!$CA$18^2+(1000*coeffs!$D$2*coeffs!$D$8/($D$2*coeffs!$D$6))^2*blanks!$CA$17^2)^0.5</f>
        <v>3220.6512131755089</v>
      </c>
      <c r="L77" s="10">
        <f t="shared" si="9"/>
        <v>114764977.03349659</v>
      </c>
      <c r="M77" s="1">
        <f t="shared" si="10"/>
        <v>39387966.304275654</v>
      </c>
      <c r="N77" s="10">
        <f t="shared" si="11"/>
        <v>36606169.589821793</v>
      </c>
    </row>
    <row r="78" spans="1:14" x14ac:dyDescent="0.25">
      <c r="A78">
        <v>-20.260000000000002</v>
      </c>
      <c r="B78">
        <v>0.75531914893617025</v>
      </c>
      <c r="C78" s="10">
        <f>-LN(1-B78)/0.000001-EXP(blanks!$BZ$18*b920_6!A78+blanks!$BZ$17)</f>
        <v>1387281.0062398973</v>
      </c>
      <c r="D78" s="1">
        <f>C78*0.000001*coeffs!$D$8/($D$2*coeffs!$D$6/1000)</f>
        <v>10147.712562351746</v>
      </c>
      <c r="E78">
        <f t="shared" si="6"/>
        <v>1.4078005663408544</v>
      </c>
      <c r="F78">
        <v>1.1693</v>
      </c>
      <c r="G78">
        <v>1.6875</v>
      </c>
      <c r="H78">
        <f t="shared" si="7"/>
        <v>0.23850056634085437</v>
      </c>
      <c r="I78">
        <f t="shared" si="8"/>
        <v>0.27969943365914562</v>
      </c>
      <c r="J78" s="2">
        <f>((1000*coeffs!$D$8/($D$2*coeffs!$D$6))^2*H78^2+(1000*(E78-coeffs!$D$2*blanks!$BZ$18*A78-coeffs!$D$2*blanks!$BZ$17)/($D$2*coeffs!$D$6))^2*coeffs!$E$8^2+(1000*coeffs!$D$2*coeffs!$D$8*(E78/coeffs!$D$2-blanks!$BZ$18*A78-blanks!$BZ$17)/($D$2^2*coeffs!$D$6))^2*coeffs!$D$11^2+(1000*coeffs!$D$2*coeffs!$D$8*(E78/coeffs!$D$2-blanks!$BZ$18*A78-blanks!$BZ$17)/($D$2*coeffs!$D$6^2))^2*coeffs!$E$6^2 +(-1000*coeffs!$D$8*blanks!$BZ$18*A78/($D$2*coeffs!$D$6)-1000*coeffs!$D$8*blanks!$BZ$17/($D$2*coeffs!$D$6))^2*coeffs!$E$2^2 + (1000*coeffs!$D$2*coeffs!$D$8*A78/($D$2*coeffs!$D$6))^2*blanks!$CA$18^2+(1000*coeffs!$D$2*coeffs!$D$8/($D$2*coeffs!$D$6))^2*blanks!$CA$17^2)^0.5</f>
        <v>3092.3488291639592</v>
      </c>
      <c r="K78" s="10">
        <f>((1000*coeffs!$D$8/($D$2*coeffs!$D$6))^2*I78^2+(1000*(E78-coeffs!$D$2*blanks!$BZ$18*A78-coeffs!$D$2*blanks!$BZ$17)/($D$2*coeffs!$D$6))^2*coeffs!$E$8^2+(1000*coeffs!$D$2*coeffs!$D$8*(E78/coeffs!$D$2-blanks!$BZ$18*A78-blanks!$BZ$17)/($D$2^2*coeffs!$D$6))^2*coeffs!$D$11^2+(1000*coeffs!$D$2*coeffs!$D$8*(E78/coeffs!$D$2-blanks!$BZ$18*A78-blanks!$BZ$17)/($D$2*coeffs!$D$6^2))^2*coeffs!$E$6^2 +(-1000*coeffs!$D$8*blanks!$BZ$18*A78/($D$2*coeffs!$D$6)-1000*coeffs!$D$8*blanks!$BZ$17/($D$2*coeffs!$D$6))^2*coeffs!$E$2^2 + (1000*coeffs!$D$2*coeffs!$D$8*A78/($D$2*coeffs!$D$6))^2*blanks!$CA$18^2+(1000*coeffs!$D$2*coeffs!$D$8/($D$2*coeffs!$D$6))^2*blanks!$CA$17^2)^0.5</f>
        <v>3271.8415962628401</v>
      </c>
      <c r="L78" s="10">
        <f t="shared" si="9"/>
        <v>118371269.35184422</v>
      </c>
      <c r="M78" s="1">
        <f t="shared" si="10"/>
        <v>40069607.005052663</v>
      </c>
      <c r="N78" s="10">
        <f t="shared" si="11"/>
        <v>38080694.135072909</v>
      </c>
    </row>
    <row r="79" spans="1:14" x14ac:dyDescent="0.25">
      <c r="A79">
        <v>-20.27</v>
      </c>
      <c r="B79">
        <v>0.76595744680851063</v>
      </c>
      <c r="C79" s="10">
        <f>-LN(1-B79)/0.000001-EXP(blanks!$BZ$18*b920_6!A79+blanks!$BZ$17)</f>
        <v>1431658.4022013724</v>
      </c>
      <c r="D79" s="1">
        <f>C79*0.000001*coeffs!$D$8/($D$2*coeffs!$D$6/1000)</f>
        <v>10472.325280652629</v>
      </c>
      <c r="E79">
        <f t="shared" si="6"/>
        <v>1.452252328911688</v>
      </c>
      <c r="F79">
        <v>1.1982999999999999</v>
      </c>
      <c r="G79">
        <v>1.7293000000000001</v>
      </c>
      <c r="H79">
        <f t="shared" si="7"/>
        <v>0.25395232891168806</v>
      </c>
      <c r="I79">
        <f t="shared" si="8"/>
        <v>0.27704767108831208</v>
      </c>
      <c r="J79" s="2">
        <f>((1000*coeffs!$D$8/($D$2*coeffs!$D$6))^2*H79^2+(1000*(E79-coeffs!$D$2*blanks!$BZ$18*A79-coeffs!$D$2*blanks!$BZ$17)/($D$2*coeffs!$D$6))^2*coeffs!$E$8^2+(1000*coeffs!$D$2*coeffs!$D$8*(E79/coeffs!$D$2-blanks!$BZ$18*A79-blanks!$BZ$17)/($D$2^2*coeffs!$D$6))^2*coeffs!$D$11^2+(1000*coeffs!$D$2*coeffs!$D$8*(E79/coeffs!$D$2-blanks!$BZ$18*A79-blanks!$BZ$17)/($D$2*coeffs!$D$6^2))^2*coeffs!$E$6^2 +(-1000*coeffs!$D$8*blanks!$BZ$18*A79/($D$2*coeffs!$D$6)-1000*coeffs!$D$8*blanks!$BZ$17/($D$2*coeffs!$D$6))^2*coeffs!$E$2^2 + (1000*coeffs!$D$2*coeffs!$D$8*A79/($D$2*coeffs!$D$6))^2*blanks!$CA$18^2+(1000*coeffs!$D$2*coeffs!$D$8/($D$2*coeffs!$D$6))^2*blanks!$CA$17^2)^0.5</f>
        <v>3223.0339404894171</v>
      </c>
      <c r="K79" s="10">
        <f>((1000*coeffs!$D$8/($D$2*coeffs!$D$6))^2*I79^2+(1000*(E79-coeffs!$D$2*blanks!$BZ$18*A79-coeffs!$D$2*blanks!$BZ$17)/($D$2*coeffs!$D$6))^2*coeffs!$E$8^2+(1000*coeffs!$D$2*coeffs!$D$8*(E79/coeffs!$D$2-blanks!$BZ$18*A79-blanks!$BZ$17)/($D$2^2*coeffs!$D$6))^2*coeffs!$D$11^2+(1000*coeffs!$D$2*coeffs!$D$8*(E79/coeffs!$D$2-blanks!$BZ$18*A79-blanks!$BZ$17)/($D$2*coeffs!$D$6^2))^2*coeffs!$E$6^2 +(-1000*coeffs!$D$8*blanks!$BZ$18*A79/($D$2*coeffs!$D$6)-1000*coeffs!$D$8*blanks!$BZ$17/($D$2*coeffs!$D$6))^2*coeffs!$E$2^2 + (1000*coeffs!$D$2*coeffs!$D$8*A79/($D$2*coeffs!$D$6))^2*blanks!$CA$18^2+(1000*coeffs!$D$2*coeffs!$D$8/($D$2*coeffs!$D$6))^2*blanks!$CA$17^2)^0.5</f>
        <v>3323.2714106035596</v>
      </c>
      <c r="L79" s="10">
        <f t="shared" si="9"/>
        <v>122157819.20501852</v>
      </c>
      <c r="M79" s="1">
        <f t="shared" si="10"/>
        <v>40760385.125711784</v>
      </c>
      <c r="N79" s="10">
        <f t="shared" si="11"/>
        <v>39650008.105450206</v>
      </c>
    </row>
    <row r="80" spans="1:14" x14ac:dyDescent="0.25">
      <c r="A80">
        <v>-20.37</v>
      </c>
      <c r="B80">
        <v>0.77659574468085102</v>
      </c>
      <c r="C80" s="10">
        <f>-LN(1-B80)/0.000001-EXP(blanks!$BZ$18*b920_6!A80+blanks!$BZ$17)</f>
        <v>1477419.7659046233</v>
      </c>
      <c r="D80" s="1">
        <f>C80*0.000001*coeffs!$D$8/($D$2*coeffs!$D$6/1000)</f>
        <v>10807.06147557861</v>
      </c>
      <c r="E80">
        <f t="shared" si="6"/>
        <v>1.4987723445465806</v>
      </c>
      <c r="F80">
        <v>1.2583</v>
      </c>
      <c r="G80">
        <v>1.8160000000000001</v>
      </c>
      <c r="H80">
        <f t="shared" si="7"/>
        <v>0.24047234454658062</v>
      </c>
      <c r="I80">
        <f t="shared" si="8"/>
        <v>0.31722765545341947</v>
      </c>
      <c r="J80" s="2">
        <f>((1000*coeffs!$D$8/($D$2*coeffs!$D$6))^2*H80^2+(1000*(E80-coeffs!$D$2*blanks!$BZ$18*A80-coeffs!$D$2*blanks!$BZ$17)/($D$2*coeffs!$D$6))^2*coeffs!$E$8^2+(1000*coeffs!$D$2*coeffs!$D$8*(E80/coeffs!$D$2-blanks!$BZ$18*A80-blanks!$BZ$17)/($D$2^2*coeffs!$D$6))^2*coeffs!$D$11^2+(1000*coeffs!$D$2*coeffs!$D$8*(E80/coeffs!$D$2-blanks!$BZ$18*A80-blanks!$BZ$17)/($D$2*coeffs!$D$6^2))^2*coeffs!$E$6^2 +(-1000*coeffs!$D$8*blanks!$BZ$18*A80/($D$2*coeffs!$D$6)-1000*coeffs!$D$8*blanks!$BZ$17/($D$2*coeffs!$D$6))^2*coeffs!$E$2^2 + (1000*coeffs!$D$2*coeffs!$D$8*A80/($D$2*coeffs!$D$6))^2*blanks!$CA$18^2+(1000*coeffs!$D$2*coeffs!$D$8/($D$2*coeffs!$D$6))^2*blanks!$CA$17^2)^0.5</f>
        <v>3237.7295821946022</v>
      </c>
      <c r="K80" s="10">
        <f>((1000*coeffs!$D$8/($D$2*coeffs!$D$6))^2*I80^2+(1000*(E80-coeffs!$D$2*blanks!$BZ$18*A80-coeffs!$D$2*blanks!$BZ$17)/($D$2*coeffs!$D$6))^2*coeffs!$E$8^2+(1000*coeffs!$D$2*coeffs!$D$8*(E80/coeffs!$D$2-blanks!$BZ$18*A80-blanks!$BZ$17)/($D$2^2*coeffs!$D$6))^2*coeffs!$D$11^2+(1000*coeffs!$D$2*coeffs!$D$8*(E80/coeffs!$D$2-blanks!$BZ$18*A80-blanks!$BZ$17)/($D$2*coeffs!$D$6^2))^2*coeffs!$E$6^2 +(-1000*coeffs!$D$8*blanks!$BZ$18*A80/($D$2*coeffs!$D$6)-1000*coeffs!$D$8*blanks!$BZ$17/($D$2*coeffs!$D$6))^2*coeffs!$E$2^2 + (1000*coeffs!$D$2*coeffs!$D$8*A80/($D$2*coeffs!$D$6))^2*blanks!$CA$18^2+(1000*coeffs!$D$2*coeffs!$D$8/($D$2*coeffs!$D$6))^2*blanks!$CA$17^2)^0.5</f>
        <v>3573.9781978116253</v>
      </c>
      <c r="L80" s="10">
        <f t="shared" si="9"/>
        <v>126062457.61963008</v>
      </c>
      <c r="M80" s="1">
        <f t="shared" si="10"/>
        <v>43669219.838999875</v>
      </c>
      <c r="N80" s="10">
        <f t="shared" si="11"/>
        <v>39941791.235525586</v>
      </c>
    </row>
    <row r="81" spans="1:14" x14ac:dyDescent="0.25">
      <c r="A81">
        <v>-20.39</v>
      </c>
      <c r="B81">
        <v>0.78723404255319152</v>
      </c>
      <c r="C81" s="10">
        <f>-LN(1-B81)/0.000001-EXP(blanks!$BZ$18*b920_6!A81+blanks!$BZ$17)</f>
        <v>1526054.8783751004</v>
      </c>
      <c r="D81" s="1">
        <f>C81*0.000001*coeffs!$D$8/($D$2*coeffs!$D$6/1000)</f>
        <v>11162.818629009071</v>
      </c>
      <c r="E81">
        <f t="shared" si="6"/>
        <v>1.547562508716013</v>
      </c>
      <c r="F81">
        <v>1.2895000000000001</v>
      </c>
      <c r="G81">
        <v>1.861</v>
      </c>
      <c r="H81">
        <f t="shared" si="7"/>
        <v>0.25806250871601288</v>
      </c>
      <c r="I81">
        <f t="shared" si="8"/>
        <v>0.31343749128398701</v>
      </c>
      <c r="J81" s="2">
        <f>((1000*coeffs!$D$8/($D$2*coeffs!$D$6))^2*H81^2+(1000*(E81-coeffs!$D$2*blanks!$BZ$18*A81-coeffs!$D$2*blanks!$BZ$17)/($D$2*coeffs!$D$6))^2*coeffs!$E$8^2+(1000*coeffs!$D$2*coeffs!$D$8*(E81/coeffs!$D$2-blanks!$BZ$18*A81-blanks!$BZ$17)/($D$2^2*coeffs!$D$6))^2*coeffs!$D$11^2+(1000*coeffs!$D$2*coeffs!$D$8*(E81/coeffs!$D$2-blanks!$BZ$18*A81-blanks!$BZ$17)/($D$2*coeffs!$D$6^2))^2*coeffs!$E$6^2 +(-1000*coeffs!$D$8*blanks!$BZ$18*A81/($D$2*coeffs!$D$6)-1000*coeffs!$D$8*blanks!$BZ$17/($D$2*coeffs!$D$6))^2*coeffs!$E$2^2 + (1000*coeffs!$D$2*coeffs!$D$8*A81/($D$2*coeffs!$D$6))^2*blanks!$CA$18^2+(1000*coeffs!$D$2*coeffs!$D$8/($D$2*coeffs!$D$6))^2*blanks!$CA$17^2)^0.5</f>
        <v>3382.454484026704</v>
      </c>
      <c r="K81" s="10">
        <f>((1000*coeffs!$D$8/($D$2*coeffs!$D$6))^2*I81^2+(1000*(E81-coeffs!$D$2*blanks!$BZ$18*A81-coeffs!$D$2*blanks!$BZ$17)/($D$2*coeffs!$D$6))^2*coeffs!$E$8^2+(1000*coeffs!$D$2*coeffs!$D$8*(E81/coeffs!$D$2-blanks!$BZ$18*A81-blanks!$BZ$17)/($D$2^2*coeffs!$D$6))^2*coeffs!$D$11^2+(1000*coeffs!$D$2*coeffs!$D$8*(E81/coeffs!$D$2-blanks!$BZ$18*A81-blanks!$BZ$17)/($D$2*coeffs!$D$6^2))^2*coeffs!$E$6^2 +(-1000*coeffs!$D$8*blanks!$BZ$18*A81/($D$2*coeffs!$D$6)-1000*coeffs!$D$8*blanks!$BZ$17/($D$2*coeffs!$D$6))^2*coeffs!$E$2^2 + (1000*coeffs!$D$2*coeffs!$D$8*A81/($D$2*coeffs!$D$6))^2*blanks!$CA$18^2+(1000*coeffs!$D$2*coeffs!$D$8/($D$2*coeffs!$D$6))^2*blanks!$CA$17^2)^0.5</f>
        <v>3624.1290605895483</v>
      </c>
      <c r="L81" s="10">
        <f t="shared" si="9"/>
        <v>130212301.79129067</v>
      </c>
      <c r="M81" s="1">
        <f t="shared" si="10"/>
        <v>44355689.472551778</v>
      </c>
      <c r="N81" s="10">
        <f t="shared" si="11"/>
        <v>41677587.553106546</v>
      </c>
    </row>
    <row r="82" spans="1:14" x14ac:dyDescent="0.25">
      <c r="A82">
        <v>-20.420000000000002</v>
      </c>
      <c r="B82">
        <v>0.7978723404255319</v>
      </c>
      <c r="C82" s="10">
        <f>-LN(1-B82)/0.000001-EXP(blanks!$BZ$18*b920_6!A82+blanks!$BZ$17)</f>
        <v>1577113.4815849597</v>
      </c>
      <c r="D82" s="1">
        <f>C82*0.000001*coeffs!$D$8/($D$2*coeffs!$D$6/1000)</f>
        <v>11536.303183961036</v>
      </c>
      <c r="E82">
        <f t="shared" si="6"/>
        <v>1.5988558031035633</v>
      </c>
      <c r="F82">
        <v>1.3213999999999999</v>
      </c>
      <c r="G82">
        <v>1.9542999999999999</v>
      </c>
      <c r="H82">
        <f t="shared" si="7"/>
        <v>0.27745580310356344</v>
      </c>
      <c r="I82">
        <f t="shared" si="8"/>
        <v>0.35544419689643658</v>
      </c>
      <c r="J82" s="2">
        <f>((1000*coeffs!$D$8/($D$2*coeffs!$D$6))^2*H82^2+(1000*(E82-coeffs!$D$2*blanks!$BZ$18*A82-coeffs!$D$2*blanks!$BZ$17)/($D$2*coeffs!$D$6))^2*coeffs!$E$8^2+(1000*coeffs!$D$2*coeffs!$D$8*(E82/coeffs!$D$2-blanks!$BZ$18*A82-blanks!$BZ$17)/($D$2^2*coeffs!$D$6))^2*coeffs!$D$11^2+(1000*coeffs!$D$2*coeffs!$D$8*(E82/coeffs!$D$2-blanks!$BZ$18*A82-blanks!$BZ$17)/($D$2*coeffs!$D$6^2))^2*coeffs!$E$6^2 +(-1000*coeffs!$D$8*blanks!$BZ$18*A82/($D$2*coeffs!$D$6)-1000*coeffs!$D$8*blanks!$BZ$17/($D$2*coeffs!$D$6))^2*coeffs!$E$2^2 + (1000*coeffs!$D$2*coeffs!$D$8*A82/($D$2*coeffs!$D$6))^2*blanks!$CA$18^2+(1000*coeffs!$D$2*coeffs!$D$8/($D$2*coeffs!$D$6))^2*blanks!$CA$17^2)^0.5</f>
        <v>3539.4274430180167</v>
      </c>
      <c r="K82" s="10">
        <f>((1000*coeffs!$D$8/($D$2*coeffs!$D$6))^2*I82^2+(1000*(E82-coeffs!$D$2*blanks!$BZ$18*A82-coeffs!$D$2*blanks!$BZ$17)/($D$2*coeffs!$D$6))^2*coeffs!$E$8^2+(1000*coeffs!$D$2*coeffs!$D$8*(E82/coeffs!$D$2-blanks!$BZ$18*A82-blanks!$BZ$17)/($D$2^2*coeffs!$D$6))^2*coeffs!$D$11^2+(1000*coeffs!$D$2*coeffs!$D$8*(E82/coeffs!$D$2-blanks!$BZ$18*A82-blanks!$BZ$17)/($D$2*coeffs!$D$6^2))^2*coeffs!$E$6^2 +(-1000*coeffs!$D$8*blanks!$BZ$18*A82/($D$2*coeffs!$D$6)-1000*coeffs!$D$8*blanks!$BZ$17/($D$2*coeffs!$D$6))^2*coeffs!$E$2^2 + (1000*coeffs!$D$2*coeffs!$D$8*A82/($D$2*coeffs!$D$6))^2*blanks!$CA$18^2+(1000*coeffs!$D$2*coeffs!$D$8/($D$2*coeffs!$D$6))^2*blanks!$CA$17^2)^0.5</f>
        <v>3894.6850428722319</v>
      </c>
      <c r="L82" s="10">
        <f t="shared" si="9"/>
        <v>134568932.96125427</v>
      </c>
      <c r="M82" s="1">
        <f t="shared" si="10"/>
        <v>47502521.607677191</v>
      </c>
      <c r="N82" s="10">
        <f t="shared" si="11"/>
        <v>43556059.645307854</v>
      </c>
    </row>
    <row r="83" spans="1:14" x14ac:dyDescent="0.25">
      <c r="A83">
        <v>-20.57</v>
      </c>
      <c r="B83">
        <v>0.80851063829787229</v>
      </c>
      <c r="C83" s="10">
        <f>-LN(1-B83)/0.000001-EXP(blanks!$BZ$18*b920_6!A83+blanks!$BZ$17)</f>
        <v>1629968.2692332594</v>
      </c>
      <c r="D83" s="1">
        <f>C83*0.000001*coeffs!$D$8/($D$2*coeffs!$D$6/1000)</f>
        <v>11922.92650698398</v>
      </c>
      <c r="E83">
        <f t="shared" si="6"/>
        <v>1.6529230243738389</v>
      </c>
      <c r="F83">
        <v>1.3541000000000001</v>
      </c>
      <c r="G83">
        <v>2.0026000000000002</v>
      </c>
      <c r="H83">
        <f t="shared" si="7"/>
        <v>0.29882302437383879</v>
      </c>
      <c r="I83">
        <f t="shared" si="8"/>
        <v>0.34967697562616129</v>
      </c>
      <c r="J83" s="2">
        <f>((1000*coeffs!$D$8/($D$2*coeffs!$D$6))^2*H83^2+(1000*(E83-coeffs!$D$2*blanks!$BZ$18*A83-coeffs!$D$2*blanks!$BZ$17)/($D$2*coeffs!$D$6))^2*coeffs!$E$8^2+(1000*coeffs!$D$2*coeffs!$D$8*(E83/coeffs!$D$2-blanks!$BZ$18*A83-blanks!$BZ$17)/($D$2^2*coeffs!$D$6))^2*coeffs!$D$11^2+(1000*coeffs!$D$2*coeffs!$D$8*(E83/coeffs!$D$2-blanks!$BZ$18*A83-blanks!$BZ$17)/($D$2*coeffs!$D$6^2))^2*coeffs!$E$6^2 +(-1000*coeffs!$D$8*blanks!$BZ$18*A83/($D$2*coeffs!$D$6)-1000*coeffs!$D$8*blanks!$BZ$17/($D$2*coeffs!$D$6))^2*coeffs!$E$2^2 + (1000*coeffs!$D$2*coeffs!$D$8*A83/($D$2*coeffs!$D$6))^2*blanks!$CA$18^2+(1000*coeffs!$D$2*coeffs!$D$8/($D$2*coeffs!$D$6))^2*blanks!$CA$17^2)^0.5</f>
        <v>3710.0811993972802</v>
      </c>
      <c r="K83" s="10">
        <f>((1000*coeffs!$D$8/($D$2*coeffs!$D$6))^2*I83^2+(1000*(E83-coeffs!$D$2*blanks!$BZ$18*A83-coeffs!$D$2*blanks!$BZ$17)/($D$2*coeffs!$D$6))^2*coeffs!$E$8^2+(1000*coeffs!$D$2*coeffs!$D$8*(E83/coeffs!$D$2-blanks!$BZ$18*A83-blanks!$BZ$17)/($D$2^2*coeffs!$D$6))^2*coeffs!$D$11^2+(1000*coeffs!$D$2*coeffs!$D$8*(E83/coeffs!$D$2-blanks!$BZ$18*A83-blanks!$BZ$17)/($D$2*coeffs!$D$6^2))^2*coeffs!$E$6^2 +(-1000*coeffs!$D$8*blanks!$BZ$18*A83/($D$2*coeffs!$D$6)-1000*coeffs!$D$8*blanks!$BZ$17/($D$2*coeffs!$D$6))^2*coeffs!$E$2^2 + (1000*coeffs!$D$2*coeffs!$D$8*A83/($D$2*coeffs!$D$6))^2*blanks!$CA$18^2+(1000*coeffs!$D$2*coeffs!$D$8/($D$2*coeffs!$D$6))^2*blanks!$CA$17^2)^0.5</f>
        <v>3940.721458169141</v>
      </c>
      <c r="L83" s="10">
        <f t="shared" si="9"/>
        <v>139078825.53320625</v>
      </c>
      <c r="M83" s="1">
        <f t="shared" si="10"/>
        <v>48152801.505414471</v>
      </c>
      <c r="N83" s="10">
        <f t="shared" si="11"/>
        <v>45591543.47518333</v>
      </c>
    </row>
    <row r="84" spans="1:14" x14ac:dyDescent="0.25">
      <c r="A84">
        <v>-20.72</v>
      </c>
      <c r="B84">
        <v>0.81914893617021278</v>
      </c>
      <c r="C84" s="10">
        <f>-LN(1-B84)/0.000001-EXP(blanks!$BZ$18*b920_6!A84+blanks!$BZ$17)</f>
        <v>1685846.6395924396</v>
      </c>
      <c r="D84" s="1">
        <f>C84*0.000001*coeffs!$D$8/($D$2*coeffs!$D$6/1000)</f>
        <v>12331.666797024065</v>
      </c>
      <c r="E84">
        <f t="shared" si="6"/>
        <v>1.7100814382137879</v>
      </c>
      <c r="F84">
        <v>1.4219999999999999</v>
      </c>
      <c r="G84">
        <v>2.1030000000000002</v>
      </c>
      <c r="H84">
        <f t="shared" si="7"/>
        <v>0.28808143821378795</v>
      </c>
      <c r="I84">
        <f t="shared" si="8"/>
        <v>0.39291856178621232</v>
      </c>
      <c r="J84" s="2">
        <f>((1000*coeffs!$D$8/($D$2*coeffs!$D$6))^2*H84^2+(1000*(E84-coeffs!$D$2*blanks!$BZ$18*A84-coeffs!$D$2*blanks!$BZ$17)/($D$2*coeffs!$D$6))^2*coeffs!$E$8^2+(1000*coeffs!$D$2*coeffs!$D$8*(E84/coeffs!$D$2-blanks!$BZ$18*A84-blanks!$BZ$17)/($D$2^2*coeffs!$D$6))^2*coeffs!$D$11^2+(1000*coeffs!$D$2*coeffs!$D$8*(E84/coeffs!$D$2-blanks!$BZ$18*A84-blanks!$BZ$17)/($D$2*coeffs!$D$6^2))^2*coeffs!$E$6^2 +(-1000*coeffs!$D$8*blanks!$BZ$18*A84/($D$2*coeffs!$D$6)-1000*coeffs!$D$8*blanks!$BZ$17/($D$2*coeffs!$D$6))^2*coeffs!$E$2^2 + (1000*coeffs!$D$2*coeffs!$D$8*A84/($D$2*coeffs!$D$6))^2*blanks!$CA$18^2+(1000*coeffs!$D$2*coeffs!$D$8/($D$2*coeffs!$D$6))^2*blanks!$CA$17^2)^0.5</f>
        <v>3749.6213157535262</v>
      </c>
      <c r="K84" s="10">
        <f>((1000*coeffs!$D$8/($D$2*coeffs!$D$6))^2*I84^2+(1000*(E84-coeffs!$D$2*blanks!$BZ$18*A84-coeffs!$D$2*blanks!$BZ$17)/($D$2*coeffs!$D$6))^2*coeffs!$E$8^2+(1000*coeffs!$D$2*coeffs!$D$8*(E84/coeffs!$D$2-blanks!$BZ$18*A84-blanks!$BZ$17)/($D$2^2*coeffs!$D$6))^2*coeffs!$D$11^2+(1000*coeffs!$D$2*coeffs!$D$8*(E84/coeffs!$D$2-blanks!$BZ$18*A84-blanks!$BZ$17)/($D$2*coeffs!$D$6^2))^2*coeffs!$E$6^2 +(-1000*coeffs!$D$8*blanks!$BZ$18*A84/($D$2*coeffs!$D$6)-1000*coeffs!$D$8*blanks!$BZ$17/($D$2*coeffs!$D$6))^2*coeffs!$E$2^2 + (1000*coeffs!$D$2*coeffs!$D$8*A84/($D$2*coeffs!$D$6))^2*blanks!$CA$18^2+(1000*coeffs!$D$2*coeffs!$D$8/($D$2*coeffs!$D$6))^2*blanks!$CA$17^2)^0.5</f>
        <v>4228.4412312259819</v>
      </c>
      <c r="L84" s="10">
        <f t="shared" si="9"/>
        <v>143846708.60734737</v>
      </c>
      <c r="M84" s="1">
        <f t="shared" si="10"/>
        <v>51505851.468543731</v>
      </c>
      <c r="N84" s="10">
        <f t="shared" si="11"/>
        <v>46185117.820997693</v>
      </c>
    </row>
    <row r="85" spans="1:14" x14ac:dyDescent="0.25">
      <c r="A85">
        <v>-20.77</v>
      </c>
      <c r="B85">
        <v>0.82978723404255317</v>
      </c>
      <c r="C85" s="10">
        <f>-LN(1-B85)/0.000001-EXP(blanks!$BZ$18*b920_6!A85+blanks!$BZ$17)</f>
        <v>1746028.9101459186</v>
      </c>
      <c r="D85" s="1">
        <f>C85*0.000001*coeffs!$D$8/($D$2*coeffs!$D$6/1000)</f>
        <v>12771.889347595614</v>
      </c>
      <c r="E85">
        <f t="shared" si="6"/>
        <v>1.7707060600302225</v>
      </c>
      <c r="F85">
        <v>1.4572000000000001</v>
      </c>
      <c r="G85">
        <v>2.1551</v>
      </c>
      <c r="H85">
        <f t="shared" si="7"/>
        <v>0.31350606003022241</v>
      </c>
      <c r="I85">
        <f t="shared" si="8"/>
        <v>0.38439393996977755</v>
      </c>
      <c r="J85" s="2">
        <f>((1000*coeffs!$D$8/($D$2*coeffs!$D$6))^2*H85^2+(1000*(E85-coeffs!$D$2*blanks!$BZ$18*A85-coeffs!$D$2*blanks!$BZ$17)/($D$2*coeffs!$D$6))^2*coeffs!$E$8^2+(1000*coeffs!$D$2*coeffs!$D$8*(E85/coeffs!$D$2-blanks!$BZ$18*A85-blanks!$BZ$17)/($D$2^2*coeffs!$D$6))^2*coeffs!$D$11^2+(1000*coeffs!$D$2*coeffs!$D$8*(E85/coeffs!$D$2-blanks!$BZ$18*A85-blanks!$BZ$17)/($D$2*coeffs!$D$6^2))^2*coeffs!$E$6^2 +(-1000*coeffs!$D$8*blanks!$BZ$18*A85/($D$2*coeffs!$D$6)-1000*coeffs!$D$8*blanks!$BZ$17/($D$2*coeffs!$D$6))^2*coeffs!$E$2^2 + (1000*coeffs!$D$2*coeffs!$D$8*A85/($D$2*coeffs!$D$6))^2*blanks!$CA$18^2+(1000*coeffs!$D$2*coeffs!$D$8/($D$2*coeffs!$D$6))^2*blanks!$CA$17^2)^0.5</f>
        <v>3946.1575240754746</v>
      </c>
      <c r="K85" s="10">
        <f>((1000*coeffs!$D$8/($D$2*coeffs!$D$6))^2*I85^2+(1000*(E85-coeffs!$D$2*blanks!$BZ$18*A85-coeffs!$D$2*blanks!$BZ$17)/($D$2*coeffs!$D$6))^2*coeffs!$E$8^2+(1000*coeffs!$D$2*coeffs!$D$8*(E85/coeffs!$D$2-blanks!$BZ$18*A85-blanks!$BZ$17)/($D$2^2*coeffs!$D$6))^2*coeffs!$D$11^2+(1000*coeffs!$D$2*coeffs!$D$8*(E85/coeffs!$D$2-blanks!$BZ$18*A85-blanks!$BZ$17)/($D$2*coeffs!$D$6^2))^2*coeffs!$E$6^2 +(-1000*coeffs!$D$8*blanks!$BZ$18*A85/($D$2*coeffs!$D$6)-1000*coeffs!$D$8*blanks!$BZ$17/($D$2*coeffs!$D$6))^2*coeffs!$E$2^2 + (1000*coeffs!$D$2*coeffs!$D$8*A85/($D$2*coeffs!$D$6))^2*blanks!$CA$18^2+(1000*coeffs!$D$2*coeffs!$D$8/($D$2*coeffs!$D$6))^2*blanks!$CA$17^2)^0.5</f>
        <v>4268.4040406342938</v>
      </c>
      <c r="L85" s="10">
        <f t="shared" si="9"/>
        <v>148981826.67344126</v>
      </c>
      <c r="M85" s="1">
        <f t="shared" si="10"/>
        <v>52106074.564733699</v>
      </c>
      <c r="N85" s="10">
        <f t="shared" si="11"/>
        <v>48526851.078242235</v>
      </c>
    </row>
    <row r="86" spans="1:14" x14ac:dyDescent="0.25">
      <c r="A86">
        <v>-20.77</v>
      </c>
      <c r="B86">
        <v>0.84042553191489366</v>
      </c>
      <c r="C86" s="10">
        <f>-LN(1-B86)/0.000001-EXP(blanks!$BZ$18*b920_6!A86+blanks!$BZ$17)</f>
        <v>1810567.4312834903</v>
      </c>
      <c r="D86" s="1">
        <f>C86*0.000001*coeffs!$D$8/($D$2*coeffs!$D$6/1000)</f>
        <v>13243.977092441512</v>
      </c>
      <c r="E86">
        <f t="shared" si="6"/>
        <v>1.8352445811677942</v>
      </c>
      <c r="F86">
        <v>1.4933000000000001</v>
      </c>
      <c r="G86">
        <v>2.2631000000000001</v>
      </c>
      <c r="H86">
        <f t="shared" si="7"/>
        <v>0.34194458116779414</v>
      </c>
      <c r="I86">
        <f t="shared" si="8"/>
        <v>0.4278554188322059</v>
      </c>
      <c r="J86" s="2">
        <f>((1000*coeffs!$D$8/($D$2*coeffs!$D$6))^2*H86^2+(1000*(E86-coeffs!$D$2*blanks!$BZ$18*A86-coeffs!$D$2*blanks!$BZ$17)/($D$2*coeffs!$D$6))^2*coeffs!$E$8^2+(1000*coeffs!$D$2*coeffs!$D$8*(E86/coeffs!$D$2-blanks!$BZ$18*A86-blanks!$BZ$17)/($D$2^2*coeffs!$D$6))^2*coeffs!$D$11^2+(1000*coeffs!$D$2*coeffs!$D$8*(E86/coeffs!$D$2-blanks!$BZ$18*A86-blanks!$BZ$17)/($D$2*coeffs!$D$6^2))^2*coeffs!$E$6^2 +(-1000*coeffs!$D$8*blanks!$BZ$18*A86/($D$2*coeffs!$D$6)-1000*coeffs!$D$8*blanks!$BZ$17/($D$2*coeffs!$D$6))^2*coeffs!$E$2^2 + (1000*coeffs!$D$2*coeffs!$D$8*A86/($D$2*coeffs!$D$6))^2*blanks!$CA$18^2+(1000*coeffs!$D$2*coeffs!$D$8/($D$2*coeffs!$D$6))^2*blanks!$CA$17^2)^0.5</f>
        <v>4163.5339480617204</v>
      </c>
      <c r="K86" s="10">
        <f>((1000*coeffs!$D$8/($D$2*coeffs!$D$6))^2*I86^2+(1000*(E86-coeffs!$D$2*blanks!$BZ$18*A86-coeffs!$D$2*blanks!$BZ$17)/($D$2*coeffs!$D$6))^2*coeffs!$E$8^2+(1000*coeffs!$D$2*coeffs!$D$8*(E86/coeffs!$D$2-blanks!$BZ$18*A86-blanks!$BZ$17)/($D$2^2*coeffs!$D$6))^2*coeffs!$D$11^2+(1000*coeffs!$D$2*coeffs!$D$8*(E86/coeffs!$D$2-blanks!$BZ$18*A86-blanks!$BZ$17)/($D$2*coeffs!$D$6^2))^2*coeffs!$E$6^2 +(-1000*coeffs!$D$8*blanks!$BZ$18*A86/($D$2*coeffs!$D$6)-1000*coeffs!$D$8*blanks!$BZ$17/($D$2*coeffs!$D$6))^2*coeffs!$E$2^2 + (1000*coeffs!$D$2*coeffs!$D$8*A86/($D$2*coeffs!$D$6))^2*blanks!$CA$18^2+(1000*coeffs!$D$2*coeffs!$D$8/($D$2*coeffs!$D$6))^2*blanks!$CA$17^2)^0.5</f>
        <v>4568.7667673630667</v>
      </c>
      <c r="L86" s="10">
        <f t="shared" si="9"/>
        <v>154488646.58576128</v>
      </c>
      <c r="M86" s="1">
        <f t="shared" si="10"/>
        <v>55623590.691223942</v>
      </c>
      <c r="N86" s="10">
        <f t="shared" si="11"/>
        <v>51112535.368598357</v>
      </c>
    </row>
    <row r="87" spans="1:14" x14ac:dyDescent="0.25">
      <c r="A87">
        <v>-20.79</v>
      </c>
      <c r="B87">
        <v>0.85106382978723405</v>
      </c>
      <c r="C87" s="10">
        <f>-LN(1-B87)/0.000001-EXP(blanks!$BZ$18*b920_6!A87+blanks!$BZ$17)</f>
        <v>1879381.1097053278</v>
      </c>
      <c r="D87" s="1">
        <f>C87*0.000001*coeffs!$D$8/($D$2*coeffs!$D$6/1000)</f>
        <v>13747.336848570227</v>
      </c>
      <c r="E87">
        <f t="shared" si="6"/>
        <v>1.9042374526547454</v>
      </c>
      <c r="F87">
        <v>1.5682</v>
      </c>
      <c r="G87">
        <v>2.3191999999999999</v>
      </c>
      <c r="H87">
        <f t="shared" si="7"/>
        <v>0.33603745265474538</v>
      </c>
      <c r="I87">
        <f t="shared" si="8"/>
        <v>0.41496254734525451</v>
      </c>
      <c r="J87" s="2">
        <f>((1000*coeffs!$D$8/($D$2*coeffs!$D$6))^2*H87^2+(1000*(E87-coeffs!$D$2*blanks!$BZ$18*A87-coeffs!$D$2*blanks!$BZ$17)/($D$2*coeffs!$D$6))^2*coeffs!$E$8^2+(1000*coeffs!$D$2*coeffs!$D$8*(E87/coeffs!$D$2-blanks!$BZ$18*A87-blanks!$BZ$17)/($D$2^2*coeffs!$D$6))^2*coeffs!$D$11^2+(1000*coeffs!$D$2*coeffs!$D$8*(E87/coeffs!$D$2-blanks!$BZ$18*A87-blanks!$BZ$17)/($D$2*coeffs!$D$6^2))^2*coeffs!$E$6^2 +(-1000*coeffs!$D$8*blanks!$BZ$18*A87/($D$2*coeffs!$D$6)-1000*coeffs!$D$8*blanks!$BZ$17/($D$2*coeffs!$D$6))^2*coeffs!$E$2^2 + (1000*coeffs!$D$2*coeffs!$D$8*A87/($D$2*coeffs!$D$6))^2*blanks!$CA$18^2+(1000*coeffs!$D$2*coeffs!$D$8/($D$2*coeffs!$D$6))^2*blanks!$CA$17^2)^0.5</f>
        <v>4239.0271326611328</v>
      </c>
      <c r="K87" s="10">
        <f>((1000*coeffs!$D$8/($D$2*coeffs!$D$6))^2*I87^2+(1000*(E87-coeffs!$D$2*blanks!$BZ$18*A87-coeffs!$D$2*blanks!$BZ$17)/($D$2*coeffs!$D$6))^2*coeffs!$E$8^2+(1000*coeffs!$D$2*coeffs!$D$8*(E87/coeffs!$D$2-blanks!$BZ$18*A87-blanks!$BZ$17)/($D$2^2*coeffs!$D$6))^2*coeffs!$D$11^2+(1000*coeffs!$D$2*coeffs!$D$8*(E87/coeffs!$D$2-blanks!$BZ$18*A87-blanks!$BZ$17)/($D$2*coeffs!$D$6^2))^2*coeffs!$E$6^2 +(-1000*coeffs!$D$8*blanks!$BZ$18*A87/($D$2*coeffs!$D$6)-1000*coeffs!$D$8*blanks!$BZ$17/($D$2*coeffs!$D$6))^2*coeffs!$E$2^2 + (1000*coeffs!$D$2*coeffs!$D$8*A87/($D$2*coeffs!$D$6))^2*blanks!$CA$18^2+(1000*coeffs!$D$2*coeffs!$D$8/($D$2*coeffs!$D$6))^2*blanks!$CA$17^2)^0.5</f>
        <v>4597.9163457921568</v>
      </c>
      <c r="L87" s="10">
        <f t="shared" si="9"/>
        <v>160360248.96979472</v>
      </c>
      <c r="M87" s="1">
        <f t="shared" si="10"/>
        <v>56124831.946524516</v>
      </c>
      <c r="N87" s="10">
        <f t="shared" si="11"/>
        <v>52138843.735580139</v>
      </c>
    </row>
    <row r="88" spans="1:14" x14ac:dyDescent="0.25">
      <c r="A88">
        <v>-20.86</v>
      </c>
      <c r="B88">
        <v>0.86170212765957444</v>
      </c>
      <c r="C88" s="10">
        <f>-LN(1-B88)/0.000001-EXP(blanks!$BZ$18*b920_6!A88+blanks!$BZ$17)</f>
        <v>1952851.5969259932</v>
      </c>
      <c r="D88" s="1">
        <f>C88*0.000001*coeffs!$D$8/($D$2*coeffs!$D$6/1000)</f>
        <v>14284.760328584573</v>
      </c>
      <c r="E88">
        <f t="shared" si="6"/>
        <v>1.9783454248084669</v>
      </c>
      <c r="F88">
        <v>1.607</v>
      </c>
      <c r="G88">
        <v>2.4354</v>
      </c>
      <c r="H88">
        <f t="shared" si="7"/>
        <v>0.37134542480846688</v>
      </c>
      <c r="I88">
        <f t="shared" si="8"/>
        <v>0.45705457519153314</v>
      </c>
      <c r="J88" s="2">
        <f>((1000*coeffs!$D$8/($D$2*coeffs!$D$6))^2*H88^2+(1000*(E88-coeffs!$D$2*blanks!$BZ$18*A88-coeffs!$D$2*blanks!$BZ$17)/($D$2*coeffs!$D$6))^2*coeffs!$E$8^2+(1000*coeffs!$D$2*coeffs!$D$8*(E88/coeffs!$D$2-blanks!$BZ$18*A88-blanks!$BZ$17)/($D$2^2*coeffs!$D$6))^2*coeffs!$D$11^2+(1000*coeffs!$D$2*coeffs!$D$8*(E88/coeffs!$D$2-blanks!$BZ$18*A88-blanks!$BZ$17)/($D$2*coeffs!$D$6^2))^2*coeffs!$E$6^2 +(-1000*coeffs!$D$8*blanks!$BZ$18*A88/($D$2*coeffs!$D$6)-1000*coeffs!$D$8*blanks!$BZ$17/($D$2*coeffs!$D$6))^2*coeffs!$E$2^2 + (1000*coeffs!$D$2*coeffs!$D$8*A88/($D$2*coeffs!$D$6))^2*blanks!$CA$18^2+(1000*coeffs!$D$2*coeffs!$D$8/($D$2*coeffs!$D$6))^2*blanks!$CA$17^2)^0.5</f>
        <v>4500.2412382449711</v>
      </c>
      <c r="K88" s="10">
        <f>((1000*coeffs!$D$8/($D$2*coeffs!$D$6))^2*I88^2+(1000*(E88-coeffs!$D$2*blanks!$BZ$18*A88-coeffs!$D$2*blanks!$BZ$17)/($D$2*coeffs!$D$6))^2*coeffs!$E$8^2+(1000*coeffs!$D$2*coeffs!$D$8*(E88/coeffs!$D$2-blanks!$BZ$18*A88-blanks!$BZ$17)/($D$2^2*coeffs!$D$6))^2*coeffs!$D$11^2+(1000*coeffs!$D$2*coeffs!$D$8*(E88/coeffs!$D$2-blanks!$BZ$18*A88-blanks!$BZ$17)/($D$2*coeffs!$D$6^2))^2*coeffs!$E$6^2 +(-1000*coeffs!$D$8*blanks!$BZ$18*A88/($D$2*coeffs!$D$6)-1000*coeffs!$D$8*blanks!$BZ$17/($D$2*coeffs!$D$6))^2*coeffs!$E$2^2 + (1000*coeffs!$D$2*coeffs!$D$8*A88/($D$2*coeffs!$D$6))^2*blanks!$CA$18^2+(1000*coeffs!$D$2*coeffs!$D$8/($D$2*coeffs!$D$6))^2*blanks!$CA$17^2)^0.5</f>
        <v>4904.2041779974825</v>
      </c>
      <c r="L88" s="10">
        <f t="shared" si="9"/>
        <v>166629198.65849587</v>
      </c>
      <c r="M88" s="1">
        <f t="shared" si="10"/>
        <v>59731074.598564409</v>
      </c>
      <c r="N88" s="10">
        <f t="shared" si="11"/>
        <v>55234700.496666923</v>
      </c>
    </row>
    <row r="89" spans="1:14" x14ac:dyDescent="0.25">
      <c r="A89">
        <v>-20.91</v>
      </c>
      <c r="B89">
        <v>0.87234042553191493</v>
      </c>
      <c r="C89" s="10">
        <f>-LN(1-B89)/0.000001-EXP(blanks!$BZ$18*b920_6!A89+blanks!$BZ$17)</f>
        <v>2032428.9726140008</v>
      </c>
      <c r="D89" s="1">
        <f>C89*0.000001*coeffs!$D$8/($D$2*coeffs!$D$6/1000)</f>
        <v>14866.854606035189</v>
      </c>
      <c r="E89">
        <f t="shared" si="6"/>
        <v>2.0583881324820039</v>
      </c>
      <c r="F89">
        <v>1.6875</v>
      </c>
      <c r="G89">
        <v>2.5575000000000001</v>
      </c>
      <c r="H89">
        <f t="shared" si="7"/>
        <v>0.37088813248200392</v>
      </c>
      <c r="I89">
        <f t="shared" si="8"/>
        <v>0.49911186751799619</v>
      </c>
      <c r="J89" s="2">
        <f>((1000*coeffs!$D$8/($D$2*coeffs!$D$6))^2*H89^2+(1000*(E89-coeffs!$D$2*blanks!$BZ$18*A89-coeffs!$D$2*blanks!$BZ$17)/($D$2*coeffs!$D$6))^2*coeffs!$E$8^2+(1000*coeffs!$D$2*coeffs!$D$8*(E89/coeffs!$D$2-blanks!$BZ$18*A89-blanks!$BZ$17)/($D$2^2*coeffs!$D$6))^2*coeffs!$D$11^2+(1000*coeffs!$D$2*coeffs!$D$8*(E89/coeffs!$D$2-blanks!$BZ$18*A89-blanks!$BZ$17)/($D$2*coeffs!$D$6^2))^2*coeffs!$E$6^2 +(-1000*coeffs!$D$8*blanks!$BZ$18*A89/($D$2*coeffs!$D$6)-1000*coeffs!$D$8*blanks!$BZ$17/($D$2*coeffs!$D$6))^2*coeffs!$E$2^2 + (1000*coeffs!$D$2*coeffs!$D$8*A89/($D$2*coeffs!$D$6))^2*blanks!$CA$18^2+(1000*coeffs!$D$2*coeffs!$D$8/($D$2*coeffs!$D$6))^2*blanks!$CA$17^2)^0.5</f>
        <v>4614.8469847656916</v>
      </c>
      <c r="K89" s="10">
        <f>((1000*coeffs!$D$8/($D$2*coeffs!$D$6))^2*I89^2+(1000*(E89-coeffs!$D$2*blanks!$BZ$18*A89-coeffs!$D$2*blanks!$BZ$17)/($D$2*coeffs!$D$6))^2*coeffs!$E$8^2+(1000*coeffs!$D$2*coeffs!$D$8*(E89/coeffs!$D$2-blanks!$BZ$18*A89-blanks!$BZ$17)/($D$2^2*coeffs!$D$6))^2*coeffs!$D$11^2+(1000*coeffs!$D$2*coeffs!$D$8*(E89/coeffs!$D$2-blanks!$BZ$18*A89-blanks!$BZ$17)/($D$2*coeffs!$D$6^2))^2*coeffs!$E$6^2 +(-1000*coeffs!$D$8*blanks!$BZ$18*A89/($D$2*coeffs!$D$6)-1000*coeffs!$D$8*blanks!$BZ$17/($D$2*coeffs!$D$6))^2*coeffs!$E$2^2 + (1000*coeffs!$D$2*coeffs!$D$8*A89/($D$2*coeffs!$D$6))^2*blanks!$CA$18^2+(1000*coeffs!$D$2*coeffs!$D$8/($D$2*coeffs!$D$6))^2*blanks!$CA$17^2)^0.5</f>
        <v>5221.6591023962455</v>
      </c>
      <c r="L89" s="10">
        <f t="shared" si="9"/>
        <v>173419225.28576818</v>
      </c>
      <c r="M89" s="1">
        <f t="shared" si="10"/>
        <v>63480243.054495826</v>
      </c>
      <c r="N89" s="10">
        <f t="shared" si="11"/>
        <v>56723565.778597705</v>
      </c>
    </row>
    <row r="90" spans="1:14" x14ac:dyDescent="0.25">
      <c r="A90">
        <v>-20.91</v>
      </c>
      <c r="B90">
        <v>0.88297872340425532</v>
      </c>
      <c r="C90" s="10">
        <f>-LN(1-B90)/0.000001-EXP(blanks!$BZ$18*b920_6!A90+blanks!$BZ$17)</f>
        <v>2119440.3496036301</v>
      </c>
      <c r="D90" s="1">
        <f>C90*0.000001*coeffs!$D$8/($D$2*coeffs!$D$6/1000)</f>
        <v>15503.327274062549</v>
      </c>
      <c r="E90">
        <f t="shared" si="6"/>
        <v>2.1453995094716332</v>
      </c>
      <c r="F90">
        <v>1.7293000000000001</v>
      </c>
      <c r="G90">
        <v>2.6857000000000002</v>
      </c>
      <c r="H90">
        <f t="shared" si="7"/>
        <v>0.4160995094716331</v>
      </c>
      <c r="I90">
        <f t="shared" si="8"/>
        <v>0.54030049052836704</v>
      </c>
      <c r="J90" s="2">
        <f>((1000*coeffs!$D$8/($D$2*coeffs!$D$6))^2*H90^2+(1000*(E90-coeffs!$D$2*blanks!$BZ$18*A90-coeffs!$D$2*blanks!$BZ$17)/($D$2*coeffs!$D$6))^2*coeffs!$E$8^2+(1000*coeffs!$D$2*coeffs!$D$8*(E90/coeffs!$D$2-blanks!$BZ$18*A90-blanks!$BZ$17)/($D$2^2*coeffs!$D$6))^2*coeffs!$D$11^2+(1000*coeffs!$D$2*coeffs!$D$8*(E90/coeffs!$D$2-blanks!$BZ$18*A90-blanks!$BZ$17)/($D$2*coeffs!$D$6^2))^2*coeffs!$E$6^2 +(-1000*coeffs!$D$8*blanks!$BZ$18*A90/($D$2*coeffs!$D$6)-1000*coeffs!$D$8*blanks!$BZ$17/($D$2*coeffs!$D$6))^2*coeffs!$E$2^2 + (1000*coeffs!$D$2*coeffs!$D$8*A90/($D$2*coeffs!$D$6))^2*blanks!$CA$18^2+(1000*coeffs!$D$2*coeffs!$D$8/($D$2*coeffs!$D$6))^2*blanks!$CA$17^2)^0.5</f>
        <v>4940.0166245064529</v>
      </c>
      <c r="K90" s="10">
        <f>((1000*coeffs!$D$8/($D$2*coeffs!$D$6))^2*I90^2+(1000*(E90-coeffs!$D$2*blanks!$BZ$18*A90-coeffs!$D$2*blanks!$BZ$17)/($D$2*coeffs!$D$6))^2*coeffs!$E$8^2+(1000*coeffs!$D$2*coeffs!$D$8*(E90/coeffs!$D$2-blanks!$BZ$18*A90-blanks!$BZ$17)/($D$2^2*coeffs!$D$6))^2*coeffs!$D$11^2+(1000*coeffs!$D$2*coeffs!$D$8*(E90/coeffs!$D$2-blanks!$BZ$18*A90-blanks!$BZ$17)/($D$2*coeffs!$D$6^2))^2*coeffs!$E$6^2 +(-1000*coeffs!$D$8*blanks!$BZ$18*A90/($D$2*coeffs!$D$6)-1000*coeffs!$D$8*blanks!$BZ$17/($D$2*coeffs!$D$6))^2*coeffs!$E$2^2 + (1000*coeffs!$D$2*coeffs!$D$8*A90/($D$2*coeffs!$D$6))^2*blanks!$CA$18^2+(1000*coeffs!$D$2*coeffs!$D$8/($D$2*coeffs!$D$6))^2*blanks!$CA$17^2)^0.5</f>
        <v>5546.1329470080937</v>
      </c>
      <c r="L90" s="10">
        <f t="shared" si="9"/>
        <v>180843566.20587534</v>
      </c>
      <c r="M90" s="1">
        <f t="shared" si="10"/>
        <v>67328365.085149869</v>
      </c>
      <c r="N90" s="10">
        <f t="shared" si="11"/>
        <v>60566356.759577617</v>
      </c>
    </row>
    <row r="91" spans="1:14" x14ac:dyDescent="0.25">
      <c r="A91">
        <v>-20.93</v>
      </c>
      <c r="B91">
        <v>0.8936170212765957</v>
      </c>
      <c r="C91" s="10">
        <f>-LN(1-B91)/0.000001-EXP(blanks!$BZ$18*b920_6!A91+blanks!$BZ$17)</f>
        <v>2214562.0270303977</v>
      </c>
      <c r="D91" s="1">
        <f>C91*0.000001*coeffs!$D$8/($D$2*coeffs!$D$6/1000)</f>
        <v>16199.125339943843</v>
      </c>
      <c r="E91">
        <f t="shared" ref="E91:E100" si="12">-LN(1-B91)</f>
        <v>2.2407096892759579</v>
      </c>
      <c r="F91">
        <v>1.8160000000000001</v>
      </c>
      <c r="G91">
        <v>2.8203</v>
      </c>
      <c r="H91">
        <f t="shared" ref="H91:H100" si="13">E91-F91</f>
        <v>0.42470968927595787</v>
      </c>
      <c r="I91">
        <f t="shared" ref="I91:I100" si="14">G91-E91</f>
        <v>0.5795903107240421</v>
      </c>
      <c r="J91" s="2">
        <f>((1000*coeffs!$D$8/($D$2*coeffs!$D$6))^2*H91^2+(1000*(E91-coeffs!$D$2*blanks!$BZ$18*A91-coeffs!$D$2*blanks!$BZ$17)/($D$2*coeffs!$D$6))^2*coeffs!$E$8^2+(1000*coeffs!$D$2*coeffs!$D$8*(E91/coeffs!$D$2-blanks!$BZ$18*A91-blanks!$BZ$17)/($D$2^2*coeffs!$D$6))^2*coeffs!$D$11^2+(1000*coeffs!$D$2*coeffs!$D$8*(E91/coeffs!$D$2-blanks!$BZ$18*A91-blanks!$BZ$17)/($D$2*coeffs!$D$6^2))^2*coeffs!$E$6^2 +(-1000*coeffs!$D$8*blanks!$BZ$18*A91/($D$2*coeffs!$D$6)-1000*coeffs!$D$8*blanks!$BZ$17/($D$2*coeffs!$D$6))^2*coeffs!$E$2^2 + (1000*coeffs!$D$2*coeffs!$D$8*A91/($D$2*coeffs!$D$6))^2*blanks!$CA$18^2+(1000*coeffs!$D$2*coeffs!$D$8/($D$2*coeffs!$D$6))^2*blanks!$CA$17^2)^0.5</f>
        <v>5115.2887940220298</v>
      </c>
      <c r="K91" s="10">
        <f>((1000*coeffs!$D$8/($D$2*coeffs!$D$6))^2*I91^2+(1000*(E91-coeffs!$D$2*blanks!$BZ$18*A91-coeffs!$D$2*blanks!$BZ$17)/($D$2*coeffs!$D$6))^2*coeffs!$E$8^2+(1000*coeffs!$D$2*coeffs!$D$8*(E91/coeffs!$D$2-blanks!$BZ$18*A91-blanks!$BZ$17)/($D$2^2*coeffs!$D$6))^2*coeffs!$D$11^2+(1000*coeffs!$D$2*coeffs!$D$8*(E91/coeffs!$D$2-blanks!$BZ$18*A91-blanks!$BZ$17)/($D$2*coeffs!$D$6^2))^2*coeffs!$E$6^2 +(-1000*coeffs!$D$8*blanks!$BZ$18*A91/($D$2*coeffs!$D$6)-1000*coeffs!$D$8*blanks!$BZ$17/($D$2*coeffs!$D$6))^2*coeffs!$E$2^2 + (1000*coeffs!$D$2*coeffs!$D$8*A91/($D$2*coeffs!$D$6))^2*blanks!$CA$18^2+(1000*coeffs!$D$2*coeffs!$D$8/($D$2*coeffs!$D$6))^2*blanks!$CA$17^2)^0.5</f>
        <v>5872.7294417037328</v>
      </c>
      <c r="L91" s="10">
        <f t="shared" si="9"/>
        <v>188959927.38233334</v>
      </c>
      <c r="M91" s="1">
        <f t="shared" si="10"/>
        <v>71221253.278508708</v>
      </c>
      <c r="N91" s="10">
        <f t="shared" si="11"/>
        <v>62769445.269845337</v>
      </c>
    </row>
    <row r="92" spans="1:14" x14ac:dyDescent="0.25">
      <c r="A92">
        <v>-21.03</v>
      </c>
      <c r="B92">
        <v>0.9042553191489362</v>
      </c>
      <c r="C92" s="10">
        <f>-LN(1-B92)/0.000001-EXP(blanks!$BZ$18*b920_6!A92+blanks!$BZ$17)</f>
        <v>2318959.2987790103</v>
      </c>
      <c r="D92" s="1">
        <f>C92*0.000001*coeffs!$D$8/($D$2*coeffs!$D$6/1000)</f>
        <v>16962.772720131106</v>
      </c>
      <c r="E92">
        <f t="shared" si="12"/>
        <v>2.3460702049337847</v>
      </c>
      <c r="F92">
        <v>1.861</v>
      </c>
      <c r="G92">
        <v>2.9617</v>
      </c>
      <c r="H92">
        <f t="shared" si="13"/>
        <v>0.48507020493378472</v>
      </c>
      <c r="I92">
        <f t="shared" si="14"/>
        <v>0.61562979506621529</v>
      </c>
      <c r="J92" s="2">
        <f>((1000*coeffs!$D$8/($D$2*coeffs!$D$6))^2*H92^2+(1000*(E92-coeffs!$D$2*blanks!$BZ$18*A92-coeffs!$D$2*blanks!$BZ$17)/($D$2*coeffs!$D$6))^2*coeffs!$E$8^2+(1000*coeffs!$D$2*coeffs!$D$8*(E92/coeffs!$D$2-blanks!$BZ$18*A92-blanks!$BZ$17)/($D$2^2*coeffs!$D$6))^2*coeffs!$D$11^2+(1000*coeffs!$D$2*coeffs!$D$8*(E92/coeffs!$D$2-blanks!$BZ$18*A92-blanks!$BZ$17)/($D$2*coeffs!$D$6^2))^2*coeffs!$E$6^2 +(-1000*coeffs!$D$8*blanks!$BZ$18*A92/($D$2*coeffs!$D$6)-1000*coeffs!$D$8*blanks!$BZ$17/($D$2*coeffs!$D$6))^2*coeffs!$E$2^2 + (1000*coeffs!$D$2*coeffs!$D$8*A92/($D$2*coeffs!$D$6))^2*blanks!$CA$18^2+(1000*coeffs!$D$2*coeffs!$D$8/($D$2*coeffs!$D$6))^2*blanks!$CA$17^2)^0.5</f>
        <v>5540.2236865137802</v>
      </c>
      <c r="K92" s="10">
        <f>((1000*coeffs!$D$8/($D$2*coeffs!$D$6))^2*I92^2+(1000*(E92-coeffs!$D$2*blanks!$BZ$18*A92-coeffs!$D$2*blanks!$BZ$17)/($D$2*coeffs!$D$6))^2*coeffs!$E$8^2+(1000*coeffs!$D$2*coeffs!$D$8*(E92/coeffs!$D$2-blanks!$BZ$18*A92-blanks!$BZ$17)/($D$2^2*coeffs!$D$6))^2*coeffs!$D$11^2+(1000*coeffs!$D$2*coeffs!$D$8*(E92/coeffs!$D$2-blanks!$BZ$18*A92-blanks!$BZ$17)/($D$2*coeffs!$D$6^2))^2*coeffs!$E$6^2 +(-1000*coeffs!$D$8*blanks!$BZ$18*A92/($D$2*coeffs!$D$6)-1000*coeffs!$D$8*blanks!$BZ$17/($D$2*coeffs!$D$6))^2*coeffs!$E$2^2 + (1000*coeffs!$D$2*coeffs!$D$8*A92/($D$2*coeffs!$D$6))^2*blanks!$CA$18^2+(1000*coeffs!$D$2*coeffs!$D$8/($D$2*coeffs!$D$6))^2*blanks!$CA$17^2)^0.5</f>
        <v>6195.4297422211775</v>
      </c>
      <c r="L92" s="10">
        <f t="shared" si="9"/>
        <v>197867738.790526</v>
      </c>
      <c r="M92" s="1">
        <f t="shared" si="10"/>
        <v>75093312.516839564</v>
      </c>
      <c r="N92" s="10">
        <f t="shared" si="11"/>
        <v>67769765.558961272</v>
      </c>
    </row>
    <row r="93" spans="1:14" x14ac:dyDescent="0.25">
      <c r="A93">
        <v>-21.23</v>
      </c>
      <c r="B93">
        <v>0.91489361702127658</v>
      </c>
      <c r="C93" s="10">
        <f>-LN(1-B93)/0.000001-EXP(blanks!$BZ$18*b920_6!A93+blanks!$BZ$17)</f>
        <v>2434708.0856720055</v>
      </c>
      <c r="D93" s="1">
        <f>C93*0.000001*coeffs!$D$8/($D$2*coeffs!$D$6/1000)</f>
        <v>17809.454404337706</v>
      </c>
      <c r="E93">
        <f t="shared" si="12"/>
        <v>2.4638532405901676</v>
      </c>
      <c r="F93">
        <v>1.9542999999999999</v>
      </c>
      <c r="G93">
        <v>3.1101999999999999</v>
      </c>
      <c r="H93">
        <f t="shared" si="13"/>
        <v>0.50955324059016771</v>
      </c>
      <c r="I93">
        <f t="shared" si="14"/>
        <v>0.64634675940983222</v>
      </c>
      <c r="J93" s="2">
        <f>((1000*coeffs!$D$8/($D$2*coeffs!$D$6))^2*H93^2+(1000*(E93-coeffs!$D$2*blanks!$BZ$18*A93-coeffs!$D$2*blanks!$BZ$17)/($D$2*coeffs!$D$6))^2*coeffs!$E$8^2+(1000*coeffs!$D$2*coeffs!$D$8*(E93/coeffs!$D$2-blanks!$BZ$18*A93-blanks!$BZ$17)/($D$2^2*coeffs!$D$6))^2*coeffs!$D$11^2+(1000*coeffs!$D$2*coeffs!$D$8*(E93/coeffs!$D$2-blanks!$BZ$18*A93-blanks!$BZ$17)/($D$2*coeffs!$D$6^2))^2*coeffs!$E$6^2 +(-1000*coeffs!$D$8*blanks!$BZ$18*A93/($D$2*coeffs!$D$6)-1000*coeffs!$D$8*blanks!$BZ$17/($D$2*coeffs!$D$6))^2*coeffs!$E$2^2 + (1000*coeffs!$D$2*coeffs!$D$8*A93/($D$2*coeffs!$D$6))^2*blanks!$CA$18^2+(1000*coeffs!$D$2*coeffs!$D$8/($D$2*coeffs!$D$6))^2*blanks!$CA$17^2)^0.5</f>
        <v>5818.9781050349447</v>
      </c>
      <c r="K93" s="10">
        <f>((1000*coeffs!$D$8/($D$2*coeffs!$D$6))^2*I93^2+(1000*(E93-coeffs!$D$2*blanks!$BZ$18*A93-coeffs!$D$2*blanks!$BZ$17)/($D$2*coeffs!$D$6))^2*coeffs!$E$8^2+(1000*coeffs!$D$2*coeffs!$D$8*(E93/coeffs!$D$2-blanks!$BZ$18*A93-blanks!$BZ$17)/($D$2^2*coeffs!$D$6))^2*coeffs!$D$11^2+(1000*coeffs!$D$2*coeffs!$D$8*(E93/coeffs!$D$2-blanks!$BZ$18*A93-blanks!$BZ$17)/($D$2*coeffs!$D$6^2))^2*coeffs!$E$6^2 +(-1000*coeffs!$D$8*blanks!$BZ$18*A93/($D$2*coeffs!$D$6)-1000*coeffs!$D$8*blanks!$BZ$17/($D$2*coeffs!$D$6))^2*coeffs!$E$2^2 + (1000*coeffs!$D$2*coeffs!$D$8*A93/($D$2*coeffs!$D$6))^2*blanks!$CA$18^2+(1000*coeffs!$D$2*coeffs!$D$8/($D$2*coeffs!$D$6))^2*blanks!$CA$17^2)^0.5</f>
        <v>6505.4555127297699</v>
      </c>
      <c r="L93" s="10">
        <f t="shared" si="9"/>
        <v>207744130.6454078</v>
      </c>
      <c r="M93" s="1">
        <f t="shared" si="10"/>
        <v>78850356.666104853</v>
      </c>
      <c r="N93" s="10">
        <f t="shared" si="11"/>
        <v>71177117.842034787</v>
      </c>
    </row>
    <row r="94" spans="1:14" x14ac:dyDescent="0.25">
      <c r="A94">
        <v>-21.27</v>
      </c>
      <c r="B94">
        <v>0.92553191489361697</v>
      </c>
      <c r="C94" s="10">
        <f>-LN(1-B94)/0.000001-EXP(blanks!$BZ$18*b920_6!A94+blanks!$BZ$17)</f>
        <v>2567814.6665454693</v>
      </c>
      <c r="D94" s="1">
        <f>C94*0.000001*coeffs!$D$8/($D$2*coeffs!$D$6/1000)</f>
        <v>18783.105248532829</v>
      </c>
      <c r="E94">
        <f t="shared" si="12"/>
        <v>2.5973846332146899</v>
      </c>
      <c r="F94">
        <v>2.0522</v>
      </c>
      <c r="G94">
        <v>3.347</v>
      </c>
      <c r="H94">
        <f t="shared" si="13"/>
        <v>0.54518463321468991</v>
      </c>
      <c r="I94">
        <f t="shared" si="14"/>
        <v>0.74961536678531004</v>
      </c>
      <c r="J94" s="2">
        <f>((1000*coeffs!$D$8/($D$2*coeffs!$D$6))^2*H94^2+(1000*(E94-coeffs!$D$2*blanks!$BZ$18*A94-coeffs!$D$2*blanks!$BZ$17)/($D$2*coeffs!$D$6))^2*coeffs!$E$8^2+(1000*coeffs!$D$2*coeffs!$D$8*(E94/coeffs!$D$2-blanks!$BZ$18*A94-blanks!$BZ$17)/($D$2^2*coeffs!$D$6))^2*coeffs!$D$11^2+(1000*coeffs!$D$2*coeffs!$D$8*(E94/coeffs!$D$2-blanks!$BZ$18*A94-blanks!$BZ$17)/($D$2*coeffs!$D$6^2))^2*coeffs!$E$6^2 +(-1000*coeffs!$D$8*blanks!$BZ$18*A94/($D$2*coeffs!$D$6)-1000*coeffs!$D$8*blanks!$BZ$17/($D$2*coeffs!$D$6))^2*coeffs!$E$2^2 + (1000*coeffs!$D$2*coeffs!$D$8*A94/($D$2*coeffs!$D$6))^2*blanks!$CA$18^2+(1000*coeffs!$D$2*coeffs!$D$8/($D$2*coeffs!$D$6))^2*blanks!$CA$17^2)^0.5</f>
        <v>6172.065051348728</v>
      </c>
      <c r="K94" s="10">
        <f>((1000*coeffs!$D$8/($D$2*coeffs!$D$6))^2*I94^2+(1000*(E94-coeffs!$D$2*blanks!$BZ$18*A94-coeffs!$D$2*blanks!$BZ$17)/($D$2*coeffs!$D$6))^2*coeffs!$E$8^2+(1000*coeffs!$D$2*coeffs!$D$8*(E94/coeffs!$D$2-blanks!$BZ$18*A94-blanks!$BZ$17)/($D$2^2*coeffs!$D$6))^2*coeffs!$D$11^2+(1000*coeffs!$D$2*coeffs!$D$8*(E94/coeffs!$D$2-blanks!$BZ$18*A94-blanks!$BZ$17)/($D$2*coeffs!$D$6^2))^2*coeffs!$E$6^2 +(-1000*coeffs!$D$8*blanks!$BZ$18*A94/($D$2*coeffs!$D$6)-1000*coeffs!$D$8*blanks!$BZ$17/($D$2*coeffs!$D$6))^2*coeffs!$E$2^2 + (1000*coeffs!$D$2*coeffs!$D$8*A94/($D$2*coeffs!$D$6))^2*blanks!$CA$18^2+(1000*coeffs!$D$2*coeffs!$D$8/($D$2*coeffs!$D$6))^2*blanks!$CA$17^2)^0.5</f>
        <v>7228.9294817578775</v>
      </c>
      <c r="L94" s="10">
        <f t="shared" si="9"/>
        <v>219101595.25870991</v>
      </c>
      <c r="M94" s="1">
        <f t="shared" si="10"/>
        <v>87298095.65837118</v>
      </c>
      <c r="N94" s="10">
        <f t="shared" si="11"/>
        <v>75457408.048647106</v>
      </c>
    </row>
    <row r="95" spans="1:14" x14ac:dyDescent="0.25">
      <c r="A95">
        <v>-21.44</v>
      </c>
      <c r="B95">
        <v>0.93617021276595747</v>
      </c>
      <c r="C95" s="10">
        <f>-LN(1-B95)/0.000001-EXP(blanks!$BZ$18*b920_6!A95+blanks!$BZ$17)</f>
        <v>2720089.7178545678</v>
      </c>
      <c r="D95" s="1">
        <f>C95*0.000001*coeffs!$D$8/($D$2*coeffs!$D$6/1000)</f>
        <v>19896.970027299129</v>
      </c>
      <c r="E95">
        <f t="shared" si="12"/>
        <v>2.7515353130419493</v>
      </c>
      <c r="F95">
        <v>2.1551</v>
      </c>
      <c r="G95">
        <v>3.6017000000000001</v>
      </c>
      <c r="H95">
        <f t="shared" si="13"/>
        <v>0.5964353130419493</v>
      </c>
      <c r="I95">
        <f t="shared" si="14"/>
        <v>0.85016468695805081</v>
      </c>
      <c r="J95" s="2">
        <f>((1000*coeffs!$D$8/($D$2*coeffs!$D$6))^2*H95^2+(1000*(E95-coeffs!$D$2*blanks!$BZ$18*A95-coeffs!$D$2*blanks!$BZ$17)/($D$2*coeffs!$D$6))^2*coeffs!$E$8^2+(1000*coeffs!$D$2*coeffs!$D$8*(E95/coeffs!$D$2-blanks!$BZ$18*A95-blanks!$BZ$17)/($D$2^2*coeffs!$D$6))^2*coeffs!$D$11^2+(1000*coeffs!$D$2*coeffs!$D$8*(E95/coeffs!$D$2-blanks!$BZ$18*A95-blanks!$BZ$17)/($D$2*coeffs!$D$6^2))^2*coeffs!$E$6^2 +(-1000*coeffs!$D$8*blanks!$BZ$18*A95/($D$2*coeffs!$D$6)-1000*coeffs!$D$8*blanks!$BZ$17/($D$2*coeffs!$D$6))^2*coeffs!$E$2^2 + (1000*coeffs!$D$2*coeffs!$D$8*A95/($D$2*coeffs!$D$6))^2*blanks!$CA$18^2+(1000*coeffs!$D$2*coeffs!$D$8/($D$2*coeffs!$D$6))^2*blanks!$CA$17^2)^0.5</f>
        <v>6628.5093028887732</v>
      </c>
      <c r="K95" s="10">
        <f>((1000*coeffs!$D$8/($D$2*coeffs!$D$6))^2*I95^2+(1000*(E95-coeffs!$D$2*blanks!$BZ$18*A95-coeffs!$D$2*blanks!$BZ$17)/($D$2*coeffs!$D$6))^2*coeffs!$E$8^2+(1000*coeffs!$D$2*coeffs!$D$8*(E95/coeffs!$D$2-blanks!$BZ$18*A95-blanks!$BZ$17)/($D$2^2*coeffs!$D$6))^2*coeffs!$D$11^2+(1000*coeffs!$D$2*coeffs!$D$8*(E95/coeffs!$D$2-blanks!$BZ$18*A95-blanks!$BZ$17)/($D$2*coeffs!$D$6^2))^2*coeffs!$E$6^2 +(-1000*coeffs!$D$8*blanks!$BZ$18*A95/($D$2*coeffs!$D$6)-1000*coeffs!$D$8*blanks!$BZ$17/($D$2*coeffs!$D$6))^2*coeffs!$E$2^2 + (1000*coeffs!$D$2*coeffs!$D$8*A95/($D$2*coeffs!$D$6))^2*blanks!$CA$18^2+(1000*coeffs!$D$2*coeffs!$D$8/($D$2*coeffs!$D$6))^2*blanks!$CA$17^2)^0.5</f>
        <v>7973.4850874496778</v>
      </c>
      <c r="L95" s="10">
        <f t="shared" si="9"/>
        <v>232094630.57960019</v>
      </c>
      <c r="M95" s="1">
        <f t="shared" si="10"/>
        <v>96038776.763151601</v>
      </c>
      <c r="N95" s="10">
        <f t="shared" si="11"/>
        <v>80939240.386763275</v>
      </c>
    </row>
    <row r="96" spans="1:14" x14ac:dyDescent="0.25">
      <c r="A96">
        <v>-21.78</v>
      </c>
      <c r="B96">
        <v>0.94680851063829785</v>
      </c>
      <c r="C96" s="10">
        <f>-LN(1-B96)/0.000001-EXP(blanks!$BZ$18*b920_6!A96+blanks!$BZ$17)</f>
        <v>2898295.5568262646</v>
      </c>
      <c r="D96" s="1">
        <f>C96*0.000001*coeffs!$D$8/($D$2*coeffs!$D$6/1000)</f>
        <v>21200.513882281313</v>
      </c>
      <c r="E96">
        <f t="shared" si="12"/>
        <v>2.9338568698359033</v>
      </c>
      <c r="F96">
        <v>2.2631000000000001</v>
      </c>
      <c r="G96">
        <v>3.8759000000000001</v>
      </c>
      <c r="H96">
        <f t="shared" si="13"/>
        <v>0.67075686983590321</v>
      </c>
      <c r="I96">
        <f t="shared" si="14"/>
        <v>0.9420431301640968</v>
      </c>
      <c r="J96" s="2">
        <f>((1000*coeffs!$D$8/($D$2*coeffs!$D$6))^2*H96^2+(1000*(E96-coeffs!$D$2*blanks!$BZ$18*A96-coeffs!$D$2*blanks!$BZ$17)/($D$2*coeffs!$D$6))^2*coeffs!$E$8^2+(1000*coeffs!$D$2*coeffs!$D$8*(E96/coeffs!$D$2-blanks!$BZ$18*A96-blanks!$BZ$17)/($D$2^2*coeffs!$D$6))^2*coeffs!$D$11^2+(1000*coeffs!$D$2*coeffs!$D$8*(E96/coeffs!$D$2-blanks!$BZ$18*A96-blanks!$BZ$17)/($D$2*coeffs!$D$6^2))^2*coeffs!$E$6^2 +(-1000*coeffs!$D$8*blanks!$BZ$18*A96/($D$2*coeffs!$D$6)-1000*coeffs!$D$8*blanks!$BZ$17/($D$2*coeffs!$D$6))^2*coeffs!$E$2^2 + (1000*coeffs!$D$2*coeffs!$D$8*A96/($D$2*coeffs!$D$6))^2*blanks!$CA$18^2+(1000*coeffs!$D$2*coeffs!$D$8/($D$2*coeffs!$D$6))^2*blanks!$CA$17^2)^0.5</f>
        <v>7237.8131033955287</v>
      </c>
      <c r="K96" s="10">
        <f>((1000*coeffs!$D$8/($D$2*coeffs!$D$6))^2*I96^2+(1000*(E96-coeffs!$D$2*blanks!$BZ$18*A96-coeffs!$D$2*blanks!$BZ$17)/($D$2*coeffs!$D$6))^2*coeffs!$E$8^2+(1000*coeffs!$D$2*coeffs!$D$8*(E96/coeffs!$D$2-blanks!$BZ$18*A96-blanks!$BZ$17)/($D$2^2*coeffs!$D$6))^2*coeffs!$D$11^2+(1000*coeffs!$D$2*coeffs!$D$8*(E96/coeffs!$D$2-blanks!$BZ$18*A96-blanks!$BZ$17)/($D$2*coeffs!$D$6^2))^2*coeffs!$E$6^2 +(-1000*coeffs!$D$8*blanks!$BZ$18*A96/($D$2*coeffs!$D$6)-1000*coeffs!$D$8*blanks!$BZ$17/($D$2*coeffs!$D$6))^2*coeffs!$E$2^2 + (1000*coeffs!$D$2*coeffs!$D$8*A96/($D$2*coeffs!$D$6))^2*blanks!$CA$18^2+(1000*coeffs!$D$2*coeffs!$D$8/($D$2*coeffs!$D$6))^2*blanks!$CA$17^2)^0.5</f>
        <v>8706.1306661133112</v>
      </c>
      <c r="L96" s="10">
        <f t="shared" si="9"/>
        <v>247300238.72251329</v>
      </c>
      <c r="M96" s="1">
        <f t="shared" si="10"/>
        <v>104707848.08088177</v>
      </c>
      <c r="N96" s="10">
        <f t="shared" si="11"/>
        <v>88194525.229607776</v>
      </c>
    </row>
    <row r="97" spans="1:14" x14ac:dyDescent="0.25">
      <c r="A97">
        <v>-21.86</v>
      </c>
      <c r="B97">
        <v>0.95744680851063835</v>
      </c>
      <c r="C97" s="10">
        <f>-LN(1-B97)/0.000001-EXP(blanks!$BZ$18*b920_6!A97+blanks!$BZ$17)</f>
        <v>3120394.8892688151</v>
      </c>
      <c r="D97" s="1">
        <f>C97*0.000001*coeffs!$D$8/($D$2*coeffs!$D$6/1000)</f>
        <v>22825.130795350666</v>
      </c>
      <c r="E97">
        <f t="shared" si="12"/>
        <v>3.1570004211501144</v>
      </c>
      <c r="F97">
        <v>2.4354</v>
      </c>
      <c r="G97">
        <v>4.2743000000000002</v>
      </c>
      <c r="H97">
        <f t="shared" si="13"/>
        <v>0.72160042115011436</v>
      </c>
      <c r="I97">
        <f t="shared" si="14"/>
        <v>1.1172995788498858</v>
      </c>
      <c r="J97" s="2">
        <f>((1000*coeffs!$D$8/($D$2*coeffs!$D$6))^2*H97^2+(1000*(E97-coeffs!$D$2*blanks!$BZ$18*A97-coeffs!$D$2*blanks!$BZ$17)/($D$2*coeffs!$D$6))^2*coeffs!$E$8^2+(1000*coeffs!$D$2*coeffs!$D$8*(E97/coeffs!$D$2-blanks!$BZ$18*A97-blanks!$BZ$17)/($D$2^2*coeffs!$D$6))^2*coeffs!$D$11^2+(1000*coeffs!$D$2*coeffs!$D$8*(E97/coeffs!$D$2-blanks!$BZ$18*A97-blanks!$BZ$17)/($D$2*coeffs!$D$6^2))^2*coeffs!$E$6^2 +(-1000*coeffs!$D$8*blanks!$BZ$18*A97/($D$2*coeffs!$D$6)-1000*coeffs!$D$8*blanks!$BZ$17/($D$2*coeffs!$D$6))^2*coeffs!$E$2^2 + (1000*coeffs!$D$2*coeffs!$D$8*A97/($D$2*coeffs!$D$6))^2*blanks!$CA$18^2+(1000*coeffs!$D$2*coeffs!$D$8/($D$2*coeffs!$D$6))^2*blanks!$CA$17^2)^0.5</f>
        <v>7787.4498744399252</v>
      </c>
      <c r="K97" s="10">
        <f>((1000*coeffs!$D$8/($D$2*coeffs!$D$6))^2*I97^2+(1000*(E97-coeffs!$D$2*blanks!$BZ$18*A97-coeffs!$D$2*blanks!$BZ$17)/($D$2*coeffs!$D$6))^2*coeffs!$E$8^2+(1000*coeffs!$D$2*coeffs!$D$8*(E97/coeffs!$D$2-blanks!$BZ$18*A97-blanks!$BZ$17)/($D$2^2*coeffs!$D$6))^2*coeffs!$D$11^2+(1000*coeffs!$D$2*coeffs!$D$8*(E97/coeffs!$D$2-blanks!$BZ$18*A97-blanks!$BZ$17)/($D$2*coeffs!$D$6^2))^2*coeffs!$E$6^2 +(-1000*coeffs!$D$8*blanks!$BZ$18*A97/($D$2*coeffs!$D$6)-1000*coeffs!$D$8*blanks!$BZ$17/($D$2*coeffs!$D$6))^2*coeffs!$E$2^2 + (1000*coeffs!$D$2*coeffs!$D$8*A97/($D$2*coeffs!$D$6))^2*blanks!$CA$18^2+(1000*coeffs!$D$2*coeffs!$D$8/($D$2*coeffs!$D$6))^2*blanks!$CA$17^2)^0.5</f>
        <v>9978.9039119415138</v>
      </c>
      <c r="L97" s="10">
        <f t="shared" si="9"/>
        <v>266251107.20926577</v>
      </c>
      <c r="M97" s="1">
        <f t="shared" si="10"/>
        <v>119595783.850741</v>
      </c>
      <c r="N97" s="10">
        <f t="shared" si="11"/>
        <v>94897082.756966114</v>
      </c>
    </row>
    <row r="98" spans="1:14" x14ac:dyDescent="0.25">
      <c r="A98">
        <v>-22.09</v>
      </c>
      <c r="B98">
        <v>0.96808510638297873</v>
      </c>
      <c r="C98" s="10">
        <f>-LN(1-B98)/0.000001-EXP(blanks!$BZ$18*b920_6!A98+blanks!$BZ$17)</f>
        <v>3404900.8789572571</v>
      </c>
      <c r="D98" s="1">
        <f>C98*0.000001*coeffs!$D$8/($D$2*coeffs!$D$6/1000)</f>
        <v>24906.241250002466</v>
      </c>
      <c r="E98">
        <f t="shared" si="12"/>
        <v>3.4446824936018947</v>
      </c>
      <c r="F98">
        <v>2.6208</v>
      </c>
      <c r="G98">
        <v>4.8301999999999996</v>
      </c>
      <c r="H98">
        <f t="shared" si="13"/>
        <v>0.82388249360189469</v>
      </c>
      <c r="I98">
        <f t="shared" si="14"/>
        <v>1.3855175063981049</v>
      </c>
      <c r="J98" s="2">
        <f>((1000*coeffs!$D$8/($D$2*coeffs!$D$6))^2*H98^2+(1000*(E98-coeffs!$D$2*blanks!$BZ$18*A98-coeffs!$D$2*blanks!$BZ$17)/($D$2*coeffs!$D$6))^2*coeffs!$E$8^2+(1000*coeffs!$D$2*coeffs!$D$8*(E98/coeffs!$D$2-blanks!$BZ$18*A98-blanks!$BZ$17)/($D$2^2*coeffs!$D$6))^2*coeffs!$D$11^2+(1000*coeffs!$D$2*coeffs!$D$8*(E98/coeffs!$D$2-blanks!$BZ$18*A98-blanks!$BZ$17)/($D$2*coeffs!$D$6^2))^2*coeffs!$E$6^2 +(-1000*coeffs!$D$8*blanks!$BZ$18*A98/($D$2*coeffs!$D$6)-1000*coeffs!$D$8*blanks!$BZ$17/($D$2*coeffs!$D$6))^2*coeffs!$E$2^2 + (1000*coeffs!$D$2*coeffs!$D$8*A98/($D$2*coeffs!$D$6))^2*blanks!$CA$18^2+(1000*coeffs!$D$2*coeffs!$D$8/($D$2*coeffs!$D$6))^2*blanks!$CA$17^2)^0.5</f>
        <v>8680.4029770316592</v>
      </c>
      <c r="K98" s="10">
        <f>((1000*coeffs!$D$8/($D$2*coeffs!$D$6))^2*I98^2+(1000*(E98-coeffs!$D$2*blanks!$BZ$18*A98-coeffs!$D$2*blanks!$BZ$17)/($D$2*coeffs!$D$6))^2*coeffs!$E$8^2+(1000*coeffs!$D$2*coeffs!$D$8*(E98/coeffs!$D$2-blanks!$BZ$18*A98-blanks!$BZ$17)/($D$2^2*coeffs!$D$6))^2*coeffs!$D$11^2+(1000*coeffs!$D$2*coeffs!$D$8*(E98/coeffs!$D$2-blanks!$BZ$18*A98-blanks!$BZ$17)/($D$2*coeffs!$D$6^2))^2*coeffs!$E$6^2 +(-1000*coeffs!$D$8*blanks!$BZ$18*A98/($D$2*coeffs!$D$6)-1000*coeffs!$D$8*blanks!$BZ$17/($D$2*coeffs!$D$6))^2*coeffs!$E$2^2 + (1000*coeffs!$D$2*coeffs!$D$8*A98/($D$2*coeffs!$D$6))^2*blanks!$CA$18^2+(1000*coeffs!$D$2*coeffs!$D$8/($D$2*coeffs!$D$6))^2*blanks!$CA$17^2)^0.5</f>
        <v>11905.649285330997</v>
      </c>
      <c r="L98" s="10">
        <f t="shared" si="9"/>
        <v>290526891.98981506</v>
      </c>
      <c r="M98" s="1">
        <f t="shared" si="10"/>
        <v>142071449.00170496</v>
      </c>
      <c r="N98" s="10">
        <f t="shared" si="11"/>
        <v>105593766.52873462</v>
      </c>
    </row>
    <row r="99" spans="1:14" x14ac:dyDescent="0.25">
      <c r="A99">
        <v>-22.12</v>
      </c>
      <c r="B99">
        <v>0.97872340425531912</v>
      </c>
      <c r="C99" s="10">
        <f>-LN(1-B99)/0.000001-EXP(blanks!$BZ$18*b920_6!A99+blanks!$BZ$17)</f>
        <v>3809931.8902428774</v>
      </c>
      <c r="D99" s="1">
        <f>C99*0.000001*coeffs!$D$8/($D$2*coeffs!$D$6/1000)</f>
        <v>27868.970691894916</v>
      </c>
      <c r="E99">
        <f t="shared" si="12"/>
        <v>3.8501476017100571</v>
      </c>
      <c r="F99">
        <v>2.8203</v>
      </c>
      <c r="G99">
        <v>5.7321</v>
      </c>
      <c r="H99">
        <f t="shared" si="13"/>
        <v>1.0298476017100571</v>
      </c>
      <c r="I99">
        <f t="shared" si="14"/>
        <v>1.8819523982899429</v>
      </c>
      <c r="J99" s="2">
        <f>((1000*coeffs!$D$8/($D$2*coeffs!$D$6))^2*H99^2+(1000*(E99-coeffs!$D$2*blanks!$BZ$18*A99-coeffs!$D$2*blanks!$BZ$17)/($D$2*coeffs!$D$6))^2*coeffs!$E$8^2+(1000*coeffs!$D$2*coeffs!$D$8*(E99/coeffs!$D$2-blanks!$BZ$18*A99-blanks!$BZ$17)/($D$2^2*coeffs!$D$6))^2*coeffs!$D$11^2+(1000*coeffs!$D$2*coeffs!$D$8*(E99/coeffs!$D$2-blanks!$BZ$18*A99-blanks!$BZ$17)/($D$2*coeffs!$D$6^2))^2*coeffs!$E$6^2 +(-1000*coeffs!$D$8*blanks!$BZ$18*A99/($D$2*coeffs!$D$6)-1000*coeffs!$D$8*blanks!$BZ$17/($D$2*coeffs!$D$6))^2*coeffs!$E$2^2 + (1000*coeffs!$D$2*coeffs!$D$8*A99/($D$2*coeffs!$D$6))^2*blanks!$CA$18^2+(1000*coeffs!$D$2*coeffs!$D$8/($D$2*coeffs!$D$6))^2*blanks!$CA$17^2)^0.5</f>
        <v>10271.681729526839</v>
      </c>
      <c r="K99" s="10">
        <f>((1000*coeffs!$D$8/($D$2*coeffs!$D$6))^2*I99^2+(1000*(E99-coeffs!$D$2*blanks!$BZ$18*A99-coeffs!$D$2*blanks!$BZ$17)/($D$2*coeffs!$D$6))^2*coeffs!$E$8^2+(1000*coeffs!$D$2*coeffs!$D$8*(E99/coeffs!$D$2-blanks!$BZ$18*A99-blanks!$BZ$17)/($D$2^2*coeffs!$D$6))^2*coeffs!$D$11^2+(1000*coeffs!$D$2*coeffs!$D$8*(E99/coeffs!$D$2-blanks!$BZ$18*A99-blanks!$BZ$17)/($D$2*coeffs!$D$6^2))^2*coeffs!$E$6^2 +(-1000*coeffs!$D$8*blanks!$BZ$18*A99/($D$2*coeffs!$D$6)-1000*coeffs!$D$8*blanks!$BZ$17/($D$2*coeffs!$D$6))^2*coeffs!$E$2^2 + (1000*coeffs!$D$2*coeffs!$D$8*A99/($D$2*coeffs!$D$6))^2*blanks!$CA$18^2+(1000*coeffs!$D$2*coeffs!$D$8/($D$2*coeffs!$D$6))^2*blanks!$CA$17^2)^0.5</f>
        <v>15435.862081168656</v>
      </c>
      <c r="L99" s="10">
        <f t="shared" si="9"/>
        <v>325086606.0759238</v>
      </c>
      <c r="M99" s="1">
        <f t="shared" si="10"/>
        <v>183150133.11048633</v>
      </c>
      <c r="N99" s="10">
        <f t="shared" si="11"/>
        <v>124417804.45554672</v>
      </c>
    </row>
    <row r="100" spans="1:14" x14ac:dyDescent="0.25">
      <c r="A100">
        <v>-22.41</v>
      </c>
      <c r="B100">
        <v>0.98936170212765961</v>
      </c>
      <c r="C100" s="10">
        <f>-LN(1-B100)/0.000001-EXP(blanks!$BZ$18*b920_6!A100+blanks!$BZ$17)</f>
        <v>4498630.7281323504</v>
      </c>
      <c r="D100" s="1">
        <f>C100*0.000001*coeffs!$D$8/($D$2*coeffs!$D$6/1000)</f>
        <v>32906.67957531022</v>
      </c>
      <c r="E100">
        <f t="shared" si="12"/>
        <v>4.5432947822700074</v>
      </c>
      <c r="F100">
        <v>3.1871999999999998</v>
      </c>
      <c r="G100">
        <v>7.6872999999999996</v>
      </c>
      <c r="H100">
        <f t="shared" si="13"/>
        <v>1.3560947822700076</v>
      </c>
      <c r="I100">
        <f t="shared" si="14"/>
        <v>3.1440052177299922</v>
      </c>
      <c r="J100" s="2">
        <f>((1000*coeffs!$D$8/($D$2*coeffs!$D$6))^2*H100^2+(1000*(E100-coeffs!$D$2*blanks!$BZ$18*A100-coeffs!$D$2*blanks!$BZ$17)/($D$2*coeffs!$D$6))^2*coeffs!$E$8^2+(1000*coeffs!$D$2*coeffs!$D$8*(E100/coeffs!$D$2-blanks!$BZ$18*A100-blanks!$BZ$17)/($D$2^2*coeffs!$D$6))^2*coeffs!$D$11^2+(1000*coeffs!$D$2*coeffs!$D$8*(E100/coeffs!$D$2-blanks!$BZ$18*A100-blanks!$BZ$17)/($D$2*coeffs!$D$6^2))^2*coeffs!$E$6^2 +(-1000*coeffs!$D$8*blanks!$BZ$18*A100/($D$2*coeffs!$D$6)-1000*coeffs!$D$8*blanks!$BZ$17/($D$2*coeffs!$D$6))^2*coeffs!$E$2^2 + (1000*coeffs!$D$2*coeffs!$D$8*A100/($D$2*coeffs!$D$6))^2*blanks!$CA$18^2+(1000*coeffs!$D$2*coeffs!$D$8/($D$2*coeffs!$D$6))^2*blanks!$CA$17^2)^0.5</f>
        <v>12895.504320237194</v>
      </c>
      <c r="K100" s="10">
        <f>((1000*coeffs!$D$8/($D$2*coeffs!$D$6))^2*I100^2+(1000*(E100-coeffs!$D$2*blanks!$BZ$18*A100-coeffs!$D$2*blanks!$BZ$17)/($D$2*coeffs!$D$6))^2*coeffs!$E$8^2+(1000*coeffs!$D$2*coeffs!$D$8*(E100/coeffs!$D$2-blanks!$BZ$18*A100-blanks!$BZ$17)/($D$2^2*coeffs!$D$6))^2*coeffs!$D$11^2+(1000*coeffs!$D$2*coeffs!$D$8*(E100/coeffs!$D$2-blanks!$BZ$18*A100-blanks!$BZ$17)/($D$2*coeffs!$D$6^2))^2*coeffs!$E$6^2 +(-1000*coeffs!$D$8*blanks!$BZ$18*A100/($D$2*coeffs!$D$6)-1000*coeffs!$D$8*blanks!$BZ$17/($D$2*coeffs!$D$6))^2*coeffs!$E$2^2 + (1000*coeffs!$D$2*coeffs!$D$8*A100/($D$2*coeffs!$D$6))^2*blanks!$CA$18^2+(1000*coeffs!$D$2*coeffs!$D$8/($D$2*coeffs!$D$6))^2*blanks!$CA$17^2)^0.5</f>
        <v>24429.412895317873</v>
      </c>
      <c r="L100" s="10">
        <f t="shared" si="9"/>
        <v>383850587.76055419</v>
      </c>
      <c r="M100" s="1">
        <f t="shared" si="10"/>
        <v>287700261.11852902</v>
      </c>
      <c r="N100" s="10">
        <f t="shared" si="11"/>
        <v>155543658.20849583</v>
      </c>
    </row>
    <row r="101" spans="1:14" x14ac:dyDescent="0.25">
      <c r="D101" s="1"/>
      <c r="J101" s="2"/>
    </row>
    <row r="102" spans="1:14" x14ac:dyDescent="0.25">
      <c r="D102" s="1"/>
      <c r="J102" s="2"/>
    </row>
    <row r="103" spans="1:14" x14ac:dyDescent="0.25">
      <c r="D103" s="1"/>
      <c r="J103" s="2"/>
    </row>
    <row r="104" spans="1:14" x14ac:dyDescent="0.25">
      <c r="D104" s="1"/>
      <c r="J104" s="2"/>
    </row>
    <row r="105" spans="1:14" x14ac:dyDescent="0.25">
      <c r="D105" s="1"/>
      <c r="J105" s="2"/>
    </row>
    <row r="106" spans="1:14" x14ac:dyDescent="0.25">
      <c r="D106" s="1"/>
      <c r="J10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Charts</vt:lpstr>
      </vt:variant>
      <vt:variant>
        <vt:i4>6</vt:i4>
      </vt:variant>
    </vt:vector>
  </HeadingPairs>
  <TitlesOfParts>
    <vt:vector size="37" baseType="lpstr">
      <vt:lpstr>blanks</vt:lpstr>
      <vt:lpstr>coeffs</vt:lpstr>
      <vt:lpstr>size dists</vt:lpstr>
      <vt:lpstr>DeMott</vt:lpstr>
      <vt:lpstr>Niemand and Atkinson</vt:lpstr>
      <vt:lpstr>b919_4</vt:lpstr>
      <vt:lpstr>b920_2</vt:lpstr>
      <vt:lpstr>b920_4</vt:lpstr>
      <vt:lpstr>b920_6</vt:lpstr>
      <vt:lpstr>b921_2</vt:lpstr>
      <vt:lpstr>b921_4</vt:lpstr>
      <vt:lpstr>b921_6</vt:lpstr>
      <vt:lpstr>b922_2</vt:lpstr>
      <vt:lpstr>b922_4</vt:lpstr>
      <vt:lpstr>b924_4</vt:lpstr>
      <vt:lpstr>b924_6</vt:lpstr>
      <vt:lpstr>b924_8</vt:lpstr>
      <vt:lpstr>b925_2</vt:lpstr>
      <vt:lpstr>b926_2</vt:lpstr>
      <vt:lpstr>b927_2</vt:lpstr>
      <vt:lpstr>b928_2</vt:lpstr>
      <vt:lpstr>b928_4</vt:lpstr>
      <vt:lpstr>b928_6</vt:lpstr>
      <vt:lpstr>b929_1</vt:lpstr>
      <vt:lpstr>b928_9</vt:lpstr>
      <vt:lpstr>b929_2</vt:lpstr>
      <vt:lpstr>b931_2</vt:lpstr>
      <vt:lpstr>b932_2</vt:lpstr>
      <vt:lpstr>b932_4</vt:lpstr>
      <vt:lpstr>b932_6</vt:lpstr>
      <vt:lpstr>table</vt:lpstr>
      <vt:lpstr>ns</vt:lpstr>
      <vt:lpstr>100ft plot</vt:lpstr>
      <vt:lpstr>b929 inp plot</vt:lpstr>
      <vt:lpstr>b924 inp plot</vt:lpstr>
      <vt:lpstr>ff plot</vt:lpstr>
      <vt:lpstr>inp plot</vt:lpstr>
    </vt:vector>
  </TitlesOfParts>
  <Company>NERC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Price</dc:creator>
  <cp:lastModifiedBy>Hannah Price</cp:lastModifiedBy>
  <dcterms:created xsi:type="dcterms:W3CDTF">2015-12-10T12:07:23Z</dcterms:created>
  <dcterms:modified xsi:type="dcterms:W3CDTF">2016-08-15T16:08:28Z</dcterms:modified>
</cp:coreProperties>
</file>